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pare-parts\views\"/>
    </mc:Choice>
  </mc:AlternateContent>
  <xr:revisionPtr revIDLastSave="0" documentId="13_ncr:1_{282BC4E8-768F-4E1E-ABF2-3FBCA9AA75EA}" xr6:coauthVersionLast="45" xr6:coauthVersionMax="45" xr10:uidLastSave="{00000000-0000-0000-0000-000000000000}"/>
  <bookViews>
    <workbookView xWindow="28680" yWindow="-120" windowWidth="29040" windowHeight="15990" firstSheet="1" activeTab="2" xr2:uid="{00000000-000D-0000-FFFF-FFFF00000000}"/>
  </bookViews>
  <sheets>
    <sheet name="New Spare" sheetId="4" state="hidden" r:id="rId1"/>
    <sheet name="Spare Parts Master List (2)" sheetId="18" r:id="rId2"/>
    <sheet name="Sheet2" sheetId="17" r:id="rId3"/>
    <sheet name="DELUXE" sheetId="15" r:id="rId4"/>
    <sheet name="Sheet1" sheetId="16" r:id="rId5"/>
    <sheet name="Sheet4" sheetId="19" r:id="rId6"/>
    <sheet name="Spare Parts Master List" sheetId="12" r:id="rId7"/>
    <sheet name="New Part Request" sheetId="13" r:id="rId8"/>
    <sheet name="Request for current spare " sheetId="14" r:id="rId9"/>
    <sheet name="Summary" sheetId="5" r:id="rId10"/>
    <sheet name="Urgent" sheetId="2" state="hidden" r:id="rId11"/>
  </sheets>
  <definedNames>
    <definedName name="_xlnm._FilterDatabase" localSheetId="7" hidden="1">'New Part Request'!$A$3:$R$3</definedName>
    <definedName name="_xlnm._FilterDatabase" localSheetId="0" hidden="1">'New Spare'!$A$1:$Z$33</definedName>
    <definedName name="_xlnm._FilterDatabase" localSheetId="8" hidden="1">'Request for current spare '!$A$5:$Q$232</definedName>
    <definedName name="_xlnm._FilterDatabase" localSheetId="6" hidden="1">'Spare Parts Master List'!$A$7:$XFB$492</definedName>
    <definedName name="_xlnm._FilterDatabase" localSheetId="1" hidden="1">'Spare Parts Master List (2)'!$A$7:$AB$492</definedName>
    <definedName name="_xlnm.Print_Area" localSheetId="6">'Spare Parts Master List'!$A$1:$P$114</definedName>
    <definedName name="_xlnm.Print_Area" localSheetId="1">'Spare Parts Master List (2)'!$A$1:$Q$114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2" i="18" l="1"/>
  <c r="O492" i="18" s="1"/>
  <c r="Q492" i="18" s="1"/>
  <c r="G491" i="18"/>
  <c r="O491" i="18" s="1"/>
  <c r="Q491" i="18" s="1"/>
  <c r="G490" i="18"/>
  <c r="O490" i="18" s="1"/>
  <c r="G489" i="18"/>
  <c r="O489" i="18" s="1"/>
  <c r="G488" i="18"/>
  <c r="O488" i="18" s="1"/>
  <c r="Q488" i="18" s="1"/>
  <c r="G487" i="18"/>
  <c r="O487" i="18" s="1"/>
  <c r="Q487" i="18" s="1"/>
  <c r="G486" i="18"/>
  <c r="O486" i="18" s="1"/>
  <c r="Q486" i="18" s="1"/>
  <c r="G485" i="18"/>
  <c r="O485" i="18" s="1"/>
  <c r="Q485" i="18" s="1"/>
  <c r="G484" i="18"/>
  <c r="O484" i="18" s="1"/>
  <c r="Q484" i="18" s="1"/>
  <c r="G483" i="18"/>
  <c r="O483" i="18" s="1"/>
  <c r="Q483" i="18" s="1"/>
  <c r="G482" i="18"/>
  <c r="O482" i="18" s="1"/>
  <c r="G481" i="18"/>
  <c r="O481" i="18" s="1"/>
  <c r="G480" i="18"/>
  <c r="O480" i="18" s="1"/>
  <c r="Q480" i="18" s="1"/>
  <c r="G479" i="18"/>
  <c r="O479" i="18" s="1"/>
  <c r="Q479" i="18" s="1"/>
  <c r="G478" i="18"/>
  <c r="O478" i="18" s="1"/>
  <c r="Q478" i="18" s="1"/>
  <c r="G477" i="18"/>
  <c r="O477" i="18" s="1"/>
  <c r="Q477" i="18" s="1"/>
  <c r="G476" i="18"/>
  <c r="O476" i="18" s="1"/>
  <c r="Q476" i="18" s="1"/>
  <c r="G475" i="18"/>
  <c r="O475" i="18" s="1"/>
  <c r="G474" i="18"/>
  <c r="O474" i="18" s="1"/>
  <c r="Q474" i="18" s="1"/>
  <c r="G473" i="18"/>
  <c r="O473" i="18" s="1"/>
  <c r="Q473" i="18" s="1"/>
  <c r="G472" i="18"/>
  <c r="O472" i="18" s="1"/>
  <c r="Q472" i="18" s="1"/>
  <c r="G471" i="18"/>
  <c r="O471" i="18" s="1"/>
  <c r="G470" i="18"/>
  <c r="O470" i="18" s="1"/>
  <c r="G469" i="18"/>
  <c r="O469" i="18" s="1"/>
  <c r="Q469" i="18" s="1"/>
  <c r="G468" i="18"/>
  <c r="O468" i="18" s="1"/>
  <c r="G467" i="18"/>
  <c r="O467" i="18" s="1"/>
  <c r="Q467" i="18" s="1"/>
  <c r="G466" i="18"/>
  <c r="O466" i="18" s="1"/>
  <c r="G465" i="18"/>
  <c r="O465" i="18" s="1"/>
  <c r="Q465" i="18" s="1"/>
  <c r="G464" i="18"/>
  <c r="O464" i="18" s="1"/>
  <c r="Q464" i="18" s="1"/>
  <c r="G463" i="18"/>
  <c r="O463" i="18" s="1"/>
  <c r="Q463" i="18" s="1"/>
  <c r="G462" i="18"/>
  <c r="O462" i="18" s="1"/>
  <c r="Q462" i="18" s="1"/>
  <c r="G461" i="18"/>
  <c r="O461" i="18" s="1"/>
  <c r="Q461" i="18" s="1"/>
  <c r="G460" i="18"/>
  <c r="O460" i="18" s="1"/>
  <c r="G459" i="18"/>
  <c r="O459" i="18" s="1"/>
  <c r="Q459" i="18" s="1"/>
  <c r="G458" i="18"/>
  <c r="O458" i="18" s="1"/>
  <c r="Q458" i="18" s="1"/>
  <c r="G457" i="18"/>
  <c r="O457" i="18" s="1"/>
  <c r="G456" i="18"/>
  <c r="O456" i="18" s="1"/>
  <c r="Q456" i="18" s="1"/>
  <c r="G455" i="18"/>
  <c r="O455" i="18" s="1"/>
  <c r="G454" i="18"/>
  <c r="O454" i="18" s="1"/>
  <c r="Q454" i="18" s="1"/>
  <c r="G453" i="18"/>
  <c r="O453" i="18" s="1"/>
  <c r="Q453" i="18" s="1"/>
  <c r="G452" i="18"/>
  <c r="O452" i="18" s="1"/>
  <c r="G451" i="18"/>
  <c r="O451" i="18" s="1"/>
  <c r="G450" i="18"/>
  <c r="O450" i="18" s="1"/>
  <c r="G449" i="18"/>
  <c r="O449" i="18" s="1"/>
  <c r="Q449" i="18" s="1"/>
  <c r="G448" i="18"/>
  <c r="O448" i="18" s="1"/>
  <c r="Q448" i="18" s="1"/>
  <c r="G447" i="18"/>
  <c r="O447" i="18" s="1"/>
  <c r="Q447" i="18" s="1"/>
  <c r="G446" i="18"/>
  <c r="O446" i="18" s="1"/>
  <c r="Q446" i="18" s="1"/>
  <c r="G445" i="18"/>
  <c r="O445" i="18" s="1"/>
  <c r="Q445" i="18" s="1"/>
  <c r="G444" i="18"/>
  <c r="O444" i="18" s="1"/>
  <c r="Q444" i="18" s="1"/>
  <c r="G443" i="18"/>
  <c r="O443" i="18" s="1"/>
  <c r="Q443" i="18" s="1"/>
  <c r="G442" i="18"/>
  <c r="O442" i="18" s="1"/>
  <c r="Q442" i="18" s="1"/>
  <c r="G441" i="18"/>
  <c r="O441" i="18" s="1"/>
  <c r="Q441" i="18" s="1"/>
  <c r="G440" i="18"/>
  <c r="O440" i="18" s="1"/>
  <c r="Q440" i="18" s="1"/>
  <c r="G439" i="18"/>
  <c r="O439" i="18" s="1"/>
  <c r="Q439" i="18" s="1"/>
  <c r="G438" i="18"/>
  <c r="O438" i="18" s="1"/>
  <c r="Q438" i="18" s="1"/>
  <c r="G437" i="18"/>
  <c r="O437" i="18" s="1"/>
  <c r="Q437" i="18" s="1"/>
  <c r="G436" i="18"/>
  <c r="O436" i="18" s="1"/>
  <c r="Q436" i="18" s="1"/>
  <c r="G435" i="18"/>
  <c r="O435" i="18" s="1"/>
  <c r="Q435" i="18" s="1"/>
  <c r="G434" i="18"/>
  <c r="O434" i="18" s="1"/>
  <c r="Q434" i="18" s="1"/>
  <c r="G433" i="18"/>
  <c r="O433" i="18" s="1"/>
  <c r="Q433" i="18" s="1"/>
  <c r="G432" i="18"/>
  <c r="O432" i="18" s="1"/>
  <c r="Q432" i="18" s="1"/>
  <c r="G431" i="18"/>
  <c r="O431" i="18" s="1"/>
  <c r="Q431" i="18" s="1"/>
  <c r="G430" i="18"/>
  <c r="O430" i="18" s="1"/>
  <c r="G429" i="18"/>
  <c r="O429" i="18" s="1"/>
  <c r="G428" i="18"/>
  <c r="O428" i="18" s="1"/>
  <c r="G427" i="18"/>
  <c r="O427" i="18" s="1"/>
  <c r="G426" i="18"/>
  <c r="O426" i="18" s="1"/>
  <c r="G425" i="18"/>
  <c r="O425" i="18" s="1"/>
  <c r="Q425" i="18" s="1"/>
  <c r="G424" i="18"/>
  <c r="O424" i="18" s="1"/>
  <c r="Q424" i="18" s="1"/>
  <c r="G423" i="18"/>
  <c r="O423" i="18" s="1"/>
  <c r="Q423" i="18" s="1"/>
  <c r="G422" i="18"/>
  <c r="O422" i="18" s="1"/>
  <c r="Q422" i="18" s="1"/>
  <c r="G421" i="18"/>
  <c r="O421" i="18" s="1"/>
  <c r="Q421" i="18" s="1"/>
  <c r="G420" i="18"/>
  <c r="O420" i="18" s="1"/>
  <c r="Q420" i="18" s="1"/>
  <c r="G419" i="18"/>
  <c r="O419" i="18" s="1"/>
  <c r="Q419" i="18" s="1"/>
  <c r="G418" i="18"/>
  <c r="O418" i="18" s="1"/>
  <c r="Q418" i="18" s="1"/>
  <c r="G417" i="18"/>
  <c r="O417" i="18" s="1"/>
  <c r="Q417" i="18" s="1"/>
  <c r="G416" i="18"/>
  <c r="O416" i="18" s="1"/>
  <c r="Q416" i="18" s="1"/>
  <c r="G415" i="18"/>
  <c r="O415" i="18" s="1"/>
  <c r="Q415" i="18" s="1"/>
  <c r="G414" i="18"/>
  <c r="O414" i="18" s="1"/>
  <c r="Q414" i="18" s="1"/>
  <c r="G413" i="18"/>
  <c r="O413" i="18" s="1"/>
  <c r="Q413" i="18" s="1"/>
  <c r="G412" i="18"/>
  <c r="O412" i="18" s="1"/>
  <c r="G411" i="18"/>
  <c r="O411" i="18" s="1"/>
  <c r="Q411" i="18" s="1"/>
  <c r="G410" i="18"/>
  <c r="O410" i="18" s="1"/>
  <c r="Q410" i="18" s="1"/>
  <c r="G409" i="18"/>
  <c r="O409" i="18" s="1"/>
  <c r="Q409" i="18" s="1"/>
  <c r="G408" i="18"/>
  <c r="O408" i="18" s="1"/>
  <c r="Q408" i="18" s="1"/>
  <c r="G407" i="18"/>
  <c r="O407" i="18" s="1"/>
  <c r="Q407" i="18" s="1"/>
  <c r="G406" i="18"/>
  <c r="O406" i="18" s="1"/>
  <c r="Q406" i="18" s="1"/>
  <c r="G405" i="18"/>
  <c r="O405" i="18" s="1"/>
  <c r="Q405" i="18" s="1"/>
  <c r="G404" i="18"/>
  <c r="O404" i="18" s="1"/>
  <c r="Q404" i="18" s="1"/>
  <c r="G403" i="18"/>
  <c r="O403" i="18" s="1"/>
  <c r="Q403" i="18" s="1"/>
  <c r="G402" i="18"/>
  <c r="O402" i="18" s="1"/>
  <c r="Q402" i="18" s="1"/>
  <c r="G401" i="18"/>
  <c r="O401" i="18" s="1"/>
  <c r="Q401" i="18" s="1"/>
  <c r="G400" i="18"/>
  <c r="O400" i="18" s="1"/>
  <c r="G399" i="18"/>
  <c r="O399" i="18" s="1"/>
  <c r="Q399" i="18" s="1"/>
  <c r="G398" i="18"/>
  <c r="O398" i="18" s="1"/>
  <c r="Q398" i="18" s="1"/>
  <c r="G397" i="18"/>
  <c r="O397" i="18" s="1"/>
  <c r="Q397" i="18" s="1"/>
  <c r="G396" i="18"/>
  <c r="O396" i="18" s="1"/>
  <c r="Q396" i="18" s="1"/>
  <c r="G395" i="18"/>
  <c r="O395" i="18" s="1"/>
  <c r="Q395" i="18" s="1"/>
  <c r="G394" i="18"/>
  <c r="O394" i="18" s="1"/>
  <c r="Q394" i="18" s="1"/>
  <c r="G393" i="18"/>
  <c r="O393" i="18" s="1"/>
  <c r="Q393" i="18" s="1"/>
  <c r="G392" i="18"/>
  <c r="O392" i="18" s="1"/>
  <c r="G391" i="18"/>
  <c r="O391" i="18" s="1"/>
  <c r="Q391" i="18" s="1"/>
  <c r="G390" i="18"/>
  <c r="O390" i="18" s="1"/>
  <c r="Q390" i="18" s="1"/>
  <c r="G389" i="18"/>
  <c r="O389" i="18" s="1"/>
  <c r="Q389" i="18" s="1"/>
  <c r="G388" i="18"/>
  <c r="O388" i="18" s="1"/>
  <c r="Q388" i="18" s="1"/>
  <c r="G387" i="18"/>
  <c r="O387" i="18" s="1"/>
  <c r="Q387" i="18" s="1"/>
  <c r="G386" i="18"/>
  <c r="O386" i="18" s="1"/>
  <c r="Q386" i="18" s="1"/>
  <c r="G385" i="18"/>
  <c r="O385" i="18" s="1"/>
  <c r="Q385" i="18" s="1"/>
  <c r="G384" i="18"/>
  <c r="O384" i="18" s="1"/>
  <c r="Q384" i="18" s="1"/>
  <c r="G383" i="18"/>
  <c r="O383" i="18" s="1"/>
  <c r="Q383" i="18" s="1"/>
  <c r="G382" i="18"/>
  <c r="O382" i="18" s="1"/>
  <c r="G381" i="18"/>
  <c r="O381" i="18" s="1"/>
  <c r="Q381" i="18" s="1"/>
  <c r="G380" i="18"/>
  <c r="O380" i="18" s="1"/>
  <c r="Q380" i="18" s="1"/>
  <c r="G379" i="18"/>
  <c r="O379" i="18" s="1"/>
  <c r="Q379" i="18" s="1"/>
  <c r="G378" i="18"/>
  <c r="O378" i="18" s="1"/>
  <c r="Q378" i="18" s="1"/>
  <c r="G377" i="18"/>
  <c r="O377" i="18" s="1"/>
  <c r="Q377" i="18" s="1"/>
  <c r="G376" i="18"/>
  <c r="O376" i="18" s="1"/>
  <c r="Q376" i="18" s="1"/>
  <c r="G375" i="18"/>
  <c r="O375" i="18" s="1"/>
  <c r="Q375" i="18" s="1"/>
  <c r="G374" i="18"/>
  <c r="O374" i="18" s="1"/>
  <c r="Q374" i="18" s="1"/>
  <c r="G373" i="18"/>
  <c r="O373" i="18" s="1"/>
  <c r="Q373" i="18" s="1"/>
  <c r="G372" i="18"/>
  <c r="O372" i="18" s="1"/>
  <c r="Q372" i="18" s="1"/>
  <c r="G371" i="18"/>
  <c r="O371" i="18" s="1"/>
  <c r="G370" i="18"/>
  <c r="O370" i="18" s="1"/>
  <c r="Q370" i="18" s="1"/>
  <c r="G369" i="18"/>
  <c r="O369" i="18" s="1"/>
  <c r="Q369" i="18" s="1"/>
  <c r="G368" i="18"/>
  <c r="O368" i="18" s="1"/>
  <c r="Q368" i="18" s="1"/>
  <c r="G367" i="18"/>
  <c r="O367" i="18" s="1"/>
  <c r="Q367" i="18" s="1"/>
  <c r="G366" i="18"/>
  <c r="O366" i="18" s="1"/>
  <c r="G365" i="18"/>
  <c r="O365" i="18" s="1"/>
  <c r="Q365" i="18" s="1"/>
  <c r="G364" i="18"/>
  <c r="O364" i="18" s="1"/>
  <c r="G363" i="18"/>
  <c r="O363" i="18" s="1"/>
  <c r="G362" i="18"/>
  <c r="O362" i="18" s="1"/>
  <c r="Q362" i="18" s="1"/>
  <c r="G361" i="18"/>
  <c r="O361" i="18" s="1"/>
  <c r="Q361" i="18" s="1"/>
  <c r="G360" i="18"/>
  <c r="O360" i="18" s="1"/>
  <c r="Q360" i="18" s="1"/>
  <c r="G359" i="18"/>
  <c r="O359" i="18" s="1"/>
  <c r="G358" i="18"/>
  <c r="O358" i="18" s="1"/>
  <c r="Q358" i="18" s="1"/>
  <c r="G357" i="18"/>
  <c r="O357" i="18" s="1"/>
  <c r="Q357" i="18" s="1"/>
  <c r="G356" i="18"/>
  <c r="O356" i="18" s="1"/>
  <c r="Q356" i="18" s="1"/>
  <c r="G355" i="18"/>
  <c r="O355" i="18" s="1"/>
  <c r="G354" i="18"/>
  <c r="O354" i="18" s="1"/>
  <c r="Q354" i="18" s="1"/>
  <c r="G353" i="18"/>
  <c r="O353" i="18" s="1"/>
  <c r="Q353" i="18" s="1"/>
  <c r="G352" i="18"/>
  <c r="O352" i="18" s="1"/>
  <c r="Q352" i="18" s="1"/>
  <c r="G351" i="18"/>
  <c r="O351" i="18" s="1"/>
  <c r="G350" i="18"/>
  <c r="O350" i="18" s="1"/>
  <c r="Q350" i="18" s="1"/>
  <c r="G349" i="18"/>
  <c r="O349" i="18" s="1"/>
  <c r="Q349" i="18" s="1"/>
  <c r="G348" i="18"/>
  <c r="O348" i="18" s="1"/>
  <c r="Q348" i="18" s="1"/>
  <c r="G347" i="18"/>
  <c r="O347" i="18" s="1"/>
  <c r="Q347" i="18" s="1"/>
  <c r="G346" i="18"/>
  <c r="O346" i="18" s="1"/>
  <c r="G345" i="18"/>
  <c r="O345" i="18" s="1"/>
  <c r="G344" i="18"/>
  <c r="O344" i="18" s="1"/>
  <c r="G343" i="18"/>
  <c r="O343" i="18" s="1"/>
  <c r="G342" i="18"/>
  <c r="O342" i="18" s="1"/>
  <c r="G341" i="18"/>
  <c r="O341" i="18" s="1"/>
  <c r="G340" i="18"/>
  <c r="O340" i="18" s="1"/>
  <c r="G339" i="18"/>
  <c r="O339" i="18" s="1"/>
  <c r="G338" i="18"/>
  <c r="O338" i="18" s="1"/>
  <c r="G337" i="18"/>
  <c r="O337" i="18" s="1"/>
  <c r="G336" i="18"/>
  <c r="O336" i="18" s="1"/>
  <c r="G335" i="18"/>
  <c r="O335" i="18" s="1"/>
  <c r="Q335" i="18" s="1"/>
  <c r="G334" i="18"/>
  <c r="O334" i="18" s="1"/>
  <c r="Q334" i="18" s="1"/>
  <c r="G333" i="18"/>
  <c r="O333" i="18" s="1"/>
  <c r="Q333" i="18" s="1"/>
  <c r="G332" i="18"/>
  <c r="O332" i="18" s="1"/>
  <c r="Q332" i="18" s="1"/>
  <c r="G331" i="18"/>
  <c r="O331" i="18" s="1"/>
  <c r="Q331" i="18" s="1"/>
  <c r="G330" i="18"/>
  <c r="O330" i="18" s="1"/>
  <c r="Q330" i="18" s="1"/>
  <c r="G329" i="18"/>
  <c r="O329" i="18" s="1"/>
  <c r="Q329" i="18" s="1"/>
  <c r="G328" i="18"/>
  <c r="O328" i="18" s="1"/>
  <c r="Q328" i="18" s="1"/>
  <c r="G327" i="18"/>
  <c r="O327" i="18" s="1"/>
  <c r="Q327" i="18" s="1"/>
  <c r="G326" i="18"/>
  <c r="O326" i="18" s="1"/>
  <c r="Q326" i="18" s="1"/>
  <c r="G325" i="18"/>
  <c r="O325" i="18" s="1"/>
  <c r="Q325" i="18" s="1"/>
  <c r="G324" i="18"/>
  <c r="O324" i="18" s="1"/>
  <c r="Q324" i="18" s="1"/>
  <c r="G323" i="18"/>
  <c r="O323" i="18" s="1"/>
  <c r="Q323" i="18" s="1"/>
  <c r="G322" i="18"/>
  <c r="O322" i="18" s="1"/>
  <c r="Q322" i="18" s="1"/>
  <c r="G321" i="18"/>
  <c r="O321" i="18" s="1"/>
  <c r="Q321" i="18" s="1"/>
  <c r="G320" i="18"/>
  <c r="O320" i="18" s="1"/>
  <c r="Q320" i="18" s="1"/>
  <c r="G319" i="18"/>
  <c r="O319" i="18" s="1"/>
  <c r="Q319" i="18" s="1"/>
  <c r="G318" i="18"/>
  <c r="O318" i="18" s="1"/>
  <c r="Q318" i="18" s="1"/>
  <c r="G317" i="18"/>
  <c r="O317" i="18" s="1"/>
  <c r="Q317" i="18" s="1"/>
  <c r="G316" i="18"/>
  <c r="O316" i="18" s="1"/>
  <c r="Q316" i="18" s="1"/>
  <c r="G315" i="18"/>
  <c r="O315" i="18" s="1"/>
  <c r="Q315" i="18" s="1"/>
  <c r="G314" i="18"/>
  <c r="O314" i="18" s="1"/>
  <c r="Q314" i="18" s="1"/>
  <c r="G313" i="18"/>
  <c r="O313" i="18" s="1"/>
  <c r="G312" i="18"/>
  <c r="O312" i="18" s="1"/>
  <c r="Q312" i="18" s="1"/>
  <c r="G311" i="18"/>
  <c r="O311" i="18" s="1"/>
  <c r="Q311" i="18" s="1"/>
  <c r="G310" i="18"/>
  <c r="O310" i="18" s="1"/>
  <c r="Q310" i="18" s="1"/>
  <c r="G309" i="18"/>
  <c r="O309" i="18" s="1"/>
  <c r="Q309" i="18" s="1"/>
  <c r="G308" i="18"/>
  <c r="O308" i="18" s="1"/>
  <c r="Q308" i="18" s="1"/>
  <c r="G307" i="18"/>
  <c r="O307" i="18" s="1"/>
  <c r="G306" i="18"/>
  <c r="O306" i="18" s="1"/>
  <c r="Q306" i="18" s="1"/>
  <c r="G305" i="18"/>
  <c r="O305" i="18" s="1"/>
  <c r="Q305" i="18" s="1"/>
  <c r="G304" i="18"/>
  <c r="O304" i="18" s="1"/>
  <c r="Q304" i="18" s="1"/>
  <c r="G303" i="18"/>
  <c r="O303" i="18" s="1"/>
  <c r="Q303" i="18" s="1"/>
  <c r="G302" i="18"/>
  <c r="O302" i="18" s="1"/>
  <c r="Q302" i="18" s="1"/>
  <c r="G301" i="18"/>
  <c r="O301" i="18" s="1"/>
  <c r="Q301" i="18" s="1"/>
  <c r="G300" i="18"/>
  <c r="O300" i="18" s="1"/>
  <c r="Q300" i="18" s="1"/>
  <c r="G299" i="18"/>
  <c r="O299" i="18" s="1"/>
  <c r="Q299" i="18" s="1"/>
  <c r="G298" i="18"/>
  <c r="O298" i="18" s="1"/>
  <c r="Q298" i="18" s="1"/>
  <c r="G297" i="18"/>
  <c r="O297" i="18" s="1"/>
  <c r="Q297" i="18" s="1"/>
  <c r="G296" i="18"/>
  <c r="O296" i="18" s="1"/>
  <c r="Q296" i="18" s="1"/>
  <c r="G295" i="18"/>
  <c r="O295" i="18" s="1"/>
  <c r="Q295" i="18" s="1"/>
  <c r="G294" i="18"/>
  <c r="O294" i="18" s="1"/>
  <c r="Q294" i="18" s="1"/>
  <c r="G293" i="18"/>
  <c r="O293" i="18" s="1"/>
  <c r="Q293" i="18" s="1"/>
  <c r="G292" i="18"/>
  <c r="O292" i="18" s="1"/>
  <c r="Q292" i="18" s="1"/>
  <c r="G291" i="18"/>
  <c r="O291" i="18" s="1"/>
  <c r="Q291" i="18" s="1"/>
  <c r="G290" i="18"/>
  <c r="O290" i="18" s="1"/>
  <c r="Q290" i="18" s="1"/>
  <c r="G289" i="18"/>
  <c r="O289" i="18" s="1"/>
  <c r="Q289" i="18" s="1"/>
  <c r="G288" i="18"/>
  <c r="O288" i="18" s="1"/>
  <c r="Q288" i="18" s="1"/>
  <c r="G287" i="18"/>
  <c r="O287" i="18" s="1"/>
  <c r="Q287" i="18" s="1"/>
  <c r="G286" i="18"/>
  <c r="O286" i="18" s="1"/>
  <c r="Q286" i="18" s="1"/>
  <c r="G285" i="18"/>
  <c r="O285" i="18" s="1"/>
  <c r="Q285" i="18" s="1"/>
  <c r="G284" i="18"/>
  <c r="O284" i="18" s="1"/>
  <c r="Q284" i="18" s="1"/>
  <c r="G283" i="18"/>
  <c r="O283" i="18" s="1"/>
  <c r="Q283" i="18" s="1"/>
  <c r="G282" i="18"/>
  <c r="O282" i="18" s="1"/>
  <c r="Q282" i="18" s="1"/>
  <c r="G281" i="18"/>
  <c r="O281" i="18" s="1"/>
  <c r="Q281" i="18" s="1"/>
  <c r="G280" i="18"/>
  <c r="O280" i="18" s="1"/>
  <c r="Q280" i="18" s="1"/>
  <c r="G279" i="18"/>
  <c r="O279" i="18" s="1"/>
  <c r="Q279" i="18" s="1"/>
  <c r="G278" i="18"/>
  <c r="O278" i="18" s="1"/>
  <c r="Q278" i="18" s="1"/>
  <c r="G277" i="18"/>
  <c r="O277" i="18" s="1"/>
  <c r="Q277" i="18" s="1"/>
  <c r="G276" i="18"/>
  <c r="O276" i="18" s="1"/>
  <c r="Q276" i="18" s="1"/>
  <c r="G275" i="18"/>
  <c r="O275" i="18" s="1"/>
  <c r="Q275" i="18" s="1"/>
  <c r="G274" i="18"/>
  <c r="O274" i="18" s="1"/>
  <c r="G273" i="18"/>
  <c r="O273" i="18" s="1"/>
  <c r="Q273" i="18" s="1"/>
  <c r="G272" i="18"/>
  <c r="O272" i="18" s="1"/>
  <c r="Q272" i="18" s="1"/>
  <c r="G271" i="18"/>
  <c r="O271" i="18" s="1"/>
  <c r="G270" i="18"/>
  <c r="O270" i="18" s="1"/>
  <c r="G269" i="18"/>
  <c r="O269" i="18" s="1"/>
  <c r="Q269" i="18" s="1"/>
  <c r="G268" i="18"/>
  <c r="O268" i="18" s="1"/>
  <c r="Q268" i="18" s="1"/>
  <c r="G267" i="18"/>
  <c r="O267" i="18" s="1"/>
  <c r="Q267" i="18" s="1"/>
  <c r="G266" i="18"/>
  <c r="O266" i="18" s="1"/>
  <c r="Q266" i="18" s="1"/>
  <c r="G265" i="18"/>
  <c r="O265" i="18" s="1"/>
  <c r="Q265" i="18" s="1"/>
  <c r="G264" i="18"/>
  <c r="O264" i="18" s="1"/>
  <c r="Q264" i="18" s="1"/>
  <c r="G263" i="18"/>
  <c r="O263" i="18" s="1"/>
  <c r="Q263" i="18" s="1"/>
  <c r="G262" i="18"/>
  <c r="O262" i="18" s="1"/>
  <c r="Q262" i="18" s="1"/>
  <c r="G261" i="18"/>
  <c r="O261" i="18" s="1"/>
  <c r="Q261" i="18" s="1"/>
  <c r="G260" i="18"/>
  <c r="O260" i="18" s="1"/>
  <c r="Q260" i="18" s="1"/>
  <c r="G259" i="18"/>
  <c r="O259" i="18" s="1"/>
  <c r="Q259" i="18" s="1"/>
  <c r="G258" i="18"/>
  <c r="O258" i="18" s="1"/>
  <c r="Q258" i="18" s="1"/>
  <c r="G257" i="18"/>
  <c r="O257" i="18" s="1"/>
  <c r="Q257" i="18" s="1"/>
  <c r="G256" i="18"/>
  <c r="O256" i="18" s="1"/>
  <c r="Q256" i="18" s="1"/>
  <c r="G255" i="18"/>
  <c r="O255" i="18" s="1"/>
  <c r="Q255" i="18" s="1"/>
  <c r="G254" i="18"/>
  <c r="O254" i="18" s="1"/>
  <c r="Q254" i="18" s="1"/>
  <c r="G253" i="18"/>
  <c r="O253" i="18" s="1"/>
  <c r="G252" i="18"/>
  <c r="O252" i="18" s="1"/>
  <c r="Q252" i="18" s="1"/>
  <c r="G251" i="18"/>
  <c r="O251" i="18" s="1"/>
  <c r="Q251" i="18" s="1"/>
  <c r="G250" i="18"/>
  <c r="O250" i="18" s="1"/>
  <c r="Q250" i="18" s="1"/>
  <c r="G249" i="18"/>
  <c r="O249" i="18" s="1"/>
  <c r="Q249" i="18" s="1"/>
  <c r="G248" i="18"/>
  <c r="O248" i="18" s="1"/>
  <c r="Q248" i="18" s="1"/>
  <c r="G247" i="18"/>
  <c r="O247" i="18" s="1"/>
  <c r="Q247" i="18" s="1"/>
  <c r="G246" i="18"/>
  <c r="O246" i="18" s="1"/>
  <c r="Q246" i="18" s="1"/>
  <c r="G245" i="18"/>
  <c r="O245" i="18" s="1"/>
  <c r="Q245" i="18" s="1"/>
  <c r="G244" i="18"/>
  <c r="O244" i="18" s="1"/>
  <c r="Q244" i="18" s="1"/>
  <c r="G243" i="18"/>
  <c r="O243" i="18" s="1"/>
  <c r="Q243" i="18" s="1"/>
  <c r="G242" i="18"/>
  <c r="O242" i="18" s="1"/>
  <c r="Q242" i="18" s="1"/>
  <c r="G241" i="18"/>
  <c r="O241" i="18" s="1"/>
  <c r="Q241" i="18" s="1"/>
  <c r="G240" i="18"/>
  <c r="O240" i="18" s="1"/>
  <c r="Q240" i="18" s="1"/>
  <c r="G239" i="18"/>
  <c r="O239" i="18" s="1"/>
  <c r="G238" i="18"/>
  <c r="O238" i="18" s="1"/>
  <c r="G237" i="18"/>
  <c r="O237" i="18" s="1"/>
  <c r="G236" i="18"/>
  <c r="O236" i="18" s="1"/>
  <c r="Q236" i="18" s="1"/>
  <c r="G235" i="18"/>
  <c r="O235" i="18" s="1"/>
  <c r="Q235" i="18" s="1"/>
  <c r="G234" i="18"/>
  <c r="O234" i="18" s="1"/>
  <c r="Q234" i="18" s="1"/>
  <c r="G233" i="18"/>
  <c r="O233" i="18" s="1"/>
  <c r="Q233" i="18" s="1"/>
  <c r="G232" i="18"/>
  <c r="O232" i="18" s="1"/>
  <c r="Q232" i="18" s="1"/>
  <c r="G231" i="18"/>
  <c r="O231" i="18" s="1"/>
  <c r="G230" i="18"/>
  <c r="O230" i="18" s="1"/>
  <c r="Q230" i="18" s="1"/>
  <c r="G229" i="18"/>
  <c r="O229" i="18" s="1"/>
  <c r="Q229" i="18" s="1"/>
  <c r="G228" i="18"/>
  <c r="O228" i="18" s="1"/>
  <c r="Q228" i="18" s="1"/>
  <c r="G227" i="18"/>
  <c r="O227" i="18" s="1"/>
  <c r="Q227" i="18" s="1"/>
  <c r="G226" i="18"/>
  <c r="O226" i="18" s="1"/>
  <c r="Q226" i="18" s="1"/>
  <c r="G225" i="18"/>
  <c r="O225" i="18" s="1"/>
  <c r="Q225" i="18" s="1"/>
  <c r="G224" i="18"/>
  <c r="O224" i="18" s="1"/>
  <c r="Q224" i="18" s="1"/>
  <c r="G223" i="18"/>
  <c r="O223" i="18" s="1"/>
  <c r="Q223" i="18" s="1"/>
  <c r="G222" i="18"/>
  <c r="O222" i="18" s="1"/>
  <c r="Q222" i="18" s="1"/>
  <c r="G221" i="18"/>
  <c r="O221" i="18" s="1"/>
  <c r="Q221" i="18" s="1"/>
  <c r="G220" i="18"/>
  <c r="O220" i="18" s="1"/>
  <c r="Q220" i="18" s="1"/>
  <c r="G219" i="18"/>
  <c r="O219" i="18" s="1"/>
  <c r="Q219" i="18" s="1"/>
  <c r="G218" i="18"/>
  <c r="O218" i="18" s="1"/>
  <c r="G217" i="18"/>
  <c r="O217" i="18" s="1"/>
  <c r="Q217" i="18" s="1"/>
  <c r="G216" i="18"/>
  <c r="O216" i="18" s="1"/>
  <c r="Q216" i="18" s="1"/>
  <c r="G215" i="18"/>
  <c r="O215" i="18" s="1"/>
  <c r="Q215" i="18" s="1"/>
  <c r="G214" i="18"/>
  <c r="O214" i="18" s="1"/>
  <c r="Q214" i="18" s="1"/>
  <c r="G213" i="18"/>
  <c r="O213" i="18" s="1"/>
  <c r="Q213" i="18" s="1"/>
  <c r="G212" i="18"/>
  <c r="O212" i="18" s="1"/>
  <c r="Q212" i="18" s="1"/>
  <c r="G211" i="18"/>
  <c r="O211" i="18" s="1"/>
  <c r="Q211" i="18" s="1"/>
  <c r="G210" i="18"/>
  <c r="O210" i="18" s="1"/>
  <c r="G209" i="18"/>
  <c r="O209" i="18" s="1"/>
  <c r="Q209" i="18" s="1"/>
  <c r="G208" i="18"/>
  <c r="O208" i="18" s="1"/>
  <c r="Q208" i="18" s="1"/>
  <c r="G207" i="18"/>
  <c r="O207" i="18" s="1"/>
  <c r="Q207" i="18" s="1"/>
  <c r="G206" i="18"/>
  <c r="O206" i="18" s="1"/>
  <c r="G205" i="18"/>
  <c r="O205" i="18" s="1"/>
  <c r="Q205" i="18" s="1"/>
  <c r="G204" i="18"/>
  <c r="O204" i="18" s="1"/>
  <c r="Q204" i="18" s="1"/>
  <c r="G203" i="18"/>
  <c r="O203" i="18" s="1"/>
  <c r="Q203" i="18" s="1"/>
  <c r="G202" i="18"/>
  <c r="O202" i="18" s="1"/>
  <c r="Q202" i="18" s="1"/>
  <c r="G201" i="18"/>
  <c r="O201" i="18" s="1"/>
  <c r="Q201" i="18" s="1"/>
  <c r="G200" i="18"/>
  <c r="O200" i="18" s="1"/>
  <c r="Q200" i="18" s="1"/>
  <c r="G199" i="18"/>
  <c r="O199" i="18" s="1"/>
  <c r="Q199" i="18" s="1"/>
  <c r="G198" i="18"/>
  <c r="O198" i="18" s="1"/>
  <c r="Q198" i="18" s="1"/>
  <c r="G197" i="18"/>
  <c r="O197" i="18" s="1"/>
  <c r="Q197" i="18" s="1"/>
  <c r="O196" i="18"/>
  <c r="Q196" i="18" s="1"/>
  <c r="G195" i="18"/>
  <c r="O195" i="18" s="1"/>
  <c r="Q195" i="18" s="1"/>
  <c r="G194" i="18"/>
  <c r="O194" i="18" s="1"/>
  <c r="Q194" i="18" s="1"/>
  <c r="G193" i="18"/>
  <c r="O193" i="18" s="1"/>
  <c r="Q193" i="18" s="1"/>
  <c r="G192" i="18"/>
  <c r="O192" i="18" s="1"/>
  <c r="Q192" i="18" s="1"/>
  <c r="G191" i="18"/>
  <c r="O191" i="18" s="1"/>
  <c r="G190" i="18"/>
  <c r="O190" i="18" s="1"/>
  <c r="Q190" i="18" s="1"/>
  <c r="G189" i="18"/>
  <c r="O189" i="18" s="1"/>
  <c r="G188" i="18"/>
  <c r="O188" i="18" s="1"/>
  <c r="Q188" i="18" s="1"/>
  <c r="G187" i="18"/>
  <c r="O187" i="18" s="1"/>
  <c r="Q187" i="18" s="1"/>
  <c r="G186" i="18"/>
  <c r="O186" i="18" s="1"/>
  <c r="Q186" i="18" s="1"/>
  <c r="G185" i="18"/>
  <c r="O185" i="18" s="1"/>
  <c r="Q185" i="18" s="1"/>
  <c r="G184" i="18"/>
  <c r="O184" i="18" s="1"/>
  <c r="Q184" i="18" s="1"/>
  <c r="G183" i="18"/>
  <c r="O183" i="18" s="1"/>
  <c r="Q183" i="18" s="1"/>
  <c r="G182" i="18"/>
  <c r="O182" i="18" s="1"/>
  <c r="Q182" i="18" s="1"/>
  <c r="G181" i="18"/>
  <c r="O181" i="18" s="1"/>
  <c r="Q181" i="18" s="1"/>
  <c r="G180" i="18"/>
  <c r="O180" i="18" s="1"/>
  <c r="Q180" i="18" s="1"/>
  <c r="G179" i="18"/>
  <c r="O179" i="18" s="1"/>
  <c r="Q179" i="18" s="1"/>
  <c r="G178" i="18"/>
  <c r="O178" i="18" s="1"/>
  <c r="Q178" i="18" s="1"/>
  <c r="G177" i="18"/>
  <c r="O177" i="18" s="1"/>
  <c r="Q177" i="18" s="1"/>
  <c r="G176" i="18"/>
  <c r="O176" i="18" s="1"/>
  <c r="Q176" i="18" s="1"/>
  <c r="G175" i="18"/>
  <c r="O175" i="18" s="1"/>
  <c r="Q175" i="18" s="1"/>
  <c r="G174" i="18"/>
  <c r="O174" i="18" s="1"/>
  <c r="Q174" i="18" s="1"/>
  <c r="G173" i="18"/>
  <c r="O173" i="18" s="1"/>
  <c r="Q173" i="18" s="1"/>
  <c r="G172" i="18"/>
  <c r="O172" i="18" s="1"/>
  <c r="Q172" i="18" s="1"/>
  <c r="G171" i="18"/>
  <c r="O171" i="18" s="1"/>
  <c r="Q171" i="18" s="1"/>
  <c r="G170" i="18"/>
  <c r="O170" i="18" s="1"/>
  <c r="Q170" i="18" s="1"/>
  <c r="G169" i="18"/>
  <c r="O169" i="18" s="1"/>
  <c r="Q169" i="18" s="1"/>
  <c r="G168" i="18"/>
  <c r="O168" i="18" s="1"/>
  <c r="Q168" i="18" s="1"/>
  <c r="G167" i="18"/>
  <c r="O167" i="18" s="1"/>
  <c r="Q167" i="18" s="1"/>
  <c r="G166" i="18"/>
  <c r="O166" i="18" s="1"/>
  <c r="Q166" i="18" s="1"/>
  <c r="G165" i="18"/>
  <c r="O165" i="18" s="1"/>
  <c r="Q165" i="18" s="1"/>
  <c r="G164" i="18"/>
  <c r="O164" i="18" s="1"/>
  <c r="Q164" i="18" s="1"/>
  <c r="G163" i="18"/>
  <c r="O163" i="18" s="1"/>
  <c r="Q163" i="18" s="1"/>
  <c r="G162" i="18"/>
  <c r="O162" i="18" s="1"/>
  <c r="Q162" i="18" s="1"/>
  <c r="G161" i="18"/>
  <c r="O161" i="18" s="1"/>
  <c r="Q161" i="18" s="1"/>
  <c r="G160" i="18"/>
  <c r="O160" i="18" s="1"/>
  <c r="Q160" i="18" s="1"/>
  <c r="G159" i="18"/>
  <c r="O159" i="18" s="1"/>
  <c r="Q159" i="18" s="1"/>
  <c r="G158" i="18"/>
  <c r="O158" i="18" s="1"/>
  <c r="Q158" i="18" s="1"/>
  <c r="G157" i="18"/>
  <c r="O157" i="18" s="1"/>
  <c r="Q157" i="18" s="1"/>
  <c r="G156" i="18"/>
  <c r="O156" i="18" s="1"/>
  <c r="Q156" i="18" s="1"/>
  <c r="G155" i="18"/>
  <c r="O155" i="18" s="1"/>
  <c r="Q155" i="18" s="1"/>
  <c r="G154" i="18"/>
  <c r="O154" i="18" s="1"/>
  <c r="Q154" i="18" s="1"/>
  <c r="G153" i="18"/>
  <c r="O153" i="18" s="1"/>
  <c r="Q153" i="18" s="1"/>
  <c r="G152" i="18"/>
  <c r="O152" i="18" s="1"/>
  <c r="Q152" i="18" s="1"/>
  <c r="G151" i="18"/>
  <c r="O151" i="18" s="1"/>
  <c r="Q151" i="18" s="1"/>
  <c r="G150" i="18"/>
  <c r="O150" i="18" s="1"/>
  <c r="Q150" i="18" s="1"/>
  <c r="G149" i="18"/>
  <c r="O149" i="18" s="1"/>
  <c r="Q149" i="18" s="1"/>
  <c r="G148" i="18"/>
  <c r="O148" i="18" s="1"/>
  <c r="Q148" i="18" s="1"/>
  <c r="G147" i="18"/>
  <c r="O147" i="18" s="1"/>
  <c r="Q147" i="18" s="1"/>
  <c r="G146" i="18"/>
  <c r="O146" i="18" s="1"/>
  <c r="G145" i="18"/>
  <c r="O145" i="18" s="1"/>
  <c r="Q145" i="18" s="1"/>
  <c r="G144" i="18"/>
  <c r="O144" i="18" s="1"/>
  <c r="Q144" i="18" s="1"/>
  <c r="G143" i="18"/>
  <c r="O143" i="18" s="1"/>
  <c r="Q143" i="18" s="1"/>
  <c r="G142" i="18"/>
  <c r="O142" i="18" s="1"/>
  <c r="Q142" i="18" s="1"/>
  <c r="G141" i="18"/>
  <c r="O141" i="18" s="1"/>
  <c r="Q141" i="18" s="1"/>
  <c r="G140" i="18"/>
  <c r="O140" i="18" s="1"/>
  <c r="Q140" i="18" s="1"/>
  <c r="G139" i="18"/>
  <c r="O139" i="18" s="1"/>
  <c r="Q139" i="18" s="1"/>
  <c r="G138" i="18"/>
  <c r="O138" i="18" s="1"/>
  <c r="Q138" i="18" s="1"/>
  <c r="G137" i="18"/>
  <c r="O137" i="18" s="1"/>
  <c r="Q137" i="18" s="1"/>
  <c r="G136" i="18"/>
  <c r="O136" i="18" s="1"/>
  <c r="Q136" i="18" s="1"/>
  <c r="G135" i="18"/>
  <c r="O135" i="18" s="1"/>
  <c r="G134" i="18"/>
  <c r="O134" i="18" s="1"/>
  <c r="Q134" i="18" s="1"/>
  <c r="G133" i="18"/>
  <c r="O133" i="18" s="1"/>
  <c r="Q133" i="18" s="1"/>
  <c r="G132" i="18"/>
  <c r="O132" i="18" s="1"/>
  <c r="Q132" i="18" s="1"/>
  <c r="G131" i="18"/>
  <c r="O131" i="18" s="1"/>
  <c r="G130" i="18"/>
  <c r="O130" i="18" s="1"/>
  <c r="Q130" i="18" s="1"/>
  <c r="G129" i="18"/>
  <c r="O129" i="18" s="1"/>
  <c r="Q129" i="18" s="1"/>
  <c r="G128" i="18"/>
  <c r="O128" i="18" s="1"/>
  <c r="Q128" i="18" s="1"/>
  <c r="G127" i="18"/>
  <c r="O127" i="18" s="1"/>
  <c r="Q127" i="18" s="1"/>
  <c r="G126" i="18"/>
  <c r="O126" i="18" s="1"/>
  <c r="Q126" i="18" s="1"/>
  <c r="G125" i="18"/>
  <c r="O125" i="18" s="1"/>
  <c r="Q125" i="18" s="1"/>
  <c r="G124" i="18"/>
  <c r="O124" i="18" s="1"/>
  <c r="Q124" i="18" s="1"/>
  <c r="G123" i="18"/>
  <c r="O123" i="18" s="1"/>
  <c r="Q123" i="18" s="1"/>
  <c r="G122" i="18"/>
  <c r="O122" i="18" s="1"/>
  <c r="Q122" i="18" s="1"/>
  <c r="G121" i="18"/>
  <c r="O121" i="18" s="1"/>
  <c r="Q121" i="18" s="1"/>
  <c r="G120" i="18"/>
  <c r="O120" i="18" s="1"/>
  <c r="Q120" i="18" s="1"/>
  <c r="G119" i="18"/>
  <c r="O119" i="18" s="1"/>
  <c r="Q119" i="18" s="1"/>
  <c r="G118" i="18"/>
  <c r="O118" i="18" s="1"/>
  <c r="Q118" i="18" s="1"/>
  <c r="G117" i="18"/>
  <c r="O117" i="18" s="1"/>
  <c r="G116" i="18"/>
  <c r="O116" i="18" s="1"/>
  <c r="Q116" i="18" s="1"/>
  <c r="G115" i="18"/>
  <c r="O115" i="18" s="1"/>
  <c r="Q115" i="18" s="1"/>
  <c r="G114" i="18"/>
  <c r="O114" i="18" s="1"/>
  <c r="Q114" i="18" s="1"/>
  <c r="G113" i="18"/>
  <c r="O113" i="18" s="1"/>
  <c r="Q113" i="18" s="1"/>
  <c r="G112" i="18"/>
  <c r="O112" i="18" s="1"/>
  <c r="Q112" i="18" s="1"/>
  <c r="G111" i="18"/>
  <c r="O111" i="18" s="1"/>
  <c r="Q111" i="18" s="1"/>
  <c r="G110" i="18"/>
  <c r="O110" i="18" s="1"/>
  <c r="Q110" i="18" s="1"/>
  <c r="G109" i="18"/>
  <c r="O109" i="18" s="1"/>
  <c r="Q109" i="18" s="1"/>
  <c r="G108" i="18"/>
  <c r="O108" i="18" s="1"/>
  <c r="Q108" i="18" s="1"/>
  <c r="G107" i="18"/>
  <c r="O107" i="18" s="1"/>
  <c r="Q107" i="18" s="1"/>
  <c r="G106" i="18"/>
  <c r="O106" i="18" s="1"/>
  <c r="Q106" i="18" s="1"/>
  <c r="G105" i="18"/>
  <c r="O105" i="18" s="1"/>
  <c r="Q105" i="18" s="1"/>
  <c r="G104" i="18"/>
  <c r="O104" i="18" s="1"/>
  <c r="Q104" i="18" s="1"/>
  <c r="G103" i="18"/>
  <c r="O103" i="18" s="1"/>
  <c r="Q103" i="18" s="1"/>
  <c r="G102" i="18"/>
  <c r="O102" i="18" s="1"/>
  <c r="Q102" i="18" s="1"/>
  <c r="G101" i="18"/>
  <c r="O101" i="18" s="1"/>
  <c r="G100" i="18"/>
  <c r="O100" i="18" s="1"/>
  <c r="Q100" i="18" s="1"/>
  <c r="G99" i="18"/>
  <c r="O99" i="18" s="1"/>
  <c r="Q99" i="18" s="1"/>
  <c r="G98" i="18"/>
  <c r="O98" i="18" s="1"/>
  <c r="Q98" i="18" s="1"/>
  <c r="G97" i="18"/>
  <c r="O97" i="18" s="1"/>
  <c r="Q97" i="18" s="1"/>
  <c r="G96" i="18"/>
  <c r="O96" i="18" s="1"/>
  <c r="Q96" i="18" s="1"/>
  <c r="G95" i="18"/>
  <c r="O95" i="18" s="1"/>
  <c r="Q95" i="18" s="1"/>
  <c r="G94" i="18"/>
  <c r="O94" i="18" s="1"/>
  <c r="Q94" i="18" s="1"/>
  <c r="G93" i="18"/>
  <c r="O93" i="18" s="1"/>
  <c r="Q93" i="18" s="1"/>
  <c r="G92" i="18"/>
  <c r="O92" i="18" s="1"/>
  <c r="Q92" i="18" s="1"/>
  <c r="G91" i="18"/>
  <c r="O91" i="18" s="1"/>
  <c r="G90" i="18"/>
  <c r="O90" i="18" s="1"/>
  <c r="Q90" i="18" s="1"/>
  <c r="G89" i="18"/>
  <c r="O89" i="18" s="1"/>
  <c r="Q89" i="18" s="1"/>
  <c r="G88" i="18"/>
  <c r="O88" i="18" s="1"/>
  <c r="Q88" i="18" s="1"/>
  <c r="G87" i="18"/>
  <c r="O87" i="18" s="1"/>
  <c r="Q87" i="18" s="1"/>
  <c r="G86" i="18"/>
  <c r="O86" i="18" s="1"/>
  <c r="Q86" i="18" s="1"/>
  <c r="G85" i="18"/>
  <c r="O85" i="18" s="1"/>
  <c r="Q85" i="18" s="1"/>
  <c r="G84" i="18"/>
  <c r="O84" i="18" s="1"/>
  <c r="Q84" i="18" s="1"/>
  <c r="G83" i="18"/>
  <c r="O83" i="18" s="1"/>
  <c r="Q83" i="18" s="1"/>
  <c r="G82" i="18"/>
  <c r="O82" i="18" s="1"/>
  <c r="Q82" i="18" s="1"/>
  <c r="G81" i="18"/>
  <c r="O81" i="18" s="1"/>
  <c r="Q81" i="18" s="1"/>
  <c r="G80" i="18"/>
  <c r="O80" i="18" s="1"/>
  <c r="Q80" i="18" s="1"/>
  <c r="G79" i="18"/>
  <c r="O79" i="18" s="1"/>
  <c r="Q79" i="18" s="1"/>
  <c r="G78" i="18"/>
  <c r="O78" i="18" s="1"/>
  <c r="Q78" i="18" s="1"/>
  <c r="G77" i="18"/>
  <c r="O77" i="18" s="1"/>
  <c r="Q77" i="18" s="1"/>
  <c r="G76" i="18"/>
  <c r="O76" i="18" s="1"/>
  <c r="Q76" i="18" s="1"/>
  <c r="G75" i="18"/>
  <c r="O75" i="18" s="1"/>
  <c r="Q75" i="18" s="1"/>
  <c r="G74" i="18"/>
  <c r="O74" i="18" s="1"/>
  <c r="Q74" i="18" s="1"/>
  <c r="G73" i="18"/>
  <c r="O73" i="18" s="1"/>
  <c r="Q73" i="18" s="1"/>
  <c r="G72" i="18"/>
  <c r="O72" i="18" s="1"/>
  <c r="Q72" i="18" s="1"/>
  <c r="G71" i="18"/>
  <c r="O71" i="18" s="1"/>
  <c r="Q71" i="18" s="1"/>
  <c r="G70" i="18"/>
  <c r="O70" i="18" s="1"/>
  <c r="Q70" i="18" s="1"/>
  <c r="O69" i="18"/>
  <c r="Q69" i="18" s="1"/>
  <c r="G68" i="18"/>
  <c r="O68" i="18" s="1"/>
  <c r="G67" i="18"/>
  <c r="O67" i="18" s="1"/>
  <c r="Q67" i="18" s="1"/>
  <c r="G66" i="18"/>
  <c r="O66" i="18" s="1"/>
  <c r="Q66" i="18" s="1"/>
  <c r="G65" i="18"/>
  <c r="O65" i="18" s="1"/>
  <c r="Q65" i="18" s="1"/>
  <c r="G64" i="18"/>
  <c r="O64" i="18" s="1"/>
  <c r="Q64" i="18" s="1"/>
  <c r="G63" i="18"/>
  <c r="O63" i="18" s="1"/>
  <c r="Q63" i="18" s="1"/>
  <c r="G62" i="18"/>
  <c r="O62" i="18" s="1"/>
  <c r="Q62" i="18" s="1"/>
  <c r="G61" i="18"/>
  <c r="O61" i="18" s="1"/>
  <c r="Q61" i="18" s="1"/>
  <c r="G60" i="18"/>
  <c r="O60" i="18" s="1"/>
  <c r="Q60" i="18" s="1"/>
  <c r="G59" i="18"/>
  <c r="O59" i="18" s="1"/>
  <c r="G58" i="18"/>
  <c r="O58" i="18" s="1"/>
  <c r="Q58" i="18" s="1"/>
  <c r="G57" i="18"/>
  <c r="O57" i="18" s="1"/>
  <c r="Q57" i="18" s="1"/>
  <c r="G56" i="18"/>
  <c r="O56" i="18" s="1"/>
  <c r="Q56" i="18" s="1"/>
  <c r="G55" i="18"/>
  <c r="O55" i="18" s="1"/>
  <c r="Q55" i="18" s="1"/>
  <c r="G54" i="18"/>
  <c r="O54" i="18" s="1"/>
  <c r="Q54" i="18" s="1"/>
  <c r="G53" i="18"/>
  <c r="O53" i="18" s="1"/>
  <c r="G52" i="18"/>
  <c r="O52" i="18" s="1"/>
  <c r="Q52" i="18" s="1"/>
  <c r="G51" i="18"/>
  <c r="O51" i="18" s="1"/>
  <c r="Q51" i="18" s="1"/>
  <c r="G50" i="18"/>
  <c r="O50" i="18" s="1"/>
  <c r="Q50" i="18" s="1"/>
  <c r="G49" i="18"/>
  <c r="O49" i="18" s="1"/>
  <c r="Q49" i="18" s="1"/>
  <c r="G48" i="18"/>
  <c r="O48" i="18" s="1"/>
  <c r="Q48" i="18" s="1"/>
  <c r="G47" i="18"/>
  <c r="O47" i="18" s="1"/>
  <c r="Q47" i="18" s="1"/>
  <c r="G46" i="18"/>
  <c r="O46" i="18" s="1"/>
  <c r="Q46" i="18" s="1"/>
  <c r="G45" i="18"/>
  <c r="O45" i="18" s="1"/>
  <c r="Q45" i="18" s="1"/>
  <c r="G44" i="18"/>
  <c r="O44" i="18" s="1"/>
  <c r="Q44" i="18" s="1"/>
  <c r="G43" i="18"/>
  <c r="O43" i="18" s="1"/>
  <c r="Q43" i="18" s="1"/>
  <c r="G42" i="18"/>
  <c r="O42" i="18" s="1"/>
  <c r="Q42" i="18" s="1"/>
  <c r="G41" i="18"/>
  <c r="O41" i="18" s="1"/>
  <c r="Q41" i="18" s="1"/>
  <c r="G40" i="18"/>
  <c r="O40" i="18" s="1"/>
  <c r="Q40" i="18" s="1"/>
  <c r="G39" i="18"/>
  <c r="O39" i="18" s="1"/>
  <c r="Q39" i="18" s="1"/>
  <c r="G38" i="18"/>
  <c r="O38" i="18" s="1"/>
  <c r="Q38" i="18" s="1"/>
  <c r="G37" i="18"/>
  <c r="O37" i="18" s="1"/>
  <c r="Q37" i="18" s="1"/>
  <c r="G36" i="18"/>
  <c r="O36" i="18" s="1"/>
  <c r="Q36" i="18" s="1"/>
  <c r="G35" i="18"/>
  <c r="O35" i="18" s="1"/>
  <c r="Q35" i="18" s="1"/>
  <c r="G34" i="18"/>
  <c r="O34" i="18" s="1"/>
  <c r="Q34" i="18" s="1"/>
  <c r="G33" i="18"/>
  <c r="O33" i="18" s="1"/>
  <c r="Q33" i="18" s="1"/>
  <c r="G32" i="18"/>
  <c r="O32" i="18" s="1"/>
  <c r="Q32" i="18" s="1"/>
  <c r="G31" i="18"/>
  <c r="O31" i="18" s="1"/>
  <c r="Q31" i="18" s="1"/>
  <c r="G30" i="18"/>
  <c r="O30" i="18" s="1"/>
  <c r="G29" i="18"/>
  <c r="O29" i="18" s="1"/>
  <c r="Q29" i="18" s="1"/>
  <c r="G28" i="18"/>
  <c r="O28" i="18" s="1"/>
  <c r="Q28" i="18" s="1"/>
  <c r="G27" i="18"/>
  <c r="O27" i="18" s="1"/>
  <c r="Q27" i="18" s="1"/>
  <c r="G26" i="18"/>
  <c r="O26" i="18" s="1"/>
  <c r="Q26" i="18" s="1"/>
  <c r="G25" i="18"/>
  <c r="O25" i="18" s="1"/>
  <c r="Q25" i="18" s="1"/>
  <c r="G24" i="18"/>
  <c r="O24" i="18" s="1"/>
  <c r="Q24" i="18" s="1"/>
  <c r="G23" i="18"/>
  <c r="O23" i="18" s="1"/>
  <c r="G22" i="18"/>
  <c r="O22" i="18" s="1"/>
  <c r="Q22" i="18" s="1"/>
  <c r="G21" i="18"/>
  <c r="O21" i="18" s="1"/>
  <c r="G20" i="18"/>
  <c r="O20" i="18" s="1"/>
  <c r="G19" i="18"/>
  <c r="O19" i="18" s="1"/>
  <c r="Q19" i="18" s="1"/>
  <c r="G18" i="18"/>
  <c r="O18" i="18" s="1"/>
  <c r="Q18" i="18" s="1"/>
  <c r="G17" i="18"/>
  <c r="O17" i="18" s="1"/>
  <c r="Q17" i="18" s="1"/>
  <c r="G16" i="18"/>
  <c r="O16" i="18" s="1"/>
  <c r="Q16" i="18" s="1"/>
  <c r="G15" i="18"/>
  <c r="O15" i="18" s="1"/>
  <c r="Q15" i="18" s="1"/>
  <c r="G14" i="18"/>
  <c r="O14" i="18" s="1"/>
  <c r="Q14" i="18" s="1"/>
  <c r="G13" i="18"/>
  <c r="O13" i="18" s="1"/>
  <c r="Q13" i="18" s="1"/>
  <c r="G12" i="18"/>
  <c r="O12" i="18" s="1"/>
  <c r="Q12" i="18" s="1"/>
  <c r="G11" i="18"/>
  <c r="O11" i="18" s="1"/>
  <c r="Q11" i="18" s="1"/>
  <c r="G10" i="18"/>
  <c r="O10" i="18" s="1"/>
  <c r="Q10" i="18" s="1"/>
  <c r="G9" i="18"/>
  <c r="O9" i="18" s="1"/>
  <c r="Q9" i="18" s="1"/>
  <c r="G8" i="18"/>
  <c r="O8" i="18" s="1"/>
  <c r="Q8" i="18" s="1"/>
  <c r="M7" i="14" l="1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L426" i="12" l="1"/>
  <c r="N426" i="12" s="1"/>
  <c r="L457" i="12"/>
  <c r="N457" i="12" s="1"/>
  <c r="L131" i="12"/>
  <c r="N131" i="12" s="1"/>
  <c r="L429" i="12"/>
  <c r="N429" i="12" s="1"/>
  <c r="L481" i="12"/>
  <c r="N481" i="12" s="1"/>
  <c r="L271" i="12"/>
  <c r="N271" i="12" s="1"/>
  <c r="L371" i="12" l="1"/>
  <c r="N371" i="12" s="1"/>
  <c r="L400" i="12" l="1"/>
  <c r="N400" i="12" s="1"/>
  <c r="L382" i="12" l="1"/>
  <c r="N382" i="12" s="1"/>
  <c r="L393" i="12" l="1"/>
  <c r="N393" i="12" s="1"/>
  <c r="P393" i="12" s="1"/>
  <c r="L270" i="12" l="1"/>
  <c r="N270" i="12" s="1"/>
  <c r="L231" i="12"/>
  <c r="N231" i="12" s="1"/>
  <c r="L482" i="12"/>
  <c r="N482" i="12" s="1"/>
  <c r="L218" i="12"/>
  <c r="N218" i="12" s="1"/>
  <c r="L346" i="12" l="1"/>
  <c r="N346" i="12" s="1"/>
  <c r="L345" i="12"/>
  <c r="N345" i="12" s="1"/>
  <c r="L344" i="12"/>
  <c r="N344" i="12" s="1"/>
  <c r="L343" i="12"/>
  <c r="N343" i="12" s="1"/>
  <c r="L342" i="12"/>
  <c r="N342" i="12" s="1"/>
  <c r="L341" i="12"/>
  <c r="N341" i="12" s="1"/>
  <c r="L340" i="12"/>
  <c r="N340" i="12" s="1"/>
  <c r="L339" i="12"/>
  <c r="N339" i="12" s="1"/>
  <c r="L338" i="12"/>
  <c r="N338" i="12" s="1"/>
  <c r="L337" i="12" l="1"/>
  <c r="N337" i="12" s="1"/>
  <c r="L336" i="12" l="1"/>
  <c r="N336" i="12" s="1"/>
  <c r="L351" i="12" l="1"/>
  <c r="N351" i="12" s="1"/>
  <c r="L91" i="12" l="1"/>
  <c r="N91" i="12" s="1"/>
  <c r="L489" i="12" l="1"/>
  <c r="N489" i="12" s="1"/>
  <c r="L490" i="12"/>
  <c r="N490" i="12" s="1"/>
  <c r="L460" i="12"/>
  <c r="N460" i="12" s="1"/>
  <c r="L53" i="12" l="1"/>
  <c r="N53" i="12" s="1"/>
  <c r="L420" i="12" l="1"/>
  <c r="N420" i="12" s="1"/>
  <c r="P420" i="12" s="1"/>
  <c r="L224" i="12"/>
  <c r="N224" i="12" s="1"/>
  <c r="P224" i="12" s="1"/>
  <c r="L102" i="12"/>
  <c r="N102" i="12" s="1"/>
  <c r="P102" i="12" s="1"/>
  <c r="L155" i="12" l="1"/>
  <c r="N155" i="12" s="1"/>
  <c r="P155" i="12" s="1"/>
  <c r="L395" i="12" l="1"/>
  <c r="L197" i="12" l="1"/>
  <c r="N197" i="12" s="1"/>
  <c r="P197" i="12" s="1"/>
  <c r="L377" i="12" l="1"/>
  <c r="N377" i="12" s="1"/>
  <c r="P377" i="12" s="1"/>
  <c r="L378" i="12"/>
  <c r="N378" i="12" s="1"/>
  <c r="P378" i="12" s="1"/>
  <c r="L375" i="12"/>
  <c r="N375" i="12" s="1"/>
  <c r="P375" i="12" s="1"/>
  <c r="L373" i="12"/>
  <c r="N373" i="12" s="1"/>
  <c r="P373" i="12" s="1"/>
  <c r="L374" i="12"/>
  <c r="N374" i="12" s="1"/>
  <c r="P374" i="12" s="1"/>
  <c r="L376" i="12"/>
  <c r="N376" i="12" s="1"/>
  <c r="P376" i="12" s="1"/>
  <c r="N395" i="12"/>
  <c r="P395" i="12" s="1"/>
  <c r="L115" i="12"/>
  <c r="N115" i="12" s="1"/>
  <c r="P115" i="12" s="1"/>
  <c r="L421" i="12" l="1"/>
  <c r="N421" i="12" s="1"/>
  <c r="P421" i="12" s="1"/>
  <c r="L422" i="12"/>
  <c r="N422" i="12" s="1"/>
  <c r="P422" i="12" s="1"/>
  <c r="L335" i="12"/>
  <c r="N335" i="12" s="1"/>
  <c r="P335" i="12" s="1"/>
  <c r="L334" i="12" l="1"/>
  <c r="N334" i="12" s="1"/>
  <c r="P334" i="12" s="1"/>
  <c r="L333" i="12"/>
  <c r="N333" i="12" s="1"/>
  <c r="P333" i="12" s="1"/>
  <c r="L332" i="12" l="1"/>
  <c r="N332" i="12" s="1"/>
  <c r="P332" i="12" s="1"/>
  <c r="L331" i="12"/>
  <c r="N331" i="12" s="1"/>
  <c r="P331" i="12" s="1"/>
  <c r="L330" i="12"/>
  <c r="N330" i="12" s="1"/>
  <c r="P330" i="12" s="1"/>
  <c r="L329" i="12"/>
  <c r="N329" i="12" s="1"/>
  <c r="P329" i="12" s="1"/>
  <c r="L328" i="12"/>
  <c r="N328" i="12" s="1"/>
  <c r="P328" i="12" s="1"/>
  <c r="L488" i="12"/>
  <c r="N488" i="12" s="1"/>
  <c r="P488" i="12" s="1"/>
  <c r="L487" i="12" l="1"/>
  <c r="N487" i="12" s="1"/>
  <c r="P487" i="12" s="1"/>
  <c r="L166" i="12" l="1"/>
  <c r="N166" i="12" s="1"/>
  <c r="P166" i="12" s="1"/>
  <c r="L210" i="12" l="1"/>
  <c r="N210" i="12" s="1"/>
  <c r="L133" i="12" l="1"/>
  <c r="N133" i="12" s="1"/>
  <c r="P133" i="12" s="1"/>
  <c r="L126" i="12"/>
  <c r="N126" i="12" s="1"/>
  <c r="P126" i="12" s="1"/>
  <c r="L67" i="12" l="1"/>
  <c r="N67" i="12" s="1"/>
  <c r="P67" i="12" s="1"/>
  <c r="L118" i="12" l="1"/>
  <c r="N118" i="12" s="1"/>
  <c r="P118" i="12" s="1"/>
  <c r="L94" i="12" l="1"/>
  <c r="L467" i="12" l="1"/>
  <c r="N467" i="12" s="1"/>
  <c r="L95" i="12" l="1"/>
  <c r="N95" i="12" s="1"/>
  <c r="P95" i="12" s="1"/>
  <c r="L291" i="12"/>
  <c r="N291" i="12" s="1"/>
  <c r="P291" i="12" s="1"/>
  <c r="L120" i="12" l="1"/>
  <c r="N120" i="12" s="1"/>
  <c r="P120" i="12" s="1"/>
  <c r="L122" i="12" l="1"/>
  <c r="N122" i="12" s="1"/>
  <c r="P122" i="12" s="1"/>
  <c r="L96" i="12"/>
  <c r="N96" i="12" s="1"/>
  <c r="P96" i="12" s="1"/>
  <c r="L225" i="12" l="1"/>
  <c r="N225" i="12" s="1"/>
  <c r="P225" i="12" s="1"/>
  <c r="L219" i="12" l="1"/>
  <c r="L273" i="12" l="1"/>
  <c r="N273" i="12" s="1"/>
  <c r="P273" i="12" s="1"/>
  <c r="L410" i="12"/>
  <c r="N410" i="12" s="1"/>
  <c r="P410" i="12" s="1"/>
  <c r="L411" i="12"/>
  <c r="N411" i="12" s="1"/>
  <c r="P411" i="12" s="1"/>
  <c r="L413" i="12"/>
  <c r="N413" i="12" s="1"/>
  <c r="P413" i="12" s="1"/>
  <c r="L282" i="12"/>
  <c r="N282" i="12" s="1"/>
  <c r="P282" i="12" s="1"/>
  <c r="L283" i="12"/>
  <c r="N283" i="12" s="1"/>
  <c r="P283" i="12" s="1"/>
  <c r="L414" i="12"/>
  <c r="N414" i="12" s="1"/>
  <c r="P414" i="12" s="1"/>
  <c r="L72" i="12" l="1"/>
  <c r="N72" i="12" s="1"/>
  <c r="P72" i="12" s="1"/>
  <c r="L434" i="12" l="1"/>
  <c r="L116" i="12" l="1"/>
  <c r="N116" i="12" s="1"/>
  <c r="P116" i="12" s="1"/>
  <c r="L425" i="12" l="1"/>
  <c r="N425" i="12" s="1"/>
  <c r="P425" i="12" s="1"/>
  <c r="L85" i="12" l="1"/>
  <c r="N85" i="12" s="1"/>
  <c r="P85" i="12" s="1"/>
  <c r="L445" i="12" l="1"/>
  <c r="N445" i="12" s="1"/>
  <c r="P445" i="12" s="1"/>
  <c r="L186" i="12" l="1"/>
  <c r="N186" i="12" s="1"/>
  <c r="P186" i="12" s="1"/>
  <c r="L222" i="12" l="1"/>
  <c r="N222" i="12" s="1"/>
  <c r="P222" i="12" s="1"/>
  <c r="L108" i="12" l="1"/>
  <c r="N108" i="12" s="1"/>
  <c r="P108" i="12" s="1"/>
  <c r="L396" i="12"/>
  <c r="N396" i="12" s="1"/>
  <c r="P396" i="12" s="1"/>
  <c r="L381" i="12"/>
  <c r="N381" i="12" s="1"/>
  <c r="P381" i="12" s="1"/>
  <c r="L58" i="12"/>
  <c r="N58" i="12" s="1"/>
  <c r="P58" i="12" s="1"/>
  <c r="L296" i="12" l="1"/>
  <c r="N296" i="12" s="1"/>
  <c r="P296" i="12" s="1"/>
  <c r="L125" i="12" l="1"/>
  <c r="N125" i="12" s="1"/>
  <c r="P125" i="12" s="1"/>
  <c r="L229" i="12" l="1"/>
  <c r="N229" i="12" s="1"/>
  <c r="P229" i="12" s="1"/>
  <c r="L478" i="12" l="1"/>
  <c r="N478" i="12" s="1"/>
  <c r="P478" i="12" s="1"/>
  <c r="L194" i="12"/>
  <c r="N194" i="12" s="1"/>
  <c r="P194" i="12" s="1"/>
  <c r="L220" i="12"/>
  <c r="N220" i="12" s="1"/>
  <c r="P220" i="12" s="1"/>
  <c r="L477" i="12"/>
  <c r="N477" i="12" s="1"/>
  <c r="P477" i="12" s="1"/>
  <c r="L195" i="12"/>
  <c r="N195" i="12" s="1"/>
  <c r="P195" i="12" s="1"/>
  <c r="L129" i="12" l="1"/>
  <c r="N129" i="12" s="1"/>
  <c r="P129" i="12" s="1"/>
  <c r="J12" i="13" l="1"/>
  <c r="L370" i="12" l="1"/>
  <c r="N370" i="12" s="1"/>
  <c r="P370" i="12" s="1"/>
  <c r="L349" i="12" l="1"/>
  <c r="N349" i="12" s="1"/>
  <c r="P349" i="12" s="1"/>
  <c r="L350" i="12"/>
  <c r="N350" i="12" s="1"/>
  <c r="P350" i="12" s="1"/>
  <c r="N219" i="12"/>
  <c r="P219" i="12" s="1"/>
  <c r="L175" i="12" l="1"/>
  <c r="N175" i="12" s="1"/>
  <c r="P175" i="12" s="1"/>
  <c r="L100" i="12"/>
  <c r="N100" i="12" s="1"/>
  <c r="P100" i="12" s="1"/>
  <c r="L99" i="12"/>
  <c r="N99" i="12" s="1"/>
  <c r="P99" i="12" s="1"/>
  <c r="L98" i="12" l="1"/>
  <c r="N98" i="12" s="1"/>
  <c r="P98" i="12" s="1"/>
  <c r="L178" i="12" l="1"/>
  <c r="N178" i="12" s="1"/>
  <c r="P178" i="12" s="1"/>
  <c r="L458" i="12"/>
  <c r="N458" i="12" s="1"/>
  <c r="P458" i="12" s="1"/>
  <c r="L207" i="12"/>
  <c r="N207" i="12" s="1"/>
  <c r="P207" i="12" s="1"/>
  <c r="L56" i="12"/>
  <c r="N56" i="12" s="1"/>
  <c r="P56" i="12" s="1"/>
  <c r="L327" i="12" l="1"/>
  <c r="N327" i="12" s="1"/>
  <c r="P327" i="12" s="1"/>
  <c r="L183" i="12" l="1"/>
  <c r="N183" i="12" s="1"/>
  <c r="P183" i="12" s="1"/>
  <c r="L200" i="12"/>
  <c r="N200" i="12" s="1"/>
  <c r="P200" i="12" s="1"/>
  <c r="L297" i="12"/>
  <c r="N297" i="12" s="1"/>
  <c r="P297" i="12" s="1"/>
  <c r="L163" i="12"/>
  <c r="N163" i="12" s="1"/>
  <c r="P163" i="12" s="1"/>
  <c r="L473" i="12" l="1"/>
  <c r="L358" i="12" l="1"/>
  <c r="N358" i="12" s="1"/>
  <c r="P358" i="12" s="1"/>
  <c r="L387" i="12" l="1"/>
  <c r="N387" i="12" s="1"/>
  <c r="P387" i="12" s="1"/>
  <c r="L206" i="12"/>
  <c r="N206" i="12" s="1"/>
  <c r="L119" i="12" l="1"/>
  <c r="N119" i="12" s="1"/>
  <c r="P119" i="12" s="1"/>
  <c r="L261" i="12"/>
  <c r="N261" i="12" s="1"/>
  <c r="P261" i="12" s="1"/>
  <c r="L461" i="12"/>
  <c r="N461" i="12" s="1"/>
  <c r="P461" i="12" s="1"/>
  <c r="L424" i="12"/>
  <c r="N424" i="12" s="1"/>
  <c r="P424" i="12" s="1"/>
  <c r="L230" i="12"/>
  <c r="N230" i="12" s="1"/>
  <c r="P230" i="12" s="1"/>
  <c r="L348" i="12"/>
  <c r="N348" i="12" s="1"/>
  <c r="P348" i="12" s="1"/>
  <c r="L190" i="12"/>
  <c r="N190" i="12" s="1"/>
  <c r="P190" i="12" s="1"/>
  <c r="L245" i="12"/>
  <c r="N245" i="12" s="1"/>
  <c r="P245" i="12" s="1"/>
  <c r="L157" i="12" l="1"/>
  <c r="N157" i="12" s="1"/>
  <c r="P157" i="12" s="1"/>
  <c r="L164" i="12"/>
  <c r="N164" i="12" s="1"/>
  <c r="P164" i="12" s="1"/>
  <c r="L368" i="12"/>
  <c r="N368" i="12" s="1"/>
  <c r="P368" i="12" s="1"/>
  <c r="J11" i="13" l="1"/>
  <c r="J10" i="13"/>
  <c r="L90" i="12" l="1"/>
  <c r="N90" i="12" s="1"/>
  <c r="P90" i="12" s="1"/>
  <c r="L88" i="12"/>
  <c r="N88" i="12" s="1"/>
  <c r="P88" i="12" s="1"/>
  <c r="L151" i="12" l="1"/>
  <c r="N151" i="12" s="1"/>
  <c r="P151" i="12" s="1"/>
  <c r="L240" i="12" l="1"/>
  <c r="N240" i="12" s="1"/>
  <c r="P240" i="12" s="1"/>
  <c r="L241" i="12"/>
  <c r="N241" i="12" s="1"/>
  <c r="P241" i="12" s="1"/>
  <c r="L244" i="12"/>
  <c r="N244" i="12" s="1"/>
  <c r="P244" i="12" s="1"/>
  <c r="L242" i="12"/>
  <c r="N242" i="12" s="1"/>
  <c r="P242" i="12" s="1"/>
  <c r="J9" i="13" l="1"/>
  <c r="L380" i="12" l="1"/>
  <c r="N380" i="12" s="1"/>
  <c r="P380" i="12" s="1"/>
  <c r="J8" i="13" l="1"/>
  <c r="J4" i="13" l="1"/>
  <c r="J5" i="13"/>
  <c r="J6" i="13"/>
  <c r="J7" i="13"/>
  <c r="L46" i="12" l="1"/>
  <c r="N46" i="12" s="1"/>
  <c r="P46" i="12" s="1"/>
  <c r="L82" i="12" l="1"/>
  <c r="N82" i="12" s="1"/>
  <c r="P82" i="12" s="1"/>
  <c r="L389" i="12"/>
  <c r="N389" i="12" s="1"/>
  <c r="P389" i="12" s="1"/>
  <c r="L112" i="12" l="1"/>
  <c r="N112" i="12" s="1"/>
  <c r="P112" i="12" s="1"/>
  <c r="L379" i="12" l="1"/>
  <c r="N379" i="12" s="1"/>
  <c r="P379" i="12" s="1"/>
  <c r="L418" i="12" l="1"/>
  <c r="N418" i="12" s="1"/>
  <c r="P418" i="12" s="1"/>
  <c r="L135" i="12"/>
  <c r="N135" i="12" s="1"/>
  <c r="L430" i="12"/>
  <c r="N430" i="12" s="1"/>
  <c r="L486" i="12"/>
  <c r="N486" i="12" s="1"/>
  <c r="P486" i="12" s="1"/>
  <c r="L428" i="12" l="1"/>
  <c r="N428" i="12" s="1"/>
  <c r="L59" i="12"/>
  <c r="N59" i="12" s="1"/>
  <c r="L427" i="12" l="1"/>
  <c r="N427" i="12" s="1"/>
  <c r="L474" i="12" l="1"/>
  <c r="N474" i="12" s="1"/>
  <c r="P474" i="12" s="1"/>
  <c r="L385" i="12" l="1"/>
  <c r="N385" i="12" s="1"/>
  <c r="P385" i="12" s="1"/>
  <c r="L202" i="12" l="1"/>
  <c r="N202" i="12" s="1"/>
  <c r="P202" i="12" s="1"/>
  <c r="L412" i="12" l="1"/>
  <c r="N412" i="12" s="1"/>
  <c r="L253" i="12"/>
  <c r="N253" i="12" s="1"/>
  <c r="L182" i="12"/>
  <c r="N182" i="12" s="1"/>
  <c r="P182" i="12" s="1"/>
  <c r="L252" i="12" l="1"/>
  <c r="N252" i="12" s="1"/>
  <c r="P252" i="12" s="1"/>
  <c r="L326" i="12" l="1"/>
  <c r="N326" i="12" s="1"/>
  <c r="P326" i="12" s="1"/>
  <c r="L325" i="12" l="1"/>
  <c r="N325" i="12" s="1"/>
  <c r="P325" i="12" s="1"/>
  <c r="L324" i="12" l="1"/>
  <c r="N324" i="12" s="1"/>
  <c r="P324" i="12" s="1"/>
  <c r="L323" i="12"/>
  <c r="N323" i="12" s="1"/>
  <c r="P323" i="12" s="1"/>
  <c r="L322" i="12"/>
  <c r="L321" i="12"/>
  <c r="N321" i="12" s="1"/>
  <c r="P321" i="12" s="1"/>
  <c r="L320" i="12"/>
  <c r="N320" i="12" s="1"/>
  <c r="P320" i="12" s="1"/>
  <c r="N322" i="12" l="1"/>
  <c r="P322" i="12" s="1"/>
  <c r="L317" i="12"/>
  <c r="N317" i="12" s="1"/>
  <c r="P317" i="12" s="1"/>
  <c r="L318" i="12"/>
  <c r="N318" i="12" s="1"/>
  <c r="P318" i="12" s="1"/>
  <c r="L319" i="12"/>
  <c r="N319" i="12" s="1"/>
  <c r="P319" i="12" s="1"/>
  <c r="L316" i="12"/>
  <c r="N316" i="12" s="1"/>
  <c r="P316" i="12" s="1"/>
  <c r="L263" i="12" l="1"/>
  <c r="N263" i="12" s="1"/>
  <c r="P263" i="12" s="1"/>
  <c r="L314" i="12"/>
  <c r="N314" i="12" s="1"/>
  <c r="P314" i="12" s="1"/>
  <c r="L315" i="12"/>
  <c r="N315" i="12" s="1"/>
  <c r="P315" i="12" s="1"/>
  <c r="L388" i="12" l="1"/>
  <c r="L134" i="12" l="1"/>
  <c r="N134" i="12" s="1"/>
  <c r="P134" i="12" s="1"/>
  <c r="L272" i="12"/>
  <c r="N272" i="12" s="1"/>
  <c r="P272" i="12" s="1"/>
  <c r="L441" i="12"/>
  <c r="N441" i="12" s="1"/>
  <c r="P441" i="12" s="1"/>
  <c r="L443" i="12"/>
  <c r="N443" i="12" s="1"/>
  <c r="P443" i="12" s="1"/>
  <c r="L442" i="12"/>
  <c r="N442" i="12" s="1"/>
  <c r="P442" i="12" s="1"/>
  <c r="L404" i="12" l="1"/>
  <c r="N404" i="12" s="1"/>
  <c r="P404" i="12" s="1"/>
  <c r="L408" i="12"/>
  <c r="N408" i="12" s="1"/>
  <c r="P408" i="12" s="1"/>
  <c r="L73" i="12" l="1"/>
  <c r="N73" i="12" s="1"/>
  <c r="P73" i="12" s="1"/>
  <c r="L51" i="12"/>
  <c r="N51" i="12" s="1"/>
  <c r="P51" i="12" s="1"/>
  <c r="L50" i="12"/>
  <c r="N50" i="12" s="1"/>
  <c r="P50" i="12" s="1"/>
  <c r="L49" i="12"/>
  <c r="N49" i="12" s="1"/>
  <c r="P49" i="12" s="1"/>
  <c r="L48" i="12"/>
  <c r="N48" i="12" s="1"/>
  <c r="P48" i="12" s="1"/>
  <c r="L264" i="12"/>
  <c r="N264" i="12" s="1"/>
  <c r="P264" i="12" s="1"/>
  <c r="L275" i="12"/>
  <c r="N275" i="12" s="1"/>
  <c r="P275" i="12" s="1"/>
  <c r="L295" i="12"/>
  <c r="N295" i="12" s="1"/>
  <c r="P295" i="12" s="1"/>
  <c r="L288" i="12"/>
  <c r="N288" i="12" s="1"/>
  <c r="P288" i="12" s="1"/>
  <c r="L289" i="12"/>
  <c r="N289" i="12" s="1"/>
  <c r="P289" i="12" s="1"/>
  <c r="L232" i="12"/>
  <c r="N232" i="12" s="1"/>
  <c r="P232" i="12" s="1"/>
  <c r="L369" i="12"/>
  <c r="N369" i="12" s="1"/>
  <c r="P369" i="12" s="1"/>
  <c r="L201" i="12"/>
  <c r="N201" i="12" s="1"/>
  <c r="P201" i="12" s="1"/>
  <c r="L294" i="12"/>
  <c r="N294" i="12" s="1"/>
  <c r="P294" i="12" s="1"/>
  <c r="L81" i="12"/>
  <c r="N81" i="12" s="1"/>
  <c r="P81" i="12" s="1"/>
  <c r="L212" i="12"/>
  <c r="N212" i="12" s="1"/>
  <c r="P212" i="12" s="1"/>
  <c r="L213" i="12"/>
  <c r="N213" i="12" s="1"/>
  <c r="P213" i="12" s="1"/>
  <c r="L173" i="12" l="1"/>
  <c r="N173" i="12" s="1"/>
  <c r="P173" i="12" s="1"/>
  <c r="L440" i="12"/>
  <c r="N440" i="12" s="1"/>
  <c r="P440" i="12" s="1"/>
  <c r="L384" i="12" l="1"/>
  <c r="N384" i="12" s="1"/>
  <c r="P384" i="12" s="1"/>
  <c r="L383" i="12"/>
  <c r="N383" i="12" s="1"/>
  <c r="P383" i="12" s="1"/>
  <c r="L399" i="12"/>
  <c r="N399" i="12" s="1"/>
  <c r="P399" i="12" s="1"/>
  <c r="L71" i="12" l="1"/>
  <c r="L357" i="12" l="1"/>
  <c r="N357" i="12" s="1"/>
  <c r="P357" i="12" s="1"/>
  <c r="L121" i="12"/>
  <c r="N121" i="12" s="1"/>
  <c r="P121" i="12" s="1"/>
  <c r="L144" i="12"/>
  <c r="N144" i="12" s="1"/>
  <c r="P144" i="12" s="1"/>
  <c r="L398" i="12" l="1"/>
  <c r="N398" i="12" s="1"/>
  <c r="P398" i="12" s="1"/>
  <c r="L394" i="12"/>
  <c r="N394" i="12" s="1"/>
  <c r="P394" i="12" s="1"/>
  <c r="L145" i="12"/>
  <c r="N145" i="12" s="1"/>
  <c r="P145" i="12" s="1"/>
  <c r="L32" i="12"/>
  <c r="N32" i="12" s="1"/>
  <c r="P32" i="12" s="1"/>
  <c r="L367" i="12"/>
  <c r="N367" i="12" s="1"/>
  <c r="P367" i="12" s="1"/>
  <c r="L365" i="12"/>
  <c r="N365" i="12" s="1"/>
  <c r="P365" i="12" s="1"/>
  <c r="L483" i="12"/>
  <c r="N483" i="12" s="1"/>
  <c r="P483" i="12" s="1"/>
  <c r="L484" i="12"/>
  <c r="N484" i="12" s="1"/>
  <c r="P484" i="12" s="1"/>
  <c r="L47" i="12"/>
  <c r="N47" i="12" s="1"/>
  <c r="P47" i="12" s="1"/>
  <c r="L45" i="12"/>
  <c r="N45" i="12" s="1"/>
  <c r="P45" i="12" s="1"/>
  <c r="L228" i="12"/>
  <c r="N228" i="12" s="1"/>
  <c r="P228" i="12" s="1"/>
  <c r="L44" i="12"/>
  <c r="N44" i="12" s="1"/>
  <c r="P44" i="12" s="1"/>
  <c r="L435" i="12"/>
  <c r="N435" i="12" s="1"/>
  <c r="P435" i="12" s="1"/>
  <c r="N434" i="12"/>
  <c r="P434" i="12" s="1"/>
  <c r="L127" i="12"/>
  <c r="N127" i="12" s="1"/>
  <c r="P127" i="12" s="1"/>
  <c r="L436" i="12"/>
  <c r="N436" i="12" s="1"/>
  <c r="P436" i="12" s="1"/>
  <c r="L124" i="12" l="1"/>
  <c r="N124" i="12" s="1"/>
  <c r="P124" i="12" s="1"/>
  <c r="L433" i="12" l="1"/>
  <c r="N433" i="12" s="1"/>
  <c r="P433" i="12" s="1"/>
  <c r="L172" i="12" l="1"/>
  <c r="N172" i="12" s="1"/>
  <c r="P172" i="12" s="1"/>
  <c r="L57" i="12" l="1"/>
  <c r="N57" i="12" s="1"/>
  <c r="P57" i="12" s="1"/>
  <c r="L211" i="12"/>
  <c r="N211" i="12" s="1"/>
  <c r="P211" i="12" s="1"/>
  <c r="L188" i="12" l="1"/>
  <c r="N188" i="12" s="1"/>
  <c r="P188" i="12" s="1"/>
  <c r="L187" i="12"/>
  <c r="N187" i="12" s="1"/>
  <c r="P187" i="12" s="1"/>
  <c r="L286" i="12" l="1"/>
  <c r="N286" i="12" s="1"/>
  <c r="P286" i="12" s="1"/>
  <c r="L77" i="12"/>
  <c r="N77" i="12" s="1"/>
  <c r="P77" i="12" s="1"/>
  <c r="L68" i="12" l="1"/>
  <c r="N68" i="12" s="1"/>
  <c r="L455" i="12"/>
  <c r="N455" i="12" s="1"/>
  <c r="L362" i="12" l="1"/>
  <c r="N362" i="12" s="1"/>
  <c r="P362" i="12" s="1"/>
  <c r="L233" i="12"/>
  <c r="N233" i="12" s="1"/>
  <c r="P233" i="12" s="1"/>
  <c r="L431" i="12"/>
  <c r="N431" i="12" s="1"/>
  <c r="P431" i="12" s="1"/>
  <c r="L107" i="12"/>
  <c r="N107" i="12" s="1"/>
  <c r="P107" i="12" s="1"/>
  <c r="L347" i="12" l="1"/>
  <c r="N347" i="12" s="1"/>
  <c r="P347" i="12" s="1"/>
  <c r="L176" i="12" l="1"/>
  <c r="N176" i="12" s="1"/>
  <c r="P176" i="12" s="1"/>
  <c r="L165" i="12"/>
  <c r="N165" i="12" s="1"/>
  <c r="P165" i="12" s="1"/>
  <c r="L43" i="12"/>
  <c r="N43" i="12" s="1"/>
  <c r="P43" i="12" s="1"/>
  <c r="L215" i="12"/>
  <c r="N215" i="12" s="1"/>
  <c r="P215" i="12" s="1"/>
  <c r="L258" i="12"/>
  <c r="N258" i="12" s="1"/>
  <c r="P258" i="12" s="1"/>
  <c r="L386" i="12"/>
  <c r="N386" i="12" s="1"/>
  <c r="P386" i="12" s="1"/>
  <c r="L353" i="12"/>
  <c r="N353" i="12" s="1"/>
  <c r="P353" i="12" s="1"/>
  <c r="L171" i="12"/>
  <c r="N171" i="12" s="1"/>
  <c r="P171" i="12" s="1"/>
  <c r="L70" i="12"/>
  <c r="N70" i="12" s="1"/>
  <c r="P70" i="12" s="1"/>
  <c r="L55" i="12"/>
  <c r="N55" i="12" s="1"/>
  <c r="P55" i="12" s="1"/>
  <c r="L214" i="12" l="1"/>
  <c r="N214" i="12" s="1"/>
  <c r="P214" i="12" s="1"/>
  <c r="L479" i="12"/>
  <c r="N479" i="12" s="1"/>
  <c r="P479" i="12" s="1"/>
  <c r="L177" i="12"/>
  <c r="N177" i="12" s="1"/>
  <c r="P177" i="12" s="1"/>
  <c r="L464" i="12" l="1"/>
  <c r="N464" i="12" s="1"/>
  <c r="P464" i="12" s="1"/>
  <c r="L257" i="12"/>
  <c r="N257" i="12" s="1"/>
  <c r="P257" i="12" s="1"/>
  <c r="L310" i="12" l="1"/>
  <c r="N310" i="12" s="1"/>
  <c r="P310" i="12" s="1"/>
  <c r="L42" i="12" l="1"/>
  <c r="N42" i="12" s="1"/>
  <c r="P42" i="12" s="1"/>
  <c r="L41" i="12"/>
  <c r="N41" i="12" s="1"/>
  <c r="P41" i="12" s="1"/>
  <c r="L40" i="12" l="1"/>
  <c r="N40" i="12" s="1"/>
  <c r="P40" i="12" s="1"/>
  <c r="L392" i="12" l="1"/>
  <c r="N392" i="12" s="1"/>
  <c r="L39" i="12" l="1"/>
  <c r="N39" i="12" s="1"/>
  <c r="P39" i="12" s="1"/>
  <c r="L38" i="12" l="1"/>
  <c r="N38" i="12" s="1"/>
  <c r="P38" i="12" s="1"/>
  <c r="L37" i="12"/>
  <c r="N37" i="12" s="1"/>
  <c r="P37" i="12" s="1"/>
  <c r="L397" i="12"/>
  <c r="N397" i="12" s="1"/>
  <c r="P397" i="12" s="1"/>
  <c r="L36" i="12"/>
  <c r="N36" i="12" s="1"/>
  <c r="P36" i="12" s="1"/>
  <c r="L35" i="12"/>
  <c r="N35" i="12" s="1"/>
  <c r="P35" i="12" s="1"/>
  <c r="L76" i="12" l="1"/>
  <c r="N76" i="12" s="1"/>
  <c r="P76" i="12" s="1"/>
  <c r="L293" i="12"/>
  <c r="N293" i="12" s="1"/>
  <c r="P293" i="12" s="1"/>
  <c r="L390" i="12"/>
  <c r="N390" i="12" s="1"/>
  <c r="P390" i="12" s="1"/>
  <c r="L449" i="12" l="1"/>
  <c r="N449" i="12" s="1"/>
  <c r="P449" i="12" s="1"/>
  <c r="L364" i="12"/>
  <c r="N364" i="12" s="1"/>
  <c r="L285" i="12"/>
  <c r="L10" i="12" l="1"/>
  <c r="L462" i="12" l="1"/>
  <c r="L34" i="12" l="1"/>
  <c r="N34" i="12" s="1"/>
  <c r="P34" i="12" s="1"/>
  <c r="L83" i="12" l="1"/>
  <c r="N83" i="12" s="1"/>
  <c r="P83" i="12" s="1"/>
  <c r="L11" i="12"/>
  <c r="L471" i="12" l="1"/>
  <c r="N471" i="12" s="1"/>
  <c r="L189" i="12" l="1"/>
  <c r="N189" i="12" s="1"/>
  <c r="L33" i="12" l="1"/>
  <c r="N33" i="12" s="1"/>
  <c r="P33" i="12" s="1"/>
  <c r="L447" i="12" l="1"/>
  <c r="N447" i="12" s="1"/>
  <c r="P447" i="12" s="1"/>
  <c r="L446" i="12"/>
  <c r="N446" i="12" s="1"/>
  <c r="P446" i="12" s="1"/>
  <c r="L451" i="12"/>
  <c r="N451" i="12" s="1"/>
  <c r="L450" i="12"/>
  <c r="N450" i="12" s="1"/>
  <c r="L287" i="12"/>
  <c r="N287" i="12" s="1"/>
  <c r="P287" i="12" s="1"/>
  <c r="L237" i="12" l="1"/>
  <c r="N237" i="12" s="1"/>
  <c r="L239" i="12"/>
  <c r="N239" i="12" s="1"/>
  <c r="L236" i="12"/>
  <c r="N236" i="12" s="1"/>
  <c r="P236" i="12" s="1"/>
  <c r="L238" i="12"/>
  <c r="N238" i="12" s="1"/>
  <c r="L105" i="12"/>
  <c r="L268" i="12"/>
  <c r="N268" i="12" s="1"/>
  <c r="P268" i="12" s="1"/>
  <c r="L14" i="12"/>
  <c r="N14" i="12" s="1"/>
  <c r="P14" i="12" s="1"/>
  <c r="L476" i="12"/>
  <c r="N476" i="12" s="1"/>
  <c r="P476" i="12" s="1"/>
  <c r="L205" i="12"/>
  <c r="N205" i="12" s="1"/>
  <c r="P205" i="12" s="1"/>
  <c r="M6" i="14" l="1"/>
  <c r="L52" i="12" l="1"/>
  <c r="L149" i="12" l="1"/>
  <c r="N149" i="12" s="1"/>
  <c r="P149" i="12" s="1"/>
  <c r="L31" i="12" l="1"/>
  <c r="N31" i="12" s="1"/>
  <c r="P31" i="12" s="1"/>
  <c r="P467" i="12" l="1"/>
  <c r="L456" i="12" l="1"/>
  <c r="N456" i="12" s="1"/>
  <c r="P456" i="12" s="1"/>
  <c r="L391" i="12" l="1"/>
  <c r="N391" i="12" s="1"/>
  <c r="P391" i="12" s="1"/>
  <c r="L30" i="12" l="1"/>
  <c r="N30" i="12" s="1"/>
  <c r="L101" i="12" l="1"/>
  <c r="N101" i="12" s="1"/>
  <c r="L209" i="12" l="1"/>
  <c r="N209" i="12" s="1"/>
  <c r="P209" i="12" s="1"/>
  <c r="L448" i="12" l="1"/>
  <c r="N448" i="12" s="1"/>
  <c r="P448" i="12" s="1"/>
  <c r="L132" i="12" l="1"/>
  <c r="L452" i="12"/>
  <c r="N452" i="12" s="1"/>
  <c r="L279" i="12" l="1"/>
  <c r="N279" i="12" s="1"/>
  <c r="P279" i="12" s="1"/>
  <c r="L256" i="12"/>
  <c r="N256" i="12" s="1"/>
  <c r="P256" i="12" s="1"/>
  <c r="L355" i="12"/>
  <c r="N355" i="12" s="1"/>
  <c r="L470" i="12"/>
  <c r="N470" i="12" s="1"/>
  <c r="L313" i="12" l="1"/>
  <c r="N313" i="12" s="1"/>
  <c r="L466" i="12" l="1"/>
  <c r="N466" i="12" s="1"/>
  <c r="L274" i="12" l="1"/>
  <c r="N274" i="12" s="1"/>
  <c r="L312" i="12" l="1"/>
  <c r="N312" i="12" s="1"/>
  <c r="P312" i="12" s="1"/>
  <c r="L311" i="12" l="1"/>
  <c r="N311" i="12" s="1"/>
  <c r="P311" i="12" s="1"/>
  <c r="L309" i="12"/>
  <c r="N309" i="12" s="1"/>
  <c r="P309" i="12" s="1"/>
  <c r="L290" i="12"/>
  <c r="N290" i="12" s="1"/>
  <c r="P290" i="12" s="1"/>
  <c r="L492" i="12"/>
  <c r="N492" i="12" s="1"/>
  <c r="P492" i="12" s="1"/>
  <c r="N11" i="12" l="1"/>
  <c r="P11" i="12" s="1"/>
  <c r="L307" i="12" l="1"/>
  <c r="N307" i="12" s="1"/>
  <c r="L146" i="12" l="1"/>
  <c r="N146" i="12" s="1"/>
  <c r="L366" i="12"/>
  <c r="N366" i="12" s="1"/>
  <c r="L221" i="12"/>
  <c r="N221" i="12" s="1"/>
  <c r="P221" i="12" s="1"/>
  <c r="L84" i="12"/>
  <c r="N84" i="12" s="1"/>
  <c r="P84" i="12" s="1"/>
  <c r="L308" i="12" l="1"/>
  <c r="N308" i="12" s="1"/>
  <c r="P308" i="12" s="1"/>
  <c r="L87" i="12" l="1"/>
  <c r="N87" i="12" s="1"/>
  <c r="P87" i="12" s="1"/>
  <c r="L86" i="12" l="1"/>
  <c r="N86" i="12" s="1"/>
  <c r="P86" i="12" s="1"/>
  <c r="L66" i="12" l="1"/>
  <c r="L113" i="12"/>
  <c r="N113" i="12" s="1"/>
  <c r="P113" i="12" s="1"/>
  <c r="N10" i="12"/>
  <c r="P10" i="12" s="1"/>
  <c r="L136" i="12"/>
  <c r="N136" i="12" s="1"/>
  <c r="P136" i="12" s="1"/>
  <c r="L281" i="12"/>
  <c r="N281" i="12" s="1"/>
  <c r="P281" i="12" s="1"/>
  <c r="L123" i="12"/>
  <c r="N123" i="12" s="1"/>
  <c r="P123" i="12" s="1"/>
  <c r="L284" i="12"/>
  <c r="N284" i="12" s="1"/>
  <c r="P284" i="12" s="1"/>
  <c r="L453" i="12"/>
  <c r="N453" i="12" s="1"/>
  <c r="P453" i="12" s="1"/>
  <c r="L150" i="12"/>
  <c r="N150" i="12" s="1"/>
  <c r="P150" i="12" s="1"/>
  <c r="L280" i="12"/>
  <c r="N280" i="12" s="1"/>
  <c r="P280" i="12" s="1"/>
  <c r="L29" i="12"/>
  <c r="N29" i="12" s="1"/>
  <c r="P29" i="12" s="1"/>
  <c r="L28" i="12"/>
  <c r="N28" i="12" s="1"/>
  <c r="P28" i="12" s="1"/>
  <c r="L27" i="12"/>
  <c r="N27" i="12" s="1"/>
  <c r="P27" i="12" s="1"/>
  <c r="L26" i="12"/>
  <c r="N26" i="12" s="1"/>
  <c r="P26" i="12" s="1"/>
  <c r="L25" i="12"/>
  <c r="N25" i="12" s="1"/>
  <c r="P25" i="12" s="1"/>
  <c r="L63" i="12"/>
  <c r="N63" i="12" s="1"/>
  <c r="P63" i="12" s="1"/>
  <c r="L141" i="12"/>
  <c r="L415" i="12"/>
  <c r="L60" i="12"/>
  <c r="N60" i="12" s="1"/>
  <c r="P60" i="12" s="1"/>
  <c r="L208" i="12"/>
  <c r="N208" i="12" s="1"/>
  <c r="P208" i="12" s="1"/>
  <c r="L465" i="12"/>
  <c r="N465" i="12" s="1"/>
  <c r="P465" i="12" s="1"/>
  <c r="L475" i="12"/>
  <c r="N475" i="12" s="1"/>
  <c r="L416" i="12"/>
  <c r="N416" i="12" s="1"/>
  <c r="P416" i="12" s="1"/>
  <c r="L180" i="12"/>
  <c r="N180" i="12" s="1"/>
  <c r="P180" i="12" s="1"/>
  <c r="L360" i="12"/>
  <c r="N360" i="12" s="1"/>
  <c r="P360" i="12" s="1"/>
  <c r="L142" i="12"/>
  <c r="N142" i="12" s="1"/>
  <c r="P142" i="12" s="1"/>
  <c r="L24" i="12"/>
  <c r="N24" i="12" s="1"/>
  <c r="P24" i="12" s="1"/>
  <c r="L23" i="12"/>
  <c r="N23" i="12" s="1"/>
  <c r="L359" i="12"/>
  <c r="N359" i="12" s="1"/>
  <c r="L22" i="12"/>
  <c r="N22" i="12" s="1"/>
  <c r="P22" i="12" s="1"/>
  <c r="L191" i="12"/>
  <c r="N191" i="12" s="1"/>
  <c r="L21" i="12"/>
  <c r="N21" i="12" s="1"/>
  <c r="L20" i="12"/>
  <c r="N20" i="12" s="1"/>
  <c r="L117" i="12"/>
  <c r="N117" i="12" s="1"/>
  <c r="L114" i="12"/>
  <c r="N114" i="12" s="1"/>
  <c r="P114" i="12" s="1"/>
  <c r="L19" i="12"/>
  <c r="N19" i="12" s="1"/>
  <c r="P19" i="12" s="1"/>
  <c r="L65" i="12"/>
  <c r="N65" i="12" s="1"/>
  <c r="P65" i="12" s="1"/>
  <c r="L472" i="12"/>
  <c r="N472" i="12" s="1"/>
  <c r="P472" i="12" s="1"/>
  <c r="L18" i="12"/>
  <c r="N18" i="12" s="1"/>
  <c r="P18" i="12" s="1"/>
  <c r="L17" i="12"/>
  <c r="N17" i="12" s="1"/>
  <c r="P17" i="12" s="1"/>
  <c r="L292" i="12"/>
  <c r="L363" i="12"/>
  <c r="N363" i="12" s="1"/>
  <c r="L217" i="12"/>
  <c r="N217" i="12" s="1"/>
  <c r="P217" i="12" s="1"/>
  <c r="L16" i="12"/>
  <c r="N16" i="12" s="1"/>
  <c r="P16" i="12" s="1"/>
  <c r="L9" i="12"/>
  <c r="L354" i="12"/>
  <c r="L243" i="12"/>
  <c r="N243" i="12" s="1"/>
  <c r="P243" i="12" s="1"/>
  <c r="L159" i="12"/>
  <c r="N159" i="12" s="1"/>
  <c r="P159" i="12" s="1"/>
  <c r="L162" i="12"/>
  <c r="N162" i="12" s="1"/>
  <c r="P162" i="12" s="1"/>
  <c r="L161" i="12"/>
  <c r="N161" i="12" s="1"/>
  <c r="P161" i="12" s="1"/>
  <c r="L158" i="12"/>
  <c r="N158" i="12" s="1"/>
  <c r="P158" i="12" s="1"/>
  <c r="L160" i="12"/>
  <c r="N160" i="12" s="1"/>
  <c r="P160" i="12" s="1"/>
  <c r="L226" i="12"/>
  <c r="N226" i="12" s="1"/>
  <c r="P226" i="12" s="1"/>
  <c r="L469" i="12"/>
  <c r="N469" i="12" s="1"/>
  <c r="P469" i="12" s="1"/>
  <c r="L234" i="12"/>
  <c r="N234" i="12" s="1"/>
  <c r="P234" i="12" s="1"/>
  <c r="L103" i="12"/>
  <c r="N103" i="12" s="1"/>
  <c r="P103" i="12" s="1"/>
  <c r="N105" i="12"/>
  <c r="P105" i="12" s="1"/>
  <c r="L361" i="12"/>
  <c r="N361" i="12" s="1"/>
  <c r="P361" i="12" s="1"/>
  <c r="L184" i="12"/>
  <c r="N184" i="12" s="1"/>
  <c r="P184" i="12" s="1"/>
  <c r="L128" i="12"/>
  <c r="N128" i="12" s="1"/>
  <c r="P128" i="12" s="1"/>
  <c r="L250" i="12"/>
  <c r="N250" i="12" s="1"/>
  <c r="P250" i="12" s="1"/>
  <c r="L15" i="12"/>
  <c r="N15" i="12" s="1"/>
  <c r="P15" i="12" s="1"/>
  <c r="L198" i="12"/>
  <c r="N198" i="12" s="1"/>
  <c r="P198" i="12" s="1"/>
  <c r="L235" i="12"/>
  <c r="L480" i="12"/>
  <c r="N480" i="12" s="1"/>
  <c r="P480" i="12" s="1"/>
  <c r="L75" i="12"/>
  <c r="L169" i="12"/>
  <c r="N169" i="12" s="1"/>
  <c r="P169" i="12" s="1"/>
  <c r="L64" i="12"/>
  <c r="N64" i="12" s="1"/>
  <c r="P64" i="12" s="1"/>
  <c r="L459" i="12"/>
  <c r="N459" i="12" s="1"/>
  <c r="P459" i="12" s="1"/>
  <c r="L402" i="12"/>
  <c r="N402" i="12" s="1"/>
  <c r="P402" i="12" s="1"/>
  <c r="L403" i="12"/>
  <c r="N403" i="12" s="1"/>
  <c r="P403" i="12" s="1"/>
  <c r="L179" i="12"/>
  <c r="N179" i="12" s="1"/>
  <c r="P179" i="12" s="1"/>
  <c r="L247" i="12"/>
  <c r="N247" i="12" s="1"/>
  <c r="P247" i="12" s="1"/>
  <c r="L249" i="12"/>
  <c r="N249" i="12" s="1"/>
  <c r="P249" i="12" s="1"/>
  <c r="L251" i="12"/>
  <c r="N251" i="12" s="1"/>
  <c r="P251" i="12" s="1"/>
  <c r="L468" i="12"/>
  <c r="N468" i="12" s="1"/>
  <c r="L409" i="12"/>
  <c r="N409" i="12" s="1"/>
  <c r="P409" i="12" s="1"/>
  <c r="L168" i="12"/>
  <c r="N168" i="12" s="1"/>
  <c r="P168" i="12" s="1"/>
  <c r="L167" i="12"/>
  <c r="N167" i="12" s="1"/>
  <c r="P167" i="12" s="1"/>
  <c r="L54" i="12"/>
  <c r="L13" i="12"/>
  <c r="N13" i="12" s="1"/>
  <c r="P13" i="12" s="1"/>
  <c r="L148" i="12"/>
  <c r="L93" i="12"/>
  <c r="L79" i="12"/>
  <c r="N79" i="12" s="1"/>
  <c r="P79" i="12" s="1"/>
  <c r="L246" i="12"/>
  <c r="N246" i="12" s="1"/>
  <c r="P246" i="12" s="1"/>
  <c r="L174" i="12"/>
  <c r="N174" i="12" s="1"/>
  <c r="P174" i="12" s="1"/>
  <c r="L140" i="12"/>
  <c r="N140" i="12" s="1"/>
  <c r="P140" i="12" s="1"/>
  <c r="L223" i="12"/>
  <c r="N223" i="12" s="1"/>
  <c r="P223" i="12" s="1"/>
  <c r="L139" i="12"/>
  <c r="N139" i="12" s="1"/>
  <c r="P139" i="12" s="1"/>
  <c r="L12" i="12"/>
  <c r="N12" i="12" s="1"/>
  <c r="P12" i="12" s="1"/>
  <c r="L485" i="12"/>
  <c r="L170" i="12"/>
  <c r="N170" i="12" s="1"/>
  <c r="P170" i="12" s="1"/>
  <c r="L401" i="12"/>
  <c r="N401" i="12" s="1"/>
  <c r="P401" i="12" s="1"/>
  <c r="L301" i="12"/>
  <c r="L109" i="12"/>
  <c r="L438" i="12"/>
  <c r="N438" i="12" s="1"/>
  <c r="P438" i="12" s="1"/>
  <c r="L437" i="12"/>
  <c r="N437" i="12" s="1"/>
  <c r="P437" i="12" s="1"/>
  <c r="L216" i="12"/>
  <c r="N216" i="12" s="1"/>
  <c r="P216" i="12" s="1"/>
  <c r="L432" i="12"/>
  <c r="N432" i="12" s="1"/>
  <c r="P432" i="12" s="1"/>
  <c r="L444" i="12"/>
  <c r="N444" i="12" s="1"/>
  <c r="P444" i="12" s="1"/>
  <c r="L405" i="12"/>
  <c r="N405" i="12" s="1"/>
  <c r="P405" i="12" s="1"/>
  <c r="L406" i="12"/>
  <c r="N406" i="12" s="1"/>
  <c r="P406" i="12" s="1"/>
  <c r="L352" i="12"/>
  <c r="N352" i="12" s="1"/>
  <c r="P352" i="12" s="1"/>
  <c r="N52" i="12"/>
  <c r="P52" i="12" s="1"/>
  <c r="L277" i="12"/>
  <c r="N277" i="12" s="1"/>
  <c r="P277" i="12" s="1"/>
  <c r="L454" i="12"/>
  <c r="N454" i="12" s="1"/>
  <c r="P454" i="12" s="1"/>
  <c r="L491" i="12"/>
  <c r="L276" i="12"/>
  <c r="N276" i="12" s="1"/>
  <c r="P276" i="12" s="1"/>
  <c r="L147" i="12"/>
  <c r="N147" i="12" s="1"/>
  <c r="P147" i="12" s="1"/>
  <c r="L78" i="12"/>
  <c r="N78" i="12" s="1"/>
  <c r="P78" i="12" s="1"/>
  <c r="L61" i="12"/>
  <c r="N61" i="12" s="1"/>
  <c r="P61" i="12" s="1"/>
  <c r="L269" i="12"/>
  <c r="N269" i="12" s="1"/>
  <c r="P269" i="12" s="1"/>
  <c r="L74" i="12"/>
  <c r="N74" i="12" s="1"/>
  <c r="P74" i="12" s="1"/>
  <c r="L407" i="12"/>
  <c r="N407" i="12" s="1"/>
  <c r="P407" i="12" s="1"/>
  <c r="L419" i="12"/>
  <c r="N419" i="12" s="1"/>
  <c r="P419" i="12" s="1"/>
  <c r="L199" i="12"/>
  <c r="N199" i="12" s="1"/>
  <c r="P199" i="12" s="1"/>
  <c r="L181" i="12"/>
  <c r="N181" i="12" s="1"/>
  <c r="P181" i="12" s="1"/>
  <c r="L143" i="12"/>
  <c r="L104" i="12"/>
  <c r="N104" i="12" s="1"/>
  <c r="P104" i="12" s="1"/>
  <c r="L106" i="12"/>
  <c r="N106" i="12" s="1"/>
  <c r="P106" i="12" s="1"/>
  <c r="L259" i="12"/>
  <c r="N462" i="12"/>
  <c r="P462" i="12" s="1"/>
  <c r="L463" i="12"/>
  <c r="L255" i="12"/>
  <c r="N255" i="12" s="1"/>
  <c r="P255" i="12" s="1"/>
  <c r="L372" i="12"/>
  <c r="N372" i="12" s="1"/>
  <c r="P372" i="12" s="1"/>
  <c r="L89" i="12"/>
  <c r="N89" i="12" s="1"/>
  <c r="P89" i="12" s="1"/>
  <c r="L300" i="12"/>
  <c r="N300" i="12" s="1"/>
  <c r="P300" i="12" s="1"/>
  <c r="N285" i="12"/>
  <c r="P285" i="12" s="1"/>
  <c r="L97" i="12"/>
  <c r="N97" i="12" s="1"/>
  <c r="P97" i="12" s="1"/>
  <c r="L262" i="12"/>
  <c r="N262" i="12" s="1"/>
  <c r="P262" i="12" s="1"/>
  <c r="L439" i="12"/>
  <c r="N439" i="12" s="1"/>
  <c r="P439" i="12" s="1"/>
  <c r="L185" i="12"/>
  <c r="L306" i="12"/>
  <c r="N306" i="12" s="1"/>
  <c r="P306" i="12" s="1"/>
  <c r="N388" i="12"/>
  <c r="P388" i="12" s="1"/>
  <c r="L298" i="12"/>
  <c r="N298" i="12" s="1"/>
  <c r="P298" i="12" s="1"/>
  <c r="L417" i="12"/>
  <c r="L267" i="12"/>
  <c r="N267" i="12" s="1"/>
  <c r="P267" i="12" s="1"/>
  <c r="L265" i="12"/>
  <c r="N265" i="12" s="1"/>
  <c r="P265" i="12" s="1"/>
  <c r="L266" i="12"/>
  <c r="N266" i="12" s="1"/>
  <c r="P266" i="12" s="1"/>
  <c r="L423" i="12"/>
  <c r="N423" i="12" s="1"/>
  <c r="P423" i="12" s="1"/>
  <c r="L356" i="12"/>
  <c r="N356" i="12" s="1"/>
  <c r="P356" i="12" s="1"/>
  <c r="L254" i="12"/>
  <c r="L305" i="12"/>
  <c r="L278" i="12"/>
  <c r="L260" i="12"/>
  <c r="N260" i="12" s="1"/>
  <c r="P260" i="12" s="1"/>
  <c r="L227" i="12"/>
  <c r="N227" i="12" s="1"/>
  <c r="P227" i="12" s="1"/>
  <c r="L62" i="12"/>
  <c r="L193" i="12"/>
  <c r="N193" i="12" s="1"/>
  <c r="P193" i="12" s="1"/>
  <c r="L304" i="12"/>
  <c r="N304" i="12" s="1"/>
  <c r="P304" i="12" s="1"/>
  <c r="L248" i="12"/>
  <c r="N248" i="12" s="1"/>
  <c r="P248" i="12" s="1"/>
  <c r="L92" i="12"/>
  <c r="L152" i="12"/>
  <c r="L303" i="12"/>
  <c r="N303" i="12" s="1"/>
  <c r="P303" i="12" s="1"/>
  <c r="L302" i="12"/>
  <c r="N302" i="12" s="1"/>
  <c r="P302" i="12" s="1"/>
  <c r="L192" i="12"/>
  <c r="N192" i="12" s="1"/>
  <c r="P192" i="12" s="1"/>
  <c r="L80" i="12"/>
  <c r="N80" i="12" s="1"/>
  <c r="P80" i="12" s="1"/>
  <c r="L130" i="12"/>
  <c r="N130" i="12" s="1"/>
  <c r="P130" i="12" s="1"/>
  <c r="L204" i="12"/>
  <c r="N204" i="12" s="1"/>
  <c r="P204" i="12" s="1"/>
  <c r="L203" i="12"/>
  <c r="L111" i="12"/>
  <c r="L110" i="12"/>
  <c r="N110" i="12" s="1"/>
  <c r="P110" i="12" s="1"/>
  <c r="L8" i="12"/>
  <c r="L138" i="12"/>
  <c r="N138" i="12" s="1"/>
  <c r="P138" i="12" s="1"/>
  <c r="L137" i="12"/>
  <c r="N137" i="12" s="1"/>
  <c r="P137" i="12" s="1"/>
  <c r="L299" i="12"/>
  <c r="N299" i="12" s="1"/>
  <c r="P299" i="12" s="1"/>
  <c r="N71" i="12"/>
  <c r="P71" i="12" s="1"/>
  <c r="L154" i="12"/>
  <c r="N154" i="12" s="1"/>
  <c r="P154" i="12" s="1"/>
  <c r="N132" i="12"/>
  <c r="P132" i="12" s="1"/>
  <c r="L156" i="12"/>
  <c r="N156" i="12" s="1"/>
  <c r="P156" i="12" s="1"/>
  <c r="N196" i="12"/>
  <c r="P196" i="12" s="1"/>
  <c r="L153" i="12"/>
  <c r="N153" i="12" s="1"/>
  <c r="P153" i="12" s="1"/>
  <c r="N235" i="12" l="1"/>
  <c r="P235" i="12" s="1"/>
  <c r="N491" i="12"/>
  <c r="P491" i="12" s="1"/>
  <c r="N203" i="12"/>
  <c r="P203" i="12" s="1"/>
  <c r="N92" i="12"/>
  <c r="P92" i="12" s="1"/>
  <c r="N62" i="12"/>
  <c r="P62" i="12" s="1"/>
  <c r="N305" i="12"/>
  <c r="P305" i="12" s="1"/>
  <c r="N69" i="12"/>
  <c r="P69" i="12" s="1"/>
  <c r="N463" i="12"/>
  <c r="P463" i="12" s="1"/>
  <c r="N259" i="12"/>
  <c r="P259" i="12" s="1"/>
  <c r="N109" i="12"/>
  <c r="P109" i="12" s="1"/>
  <c r="N485" i="12"/>
  <c r="P485" i="12" s="1"/>
  <c r="N93" i="12"/>
  <c r="P93" i="12" s="1"/>
  <c r="N415" i="12"/>
  <c r="P415" i="12" s="1"/>
  <c r="N473" i="12"/>
  <c r="P473" i="12" s="1"/>
  <c r="N8" i="12"/>
  <c r="P8" i="12" s="1"/>
  <c r="N152" i="12"/>
  <c r="P152" i="12" s="1"/>
  <c r="N278" i="12"/>
  <c r="P278" i="12" s="1"/>
  <c r="N254" i="12"/>
  <c r="P254" i="12" s="1"/>
  <c r="N417" i="12"/>
  <c r="P417" i="12" s="1"/>
  <c r="N185" i="12"/>
  <c r="P185" i="12" s="1"/>
  <c r="N143" i="12"/>
  <c r="P143" i="12" s="1"/>
  <c r="N301" i="12"/>
  <c r="P301" i="12" s="1"/>
  <c r="N148" i="12"/>
  <c r="P148" i="12" s="1"/>
  <c r="N94" i="12"/>
  <c r="P94" i="12" s="1"/>
  <c r="N54" i="12"/>
  <c r="P54" i="12" s="1"/>
  <c r="N75" i="12"/>
  <c r="P75" i="12" s="1"/>
  <c r="N292" i="12"/>
  <c r="P292" i="12" s="1"/>
  <c r="N141" i="12"/>
  <c r="P141" i="12" s="1"/>
  <c r="N66" i="12"/>
  <c r="P66" i="12" s="1"/>
  <c r="N354" i="12"/>
  <c r="P354" i="12" s="1"/>
  <c r="N111" i="12"/>
  <c r="P111" i="12" s="1"/>
  <c r="N9" i="12"/>
  <c r="P9" i="12" s="1"/>
  <c r="D58" i="4" l="1"/>
  <c r="V33" i="4" l="1"/>
  <c r="V32" i="4"/>
  <c r="M33" i="4"/>
  <c r="O33" i="4" s="1"/>
  <c r="P33" i="4" s="1"/>
  <c r="M32" i="4"/>
  <c r="O32" i="4" s="1"/>
  <c r="P32" i="4" s="1"/>
  <c r="D59" i="4" l="1"/>
  <c r="V31" i="4" l="1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</calcChain>
</file>

<file path=xl/sharedStrings.xml><?xml version="1.0" encoding="utf-8"?>
<sst xmlns="http://schemas.openxmlformats.org/spreadsheetml/2006/main" count="9320" uniqueCount="1265">
  <si>
    <t>For Month of Oct 2014</t>
  </si>
  <si>
    <t>No</t>
  </si>
  <si>
    <t>MODEL</t>
  </si>
  <si>
    <t>TESTER</t>
  </si>
  <si>
    <t>PART NUMBER</t>
  </si>
  <si>
    <t>DESCRIPTION</t>
  </si>
  <si>
    <t>Part Category</t>
  </si>
  <si>
    <t>PART SOURCE</t>
  </si>
  <si>
    <t>DATE IN</t>
  </si>
  <si>
    <t>QTY IN</t>
  </si>
  <si>
    <t>BEGINNING ON HAND</t>
  </si>
  <si>
    <t>QTY OUT</t>
  </si>
  <si>
    <t>ENDING ON HAND</t>
  </si>
  <si>
    <t>TRIGGERING POINT</t>
  </si>
  <si>
    <t>Alert</t>
  </si>
  <si>
    <t>REQUEST URGENT</t>
  </si>
  <si>
    <t>HISTORY</t>
  </si>
  <si>
    <t>REMARKS</t>
  </si>
  <si>
    <t>DM100</t>
  </si>
  <si>
    <t>FINAL TEST</t>
  </si>
  <si>
    <t>COGNEX CORP DM 1XXTEST CONTROL BOARD REV1</t>
  </si>
  <si>
    <t>DM FINAL TESTER  CONTRLOL BOARD REV.1</t>
  </si>
  <si>
    <t>PCBA</t>
  </si>
  <si>
    <t>Cognex</t>
  </si>
  <si>
    <t>Non Critical</t>
  </si>
  <si>
    <t>-</t>
  </si>
  <si>
    <t>CHECKER 2XX</t>
  </si>
  <si>
    <t>COGNEX CORP  CHECKER TEST BOARD</t>
  </si>
  <si>
    <t>CHECKER TEST BOARD</t>
  </si>
  <si>
    <t>CHECKER 2XX / DM7XX / DM100</t>
  </si>
  <si>
    <t>FOCUS / FINAL TEST</t>
  </si>
  <si>
    <t>DRA 120-24SSA</t>
  </si>
  <si>
    <t>CHECKER POWER SUPPLY (input 115/230 VAC - Output 24VDC 240W)</t>
  </si>
  <si>
    <t>Power Supply</t>
  </si>
  <si>
    <t>Critical</t>
  </si>
  <si>
    <t>Falcon / DM7XX / SLIDE-IN</t>
  </si>
  <si>
    <t>RJ50 PATCH CABLES DB9 Female</t>
  </si>
  <si>
    <t>Serial/USB Cable (RG50 10pins)</t>
  </si>
  <si>
    <t>Cable</t>
  </si>
  <si>
    <t>can be purchase locally</t>
  </si>
  <si>
    <t>DM7XX</t>
  </si>
  <si>
    <t>Cognex Corp Sparrow  / CDU Test Board</t>
  </si>
  <si>
    <t>DM7XX TEST BOARD</t>
  </si>
  <si>
    <t xml:space="preserve">DM100 / Falcon </t>
  </si>
  <si>
    <t>FOCUS TEST</t>
  </si>
  <si>
    <t>Sommer Automatic/GEP1402AG175AJ</t>
  </si>
  <si>
    <t xml:space="preserve">Gripper motor controller </t>
  </si>
  <si>
    <t>Motor</t>
  </si>
  <si>
    <t>DM100/DM7XX/CHECKER 2XX</t>
  </si>
  <si>
    <t>Cable E252564 AWM275VW-1 80˚c   30v</t>
  </si>
  <si>
    <t>USB CABLE A TO MINI B (2 meter )</t>
  </si>
  <si>
    <t>I-Base &amp; C-Base</t>
  </si>
  <si>
    <t>ISM</t>
  </si>
  <si>
    <t>COGNEX CORP 2008</t>
  </si>
  <si>
    <t>ISM ADAPTER BOARDS FOR CPU BOARD TEST FIXTURE</t>
  </si>
  <si>
    <t>21020-0433 FFC 40 way</t>
  </si>
  <si>
    <t>Flexible Cable for Falcon Imager board</t>
  </si>
  <si>
    <t>FFC</t>
  </si>
  <si>
    <t>USA PATENT 5199906</t>
  </si>
  <si>
    <t>HD15 GENDER CHANGERS Female to Female</t>
  </si>
  <si>
    <t>Conector Com</t>
  </si>
  <si>
    <t>N/A</t>
  </si>
  <si>
    <t>Automotive fuse (1A)</t>
  </si>
  <si>
    <t>Fuse</t>
  </si>
  <si>
    <t>POWER OVER ETHERNET cables (threaded)  Green Colour</t>
  </si>
  <si>
    <t>POWER OVER ETHERNET cables (NON -threaded) Green Colour</t>
  </si>
  <si>
    <t>POWER OVER Com ETHERNET cables  Black Colour</t>
  </si>
  <si>
    <t>CHECKER 2XX / DM100 / DM7XX / ISM</t>
  </si>
  <si>
    <t>AWM2464  80˚c X 28AWG Computer Cable</t>
  </si>
  <si>
    <t xml:space="preserve">AWM2464 VW-1 80˚c 300v </t>
  </si>
  <si>
    <t>E41663 AWM2661  150˚c VW-1 300v</t>
  </si>
  <si>
    <t>I/O ISM cable For Burn-In Tester (Yelow Cable) (threaded)</t>
  </si>
  <si>
    <t>I/O ISM cable For Burn-In Tester (Yelow Cable) (NON -threaded)</t>
  </si>
  <si>
    <t>CABLE  IDSL WEBSAFE ROUTER RP 614V4 ( RP6114CDB101958 )</t>
  </si>
  <si>
    <t>NETGEAR ROUTER</t>
  </si>
  <si>
    <t>Router</t>
  </si>
  <si>
    <t>Vision View</t>
  </si>
  <si>
    <t>BURN-IN</t>
  </si>
  <si>
    <t>3031118988  ( POWER SUPPLY 24 VOLTS )</t>
  </si>
  <si>
    <t>POWER SUPPLY 24 VOLTS</t>
  </si>
  <si>
    <t>Power supply</t>
  </si>
  <si>
    <t>DM700 / DM100 / CHECKER 2XX</t>
  </si>
  <si>
    <t>D-LINK DES-1016D</t>
  </si>
  <si>
    <t>Module</t>
  </si>
  <si>
    <t xml:space="preserve">DM700 </t>
  </si>
  <si>
    <t>DM700 FOCUS WHEEL (McMaster-Carr Rollers ( Large Black )</t>
  </si>
  <si>
    <t>Mechanical</t>
  </si>
  <si>
    <t>DM 700 BLUE ROLLERS (McMaster-Carr Blue Roller (Small blue)</t>
  </si>
  <si>
    <t>DM700 WHEEL MECHANISM</t>
  </si>
  <si>
    <t>DM100 / DM700</t>
  </si>
  <si>
    <t>POTTER/BRUMFRELD RT014005F</t>
  </si>
  <si>
    <t>RELAYS FOR TESTER BOARDS</t>
  </si>
  <si>
    <t>Component</t>
  </si>
  <si>
    <t>CHECKER</t>
  </si>
  <si>
    <t>PRE-WELD / FINAL TEST</t>
  </si>
  <si>
    <t>COGNEX ACC-241</t>
  </si>
  <si>
    <t>Unit</t>
  </si>
  <si>
    <t>CPU</t>
  </si>
  <si>
    <t xml:space="preserve">ALL MODELS </t>
  </si>
  <si>
    <t>825-0013-2R B</t>
  </si>
  <si>
    <t>DM7500 2D SCANNER USB CABLE</t>
  </si>
  <si>
    <t>Scanner</t>
  </si>
  <si>
    <t>IC ULN2803APG (DIP 16 pin)</t>
  </si>
  <si>
    <t>IC</t>
  </si>
  <si>
    <t>DM200 / FALCON</t>
  </si>
  <si>
    <t>DM200 Gripper lens</t>
  </si>
  <si>
    <t>DM200</t>
  </si>
  <si>
    <t>DM200 Probe Black</t>
  </si>
  <si>
    <t>PIN PROBE AND PCB HOLDER</t>
  </si>
  <si>
    <t>Pin</t>
  </si>
  <si>
    <t>ALL</t>
  </si>
  <si>
    <t>DYMO PRINTER</t>
  </si>
  <si>
    <t>Printer</t>
  </si>
  <si>
    <t xml:space="preserve"> DYMO PRINTER RIBBON LV-30333</t>
  </si>
  <si>
    <t>DYMO PRINTER RIBBON LV-30333</t>
  </si>
  <si>
    <t>C-MOUNT</t>
  </si>
  <si>
    <t>FUJINON 1:1.4/9mm HF9H-1B</t>
  </si>
  <si>
    <t>C-Mount Lens</t>
  </si>
  <si>
    <t>Lens</t>
  </si>
  <si>
    <t>Is5K Burn In</t>
  </si>
  <si>
    <t>IS5K Final Test</t>
  </si>
  <si>
    <t>IS5K LENS 800-5842-1R (model : Cosmicar Television lens 8.5mm 1:1.5 )</t>
  </si>
  <si>
    <t>IS5K Lens</t>
  </si>
  <si>
    <t>DM500</t>
  </si>
  <si>
    <t>8019225 / 53224 Liftycy 4x0.25</t>
  </si>
  <si>
    <t>DM500 Cable 2 (Serial Cable) (NON -threaded)</t>
  </si>
  <si>
    <t>8026413 Liftyy 12x0.14</t>
  </si>
  <si>
    <t>DM500 Cable  ( Conector Serial Cable) (threaded)</t>
  </si>
  <si>
    <t>CKR-200-CBL-002 (185-1010R rev C) / Modified Cable</t>
  </si>
  <si>
    <t>DM300</t>
  </si>
  <si>
    <t xml:space="preserve">Liquid Lens Probe </t>
  </si>
  <si>
    <t>Liquid Lens Connector Pogo Pins</t>
  </si>
  <si>
    <t>Connector Board</t>
  </si>
  <si>
    <t>ILL accy plug board</t>
  </si>
  <si>
    <t>Is5K</t>
  </si>
  <si>
    <t>NT-USB20</t>
  </si>
  <si>
    <t xml:space="preserve">Usb Converter to RJ45 </t>
  </si>
  <si>
    <t>Mouser 8180-R-4-SC</t>
  </si>
  <si>
    <t>IS5k Receptacle Pin</t>
  </si>
  <si>
    <t>L-Com DG909MF1</t>
  </si>
  <si>
    <t>Lcom Comport Connector Serial</t>
  </si>
  <si>
    <t>Connector</t>
  </si>
  <si>
    <t>L-Com CAA-90DB-05M</t>
  </si>
  <si>
    <t>Lcom USB Cable A To B</t>
  </si>
  <si>
    <t>Lcom RJ45 Cable</t>
  </si>
  <si>
    <t>Rogue</t>
  </si>
  <si>
    <t>Mouser.Com PN651-1431526 (Cut to 29-30" + Treads Removed)</t>
  </si>
  <si>
    <t>Rogue Light Cable</t>
  </si>
  <si>
    <t xml:space="preserve">PN : 800-5842-1R </t>
  </si>
  <si>
    <t>Lens Cover</t>
  </si>
  <si>
    <t>Cover</t>
  </si>
  <si>
    <t>Gas Struts</t>
  </si>
  <si>
    <t>DM 200 / AT70 / light Ring</t>
  </si>
  <si>
    <t>1M4831 (V1.35)</t>
  </si>
  <si>
    <t>Motor Supply PCBA</t>
  </si>
  <si>
    <t>`</t>
  </si>
  <si>
    <t>All PC BACK UP</t>
  </si>
  <si>
    <t>70045-557-231-871</t>
  </si>
  <si>
    <t>DEL CPU</t>
  </si>
  <si>
    <t>All</t>
  </si>
  <si>
    <t>ALL PC Model</t>
  </si>
  <si>
    <t>DFE-520TX (QS191C8027605)</t>
  </si>
  <si>
    <t>Network Card PCI slot</t>
  </si>
  <si>
    <t>PCI Adapter</t>
  </si>
  <si>
    <t>SN 0369100921451</t>
  </si>
  <si>
    <t>COM Card PCI slot</t>
  </si>
  <si>
    <t>K-001K</t>
  </si>
  <si>
    <t>USB 2.0 Card PCI slot</t>
  </si>
  <si>
    <t>IS5K</t>
  </si>
  <si>
    <t>ADAM-6520</t>
  </si>
  <si>
    <t>5-port industrial ethernet switch</t>
  </si>
  <si>
    <t>Casco Switch</t>
  </si>
  <si>
    <t>DM100 / DM200</t>
  </si>
  <si>
    <t>Main IO/Aux IO Rec C</t>
  </si>
  <si>
    <t>STAMP IC ( Processor )</t>
  </si>
  <si>
    <t>Cognex ID Product  Fake Battery Ver 2.0</t>
  </si>
  <si>
    <t xml:space="preserve">Power Cable </t>
  </si>
  <si>
    <t xml:space="preserve"> A100 </t>
  </si>
  <si>
    <t>820-0282-1R</t>
  </si>
  <si>
    <t>Lens Cover A100 PCBA</t>
  </si>
  <si>
    <t>DM 200</t>
  </si>
  <si>
    <t>Gripper Lens DM 200 Test</t>
  </si>
  <si>
    <t>PCB IDI8X-Riser rev 3</t>
  </si>
  <si>
    <t>PCB IDI8X-Riser ( Falcon Final )</t>
  </si>
  <si>
    <t>PCB</t>
  </si>
  <si>
    <t>IM483 Stepper Com Board OPT-232</t>
  </si>
  <si>
    <t>DM200 / DM300 / DM500 / DM700</t>
  </si>
  <si>
    <t>ALL Tester</t>
  </si>
  <si>
    <t>SN 01763529</t>
  </si>
  <si>
    <t>Datamax O'neil printer</t>
  </si>
  <si>
    <t>DM300 / DM60 / DM200 / DM700</t>
  </si>
  <si>
    <t>SN 0123079</t>
  </si>
  <si>
    <t>ILS Ultimate3460XT</t>
  </si>
  <si>
    <t>Datamax O'neil printer Head</t>
  </si>
  <si>
    <t>Print Head</t>
  </si>
  <si>
    <t>ILS Ultimate3460XT Printer head</t>
  </si>
  <si>
    <t>Falcon</t>
  </si>
  <si>
    <t>FALCON DUT Holder Jig / Falcon DM 8000 Nest</t>
  </si>
  <si>
    <t>Nest</t>
  </si>
  <si>
    <t xml:space="preserve">DM 100 IO BOX </t>
  </si>
  <si>
    <t>SEMI &amp; FINAL</t>
  </si>
  <si>
    <t>IOB10 200-3001-RAR</t>
  </si>
  <si>
    <t>E119932-U AWM 20276 80˚c 30v VW-1 COPARTNER</t>
  </si>
  <si>
    <t>SERIAL CABLES ( MALE TO FEMALE   Pin 15 ) 2 METERS</t>
  </si>
  <si>
    <t>DM100 / DM7XX / CHECKER 2XX</t>
  </si>
  <si>
    <t>USB 2.0  Revision Cable 24AWG / 2C+24AWG/2C   AWM275   80˚c   30v</t>
  </si>
  <si>
    <t>Cable USB To Serial</t>
  </si>
  <si>
    <t>Cosmicartelevision Lens 16mm 1:1.4</t>
  </si>
  <si>
    <t>Slide-In</t>
  </si>
  <si>
    <t>Battery Cover</t>
  </si>
  <si>
    <t>Fake Battery</t>
  </si>
  <si>
    <t>AT 70  FF Adapter ( Product Side ) 609-3435-1-ND / HFY031CT-ND</t>
  </si>
  <si>
    <t>AT 70  FF Adapter ( Fixture Side ) 609-3435-1-ND / HFY031CT-ND</t>
  </si>
  <si>
    <t>HD15 GENDER CHANGERS Male to Female</t>
  </si>
  <si>
    <t>Checker Light Ring</t>
  </si>
  <si>
    <t>Checker  Probe Boards Rev 1</t>
  </si>
  <si>
    <t>Led Probe Boards Checker Light Ring</t>
  </si>
  <si>
    <t>SEMI/FINAL TEST</t>
  </si>
  <si>
    <t>CTS SINGAPORE   MX055GAU-5C   50.0 MHZ</t>
  </si>
  <si>
    <t>CRYSTAL Component</t>
  </si>
  <si>
    <t xml:space="preserve">E119932-U AWM 2725 80˚c 30v VW-1 </t>
  </si>
  <si>
    <t>Cable RJ45 to RJ45</t>
  </si>
  <si>
    <t>All Tester</t>
  </si>
  <si>
    <t>RTD14005F</t>
  </si>
  <si>
    <t>Electronic Relay  RTD14005F</t>
  </si>
  <si>
    <t>PSP24-120S</t>
  </si>
  <si>
    <t xml:space="preserve">POWER SUPPLY 24 VOLTS </t>
  </si>
  <si>
    <t>USB CABLE A TO B 6'A-B</t>
  </si>
  <si>
    <t>LDL-TP-100X100</t>
  </si>
  <si>
    <t>100MM RED LED PANEL / Flat Light Unit</t>
  </si>
  <si>
    <t>Led Panel</t>
  </si>
  <si>
    <t>11Z2R9 D2F-01L3</t>
  </si>
  <si>
    <t>Electronics Switch</t>
  </si>
  <si>
    <t>3173RAC D2F-FL</t>
  </si>
  <si>
    <t xml:space="preserve">Vision View </t>
  </si>
  <si>
    <t>Semi / LCD / Final Test</t>
  </si>
  <si>
    <t>SHS E188165 AWM 20798 80c 60v VW-1</t>
  </si>
  <si>
    <t>Flexible Cable Pin50  / 30cm</t>
  </si>
  <si>
    <t>Flex Cable</t>
  </si>
  <si>
    <t>Checker Preweld</t>
  </si>
  <si>
    <t>Final Test</t>
  </si>
  <si>
    <t>185-1010R REV C</t>
  </si>
  <si>
    <t>Modified Cable 185-1010R REV C</t>
  </si>
  <si>
    <t>Focus test</t>
  </si>
  <si>
    <t>Cover Unit FINCH / Nest</t>
  </si>
  <si>
    <t>Automatic Motor Control</t>
  </si>
  <si>
    <t>Technische Daten  UB:24VDC(0.5A) / Steuereingang :24VDC / Ausgaenge: PNP24 VDC150mA</t>
  </si>
  <si>
    <t>Automatic Motor Control elegr01</t>
  </si>
  <si>
    <t>Burn-In test</t>
  </si>
  <si>
    <t>Link Conector RJ45 pin 8 / Cat 5e</t>
  </si>
  <si>
    <t>AT70</t>
  </si>
  <si>
    <t>Focus/Final AT70</t>
  </si>
  <si>
    <t>Ball</t>
  </si>
  <si>
    <t>Nest Half Balls</t>
  </si>
  <si>
    <t>Nest Half Balls white Colour</t>
  </si>
  <si>
    <t>Gripper Lens / Ring Model</t>
  </si>
  <si>
    <t>Gripper</t>
  </si>
  <si>
    <t>PSP12-060S ( 60W )/ 4.0A</t>
  </si>
  <si>
    <t xml:space="preserve">POWER SUPPLY 12 VOLTS </t>
  </si>
  <si>
    <t>PSP05-020S ( 20W )/ 4.0A</t>
  </si>
  <si>
    <t xml:space="preserve">POWER SUPPLY 5.1 VOLTS </t>
  </si>
  <si>
    <t>Industrial PoE Power Injector</t>
  </si>
  <si>
    <t>POE</t>
  </si>
  <si>
    <t>Automation DIRECT motor</t>
  </si>
  <si>
    <t>Sensor CIO-1400 / 24VDC TEST</t>
  </si>
  <si>
    <t>Falcon WI-FI Slide in tester</t>
  </si>
  <si>
    <t>Sensor Mecanical</t>
  </si>
  <si>
    <t>Semi / Final Test</t>
  </si>
  <si>
    <t>SMC D-A93</t>
  </si>
  <si>
    <t>SMC D-Z73</t>
  </si>
  <si>
    <t>DM700</t>
  </si>
  <si>
    <t>AWM 2725 E129757-3 80°C  30 V</t>
  </si>
  <si>
    <t>BELKIN Cable USB To Com</t>
  </si>
  <si>
    <t>N10117</t>
  </si>
  <si>
    <t>USB To Com Serial Cable</t>
  </si>
  <si>
    <t>PRO SIGNAL - JR9773-1.8M-ROHS - LEAD, FIREWIRE IEEE1394 6P-6P, L Type (1.8meter)</t>
  </si>
  <si>
    <t>Firewire Cable L Type (1.8meter)</t>
  </si>
  <si>
    <t>Connector RJ45 pin 8</t>
  </si>
  <si>
    <t>Bluetooth Slide In</t>
  </si>
  <si>
    <t>Wireless Contact Board / 9-2013 rev 3 Bob W ( DM8xxx )</t>
  </si>
  <si>
    <t>Wireless Contact Board</t>
  </si>
  <si>
    <t>849011002 /  Volt 30 - Amps 2A</t>
  </si>
  <si>
    <t>ISM/IS5K</t>
  </si>
  <si>
    <t>FINAL/ BURN-IN TEST</t>
  </si>
  <si>
    <t>IC OPAMP JFET 3MHZ 8SOIC</t>
  </si>
  <si>
    <t>FINAL</t>
  </si>
  <si>
    <t>FMMT614</t>
  </si>
  <si>
    <t>High isolation voltage single transistor IC</t>
  </si>
  <si>
    <t>High Prescision 5  reference IC</t>
  </si>
  <si>
    <t>Current sense amplifier with voltage output</t>
  </si>
  <si>
    <t>F180EU-00  C/N:0M178R</t>
  </si>
  <si>
    <t xml:space="preserve">Dell Optiplex 780 USFF Max 180w Power Supply </t>
  </si>
  <si>
    <t>DM750</t>
  </si>
  <si>
    <t>FOCUS</t>
  </si>
  <si>
    <t>GEARS OF WHEEL MECHANISM</t>
  </si>
  <si>
    <t>ISM / Checker  / IS5K / DM500/ DM300/ROGUE</t>
  </si>
  <si>
    <t>POWER OVER ETHERNET cables (threaded)  Green Colour/Panjang</t>
  </si>
  <si>
    <t>POWER OVER ETHERNET cables (NON -threaded) Green Colour/Panjang</t>
  </si>
  <si>
    <t>Coupler Male 6mm</t>
  </si>
  <si>
    <t>Burn-In Test</t>
  </si>
  <si>
    <t>IC UCC38502N DIP pin 20</t>
  </si>
  <si>
    <t>IC UCC38502N</t>
  </si>
  <si>
    <t>300-1122-3R</t>
  </si>
  <si>
    <t>Cable Ethernet RJ45 to RJ45 Pin 8</t>
  </si>
  <si>
    <t>849016005 / Volt 30 - Amps 2A</t>
  </si>
  <si>
    <t>Semi/FINAL TEST</t>
  </si>
  <si>
    <t>A76-LR44</t>
  </si>
  <si>
    <t>Battery 1.5</t>
  </si>
  <si>
    <t>Sile in / Slider Base</t>
  </si>
  <si>
    <t>DM100/DM200/Falcon Test</t>
  </si>
  <si>
    <t xml:space="preserve"> GEP1402 BH29023AD</t>
  </si>
  <si>
    <t>Motor Automatic Sommer / GEP1402 BH29023AD</t>
  </si>
  <si>
    <t>Connector DB9 Female</t>
  </si>
  <si>
    <t>Connector DB9 Male</t>
  </si>
  <si>
    <t>QX4E1E6500440 Ver 3.01</t>
  </si>
  <si>
    <t>D-LINK Swicth 5 port</t>
  </si>
  <si>
    <t>HD15 GENDER CHANGERS Male to Male</t>
  </si>
  <si>
    <t>Checker IO</t>
  </si>
  <si>
    <t>Checker</t>
  </si>
  <si>
    <t>IC VP485 /6BMAXK9 /6AMCHV7</t>
  </si>
  <si>
    <t>IC VP485</t>
  </si>
  <si>
    <t>Kestrel Tester</t>
  </si>
  <si>
    <t>Focus</t>
  </si>
  <si>
    <t>Inter connect Board / Falcon Focus ZIF</t>
  </si>
  <si>
    <t>Connect Board Kestrel Focus</t>
  </si>
  <si>
    <t>Is74x tester</t>
  </si>
  <si>
    <t xml:space="preserve">L-Com TRD815RAY-1 / Ø 5.5mm </t>
  </si>
  <si>
    <t>DM 200 tester</t>
  </si>
  <si>
    <t>FOCUS/FINAL TEST</t>
  </si>
  <si>
    <t xml:space="preserve">IC ULN2803APG </t>
  </si>
  <si>
    <t>IC ULN2003APG DIP pin 16</t>
  </si>
  <si>
    <t>IC ULN2003APG</t>
  </si>
  <si>
    <t>IDEXX Tester</t>
  </si>
  <si>
    <t>PCBA TB01</t>
  </si>
  <si>
    <t>CPC1709J</t>
  </si>
  <si>
    <t xml:space="preserve">Solid State Relay </t>
  </si>
  <si>
    <t>PS2811-4</t>
  </si>
  <si>
    <t>IC SOIC 16 pins</t>
  </si>
  <si>
    <t>PS2805-4</t>
  </si>
  <si>
    <t>TL081C</t>
  </si>
  <si>
    <t>IC SOIC 8 pins</t>
  </si>
  <si>
    <t>DM300 Tester</t>
  </si>
  <si>
    <t>Final test</t>
  </si>
  <si>
    <t>Male Plug Connector</t>
  </si>
  <si>
    <t xml:space="preserve"> ILL accy plug board</t>
  </si>
  <si>
    <t>HP -A3108F3P Rev1</t>
  </si>
  <si>
    <t>Power Supply PC</t>
  </si>
  <si>
    <t xml:space="preserve"> SPARE REQUEST </t>
  </si>
  <si>
    <t>WWK 44 '14</t>
  </si>
  <si>
    <t>Item No</t>
  </si>
  <si>
    <t>Total Request</t>
  </si>
  <si>
    <t>Status</t>
  </si>
  <si>
    <t>Picture</t>
  </si>
  <si>
    <t>Remark</t>
  </si>
  <si>
    <t>Gripper Lens</t>
  </si>
  <si>
    <t>Request</t>
  </si>
  <si>
    <t>√</t>
  </si>
  <si>
    <t>Trigger</t>
  </si>
  <si>
    <t>Maintaining Spares</t>
  </si>
  <si>
    <t>Target Date to Close</t>
  </si>
  <si>
    <t>Date Defined</t>
  </si>
  <si>
    <t>Date Arrive</t>
  </si>
  <si>
    <t>New Parts Defined</t>
  </si>
  <si>
    <t>Parts Due</t>
  </si>
  <si>
    <t>Due</t>
  </si>
  <si>
    <t>Remarks</t>
  </si>
  <si>
    <t>Cognex Spare Parts Master List</t>
  </si>
  <si>
    <t>Number of Spare Parts Maintained</t>
  </si>
  <si>
    <t>Spare with 0 Stock</t>
  </si>
  <si>
    <t>Summary :</t>
  </si>
  <si>
    <t>Spare Part Location</t>
  </si>
  <si>
    <t>Spares with No Stock in PCI</t>
  </si>
  <si>
    <t>New Spare Parts Over Due</t>
  </si>
  <si>
    <t>DM700 Focus</t>
  </si>
  <si>
    <t>238537 JAMECO</t>
  </si>
  <si>
    <t>Motor Maecanical</t>
  </si>
  <si>
    <t>Requested Qty</t>
  </si>
  <si>
    <t>DRA 120-24SSA  / DRA240-24A</t>
  </si>
  <si>
    <t>DM700 TESTER</t>
  </si>
  <si>
    <t>Focus / Final test</t>
  </si>
  <si>
    <t>AUSTIN HADWARE AND SUPPLY / 800-821-3520 / AVM83-20PE</t>
  </si>
  <si>
    <t>185-1194-5R / 2063-50169685</t>
  </si>
  <si>
    <t xml:space="preserve">Cable </t>
  </si>
  <si>
    <t>Arrived</t>
  </si>
  <si>
    <t>Legend</t>
  </si>
  <si>
    <t>Requested From Natick</t>
  </si>
  <si>
    <t>Sherwin</t>
  </si>
  <si>
    <t>Nov. 29, 2901</t>
  </si>
  <si>
    <t>High Prescision 5  reference IC (AD586)</t>
  </si>
  <si>
    <t>Natick</t>
  </si>
  <si>
    <t>Received</t>
  </si>
  <si>
    <t>Newly Requested Spares</t>
  </si>
  <si>
    <t>ok</t>
  </si>
  <si>
    <t>NaTICK</t>
  </si>
  <si>
    <t>Total Spare over all</t>
  </si>
  <si>
    <t>Current Spare with no stock; refer to maintaining</t>
  </si>
  <si>
    <t>Summary</t>
  </si>
  <si>
    <t>Requested from Natick are the spares that Natick can provide</t>
  </si>
  <si>
    <t>Maintaining Spare refelects to masterlist. It includes the existing and the newly defined spare; Refer to "Spare Parts Masterlist sheet"</t>
  </si>
  <si>
    <t>New Spare Parts Over due are requested spares that haven't within the target period of 1 month.</t>
  </si>
  <si>
    <t>Newly Requested Spare in the graph are the list of newly define spare parts; refer to "New sheet"</t>
  </si>
  <si>
    <t>Lin Enggineering 4218S / TYPE : 4218S-04-01R0</t>
  </si>
  <si>
    <t>Automation DIRECT motor  ( Conector DB9 )</t>
  </si>
  <si>
    <t>Recived Qty</t>
  </si>
  <si>
    <t>Spare with no stock in PCI are the spare parts with no  more stock in the plant, zero inventory; Can refer to "Request for current spare sheet"</t>
  </si>
  <si>
    <t>Focus Test</t>
  </si>
  <si>
    <t>Connector RJ45 pin 10</t>
  </si>
  <si>
    <t>DC4.3v 1.0A/Ø 4.3Ω 200 S/R5014-842 ( 4 cable )</t>
  </si>
  <si>
    <t>L-Com TRD815RAY-1</t>
  </si>
  <si>
    <t>Vision Box I/O</t>
  </si>
  <si>
    <t>VB-TD023</t>
  </si>
  <si>
    <t>USB DataTraveler Workspace</t>
  </si>
  <si>
    <t>USB Thumbdrive</t>
  </si>
  <si>
    <t>238537 JAMECO (6 Cable)</t>
  </si>
  <si>
    <t>SERIAL CABLES ( MALE TO FEMALE   Pin 15 ) 2 METERS (Replaced with VGA Cable)</t>
  </si>
  <si>
    <t>Rogue Connector Board (Support PCB)</t>
  </si>
  <si>
    <t>Cover com 15 pin</t>
  </si>
  <si>
    <t>IC Soic pin 18</t>
  </si>
  <si>
    <t>DM 200 / Vision Controller</t>
  </si>
  <si>
    <t>IC ULN2803APG (DIP 18 pins)</t>
  </si>
  <si>
    <t>IC ULN2803APG (SOC 18 pins)</t>
  </si>
  <si>
    <t>Vision Controller Box</t>
  </si>
  <si>
    <t>AT70 /Kestrel</t>
  </si>
  <si>
    <t>P/N:PS-3181-9DA-RoHS / S/N: 00014145</t>
  </si>
  <si>
    <t>Power Supply for PC Mini Box</t>
  </si>
  <si>
    <t>Conector</t>
  </si>
  <si>
    <t>HFY031CY</t>
  </si>
  <si>
    <t>FUJINON 1:1.4/16mm HF16SA-1</t>
  </si>
  <si>
    <t xml:space="preserve">Conector S/N : Com Male to Male pin 15, Cable S/N : E139956 UL Type CL2 </t>
  </si>
  <si>
    <t>Conector S/N : MSTB 2.5-5.08 and KGG-MSTB 2.5/3  / PA66-FR Male Pin, Cable S/N : 8046668/53224 LIF9YH-11YH</t>
  </si>
  <si>
    <t>Cable Power</t>
  </si>
  <si>
    <t>Conector S/N : MC 1.5 -3.81 / PA66-FR Male Pin 5, Cable S/N : 8046668/53224 LIF9YH-11YH</t>
  </si>
  <si>
    <t>Conector S/N : MC 1.5 -3.81 / 125V 1.5MM2 Male Pin 9, Cable S/N : 8046668/53224 LIF9YH-11YH</t>
  </si>
  <si>
    <t>Conector S/N : MC 1.5 -3.81 / 125v 1.5mm2 Male Pin 3 and KGG-MC 1.5/3, Cable S/N : 0095904 FT</t>
  </si>
  <si>
    <t>Cable E- / E+</t>
  </si>
  <si>
    <t>Cable sensor (DS1 &amp; DS2)</t>
  </si>
  <si>
    <t>Cable Out put (IO CABLE)</t>
  </si>
  <si>
    <t>Cable In put (IO CABLE)</t>
  </si>
  <si>
    <t>Light Plate Controller</t>
  </si>
  <si>
    <t>PB-2430 / SN 165903A079 / Input 24V-36W / Out put 22V. 12-30Wmax</t>
  </si>
  <si>
    <t>Motor Automatic</t>
  </si>
  <si>
    <t>Model : K318RHJ-L88-N8-02 / IS:5.5A / V5:35V / Po:119W / W:1500 RPM / Ambient:40°C / T: 90°C Max</t>
  </si>
  <si>
    <t>Netway1 - 24VAC/VDC, 1.2A / Input 48VDC 15.4Wmax.per IEEE.802.3af</t>
  </si>
  <si>
    <t>ISM Final Test</t>
  </si>
  <si>
    <t>HD15 GENDER CHANGERS Male to Female / pin 15 ( Besar )</t>
  </si>
  <si>
    <t>WATER LEAKED</t>
  </si>
  <si>
    <t>PN : 823-0133-1R</t>
  </si>
  <si>
    <t>Falcon Slide In tester</t>
  </si>
  <si>
    <t>IC Comparator (Battery Charging)</t>
  </si>
  <si>
    <t>WWk10</t>
  </si>
  <si>
    <t>WWk11</t>
  </si>
  <si>
    <t>WWk12</t>
  </si>
  <si>
    <t>DM200 / DM300 / DM700</t>
  </si>
  <si>
    <t>ISM / Checker / IS5K / DM300/ROGUE</t>
  </si>
  <si>
    <t>ISM / Checker  / IS5K / DM300/ROGUE</t>
  </si>
  <si>
    <t>IS5K / DM300/ROGUE</t>
  </si>
  <si>
    <t>WWk13</t>
  </si>
  <si>
    <t>WWk14</t>
  </si>
  <si>
    <t>DM300 Final test ILL accy plug board (Connector Boards )</t>
  </si>
  <si>
    <t>WWk15</t>
  </si>
  <si>
    <t>WWk16</t>
  </si>
  <si>
    <t>WWk17</t>
  </si>
  <si>
    <t>Rubber</t>
  </si>
  <si>
    <t xml:space="preserve">Pin 6 Conector (Support PCB) / Small </t>
  </si>
  <si>
    <t xml:space="preserve">Rogue Board PCB </t>
  </si>
  <si>
    <t xml:space="preserve">USA PATENT 5199906 / MINI GENDER CHANGERS Male to Female / Pin 26 </t>
  </si>
  <si>
    <t xml:space="preserve">Single Port Power Over Ethernet </t>
  </si>
  <si>
    <t>Rogue Final (Support PCB)</t>
  </si>
  <si>
    <t>Cable Conector</t>
  </si>
  <si>
    <t xml:space="preserve">D-Link 4-Port USB 2.0 Hub / Small </t>
  </si>
  <si>
    <t>Cable RJ45 To Com RS232-ESD Female DB9</t>
  </si>
  <si>
    <t xml:space="preserve">Sensor </t>
  </si>
  <si>
    <t xml:space="preserve">Omron EE-SY672F23t </t>
  </si>
  <si>
    <t xml:space="preserve">Conector Pin 6 </t>
  </si>
  <si>
    <t>Conector Female (Small )Pin 6</t>
  </si>
  <si>
    <t>Falcon WI-FI Slide In Nest Top</t>
  </si>
  <si>
    <t>Falcon WI-FI Slide In Nest Bottom</t>
  </si>
  <si>
    <t>WWk18</t>
  </si>
  <si>
    <t>WWk19</t>
  </si>
  <si>
    <t>WWk20</t>
  </si>
  <si>
    <t>WWk21</t>
  </si>
  <si>
    <t>WWk22</t>
  </si>
  <si>
    <t>Flexible Cable</t>
  </si>
  <si>
    <t>Finch / AT70 / IDExx</t>
  </si>
  <si>
    <t>LTC1298</t>
  </si>
  <si>
    <t>WWk23</t>
  </si>
  <si>
    <t>WWk24</t>
  </si>
  <si>
    <t>IS5xx / IS56xx</t>
  </si>
  <si>
    <t>OSRAM Opto Semiconductors LSG T77K-JL-1-0+HK-1-0-2</t>
  </si>
  <si>
    <t xml:space="preserve">Standard LEDs - SMD Red/Green </t>
  </si>
  <si>
    <t>LED</t>
  </si>
  <si>
    <t>Nest key</t>
  </si>
  <si>
    <t>Relay</t>
  </si>
  <si>
    <t>Solid State Relay</t>
  </si>
  <si>
    <t>Merlin Test</t>
  </si>
  <si>
    <t>Crydom DR06D03 L Input 4-32VDC</t>
  </si>
  <si>
    <t>Com &amp; Conector</t>
  </si>
  <si>
    <t>USB</t>
  </si>
  <si>
    <t>UNDK 09T9114/D1 F043</t>
  </si>
  <si>
    <t>Sensor</t>
  </si>
  <si>
    <t>PoE Injector</t>
  </si>
  <si>
    <t>DM300 Gen2</t>
  </si>
  <si>
    <t>Smart vision lights</t>
  </si>
  <si>
    <t>119-2105R</t>
  </si>
  <si>
    <t>RKC 4.5T-1-RSC4.5T/CS10288</t>
  </si>
  <si>
    <t>CCBL-06-01 / 185-1231R 0415M TK</t>
  </si>
  <si>
    <t xml:space="preserve">Conector Pin 14 to 12 </t>
  </si>
  <si>
    <t>Silicon screw</t>
  </si>
  <si>
    <t>Cover silicon</t>
  </si>
  <si>
    <t>Ring silicon</t>
  </si>
  <si>
    <t>LL84201</t>
  </si>
  <si>
    <t>Cable IO to Conector pin 4</t>
  </si>
  <si>
    <t>Cable IO to Conector pin 12</t>
  </si>
  <si>
    <t>Magnet Ring Cover Nest</t>
  </si>
  <si>
    <t xml:space="preserve">Conector </t>
  </si>
  <si>
    <t>DK IO Board</t>
  </si>
  <si>
    <t>TCM4100</t>
  </si>
  <si>
    <t>IC Pin 16</t>
  </si>
  <si>
    <t>IC Pin 8</t>
  </si>
  <si>
    <t>BC847BDWITI</t>
  </si>
  <si>
    <t>IC Pin 6</t>
  </si>
  <si>
    <t>LM393M</t>
  </si>
  <si>
    <t>Cognex 2012 VM55B 203-3136-RAR</t>
  </si>
  <si>
    <t xml:space="preserve">Finch / IDEXX / AT70 </t>
  </si>
  <si>
    <t xml:space="preserve">DM200 FOCUS / DM200 FINAL / DM700 Focus / DM700 Final / Dm 100 final / Checker Final /Checker Pre weld /  </t>
  </si>
  <si>
    <t xml:space="preserve">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 </t>
  </si>
  <si>
    <t xml:space="preserve">Visual / I - Base / Vision Box / Deluxe I-Box / IS5k </t>
  </si>
  <si>
    <t>DM700 / DM200 / DM100</t>
  </si>
  <si>
    <t>AT 70 / Finch / kestrel / IDEXX</t>
  </si>
  <si>
    <t>AT70 / Finch</t>
  </si>
  <si>
    <t>Nest Half Balls DM 100 Focus</t>
  </si>
  <si>
    <t>DM100 / CHECKER / IS5K/AT70 / FINCH / DM300/ROUGE</t>
  </si>
  <si>
    <t>Cio Micro</t>
  </si>
  <si>
    <t>Rogue Final / DM503 Final / In-Sight 174xx Final / DM300 / IDEXX / AT70 / DM100 / IS560XX Final / Kestrel / Finch / Checker / Falcon</t>
  </si>
  <si>
    <t>IDEXX / DM503 Final / Falcon / Kestrel / DM300 / Finch</t>
  </si>
  <si>
    <t>Vision IO Box</t>
  </si>
  <si>
    <t>In - sight 174xx / Kestrel Focus</t>
  </si>
  <si>
    <t>Finch Final / kestrel Final</t>
  </si>
  <si>
    <t>Merlin Tester</t>
  </si>
  <si>
    <t>DM300/ROUGE</t>
  </si>
  <si>
    <t>Slide Module Bluetooth test / Penguin Final / DM800 Wi Fi (Ibase) / Falcon /DM800 slide In</t>
  </si>
  <si>
    <t xml:space="preserve">DM200 </t>
  </si>
  <si>
    <t>Rogue Final Test</t>
  </si>
  <si>
    <t>IS5K/IS56</t>
  </si>
  <si>
    <t>BURN-IN TEST</t>
  </si>
  <si>
    <t>Slide IN Module Bloetooth</t>
  </si>
  <si>
    <t>Nest Jig</t>
  </si>
  <si>
    <t>Relay Fake Batteray Charging</t>
  </si>
  <si>
    <t>AXICOM V23026-D1024-B201 / 24V / Pin 6</t>
  </si>
  <si>
    <t>PCB Conector</t>
  </si>
  <si>
    <t>5V  1.5F</t>
  </si>
  <si>
    <t>Capacitor</t>
  </si>
  <si>
    <t>POWER IO cables ( Not threaded)  Black Colour / Panjang</t>
  </si>
  <si>
    <t>Checker  /DM500/ DM300/ROGUE/AT70/FINCH</t>
  </si>
  <si>
    <t>NA</t>
  </si>
  <si>
    <t>DM300 G2</t>
  </si>
  <si>
    <t>Checker 4G/ DM300 / Vision Box / Merlin</t>
  </si>
  <si>
    <t>Merlin</t>
  </si>
  <si>
    <t>AT70 / FINCH / DM300 / ROUGE / Merlin</t>
  </si>
  <si>
    <t>IDEXX / AT70 Focus / DM503 / DM300 (Owl) / Kester Final / Finch / Merlin</t>
  </si>
  <si>
    <t>L-Com Conector RJ45 male pin8</t>
  </si>
  <si>
    <t>Type : KBT-106-24TAG4-DMX3-1692 Ω. Lot No : 29-00029</t>
  </si>
  <si>
    <t>Type : KBT0-106-24TAG4-DMX2 / Lot No : 02-00036 model No.166</t>
  </si>
  <si>
    <t>PCB 40 Pin Adapter ( Fixture Side )</t>
  </si>
  <si>
    <t>CJ2B6-30R</t>
  </si>
  <si>
    <t>PCB 40 Pin Adapter ( Product Side )</t>
  </si>
  <si>
    <t>FH8E-40S-0.5SH(05)</t>
  </si>
  <si>
    <t xml:space="preserve">Heli-Cal Connector for DM360 Motor Stepper </t>
  </si>
  <si>
    <t>FMMT614 NPN Bipolar Transistor</t>
  </si>
  <si>
    <t xml:space="preserve">Red Mirror For Merlin tester </t>
  </si>
  <si>
    <t xml:space="preserve">DM60 / Merlin </t>
  </si>
  <si>
    <t xml:space="preserve">Hinges for DM300 JW31 tester </t>
  </si>
  <si>
    <t xml:space="preserve">Nest - Lock UUT </t>
  </si>
  <si>
    <t xml:space="preserve">Lens Star Target Crome on Glass/ 4627 </t>
  </si>
  <si>
    <t>Glass Target</t>
  </si>
  <si>
    <t>USB 2.0 Cable 28AWG/1P124AWG/2C 80˚c 30v</t>
  </si>
  <si>
    <t>IO Cable / Panjang Tread</t>
  </si>
  <si>
    <t>COGMUX Rev3 + CIO-1400</t>
  </si>
  <si>
    <t>HD9 GENDER CHANGERS Female to Female</t>
  </si>
  <si>
    <t>N-TRONE SERIES 1000-POE+ / Volt 10-30v Amp</t>
  </si>
  <si>
    <t>Industrial USB 2.0 Hub With 15Kv</t>
  </si>
  <si>
    <t>LL246180</t>
  </si>
  <si>
    <t>WWk01</t>
  </si>
  <si>
    <t>WWk02</t>
  </si>
  <si>
    <t>WWk03</t>
  </si>
  <si>
    <t>DM100 / CHECKER / IS5K/AT70 / FINCH / DM300/ROUGE/Kestrel/Merlin</t>
  </si>
  <si>
    <t>Final / Focus test</t>
  </si>
  <si>
    <t>WWk04</t>
  </si>
  <si>
    <t>WWk05</t>
  </si>
  <si>
    <t>Kestrel Focus # 1 / Falcon / DM800 Focus</t>
  </si>
  <si>
    <t xml:space="preserve">Fuse </t>
  </si>
  <si>
    <t>Fuse Glass 200MA 250VAC</t>
  </si>
  <si>
    <t>AL-ECF504-AA12</t>
  </si>
  <si>
    <t>Cable USB To USB A</t>
  </si>
  <si>
    <t>WWk06</t>
  </si>
  <si>
    <t>PN PKP233D15A / DC 1.5A  1.62 Ω  1.8deg/STEP</t>
  </si>
  <si>
    <t>IDEXX / Finch</t>
  </si>
  <si>
    <t xml:space="preserve">Terminal cable 321037VM </t>
  </si>
  <si>
    <t>Terminal cable E1008 C294</t>
  </si>
  <si>
    <t>Conector RJ45 pin 8 to conector</t>
  </si>
  <si>
    <t>WWk07</t>
  </si>
  <si>
    <t xml:space="preserve">Plug conector Power </t>
  </si>
  <si>
    <t>WWk08</t>
  </si>
  <si>
    <t>CKR-200-CBL-002 (185-1010R rev C) Conector model cable panjang</t>
  </si>
  <si>
    <t>WWk09</t>
  </si>
  <si>
    <t xml:space="preserve">F2501-ND / Fuse Glass 200MA 250VAC </t>
  </si>
  <si>
    <t>yes</t>
  </si>
  <si>
    <t>not yet</t>
  </si>
  <si>
    <t>Format v</t>
  </si>
  <si>
    <t>Cable Conector 24VDC (Threaded)  Black Colour</t>
  </si>
  <si>
    <t>Cable Conector 24VDC (NON -Threaded)  Black Colour</t>
  </si>
  <si>
    <t>D-LINK DES-1016D Swicth 8 port</t>
  </si>
  <si>
    <t>DM200 / Dymo Printer / Vision IO BOX</t>
  </si>
  <si>
    <t>EB-PSE-24V-1B</t>
  </si>
  <si>
    <t>STP-MTR-23055+113133019024 / AutomationDIRECT 2.8A - 0.75Ω ( 4 Cable )</t>
  </si>
  <si>
    <t>Scaner cable</t>
  </si>
  <si>
    <t>USB-To- Serial Converter (RS-232)/ UC-232A</t>
  </si>
  <si>
    <t>Link Conector L-Com A to B</t>
  </si>
  <si>
    <t>DM 100 / DM200</t>
  </si>
  <si>
    <t>IS74XX</t>
  </si>
  <si>
    <t>IS5k Lens</t>
  </si>
  <si>
    <t>Backlight TH-100X100RD / 24v-8.1w / Red Colour</t>
  </si>
  <si>
    <t>Finch  Nest jig cover</t>
  </si>
  <si>
    <t>I/O ISM cable Conector/ E41663 AWM2661  150˚c VW-1 300v ( Treaded ) Panjang</t>
  </si>
  <si>
    <t xml:space="preserve">I/O ISM cable Conector/ E41663 AWM2661  150˚c VW-1 300v ( NonTreaded ) Panjang  </t>
  </si>
  <si>
    <t>I/O ISM cable Conector/ E41663 AWM2661  150˚c VW-1 300v ( Treaded ) Pendek</t>
  </si>
  <si>
    <t>I/O ISM cable Conector/ E41663 AWM2661  150˚c VW-1 300v ( NonTreaded ) Pendek</t>
  </si>
  <si>
    <t>Max4172</t>
  </si>
  <si>
    <t>SX4009-PI E54</t>
  </si>
  <si>
    <t>Cable IO power Conector</t>
  </si>
  <si>
    <t>Diode 1N4001</t>
  </si>
  <si>
    <t>NO</t>
  </si>
  <si>
    <t>ITEM NO</t>
  </si>
  <si>
    <t>Delux IO</t>
  </si>
  <si>
    <t>HD9 GENDER CHANGERS Male to Female</t>
  </si>
  <si>
    <t>PN FT4232H Mini Module</t>
  </si>
  <si>
    <t>Ism Final /Burn In Merlin</t>
  </si>
  <si>
    <t xml:space="preserve">ILL accy side </t>
  </si>
  <si>
    <t>Kun</t>
  </si>
  <si>
    <t>CG185-1218R00 / Zise 22/20 mm ( Silver )</t>
  </si>
  <si>
    <t xml:space="preserve">Deluxe IO Tester </t>
  </si>
  <si>
    <t>Model UH-275</t>
  </si>
  <si>
    <t>ATEN USB 2.0 HUB</t>
  </si>
  <si>
    <t>28 AWG+24AWG GAUGE Male to Female Size 1.5M</t>
  </si>
  <si>
    <t>New Request Spare Part :</t>
  </si>
  <si>
    <t>Pogo pin ligued lens</t>
  </si>
  <si>
    <t xml:space="preserve">Pogo pin </t>
  </si>
  <si>
    <t>Straight Fitting 1/4" various testers</t>
  </si>
  <si>
    <t>Connector Male-Female 2 Pin Various testers</t>
  </si>
  <si>
    <t>Connector Male-Female 3 Pin Various testers</t>
  </si>
  <si>
    <t>Pogo Pin S-2-H-4-G For Deluxe IO Box</t>
  </si>
  <si>
    <t>Receptacle Liquid Lens Probe for DM300 Tester</t>
  </si>
  <si>
    <t>Slide in non wi fi tester</t>
  </si>
  <si>
    <t>Flat Cable RJ45 10 pin 7 feet length / 6 Meters</t>
  </si>
  <si>
    <t>Beeper / Bazer</t>
  </si>
  <si>
    <t>Flexy pin 21020-0434 FFC 40 way / Flexible Cable for DM300 Aligment</t>
  </si>
  <si>
    <t>PN PKP233D15A / DC 1.5A  2.4 Ω  1.8deg/STEP</t>
  </si>
  <si>
    <t>IDEXX/AT70</t>
  </si>
  <si>
    <t>Merlin screw base (part &amp; drawing)</t>
  </si>
  <si>
    <t>Trimpot</t>
  </si>
  <si>
    <t>Merlin / DM300 Gen2</t>
  </si>
  <si>
    <t>CCB-84901-1002-02 / 849011002 /  Volt 30 - Amps 2A</t>
  </si>
  <si>
    <t>Rubber belting gripper player</t>
  </si>
  <si>
    <t>CCB-84901-1001-00 / 849011001 /  Volt 30 - Amps 2A / Pendek</t>
  </si>
  <si>
    <t>AT70/IDEXX/FINCH</t>
  </si>
  <si>
    <t xml:space="preserve">Stick Calibration </t>
  </si>
  <si>
    <t>IC SOP8 LTC1842 / 1</t>
  </si>
  <si>
    <t>Lock Key Claps for DM300 testers ( Small )</t>
  </si>
  <si>
    <t>Lock Key Claps for DM300 testers ( Big )</t>
  </si>
  <si>
    <t>SX3009-PI 763</t>
  </si>
  <si>
    <t xml:space="preserve">Nest Cover DM60 &amp; Merlin </t>
  </si>
  <si>
    <t>U-Control UCA202</t>
  </si>
  <si>
    <t xml:space="preserve">Digital Audio Conversion </t>
  </si>
  <si>
    <t>IDEXX / Finch/AT70</t>
  </si>
  <si>
    <t>"Fake battery" test Circuit Version 0.1</t>
  </si>
  <si>
    <t>SERIAL CABLES DB 9 (MALE TO FEMALE) 2 METERS ( Pin 9 )</t>
  </si>
  <si>
    <t>Roadrunner</t>
  </si>
  <si>
    <t>Cover Nest Jig</t>
  </si>
  <si>
    <t>FSC-7381 Right rev A - T199</t>
  </si>
  <si>
    <t>UUT-Cable Rev 4 10/15-T103</t>
  </si>
  <si>
    <t>Fake Battery Charging</t>
  </si>
  <si>
    <t>Cable USB</t>
  </si>
  <si>
    <t>Cable Com Pin9</t>
  </si>
  <si>
    <t xml:space="preserve">203-0229-RB rev A </t>
  </si>
  <si>
    <t>IS5K BURN-IN TEST PCBA</t>
  </si>
  <si>
    <t>Connector Wireless Contact Board / 9-2013 rev 3 Bob W ( DM8xxx )</t>
  </si>
  <si>
    <t>NETGEAR Model GS105</t>
  </si>
  <si>
    <t>5 Port GB Switch</t>
  </si>
  <si>
    <t>Slide-In Module Bluetooth</t>
  </si>
  <si>
    <t>PicoScope2000Series</t>
  </si>
  <si>
    <t>USB Osciloscope</t>
  </si>
  <si>
    <t>Inter connect Board / Falcon Focus ZIF Connect Board Kestrel Focus</t>
  </si>
  <si>
    <t>Fake Battery stanby charger</t>
  </si>
  <si>
    <t>Connector Com 15 pin</t>
  </si>
  <si>
    <t xml:space="preserve">Cover nest </t>
  </si>
  <si>
    <t>Merlin Pixel Detection</t>
  </si>
  <si>
    <t>Burn-In Is5k</t>
  </si>
  <si>
    <t>Dragonfly,Roadrunner grip/Base/Main</t>
  </si>
  <si>
    <t>Rhino</t>
  </si>
  <si>
    <t>AT-1750TFLLW95-R P.U.I</t>
  </si>
  <si>
    <t>HDMI Port Sarver Ad to Female</t>
  </si>
  <si>
    <t>P202-533C0</t>
  </si>
  <si>
    <t>HDMI Connector</t>
  </si>
  <si>
    <t>Trimpot / Resistor</t>
  </si>
  <si>
    <t>SD Cards</t>
  </si>
  <si>
    <t>8GB</t>
  </si>
  <si>
    <t>Phoenix Contacts KGG-MC 1.5 9 Connector</t>
  </si>
  <si>
    <t>Phoenix Contact KGG 1.5 5</t>
  </si>
  <si>
    <t>Battery PC MAXELL CR2032 / 3v</t>
  </si>
  <si>
    <t>Battery</t>
  </si>
  <si>
    <t>SERIAL CABLES DB9 (FEMALE TO FEMALE) 2 METERS  ( Pin 9 )</t>
  </si>
  <si>
    <t xml:space="preserve">1A 250VAC </t>
  </si>
  <si>
    <t>Merlin FOCUS / FINAL TEST / Debug</t>
  </si>
  <si>
    <t>2AG-10A</t>
  </si>
  <si>
    <t>Conector Little Fuse 345 Series 250v</t>
  </si>
  <si>
    <t>Slide In</t>
  </si>
  <si>
    <t>Main IO/BS2e</t>
  </si>
  <si>
    <t>Digimatic Mitutoyo 543-783B Indicator ID-S-Type Lug Back#4-48</t>
  </si>
  <si>
    <t>Digimatic</t>
  </si>
  <si>
    <t>Checker  /DM300/ROGUE/DM100/Kestrel/At70/Finch</t>
  </si>
  <si>
    <t>Digimatic SPC Connecting Cable Wire 40" Straight</t>
  </si>
  <si>
    <t>COGNEX CKR-200-I0B0X CHECKER 200 IO MODULE</t>
  </si>
  <si>
    <t>Cognex CIO-1400 800-9012-2R Rev. B I/O Expansion Module 24 VDC CIO1400 80090122R</t>
  </si>
  <si>
    <t>EXPANDER</t>
  </si>
  <si>
    <t>Omron D2SW-01L2MS</t>
  </si>
  <si>
    <t>Switch</t>
  </si>
  <si>
    <t>RoadRunner</t>
  </si>
  <si>
    <t>F3143CT-ND</t>
  </si>
  <si>
    <t>0453.125MR</t>
  </si>
  <si>
    <t>Littlefuse Surface Mount Fuses 125mA</t>
  </si>
  <si>
    <t>Merlin Illumination</t>
  </si>
  <si>
    <t>Converts an HDMI Male connector into a DVI-D Male connector</t>
  </si>
  <si>
    <t>Cherry Elect Proo Corp / Switch E19 Pin 6</t>
  </si>
  <si>
    <t>Screw</t>
  </si>
  <si>
    <t>Blackweb cat6 flat network cable 2FT</t>
  </si>
  <si>
    <t>FAN MOTOR TESTER MAINBOARD</t>
  </si>
  <si>
    <t xml:space="preserve">IMS OPT4 -232 </t>
  </si>
  <si>
    <t>SX4009-PI J65</t>
  </si>
  <si>
    <t>SX3009-PI S23</t>
  </si>
  <si>
    <t>SX3009-PI L13</t>
  </si>
  <si>
    <t>SX4009-PI / 283</t>
  </si>
  <si>
    <t>Illumination Connector Boards</t>
  </si>
  <si>
    <t>DM700 / DM200 / DM100 / Idexx / Finch / ISM Micro / Merlin</t>
  </si>
  <si>
    <t>FINAL &amp; FOCUS</t>
  </si>
  <si>
    <t>C16-18833 50lbs Gas Spring</t>
  </si>
  <si>
    <t>SL35-30-1 Gas Spring</t>
  </si>
  <si>
    <t>C16-18801 30 LBS Gas Spring</t>
  </si>
  <si>
    <t>SL11-20-1 Gas Spring</t>
  </si>
  <si>
    <t>SL31-20-1 Gas Spring</t>
  </si>
  <si>
    <t>Gas Spring</t>
  </si>
  <si>
    <t xml:space="preserve">Detention key </t>
  </si>
  <si>
    <t>Lock</t>
  </si>
  <si>
    <t>Machine</t>
  </si>
  <si>
    <t>Thumb drive</t>
  </si>
  <si>
    <t>VGA</t>
  </si>
  <si>
    <t>CAT3224HV3 / JAAT S029518</t>
  </si>
  <si>
    <t>64Y 50K-K</t>
  </si>
  <si>
    <t>W503-018CO/50k Ohm</t>
  </si>
  <si>
    <t>W203-302B/20K</t>
  </si>
  <si>
    <t>PCB 40 pin adapter ( Fixture Side )</t>
  </si>
  <si>
    <t>PCB 40 pin adapter ( Product Side )</t>
  </si>
  <si>
    <t>40 pin adapter ( Product Side )</t>
  </si>
  <si>
    <t>Conector Male large</t>
  </si>
  <si>
    <t>40 pin adapter ( Fixture Side )</t>
  </si>
  <si>
    <t>Conector Female large</t>
  </si>
  <si>
    <t>Connector FH8E-40S-0.5SH(05) large</t>
  </si>
  <si>
    <t>Cable USB Male to Female</t>
  </si>
  <si>
    <t>Cable IO power Conector : L</t>
  </si>
  <si>
    <t>Conector Module</t>
  </si>
  <si>
    <t>Cisco rv042</t>
  </si>
  <si>
    <t>PN:124-1006R</t>
  </si>
  <si>
    <t>Power supply ( Model W24NT750 )</t>
  </si>
  <si>
    <t xml:space="preserve">DM50 / DM60 </t>
  </si>
  <si>
    <t>Roadrunner /Bluetooth slide in</t>
  </si>
  <si>
    <t>Supply</t>
  </si>
  <si>
    <t>FINAL / SEMI TEST</t>
  </si>
  <si>
    <t>USB 2.0 CABLE / cable usb Male to cable usb B male</t>
  </si>
  <si>
    <t>23-100-006 / cable usb A female to cable usb B male/Blue color</t>
  </si>
  <si>
    <t>Weekly</t>
  </si>
  <si>
    <t xml:space="preserve">SPARE REQUEST </t>
  </si>
  <si>
    <t>W24NT750 / 24 Volt</t>
  </si>
  <si>
    <t>Gears of Wheel Mechanism</t>
  </si>
  <si>
    <t>Set Screw with tail Mc master 92432A458</t>
  </si>
  <si>
    <t>Power supply unit - QUINT-PS/1AC/24DC/ 5 - 2866750</t>
  </si>
  <si>
    <t>ISM Micro5G/2G Pre-Heat Station</t>
  </si>
  <si>
    <t>power Supply</t>
  </si>
  <si>
    <t>RHINO / Vision Box Final</t>
  </si>
  <si>
    <t>Connector Female</t>
  </si>
  <si>
    <t>EKI-8-port Gigabit Unmanaged Industrial Ethernet Switch</t>
  </si>
  <si>
    <t>Pcb Connector</t>
  </si>
  <si>
    <t>Conector  ( Product Side ) / ( Fixture Side )  HFY031CY</t>
  </si>
  <si>
    <t>Cosmicar television Lens 16mm 1:1.4</t>
  </si>
  <si>
    <t>ISM Final INJECTOR OF POWER OVER ETHERNET</t>
  </si>
  <si>
    <t xml:space="preserve">185-10002-05R REV B / Conector Pin 14 to 12 </t>
  </si>
  <si>
    <t>Mc Master Hinge 1791A44</t>
  </si>
  <si>
    <t>PSB24-480</t>
  </si>
  <si>
    <t>300-0341-15 Rev D 2108 WC</t>
  </si>
  <si>
    <t>Cable IO</t>
  </si>
  <si>
    <t>F5688CT-ND</t>
  </si>
  <si>
    <t>Fuse Board MNT 250mA 124VAC/VDC</t>
  </si>
  <si>
    <t>F3338CT-ND</t>
  </si>
  <si>
    <t>Fuse Board MNT 2A 125VAC/VDC SMD</t>
  </si>
  <si>
    <t>306-1384-5ND / CS124</t>
  </si>
  <si>
    <t>Relay mosfet SPST 3.5A 40v 6SMT</t>
  </si>
  <si>
    <t>Model: 6015-SS</t>
  </si>
  <si>
    <t>Category: Straight Line Action Clamps</t>
  </si>
  <si>
    <t>E331231 AWM 20861 105C 60 VW-1 50 Pins</t>
  </si>
  <si>
    <t>PCB 50 Pins Adapter ( Product Side )</t>
  </si>
  <si>
    <t>PCB Connector</t>
  </si>
  <si>
    <t>HDMI</t>
  </si>
  <si>
    <t>Zebra</t>
  </si>
  <si>
    <t>Flexi</t>
  </si>
  <si>
    <t>MC 1.5-3.81 Pins 4</t>
  </si>
  <si>
    <t>MC 1.5-3.81 Pins 12</t>
  </si>
  <si>
    <t>Motor Automatic F34133113R.1710</t>
  </si>
  <si>
    <t>Mecanical</t>
  </si>
  <si>
    <t>Light Calibration #1</t>
  </si>
  <si>
    <t xml:space="preserve">- </t>
  </si>
  <si>
    <t>3DPrinted Plastic Unit Front Test Cover</t>
  </si>
  <si>
    <t>3DPrinted Plastic Unit Front Test Cover Locking Clip</t>
  </si>
  <si>
    <t>Cognex Illumination Housing</t>
  </si>
  <si>
    <t>22 channel i2c AtoD converter rev2.2</t>
  </si>
  <si>
    <t>PCBA converter</t>
  </si>
  <si>
    <t>DM300 Illumination #2 / DM300 Illumination #3 / AT70 Finch Focus 4 /  AT70 Finch Focus 5 / IDEXX/Zebra</t>
  </si>
  <si>
    <t>DM300 OWL Illumination</t>
  </si>
  <si>
    <t>Spare Pogo</t>
  </si>
  <si>
    <t>Spare Nest</t>
  </si>
  <si>
    <t>Calibration Tool</t>
  </si>
  <si>
    <t>Spare test connector</t>
  </si>
  <si>
    <t>Merlin Nest</t>
  </si>
  <si>
    <t>KNZ04-PP</t>
  </si>
  <si>
    <t>Ring</t>
  </si>
  <si>
    <t>Ring bulkhead</t>
  </si>
  <si>
    <t>Wren Functional</t>
  </si>
  <si>
    <t>Zebra Aligner#2</t>
  </si>
  <si>
    <t>Rogue Auto Focus</t>
  </si>
  <si>
    <t>DM70 Plug Board</t>
  </si>
  <si>
    <t>Wren Focus#2</t>
  </si>
  <si>
    <t>Gripper 8MM</t>
  </si>
  <si>
    <t>DM70 Final</t>
  </si>
  <si>
    <t>Lock Gripper Cover</t>
  </si>
  <si>
    <t>Lock Gripper</t>
  </si>
  <si>
    <t>Connector USB for UUT</t>
  </si>
  <si>
    <t>DM70 USB-C Adapter rev1.0</t>
  </si>
  <si>
    <t>DM70 / Wren / Zebra</t>
  </si>
  <si>
    <t>PC</t>
  </si>
  <si>
    <t>Round Ring</t>
  </si>
  <si>
    <t>Ring box</t>
  </si>
  <si>
    <t>Reflective ring</t>
  </si>
  <si>
    <t>Pogo pin Connector (PCB 3)</t>
  </si>
  <si>
    <t>Zebra Illumination</t>
  </si>
  <si>
    <t>DM300 Gen2 Alignment Imager #1/#2</t>
  </si>
  <si>
    <t>ICT690-48SB_full power Supplies » Rack Mount Power Supply » 24 Vdc</t>
  </si>
  <si>
    <t>Wren</t>
  </si>
  <si>
    <t>IDX72-100043-RAR</t>
  </si>
  <si>
    <t>CY8C29666-24L/TXI 1543/B 05 TWN/CYP 638640</t>
  </si>
  <si>
    <t>Relay Weidmuller</t>
  </si>
  <si>
    <t>DM200 Liquid Lens</t>
  </si>
  <si>
    <t>LCD Tester</t>
  </si>
  <si>
    <t>Picaxe &amp; Serial LCD / 2x16 Serial LCD Backlit</t>
  </si>
  <si>
    <t>LCD</t>
  </si>
  <si>
    <t>E331231 AWM 20861 105C 60 VW-1 50 Pins / Panjang</t>
  </si>
  <si>
    <t>ILL accy side Small</t>
  </si>
  <si>
    <t>RMS TECHNOLOGIES 232 TO 485 SER # 011615-006</t>
  </si>
  <si>
    <t>Fuse Board MNT 500mA 24VDC</t>
  </si>
  <si>
    <t>Nest Merlin</t>
  </si>
  <si>
    <t>FINAL/FINAL TEST</t>
  </si>
  <si>
    <t>Screw Rubber</t>
  </si>
  <si>
    <t>PCBA LED Boards</t>
  </si>
  <si>
    <t>1080-1384-1ND</t>
  </si>
  <si>
    <t>Photo transistor</t>
  </si>
  <si>
    <t>Transistor</t>
  </si>
  <si>
    <t>Screw Stainless Bolt</t>
  </si>
  <si>
    <t>Wren Connector Test Board</t>
  </si>
  <si>
    <t>Screws for Wren Connector Board</t>
  </si>
  <si>
    <t xml:space="preserve">Cap screw </t>
  </si>
  <si>
    <t>Wren Focus</t>
  </si>
  <si>
    <t>RS422/ USB Converter</t>
  </si>
  <si>
    <t>POWER OVER ETHERNET cables (threaded) Green Colour/Panjang</t>
  </si>
  <si>
    <t xml:space="preserve">D-Link Des-1008A </t>
  </si>
  <si>
    <t>SERIAL CABLES DB 9 (MALE TO MALE) 2 METERS ( Pin 9 )</t>
  </si>
  <si>
    <t>POWER IO cables (Non threaded)  Black Colour / Pendek ( pakai conector )</t>
  </si>
  <si>
    <t>Thumb Drive Fit 32GB USB 3.0 Flash</t>
  </si>
  <si>
    <t>PCBA Boards</t>
  </si>
  <si>
    <t>Connector pin5 (length)</t>
  </si>
  <si>
    <t>Connector pin5 (less)</t>
  </si>
  <si>
    <t>PCBA Connector</t>
  </si>
  <si>
    <t xml:space="preserve">Nest Baterry Charging </t>
  </si>
  <si>
    <t xml:space="preserve">DM470 Final #1 </t>
  </si>
  <si>
    <t xml:space="preserve">Zebra Final#3 </t>
  </si>
  <si>
    <t>Falcon/DM8000/9000WI-FI tester</t>
  </si>
  <si>
    <t>PC For Tester Zebra :
Zebra Illumination</t>
  </si>
  <si>
    <t>TH-63X60SW /24v=7.9W</t>
  </si>
  <si>
    <t>Backlight</t>
  </si>
  <si>
    <t>EN50173/185-1305R</t>
  </si>
  <si>
    <t>USB Type-C to Type-A Braided Cable</t>
  </si>
  <si>
    <t>Cognex IO Box Tester</t>
  </si>
  <si>
    <t>NEW Turck RKC 12T-2-RSC 12T / Straight Female Male End 12 Wire</t>
  </si>
  <si>
    <t xml:space="preserve">IC PW548A </t>
  </si>
  <si>
    <t xml:space="preserve">IC TCA9406 </t>
  </si>
  <si>
    <t xml:space="preserve">IC MB202i </t>
  </si>
  <si>
    <t xml:space="preserve">IC CS124 </t>
  </si>
  <si>
    <t>IC Pin 24</t>
  </si>
  <si>
    <t xml:space="preserve">Cognex 3D-Printed Plastic Liquid lens Extension Connector  </t>
  </si>
  <si>
    <t>Pin Connector</t>
  </si>
  <si>
    <t xml:space="preserve">Zebra Final #3 / DM470 Final #1 </t>
  </si>
  <si>
    <t>DM300/DRAGON FLY</t>
  </si>
  <si>
    <t>DM300 PCB Sensor</t>
  </si>
  <si>
    <t>821-0290-1R</t>
  </si>
  <si>
    <t>Owl Illumination</t>
  </si>
  <si>
    <t>820-0200-1R</t>
  </si>
  <si>
    <t>I-Base &amp; C-Base/DM100/DM7XX/CHECKER 2XX/Rhino</t>
  </si>
  <si>
    <t>Connector 50 Pins ( Product Side )</t>
  </si>
  <si>
    <t>Connector 50 Pins ( Fixture Side )</t>
  </si>
  <si>
    <t>PCB 50 Pins Adapter ( Fixture Side )</t>
  </si>
  <si>
    <t>Wren Focus #5</t>
  </si>
  <si>
    <t>IC U6 / Z254</t>
  </si>
  <si>
    <t>IC Pin 5</t>
  </si>
  <si>
    <t>Diode D11 / UCLAMP 3301P</t>
  </si>
  <si>
    <t>Tool Calibration</t>
  </si>
  <si>
    <t>Jig tool</t>
  </si>
  <si>
    <t>1.5v</t>
  </si>
  <si>
    <t>Diode</t>
  </si>
  <si>
    <t>Wren Focus#2/Wren Focus#5</t>
  </si>
  <si>
    <t xml:space="preserve">ECF504-SC6-MINI </t>
  </si>
  <si>
    <t>Cat6 RJ45 Mini Coupler Shielded RJ45 (8x8) Panel Mount Style</t>
  </si>
  <si>
    <t>PKP233D15A DC1.5A 1.62 Ω</t>
  </si>
  <si>
    <t>Machine motor</t>
  </si>
  <si>
    <t xml:space="preserve">Conector  ( Product Side ) / ( Fixture Side ) 50 Pins </t>
  </si>
  <si>
    <t xml:space="preserve">Crystal 24MHZ </t>
  </si>
  <si>
    <t>D2F-01L2</t>
  </si>
  <si>
    <t>Limit Switch</t>
  </si>
  <si>
    <t>E24000/O CCN817K</t>
  </si>
  <si>
    <t>AWM 21198 80ºC 300V 24AWG (Shielded) E235900 FT1 Desina Rhos</t>
  </si>
  <si>
    <t>Falcon/Kestrel/Finch</t>
  </si>
  <si>
    <t>* M455D2 - 455 nm, 900 mW (Min) LED on Metal-Core PCB, 1000 mA 
* MCPCB-Mountend LED,6500 K/MCWHD2(M00473702)</t>
  </si>
  <si>
    <t xml:space="preserve">Edmund Optics (R5000456119-18050) </t>
  </si>
  <si>
    <t>Dxmac</t>
  </si>
  <si>
    <t xml:space="preserve">Thermaltake (AC-053-CN1OTN-C1AL000549) </t>
  </si>
  <si>
    <t xml:space="preserve">Cover Thermaltake </t>
  </si>
  <si>
    <t xml:space="preserve">Adapter ring </t>
  </si>
  <si>
    <t>ADM3101EACPZ (MA6 #734)</t>
  </si>
  <si>
    <t>ADUM12021ARZ (1201ARZ#1750/080148)</t>
  </si>
  <si>
    <t>Cover Fan Tester</t>
  </si>
  <si>
    <t>DM 100 / Merlin / DM60 / DM50</t>
  </si>
  <si>
    <t>DM374/375 Only Aligner #1</t>
  </si>
  <si>
    <t>FFC Connector</t>
  </si>
  <si>
    <t xml:space="preserve">Nest Fixture </t>
  </si>
  <si>
    <t>DM100/CHECKER/IS5K/AT70/FINCH/DM300/ROUGE</t>
  </si>
  <si>
    <t>Cable USB To USB color Black/ Blue</t>
  </si>
  <si>
    <t>Cover Charging Battery conection</t>
  </si>
  <si>
    <t>Omron EE-101</t>
  </si>
  <si>
    <t>ILL accy side</t>
  </si>
  <si>
    <t>Cakra4</t>
  </si>
  <si>
    <t>QMRHD-0P-0A</t>
  </si>
  <si>
    <t>C16-18973 20lbs 15/05 Gas Spring</t>
  </si>
  <si>
    <t>DM70-USB-PCB-001-CB 2018</t>
  </si>
  <si>
    <t xml:space="preserve">DM70 Final </t>
  </si>
  <si>
    <t>UUT Nest DM70</t>
  </si>
  <si>
    <t>FFC DM70 Final pin 24</t>
  </si>
  <si>
    <t>DM70-USB-Connector P58981</t>
  </si>
  <si>
    <t>UUT Nest DM70 / DM70-USB-Connector P58981</t>
  </si>
  <si>
    <t>Merlin / Rhino / Zebra</t>
  </si>
  <si>
    <t>AT70/FINCH/DM300/ IDEXX/G2 Calibration / Merlin / IS74x / Finch / DM 300 Focus-Final / DM500/DM60 / Dragon Flay</t>
  </si>
  <si>
    <t>Wren Functional #2 / Zebra</t>
  </si>
  <si>
    <t xml:space="preserve">Gears of Wheel Mechanism Nest </t>
  </si>
  <si>
    <t>Motor Automatic M34133283R</t>
  </si>
  <si>
    <t>Braket Assembly G296</t>
  </si>
  <si>
    <t>0603 Phototransistor/Status Led Pickup Boards</t>
  </si>
  <si>
    <t>Dragonfly</t>
  </si>
  <si>
    <t>Backlight TH-63X60SW / 24v=7.9W</t>
  </si>
  <si>
    <t>RS232</t>
  </si>
  <si>
    <t>Kestrel/AT70/IDEXX/Finch/DM100/DM200</t>
  </si>
  <si>
    <t>Zebra / Wren</t>
  </si>
  <si>
    <t>Diffuser Swing ARM</t>
  </si>
  <si>
    <t>Bracket</t>
  </si>
  <si>
    <t xml:space="preserve"> BUNA-N Balls</t>
  </si>
  <si>
    <t>BUNA-N Balls</t>
  </si>
  <si>
    <t xml:space="preserve">Pin </t>
  </si>
  <si>
    <t>Fake Battery Wireless</t>
  </si>
  <si>
    <t>Rubber Strip</t>
  </si>
  <si>
    <t>Laser Calibration #2</t>
  </si>
  <si>
    <t>Nest Alignment</t>
  </si>
  <si>
    <t>Trident Focus</t>
  </si>
  <si>
    <t>DM70</t>
  </si>
  <si>
    <t>4'Micro USB Cable - Black</t>
  </si>
  <si>
    <t>FlexPort Single Input Gage Interface FP-M29</t>
  </si>
  <si>
    <t>DM300 Alignment</t>
  </si>
  <si>
    <t>Screw / M3x8mm Torx</t>
  </si>
  <si>
    <t>AT 70  FF Adapter ( Product Side ) 609-3435-1-ND/Pin31</t>
  </si>
  <si>
    <t>AT 70  FF Adapter ( Fixture Side ) 91930-21131/Pin31</t>
  </si>
  <si>
    <t>AT 70  FF Adapter ( Product Side ) 609-3435-1-ND / HFY031CT-ND/Pin31</t>
  </si>
  <si>
    <t>AT 70  FF Adapter ( Fixture Side ) 609-3435-1-ND / HFY031CT-ND/Pin31</t>
  </si>
  <si>
    <t>Backlight TH-63X60RD</t>
  </si>
  <si>
    <t xml:space="preserve">IDEXX / AT70 Focus / DM503 / DM300 (Owl) / Kester Final / Finch </t>
  </si>
  <si>
    <t>Backlight TH-63X60RD (Red Color)</t>
  </si>
  <si>
    <t xml:space="preserve">Side-In </t>
  </si>
  <si>
    <t>Flexible Cable for Falcon Imager board 40 pin / 20cm</t>
  </si>
  <si>
    <t>PCB 10040-2R</t>
  </si>
  <si>
    <t>DM8070 Verifier Focus #2 / Laser Aligner #2</t>
  </si>
  <si>
    <t>Rectangle Color Sensor Boards</t>
  </si>
  <si>
    <t>Replacement Nest PCBs</t>
  </si>
  <si>
    <t>Long cable (use these if short cable don't fit</t>
  </si>
  <si>
    <t>Long cable (use these if short cable they fit</t>
  </si>
  <si>
    <t>Replacement Vertical connector</t>
  </si>
  <si>
    <t>Vertical plug</t>
  </si>
  <si>
    <t>Horisontal plug</t>
  </si>
  <si>
    <t>For Month Of 2019</t>
  </si>
  <si>
    <t>Accessories board CG820-9158-1R00</t>
  </si>
  <si>
    <t>Dumy</t>
  </si>
  <si>
    <t>Merlin illumination</t>
  </si>
  <si>
    <t>BatteryPack:11.1Wh Voltage: 3.7V Capacity 3000mh Charging Restrict voltage: 4.2V (PN:124-1006R)</t>
  </si>
  <si>
    <t>ROADRUNNER</t>
  </si>
  <si>
    <t>Merlin Interconnect nest board rev D</t>
  </si>
  <si>
    <t>Pcba Pin connector</t>
  </si>
  <si>
    <t>Zebra Aligner</t>
  </si>
  <si>
    <t>Accessories board CG200-10016-3R rev A</t>
  </si>
  <si>
    <t>Pcba connector</t>
  </si>
  <si>
    <t>Merlin Test/TRIDENT Focus #2/DM70 Final1/Raptor Final #2/GOLDFINCH-DM8070 FINAL #2/DM70 Final #2/ Rhino/DM 8000 WI FI  I BASE TEST/Slide-In Module Bluetooth Test</t>
  </si>
  <si>
    <t>1750110-2062385</t>
  </si>
  <si>
    <t>DM200 / DM60</t>
  </si>
  <si>
    <t>AT 70</t>
  </si>
  <si>
    <t>AT70/FINCH/DM300/ IDEXX/G2 Calibration / Merlin / IS74x / Finch / DM 300 Focus-Final /DM60 / Dragon Flay</t>
  </si>
  <si>
    <t>AT70/FINCH/DM300/ IDEXX/G2 Calibration / Merlin / IS74x / Finch / DM 300 Focus-Final/DM60 / Dragon Flay</t>
  </si>
  <si>
    <t xml:space="preserve">Checker  / IS5K / DM300/ROGUE / Finch Kestrel Focus / ISM </t>
  </si>
  <si>
    <t>For repair &amp; repalce PCBA</t>
  </si>
  <si>
    <t>IDEXXx2/AT70x4/Finchx2/HP Indigox1</t>
  </si>
  <si>
    <t>Rail Pads Focus</t>
  </si>
  <si>
    <t>Base AT70 linear motor</t>
  </si>
  <si>
    <t>Merlin X7</t>
  </si>
  <si>
    <t>18-8 Stainless Steel Flat-Tip Set Screws
6-32 Thread, 1/8" Long</t>
  </si>
  <si>
    <t>Screw GEARS OF WHEEL MECHANISM</t>
  </si>
  <si>
    <t xml:space="preserve">Roudrunner &amp; Sofware </t>
  </si>
  <si>
    <t>Replace Zebra</t>
  </si>
  <si>
    <t>Zebra Tester:
- Zebra LineScan Encouder Final 1 X2
- Zebra Final #3 X1
- DM470 Final #1 X2
- DM373 Final #2 x2</t>
  </si>
  <si>
    <t>Zebra front Connector Test Board rev 2.2</t>
  </si>
  <si>
    <t>ISM / CIO MICRO / I-Base &amp; C-Base/IS5K</t>
  </si>
  <si>
    <t>FINAL TEST/Board Test</t>
  </si>
  <si>
    <t>Replace Idexx</t>
  </si>
  <si>
    <t>Replace Merlin</t>
  </si>
  <si>
    <t>C16-18800 15 LBS Gas Spring</t>
  </si>
  <si>
    <t>Replace for tester AT70</t>
  </si>
  <si>
    <t xml:space="preserve"> IO Card Tester</t>
  </si>
  <si>
    <t>Cable connector</t>
  </si>
  <si>
    <t>Cable SCSI 36pin 1.8meter</t>
  </si>
  <si>
    <t>DM 100 / DM 50 / DM60 / Merlin</t>
  </si>
  <si>
    <t>Vision Box Com Cards</t>
  </si>
  <si>
    <t>Connector DB 37pin Male</t>
  </si>
  <si>
    <t>Na</t>
  </si>
  <si>
    <t>Zebra FFC 32pin X 300mm</t>
  </si>
  <si>
    <t>Nest/Jig for unit</t>
  </si>
  <si>
    <t>HPIL V3 Illumination</t>
  </si>
  <si>
    <t>Merlin Interconnect Rev B</t>
  </si>
  <si>
    <t>FFC Connector (VM59B COGNEX 2015/SCC174340)</t>
  </si>
  <si>
    <t>Screw for Nest</t>
  </si>
  <si>
    <t>Replace for tester wren</t>
  </si>
  <si>
    <t>Replace DM300 Gen2 Alinment</t>
  </si>
  <si>
    <t>Replase for debug test</t>
  </si>
  <si>
    <t>lens collar</t>
  </si>
  <si>
    <t>DM8072-V Shuttle HD</t>
  </si>
  <si>
    <t xml:space="preserve">Lens Collar Removal </t>
  </si>
  <si>
    <t>TB01A 203-3065-RA</t>
  </si>
  <si>
    <t>TB01A 203-3065-RA(C) 
Cognex corp,2009 Secondary Side</t>
  </si>
  <si>
    <t>Replace to NicelLS3460_FinchKestrelFinal_01</t>
  </si>
  <si>
    <t>Spring rotation gripper</t>
  </si>
  <si>
    <t>IO BOX</t>
  </si>
  <si>
    <t>S-2-K-7</t>
  </si>
  <si>
    <t>S-2-H-7</t>
  </si>
  <si>
    <t>AT70/Finch/Idexx</t>
  </si>
  <si>
    <t>USB-SWITCHER V1/V2</t>
  </si>
  <si>
    <t>Backlight TH2-51X51SW / 24v=8.2W</t>
  </si>
  <si>
    <t>POE21-240</t>
  </si>
  <si>
    <t>Ism Final/Program erase</t>
  </si>
  <si>
    <t>Zebra illumination</t>
  </si>
  <si>
    <t>PCB4/11</t>
  </si>
  <si>
    <t>PCB3/J7</t>
  </si>
  <si>
    <t>PCB3/J6</t>
  </si>
  <si>
    <t>PCB3/J8</t>
  </si>
  <si>
    <t>PCB4/J9</t>
  </si>
  <si>
    <t>PCB4/J10</t>
  </si>
  <si>
    <t xml:space="preserve">Brass L-Handle Retractable Spring Plunger  </t>
  </si>
  <si>
    <t>Clamps Nest Merlin</t>
  </si>
  <si>
    <t>Updated 2019</t>
  </si>
  <si>
    <t>Gardner Spring
( 1-800-331-3263 / MCM-37027GS / 0.187 X 0.022 X 1.00 )</t>
  </si>
  <si>
    <t>Dwyer A-295 Cable Gland Connector with male &amp; female M-12 connection</t>
  </si>
  <si>
    <t>WWk25</t>
  </si>
  <si>
    <t>WWk26</t>
  </si>
  <si>
    <t>WWk27</t>
  </si>
  <si>
    <t>AT70,Finch,IDEXX</t>
  </si>
  <si>
    <t xml:space="preserve">Alignment rod – wooden stick or 3D printed with 100mm length </t>
  </si>
  <si>
    <t>Calibration handle</t>
  </si>
  <si>
    <t>Nest- Merlin Focus Nest 6A,Nest- Merlin Focus Nest # 6,Nest - Merlin DM Focus #1,Nest- Merlin DM FOCUS # 7</t>
  </si>
  <si>
    <t xml:space="preserve">For Brass L-Handle Retractable Spring Plunger  </t>
  </si>
  <si>
    <t>Nut</t>
  </si>
  <si>
    <t>Ruber bumper unthread hole, heavy,SBR With steel waser 7/16" OD 5/32" hole</t>
  </si>
  <si>
    <t>WWk28</t>
  </si>
  <si>
    <t>Gripper DM8070</t>
  </si>
  <si>
    <t>WWk29</t>
  </si>
  <si>
    <t xml:space="preserve"> Fuse Glass 500MA 250VAC </t>
  </si>
  <si>
    <t>Kestrel/Finch</t>
  </si>
  <si>
    <t>Too Calibration for Finch/Kestrel Final test</t>
  </si>
  <si>
    <t>Zebra Illumination/DM374 Final</t>
  </si>
  <si>
    <t>Zebra Single Status LED Sensor Boards</t>
  </si>
  <si>
    <t>Pcb</t>
  </si>
  <si>
    <t xml:space="preserve">Zebra Single Status LED Photo Transistor </t>
  </si>
  <si>
    <t>Photo Transistor/1080-1384-1ND</t>
  </si>
  <si>
    <t>LED Sensor</t>
  </si>
  <si>
    <t>WWk30</t>
  </si>
  <si>
    <t>X10 under program by Sherwin</t>
  </si>
  <si>
    <t>WWk31</t>
  </si>
  <si>
    <t>Merlin Illumination
Merlin Liquid Nest</t>
  </si>
  <si>
    <t>821-10023-000R M</t>
  </si>
  <si>
    <t>UUT/Dummy</t>
  </si>
  <si>
    <t>AT70/Finch/Kestrel</t>
  </si>
  <si>
    <t>Nest for FFC Fixture Side PCB</t>
  </si>
  <si>
    <t>WWk32</t>
  </si>
  <si>
    <t>WWk33</t>
  </si>
  <si>
    <t>WWk34</t>
  </si>
  <si>
    <t>Flashlight</t>
  </si>
  <si>
    <t>Finch / AT70/IDEXX</t>
  </si>
  <si>
    <t>Gripper Lens (New)</t>
  </si>
  <si>
    <t>DM 200 / AT70 / light Ring/Merlin</t>
  </si>
  <si>
    <t>1M4831 (V1.35)/RMS TECHNOLOGIES 232 TO 485/Motor Supply PCBA</t>
  </si>
  <si>
    <t>ISM Micro5G / 2G &amp; HPIL Tester</t>
  </si>
  <si>
    <t>Frame focus target wren</t>
  </si>
  <si>
    <t>Torch tester</t>
  </si>
  <si>
    <t>Torch Connector Boards Rev2</t>
  </si>
  <si>
    <t>WWk35</t>
  </si>
  <si>
    <t>S-4-E</t>
  </si>
  <si>
    <t>Recepracle</t>
  </si>
  <si>
    <t>WWk36</t>
  </si>
  <si>
    <t>WWk37</t>
  </si>
  <si>
    <t>WWk38</t>
  </si>
  <si>
    <t>Viper Tester</t>
  </si>
  <si>
    <t>Cognex Metal Clamps for Viper Mask Assembly Fixture</t>
  </si>
  <si>
    <t>Pcba Boards/DC-DC XL6009E1</t>
  </si>
  <si>
    <t>Programmable LED drive boards</t>
  </si>
  <si>
    <t>- Imager Quality Captive Unit [821-10158-1R rev02]
- Mask Aligner Captive Unit [821-10158-1R rev04]</t>
  </si>
  <si>
    <t>Frame focus target Viper backlight Tester</t>
  </si>
  <si>
    <t>FFC pin 33</t>
  </si>
  <si>
    <t>Braket Assembly</t>
  </si>
  <si>
    <t>Heatsrink Tubing</t>
  </si>
  <si>
    <t>WWk39</t>
  </si>
  <si>
    <t>15021-0433</t>
  </si>
  <si>
    <t>Viper Imager FFC Rev 2</t>
  </si>
  <si>
    <t>Connector Pcba</t>
  </si>
  <si>
    <t xml:space="preserve">H-3084-031 </t>
  </si>
  <si>
    <t>LED BOARD E348315 SP-A</t>
  </si>
  <si>
    <t>WWk40</t>
  </si>
  <si>
    <t>WWk41</t>
  </si>
  <si>
    <t>WWk42</t>
  </si>
  <si>
    <t>WWk43</t>
  </si>
  <si>
    <t>WWk44</t>
  </si>
  <si>
    <t>WWk45</t>
  </si>
  <si>
    <t>PN PKP235D15A / DC 1.5A  2.4 Ω  1.8deg/STEP</t>
  </si>
  <si>
    <t>WWk46</t>
  </si>
  <si>
    <t>PCBA VCSELL</t>
  </si>
  <si>
    <t>WWk47</t>
  </si>
  <si>
    <t>Power Switch</t>
  </si>
  <si>
    <t>PCB from the UUT</t>
  </si>
  <si>
    <t>PCB connector</t>
  </si>
  <si>
    <t>WWk48</t>
  </si>
  <si>
    <t>Mask clamp Alignment for mask alignment tester</t>
  </si>
  <si>
    <t>LED Board for All tester</t>
  </si>
  <si>
    <t>VCSEL Board</t>
  </si>
  <si>
    <t>Screw unit for final test tester</t>
  </si>
  <si>
    <t>Cable connection for mask alignment tester</t>
  </si>
  <si>
    <t>Screw Gripper for focus tester</t>
  </si>
  <si>
    <t>Thermal pad for LED board</t>
  </si>
  <si>
    <t>WWk49</t>
  </si>
  <si>
    <t>WWk50</t>
  </si>
  <si>
    <t>Wwk 51</t>
  </si>
  <si>
    <t>Sensor View</t>
  </si>
  <si>
    <t>WWk51</t>
  </si>
  <si>
    <t>DELUXE</t>
  </si>
  <si>
    <t>DM50</t>
  </si>
  <si>
    <t>DM60</t>
  </si>
  <si>
    <t>FALCON</t>
  </si>
  <si>
    <t>I-Base</t>
  </si>
  <si>
    <t>IS5X</t>
  </si>
  <si>
    <t>KESTREL / FINCH</t>
  </si>
  <si>
    <t>MERLIN</t>
  </si>
  <si>
    <t>RHINO</t>
  </si>
  <si>
    <t>ROGUE</t>
  </si>
  <si>
    <t>SLIDE-IN</t>
  </si>
  <si>
    <t>VIPER</t>
  </si>
  <si>
    <t>VISION BOX</t>
  </si>
  <si>
    <t>WREN</t>
  </si>
  <si>
    <t>ZEBRA</t>
  </si>
  <si>
    <t>OTHERS</t>
  </si>
  <si>
    <t>id</t>
  </si>
  <si>
    <t>category_id</t>
  </si>
  <si>
    <t>code</t>
  </si>
  <si>
    <t>description</t>
  </si>
  <si>
    <t>image</t>
  </si>
  <si>
    <t>stock</t>
  </si>
  <si>
    <t>buying_price</t>
  </si>
  <si>
    <t>selling_price</t>
  </si>
  <si>
    <t>sales</t>
  </si>
  <si>
    <t>date</t>
  </si>
  <si>
    <t>Industrial vacuum cleaner</t>
  </si>
  <si>
    <t>Float Plate for Palletizer</t>
  </si>
  <si>
    <t>Air Compressor for painting</t>
  </si>
  <si>
    <t>Adobe Cutter without Disk</t>
  </si>
  <si>
    <t>Floor Cutter without Disk</t>
  </si>
  <si>
    <t>Diamond Tip Disk</t>
  </si>
  <si>
    <t>Air extractor</t>
  </si>
  <si>
    <t>Mower</t>
  </si>
  <si>
    <t>Electric Water Washer</t>
  </si>
  <si>
    <t>Petrol pressure washer</t>
  </si>
  <si>
    <t>Gasoline motor pump</t>
  </si>
  <si>
    <t>Electric motor pump</t>
  </si>
  <si>
    <t>Circular saw</t>
  </si>
  <si>
    <t>Tungsten disc for circular saw</t>
  </si>
  <si>
    <t>Electric welder</t>
  </si>
  <si>
    <t>Welders face</t>
  </si>
  <si>
    <t>Illumination tower</t>
  </si>
  <si>
    <t>Floor Demolishing Hammer 110V</t>
  </si>
  <si>
    <t>Muela or chisel hammer demolishing floor</t>
  </si>
  <si>
    <t>Wall Wrecking Drill 110V</t>
  </si>
  <si>
    <t>Muela or chisel hammer demolition wall</t>
  </si>
  <si>
    <t>1/2 Hammer Drill Wood and Metal</t>
  </si>
  <si>
    <t>Drill Percussion SDS Plus 110V</t>
  </si>
  <si>
    <t>Drill Percussion SDS Max 110V (Mining)</t>
  </si>
  <si>
    <t>Hanging scaffolding</t>
  </si>
  <si>
    <t>Scaffolding hanging spacer</t>
  </si>
  <si>
    <t>Modular scaffolding frame</t>
  </si>
  <si>
    <t>Frame scaffolding scissors</t>
  </si>
  <si>
    <t>Scaffolding scissors</t>
  </si>
  <si>
    <t>Internal ladder for scaffolding</t>
  </si>
  <si>
    <t>Security handrails</t>
  </si>
  <si>
    <t>Rotating wheel for scaffolding</t>
  </si>
  <si>
    <t>safety harness</t>
  </si>
  <si>
    <t>Sling for harness</t>
  </si>
  <si>
    <t>Metallic Platform</t>
  </si>
  <si>
    <t>6 Kva Diesel Power Plant</t>
  </si>
  <si>
    <t>10 Kva Diesel Power Plant</t>
  </si>
  <si>
    <t>20 Kva Diesel Power Plant</t>
  </si>
  <si>
    <t>30 Kva Diesel Power Plant</t>
  </si>
  <si>
    <t>60 Kva Diesel Power Plant</t>
  </si>
  <si>
    <t>75 Kva Diesel Power Plant</t>
  </si>
  <si>
    <t>100 Kva Diesel Power Plant</t>
  </si>
  <si>
    <t>120 Kva Diesel Power Plant</t>
  </si>
  <si>
    <t>Aluminum Scissor Ladder</t>
  </si>
  <si>
    <t>Electric extension</t>
  </si>
  <si>
    <t>Tensioner cat</t>
  </si>
  <si>
    <t>Lamina Covers Gap</t>
  </si>
  <si>
    <t>Pipe wrench</t>
  </si>
  <si>
    <t>Manila by Metro</t>
  </si>
  <si>
    <t>2-channel pulley</t>
  </si>
  <si>
    <t>Tensor</t>
  </si>
  <si>
    <t>Weighing machine</t>
  </si>
  <si>
    <t>Hydrostatic pump</t>
  </si>
  <si>
    <t>Chapeta</t>
  </si>
  <si>
    <t>Concrete sample cylinder</t>
  </si>
  <si>
    <t>Lever Shear</t>
  </si>
  <si>
    <t>Scissor Shear</t>
  </si>
  <si>
    <t>Pneumatic tire car</t>
  </si>
  <si>
    <t>Cone slump</t>
  </si>
  <si>
    <t>Baldosin cutter</t>
  </si>
  <si>
    <t>Deluxe</t>
  </si>
  <si>
    <t>PN</t>
  </si>
  <si>
    <t>Supplier</t>
  </si>
  <si>
    <t>Withdrawal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</si>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</sst>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mmmm\ d\,\ 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indexed="8"/>
      <name val="Trebuchet MS"/>
      <family val="2"/>
    </font>
    <font>
      <sz val="28"/>
      <name val="Trebuchet MS"/>
      <family val="2"/>
    </font>
    <font>
      <b/>
      <sz val="26"/>
      <color theme="1"/>
      <name val="Trebuchet MS"/>
      <family val="2"/>
    </font>
    <font>
      <b/>
      <sz val="16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sz val="11"/>
      <color theme="1"/>
      <name val="Trebuchet MS"/>
      <family val="2"/>
    </font>
    <font>
      <sz val="14"/>
      <name val="Trebuchet MS"/>
      <family val="2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theme="1"/>
      <name val="Trebuchet MS"/>
      <family val="2"/>
    </font>
    <font>
      <b/>
      <sz val="9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10"/>
      <name val="Arial"/>
      <family val="2"/>
    </font>
    <font>
      <sz val="9"/>
      <color theme="1"/>
      <name val="Courier New"/>
      <family val="3"/>
    </font>
    <font>
      <b/>
      <sz val="9"/>
      <name val="Times New Roman"/>
      <family val="1"/>
    </font>
    <font>
      <b/>
      <sz val="9"/>
      <color rgb="FFFF0000"/>
      <name val="Courier New"/>
      <family val="3"/>
    </font>
    <font>
      <sz val="9"/>
      <color rgb="FF00B050"/>
      <name val="Trebuchet MS"/>
      <family val="2"/>
    </font>
    <font>
      <b/>
      <sz val="9"/>
      <color rgb="FF00B050"/>
      <name val="Courier New"/>
      <family val="3"/>
    </font>
    <font>
      <b/>
      <sz val="9"/>
      <color rgb="FF00B050"/>
      <name val="Trebuchet MS"/>
      <family val="2"/>
    </font>
    <font>
      <sz val="9"/>
      <color rgb="FF00B050"/>
      <name val="Courier New"/>
      <family val="3"/>
    </font>
    <font>
      <sz val="9"/>
      <color rgb="FFFF0000"/>
      <name val="Trebuchet MS"/>
      <family val="2"/>
    </font>
    <font>
      <sz val="9"/>
      <color rgb="FFFF0000"/>
      <name val="Courier New"/>
      <family val="3"/>
    </font>
    <font>
      <b/>
      <sz val="9"/>
      <color rgb="FFFF0000"/>
      <name val="Trebuchet MS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b/>
      <sz val="16"/>
      <name val="Calibri"/>
      <family val="2"/>
      <scheme val="minor"/>
    </font>
    <font>
      <sz val="9"/>
      <name val="Arial"/>
      <family val="2"/>
    </font>
    <font>
      <u/>
      <sz val="9"/>
      <name val="Arial"/>
      <family val="2"/>
    </font>
    <font>
      <sz val="11"/>
      <name val="Arial"/>
      <family val="2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C0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name val="Calibri"/>
      <family val="2"/>
      <scheme val="minor"/>
    </font>
    <font>
      <sz val="11"/>
      <color rgb="FF212121"/>
      <name val="Calibri"/>
      <family val="2"/>
      <scheme val="minor"/>
    </font>
    <font>
      <sz val="12"/>
      <color rgb="FF2121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0" fontId="1" fillId="0" borderId="0"/>
  </cellStyleXfs>
  <cellXfs count="269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quotePrefix="1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5" fontId="7" fillId="3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quotePrefix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 wrapText="1"/>
    </xf>
    <xf numFmtId="165" fontId="13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12" fillId="3" borderId="1" xfId="0" quotePrefix="1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 shrinkToFit="1"/>
    </xf>
    <xf numFmtId="0" fontId="12" fillId="3" borderId="2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15" fontId="15" fillId="3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15" fillId="0" borderId="1" xfId="0" quotePrefix="1" applyFont="1" applyFill="1" applyBorder="1" applyAlignment="1">
      <alignment horizontal="left" vertical="center"/>
    </xf>
    <xf numFmtId="0" fontId="16" fillId="0" borderId="1" xfId="0" quotePrefix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165" fontId="13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5" fillId="3" borderId="0" xfId="0" quotePrefix="1" applyFont="1" applyFill="1" applyBorder="1" applyAlignment="1">
      <alignment horizontal="left" vertical="center"/>
    </xf>
    <xf numFmtId="0" fontId="16" fillId="3" borderId="0" xfId="0" quotePrefix="1" applyFont="1" applyFill="1" applyBorder="1" applyAlignment="1">
      <alignment horizontal="left" vertical="center"/>
    </xf>
    <xf numFmtId="0" fontId="12" fillId="3" borderId="0" xfId="0" quotePrefix="1" applyFont="1" applyFill="1" applyBorder="1" applyAlignment="1">
      <alignment horizontal="left" vertical="center"/>
    </xf>
    <xf numFmtId="165" fontId="13" fillId="3" borderId="0" xfId="0" applyNumberFormat="1" applyFont="1" applyFill="1" applyBorder="1" applyAlignment="1">
      <alignment horizontal="left" vertical="center"/>
    </xf>
    <xf numFmtId="15" fontId="13" fillId="3" borderId="0" xfId="0" quotePrefix="1" applyNumberFormat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15" fontId="13" fillId="3" borderId="1" xfId="0" quotePrefix="1" applyNumberFormat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 vertical="center"/>
    </xf>
    <xf numFmtId="165" fontId="13" fillId="3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/>
    </xf>
    <xf numFmtId="165" fontId="13" fillId="3" borderId="0" xfId="0" applyNumberFormat="1" applyFont="1" applyFill="1" applyAlignment="1">
      <alignment horizontal="left"/>
    </xf>
    <xf numFmtId="0" fontId="22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5" fillId="3" borderId="1" xfId="0" quotePrefix="1" applyFont="1" applyFill="1" applyBorder="1" applyAlignment="1">
      <alignment horizontal="left" vertical="center"/>
    </xf>
    <xf numFmtId="0" fontId="24" fillId="3" borderId="1" xfId="0" quotePrefix="1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/>
    </xf>
    <xf numFmtId="165" fontId="22" fillId="3" borderId="1" xfId="0" applyNumberFormat="1" applyFont="1" applyFill="1" applyBorder="1" applyAlignment="1">
      <alignment horizontal="left" vertical="center"/>
    </xf>
    <xf numFmtId="15" fontId="24" fillId="3" borderId="1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7" fillId="3" borderId="1" xfId="0" quotePrefix="1" applyFont="1" applyFill="1" applyBorder="1" applyAlignment="1">
      <alignment horizontal="left" vertical="center"/>
    </xf>
    <xf numFmtId="0" fontId="28" fillId="3" borderId="1" xfId="0" quotePrefix="1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165" fontId="26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165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31" fillId="3" borderId="0" xfId="0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1" fontId="31" fillId="3" borderId="0" xfId="0" applyNumberFormat="1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1" fontId="32" fillId="3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vertical="center"/>
    </xf>
    <xf numFmtId="0" fontId="34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vertical="center"/>
    </xf>
    <xf numFmtId="0" fontId="29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horizontal="left" vertical="center"/>
    </xf>
    <xf numFmtId="0" fontId="37" fillId="3" borderId="0" xfId="0" applyFont="1" applyFill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/>
    </xf>
    <xf numFmtId="0" fontId="38" fillId="3" borderId="0" xfId="1" applyFont="1" applyFill="1" applyBorder="1" applyAlignment="1">
      <alignment vertical="center"/>
    </xf>
    <xf numFmtId="0" fontId="38" fillId="3" borderId="0" xfId="1" applyFont="1" applyFill="1" applyBorder="1" applyAlignment="1">
      <alignment horizontal="left" vertical="center"/>
    </xf>
    <xf numFmtId="0" fontId="38" fillId="3" borderId="0" xfId="0" applyFont="1" applyFill="1" applyAlignment="1">
      <alignment vertical="center"/>
    </xf>
    <xf numFmtId="0" fontId="38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horizontal="left" vertical="center"/>
    </xf>
    <xf numFmtId="164" fontId="38" fillId="3" borderId="0" xfId="3" applyFont="1" applyFill="1" applyBorder="1" applyAlignment="1">
      <alignment horizontal="center" vertical="center"/>
    </xf>
    <xf numFmtId="0" fontId="38" fillId="3" borderId="0" xfId="0" applyFont="1" applyFill="1" applyAlignment="1">
      <alignment horizontal="left" vertical="center"/>
    </xf>
    <xf numFmtId="0" fontId="38" fillId="3" borderId="0" xfId="0" applyFont="1" applyFill="1" applyAlignment="1">
      <alignment horizontal="center" vertical="center"/>
    </xf>
    <xf numFmtId="15" fontId="38" fillId="3" borderId="0" xfId="0" applyNumberFormat="1" applyFont="1" applyFill="1" applyBorder="1" applyAlignment="1">
      <alignment horizontal="center" vertical="center"/>
    </xf>
    <xf numFmtId="0" fontId="41" fillId="3" borderId="0" xfId="0" applyFont="1" applyFill="1"/>
    <xf numFmtId="0" fontId="42" fillId="3" borderId="0" xfId="0" applyFont="1" applyFill="1"/>
    <xf numFmtId="165" fontId="43" fillId="3" borderId="0" xfId="0" applyNumberFormat="1" applyFont="1" applyFill="1" applyAlignment="1">
      <alignment horizontal="left"/>
    </xf>
    <xf numFmtId="0" fontId="43" fillId="3" borderId="0" xfId="0" applyFont="1" applyFill="1" applyAlignment="1">
      <alignment horizontal="left"/>
    </xf>
    <xf numFmtId="0" fontId="43" fillId="3" borderId="0" xfId="0" applyFont="1" applyFill="1" applyAlignment="1">
      <alignment horizontal="center"/>
    </xf>
    <xf numFmtId="0" fontId="42" fillId="3" borderId="0" xfId="0" applyFont="1" applyFill="1" applyAlignment="1">
      <alignment horizontal="left"/>
    </xf>
    <xf numFmtId="0" fontId="43" fillId="3" borderId="0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vertical="center"/>
    </xf>
    <xf numFmtId="0" fontId="29" fillId="3" borderId="0" xfId="0" applyFont="1" applyFill="1" applyAlignment="1">
      <alignment horizontal="center" vertical="center"/>
    </xf>
    <xf numFmtId="0" fontId="43" fillId="0" borderId="5" xfId="0" applyFont="1" applyFill="1" applyBorder="1" applyAlignment="1">
      <alignment horizontal="left" vertical="center"/>
    </xf>
    <xf numFmtId="0" fontId="43" fillId="3" borderId="5" xfId="0" applyFont="1" applyFill="1" applyBorder="1" applyAlignment="1">
      <alignment horizontal="left" vertical="center" wrapText="1"/>
    </xf>
    <xf numFmtId="0" fontId="43" fillId="3" borderId="5" xfId="0" applyFont="1" applyFill="1" applyBorder="1" applyAlignment="1">
      <alignment horizontal="left" vertical="center"/>
    </xf>
    <xf numFmtId="165" fontId="43" fillId="0" borderId="5" xfId="0" applyNumberFormat="1" applyFont="1" applyFill="1" applyBorder="1" applyAlignment="1">
      <alignment horizontal="left" vertical="center"/>
    </xf>
    <xf numFmtId="0" fontId="43" fillId="0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vertical="center"/>
    </xf>
    <xf numFmtId="0" fontId="43" fillId="3" borderId="5" xfId="0" applyFont="1" applyFill="1" applyBorder="1" applyAlignment="1">
      <alignment vertical="center" wrapText="1"/>
    </xf>
    <xf numFmtId="0" fontId="43" fillId="3" borderId="5" xfId="0" quotePrefix="1" applyFont="1" applyFill="1" applyBorder="1" applyAlignment="1">
      <alignment horizontal="left" vertical="center"/>
    </xf>
    <xf numFmtId="0" fontId="43" fillId="3" borderId="5" xfId="0" quotePrefix="1" applyFont="1" applyFill="1" applyBorder="1" applyAlignment="1">
      <alignment horizontal="left" vertical="center" wrapText="1"/>
    </xf>
    <xf numFmtId="0" fontId="35" fillId="3" borderId="5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vertical="center"/>
    </xf>
    <xf numFmtId="0" fontId="29" fillId="3" borderId="4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left" vertical="center" wrapText="1"/>
    </xf>
    <xf numFmtId="0" fontId="29" fillId="3" borderId="4" xfId="0" quotePrefix="1" applyFont="1" applyFill="1" applyBorder="1" applyAlignment="1">
      <alignment horizontal="left" vertical="center"/>
    </xf>
    <xf numFmtId="0" fontId="29" fillId="3" borderId="4" xfId="0" quotePrefix="1" applyFont="1" applyFill="1" applyBorder="1" applyAlignment="1">
      <alignment horizontal="left" vertical="center" wrapText="1"/>
    </xf>
    <xf numFmtId="0" fontId="43" fillId="3" borderId="7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left" vertical="center"/>
    </xf>
    <xf numFmtId="165" fontId="43" fillId="3" borderId="6" xfId="0" applyNumberFormat="1" applyFont="1" applyFill="1" applyBorder="1" applyAlignment="1">
      <alignment horizontal="center" vertical="center"/>
    </xf>
    <xf numFmtId="165" fontId="43" fillId="3" borderId="6" xfId="0" applyNumberFormat="1" applyFont="1" applyFill="1" applyBorder="1" applyAlignment="1">
      <alignment horizontal="center" vertical="center" wrapText="1"/>
    </xf>
    <xf numFmtId="0" fontId="43" fillId="3" borderId="6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 wrapText="1"/>
    </xf>
    <xf numFmtId="1" fontId="37" fillId="3" borderId="6" xfId="0" applyNumberFormat="1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right" vertical="center"/>
    </xf>
    <xf numFmtId="0" fontId="44" fillId="3" borderId="0" xfId="0" applyFont="1" applyFill="1" applyAlignment="1">
      <alignment vertical="center"/>
    </xf>
    <xf numFmtId="15" fontId="29" fillId="3" borderId="4" xfId="0" quotePrefix="1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right" vertical="center"/>
    </xf>
    <xf numFmtId="15" fontId="29" fillId="3" borderId="4" xfId="0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vertical="center"/>
    </xf>
    <xf numFmtId="0" fontId="29" fillId="3" borderId="4" xfId="0" quotePrefix="1" applyFont="1" applyFill="1" applyBorder="1" applyAlignment="1">
      <alignment horizontal="right" vertical="center"/>
    </xf>
    <xf numFmtId="0" fontId="29" fillId="3" borderId="4" xfId="0" applyFont="1" applyFill="1" applyBorder="1" applyAlignment="1">
      <alignment vertical="center" wrapText="1"/>
    </xf>
    <xf numFmtId="0" fontId="29" fillId="3" borderId="4" xfId="0" quotePrefix="1" applyFont="1" applyFill="1" applyBorder="1" applyAlignment="1">
      <alignment vertical="center" wrapText="1"/>
    </xf>
    <xf numFmtId="0" fontId="29" fillId="3" borderId="4" xfId="0" applyFont="1" applyFill="1" applyBorder="1" applyAlignment="1">
      <alignment horizontal="left"/>
    </xf>
    <xf numFmtId="15" fontId="29" fillId="3" borderId="4" xfId="0" applyNumberFormat="1" applyFont="1" applyFill="1" applyBorder="1" applyAlignment="1">
      <alignment vertical="center"/>
    </xf>
    <xf numFmtId="0" fontId="29" fillId="3" borderId="4" xfId="0" quotePrefix="1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center" vertical="center"/>
    </xf>
    <xf numFmtId="0" fontId="45" fillId="3" borderId="0" xfId="0" applyFont="1" applyFill="1" applyAlignment="1">
      <alignment vertical="center"/>
    </xf>
    <xf numFmtId="15" fontId="29" fillId="3" borderId="4" xfId="0" applyNumberFormat="1" applyFont="1" applyFill="1" applyBorder="1" applyAlignment="1">
      <alignment horizontal="left"/>
    </xf>
    <xf numFmtId="0" fontId="29" fillId="3" borderId="4" xfId="0" applyFont="1" applyFill="1" applyBorder="1" applyAlignment="1">
      <alignment horizontal="right" vertical="top"/>
    </xf>
    <xf numFmtId="15" fontId="29" fillId="3" borderId="4" xfId="0" quotePrefix="1" applyNumberFormat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/>
    </xf>
    <xf numFmtId="0" fontId="29" fillId="3" borderId="11" xfId="0" quotePrefix="1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 wrapText="1"/>
    </xf>
    <xf numFmtId="0" fontId="29" fillId="3" borderId="11" xfId="4" applyFont="1" applyFill="1" applyBorder="1" applyAlignment="1">
      <alignment horizontal="left" vertical="center"/>
    </xf>
    <xf numFmtId="0" fontId="46" fillId="3" borderId="11" xfId="4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/>
    </xf>
    <xf numFmtId="0" fontId="47" fillId="3" borderId="0" xfId="0" applyFont="1" applyFill="1" applyAlignment="1">
      <alignment horizontal="center" vertical="center"/>
    </xf>
    <xf numFmtId="164" fontId="38" fillId="7" borderId="8" xfId="3" applyFont="1" applyFill="1" applyBorder="1" applyAlignment="1">
      <alignment horizontal="center" vertical="center"/>
    </xf>
    <xf numFmtId="164" fontId="38" fillId="7" borderId="8" xfId="3" applyFont="1" applyFill="1" applyBorder="1" applyAlignment="1">
      <alignment horizontal="center" vertical="center" wrapText="1"/>
    </xf>
    <xf numFmtId="0" fontId="49" fillId="3" borderId="0" xfId="0" applyFont="1" applyFill="1" applyAlignment="1">
      <alignment horizontal="left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vertical="center" wrapText="1"/>
    </xf>
    <xf numFmtId="0" fontId="29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right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left" vertical="center"/>
    </xf>
    <xf numFmtId="15" fontId="29" fillId="3" borderId="1" xfId="0" applyNumberFormat="1" applyFont="1" applyFill="1" applyBorder="1" applyAlignment="1">
      <alignment horizontal="left" vertical="center"/>
    </xf>
    <xf numFmtId="0" fontId="29" fillId="3" borderId="1" xfId="0" quotePrefix="1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right" vertical="center"/>
    </xf>
    <xf numFmtId="0" fontId="29" fillId="3" borderId="1" xfId="0" quotePrefix="1" applyFont="1" applyFill="1" applyBorder="1" applyAlignment="1">
      <alignment vertical="center" wrapText="1"/>
    </xf>
    <xf numFmtId="0" fontId="48" fillId="3" borderId="1" xfId="0" applyFont="1" applyFill="1" applyBorder="1" applyAlignment="1">
      <alignment horizontal="left" vertical="center" wrapText="1"/>
    </xf>
    <xf numFmtId="0" fontId="48" fillId="3" borderId="1" xfId="0" applyFont="1" applyFill="1" applyBorder="1" applyAlignment="1">
      <alignment vertical="center" wrapText="1"/>
    </xf>
    <xf numFmtId="0" fontId="29" fillId="3" borderId="1" xfId="0" quotePrefix="1" applyFont="1" applyFill="1" applyBorder="1" applyAlignment="1">
      <alignment vertical="center"/>
    </xf>
    <xf numFmtId="0" fontId="48" fillId="3" borderId="1" xfId="0" applyFont="1" applyFill="1" applyBorder="1" applyAlignment="1">
      <alignment vertical="center"/>
    </xf>
    <xf numFmtId="0" fontId="48" fillId="3" borderId="1" xfId="4" quotePrefix="1" applyFont="1" applyFill="1" applyBorder="1" applyAlignment="1">
      <alignment vertical="center" wrapText="1"/>
    </xf>
    <xf numFmtId="0" fontId="48" fillId="3" borderId="1" xfId="0" quotePrefix="1" applyFont="1" applyFill="1" applyBorder="1" applyAlignment="1">
      <alignment horizontal="left" vertical="center"/>
    </xf>
    <xf numFmtId="0" fontId="29" fillId="3" borderId="1" xfId="4" applyFont="1" applyFill="1" applyBorder="1" applyAlignment="1">
      <alignment vertical="center"/>
    </xf>
    <xf numFmtId="0" fontId="29" fillId="3" borderId="1" xfId="4" quotePrefix="1" applyFont="1" applyFill="1" applyBorder="1" applyAlignment="1">
      <alignment vertical="center"/>
    </xf>
    <xf numFmtId="0" fontId="29" fillId="3" borderId="1" xfId="4" quotePrefix="1" applyFont="1" applyFill="1" applyBorder="1" applyAlignment="1">
      <alignment horizontal="left" vertical="center" wrapText="1"/>
    </xf>
    <xf numFmtId="0" fontId="29" fillId="3" borderId="1" xfId="4" applyFont="1" applyFill="1" applyBorder="1" applyAlignment="1">
      <alignment horizontal="left" vertical="center" wrapText="1"/>
    </xf>
    <xf numFmtId="0" fontId="29" fillId="3" borderId="1" xfId="4" quotePrefix="1" applyFont="1" applyFill="1" applyBorder="1" applyAlignment="1">
      <alignment horizontal="left" vertical="center"/>
    </xf>
    <xf numFmtId="0" fontId="46" fillId="3" borderId="1" xfId="4" quotePrefix="1" applyFont="1" applyFill="1" applyBorder="1" applyAlignment="1">
      <alignment horizontal="left" vertical="center" wrapText="1"/>
    </xf>
    <xf numFmtId="0" fontId="46" fillId="3" borderId="1" xfId="4" applyFont="1" applyFill="1" applyBorder="1" applyAlignment="1">
      <alignment horizontal="left" vertical="center"/>
    </xf>
    <xf numFmtId="0" fontId="29" fillId="3" borderId="1" xfId="4" applyFont="1" applyFill="1" applyBorder="1" applyAlignment="1">
      <alignment horizontal="left" vertical="center"/>
    </xf>
    <xf numFmtId="0" fontId="48" fillId="3" borderId="1" xfId="4" quotePrefix="1" applyFont="1" applyFill="1" applyBorder="1" applyAlignment="1">
      <alignment horizontal="left" vertical="center" wrapText="1"/>
    </xf>
    <xf numFmtId="0" fontId="48" fillId="3" borderId="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horizontal="left" vertical="center" wrapText="1"/>
    </xf>
    <xf numFmtId="0" fontId="29" fillId="3" borderId="11" xfId="0" quotePrefix="1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/>
    </xf>
    <xf numFmtId="0" fontId="29" fillId="3" borderId="10" xfId="4" quotePrefix="1" applyFont="1" applyFill="1" applyBorder="1" applyAlignment="1">
      <alignment horizontal="left" vertical="center" wrapText="1"/>
    </xf>
    <xf numFmtId="0" fontId="46" fillId="3" borderId="4" xfId="4" quotePrefix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vertical="center"/>
    </xf>
    <xf numFmtId="0" fontId="46" fillId="3" borderId="4" xfId="4" quotePrefix="1" applyFont="1" applyFill="1" applyBorder="1" applyAlignment="1">
      <alignment horizontal="left" vertical="center" wrapText="1"/>
    </xf>
    <xf numFmtId="0" fontId="29" fillId="3" borderId="10" xfId="4" applyFont="1" applyFill="1" applyBorder="1" applyAlignment="1">
      <alignment horizontal="left" vertical="center" wrapText="1"/>
    </xf>
    <xf numFmtId="15" fontId="29" fillId="3" borderId="11" xfId="0" applyNumberFormat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 wrapText="1"/>
    </xf>
    <xf numFmtId="0" fontId="29" fillId="3" borderId="10" xfId="4" quotePrefix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 wrapText="1"/>
    </xf>
    <xf numFmtId="0" fontId="38" fillId="3" borderId="0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39" fillId="3" borderId="0" xfId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36" fillId="3" borderId="0" xfId="0" applyFont="1" applyFill="1" applyBorder="1" applyAlignment="1">
      <alignment vertical="center"/>
    </xf>
    <xf numFmtId="0" fontId="36" fillId="3" borderId="0" xfId="0" applyFont="1" applyFill="1" applyBorder="1" applyAlignment="1">
      <alignment horizontal="right" vertical="center"/>
    </xf>
    <xf numFmtId="0" fontId="30" fillId="3" borderId="0" xfId="0" applyFont="1" applyFill="1" applyBorder="1" applyAlignment="1">
      <alignment vertical="center"/>
    </xf>
    <xf numFmtId="0" fontId="30" fillId="3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9" fillId="3" borderId="0" xfId="4" quotePrefix="1" applyFont="1" applyFill="1" applyBorder="1" applyAlignment="1">
      <alignment horizontal="left" vertical="center"/>
    </xf>
  </cellXfs>
  <cellStyles count="5">
    <cellStyle name="20% - Accent5" xfId="1" builtinId="46"/>
    <cellStyle name="Comma" xfId="3" builtinId="3"/>
    <cellStyle name="Normal" xfId="0" builtinId="0"/>
    <cellStyle name="Normal 2" xfId="4" xr:uid="{00000000-0005-0000-0000-000003000000}"/>
    <cellStyle name="Normal 2 2" xfId="2" xr:uid="{00000000-0005-0000-0000-000004000000}"/>
  </cellStyles>
  <dxfs count="4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006600"/>
      <color rgb="FF99FF99"/>
      <color rgb="FFCCFFCC"/>
      <color rgb="FF99FF33"/>
      <color rgb="FFFFFFCC"/>
      <color rgb="FF00FFFF"/>
      <color rgb="FF008080"/>
      <color rgb="FF00FF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Cognex Spare Parts Status</a:t>
            </a:r>
          </a:p>
        </c:rich>
      </c:tx>
      <c:layout>
        <c:manualLayout>
          <c:xMode val="edge"/>
          <c:yMode val="edge"/>
          <c:x val="0.41064752822008449"/>
          <c:y val="7.9117355839506472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23154995500841E-2"/>
          <c:y val="5.053907005848518E-2"/>
          <c:w val="0.89854447518208636"/>
          <c:h val="0.7738598906440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Maintaining Spares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Summary!$C$13:$C$63</c:f>
              <c:numCache>
                <c:formatCode>General</c:formatCode>
                <c:ptCount val="51"/>
                <c:pt idx="0">
                  <c:v>432</c:v>
                </c:pt>
                <c:pt idx="1">
                  <c:v>432</c:v>
                </c:pt>
                <c:pt idx="2">
                  <c:v>428</c:v>
                </c:pt>
                <c:pt idx="3">
                  <c:v>428</c:v>
                </c:pt>
                <c:pt idx="4">
                  <c:v>428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431</c:v>
                </c:pt>
                <c:pt idx="11">
                  <c:v>431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433</c:v>
                </c:pt>
                <c:pt idx="16">
                  <c:v>435</c:v>
                </c:pt>
                <c:pt idx="17">
                  <c:v>435</c:v>
                </c:pt>
                <c:pt idx="18">
                  <c:v>440</c:v>
                </c:pt>
                <c:pt idx="19">
                  <c:v>440</c:v>
                </c:pt>
                <c:pt idx="20">
                  <c:v>442</c:v>
                </c:pt>
                <c:pt idx="21">
                  <c:v>442</c:v>
                </c:pt>
                <c:pt idx="22">
                  <c:v>454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457</c:v>
                </c:pt>
                <c:pt idx="28">
                  <c:v>457</c:v>
                </c:pt>
                <c:pt idx="29">
                  <c:v>461</c:v>
                </c:pt>
                <c:pt idx="30">
                  <c:v>461</c:v>
                </c:pt>
                <c:pt idx="31">
                  <c:v>461</c:v>
                </c:pt>
                <c:pt idx="32">
                  <c:v>463</c:v>
                </c:pt>
                <c:pt idx="33">
                  <c:v>462</c:v>
                </c:pt>
                <c:pt idx="34">
                  <c:v>463</c:v>
                </c:pt>
                <c:pt idx="35">
                  <c:v>463</c:v>
                </c:pt>
                <c:pt idx="36">
                  <c:v>463</c:v>
                </c:pt>
                <c:pt idx="37">
                  <c:v>463</c:v>
                </c:pt>
                <c:pt idx="38">
                  <c:v>472</c:v>
                </c:pt>
                <c:pt idx="39">
                  <c:v>472</c:v>
                </c:pt>
                <c:pt idx="40">
                  <c:v>476</c:v>
                </c:pt>
                <c:pt idx="41">
                  <c:v>476</c:v>
                </c:pt>
                <c:pt idx="42">
                  <c:v>476</c:v>
                </c:pt>
                <c:pt idx="43">
                  <c:v>476</c:v>
                </c:pt>
                <c:pt idx="44">
                  <c:v>476</c:v>
                </c:pt>
                <c:pt idx="45">
                  <c:v>476</c:v>
                </c:pt>
                <c:pt idx="46">
                  <c:v>479</c:v>
                </c:pt>
                <c:pt idx="47">
                  <c:v>485</c:v>
                </c:pt>
                <c:pt idx="48">
                  <c:v>485</c:v>
                </c:pt>
                <c:pt idx="49">
                  <c:v>485</c:v>
                </c:pt>
                <c:pt idx="5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7-9540-935F-9EE6EF81B932}"/>
            </c:ext>
          </c:extLst>
        </c:ser>
        <c:ser>
          <c:idx val="3"/>
          <c:order val="3"/>
          <c:tx>
            <c:strRef>
              <c:f>Summary!$F$12</c:f>
              <c:strCache>
                <c:ptCount val="1"/>
                <c:pt idx="0">
                  <c:v>Newly Requested Spares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Summary!$F$13:$F$63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89888"/>
        <c:axId val="84391808"/>
      </c:barChart>
      <c:lineChart>
        <c:grouping val="standard"/>
        <c:varyColors val="0"/>
        <c:ser>
          <c:idx val="1"/>
          <c:order val="1"/>
          <c:tx>
            <c:strRef>
              <c:f>Summary!$D$12</c:f>
              <c:strCache>
                <c:ptCount val="1"/>
                <c:pt idx="0">
                  <c:v>Spares with No Stock in PCI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Summary!$D$13:$D$63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7-9540-935F-9EE6EF81B932}"/>
            </c:ext>
          </c:extLst>
        </c:ser>
        <c:ser>
          <c:idx val="2"/>
          <c:order val="2"/>
          <c:tx>
            <c:strRef>
              <c:f>Summary!$E$12</c:f>
              <c:strCache>
                <c:ptCount val="1"/>
                <c:pt idx="0">
                  <c:v>Requested From Natick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Summary!$E$13:$E$63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7-9540-935F-9EE6EF81B932}"/>
            </c:ext>
          </c:extLst>
        </c:ser>
        <c:ser>
          <c:idx val="4"/>
          <c:order val="4"/>
          <c:tx>
            <c:strRef>
              <c:f>Summary!$G$12</c:f>
              <c:strCache>
                <c:ptCount val="1"/>
                <c:pt idx="0">
                  <c:v>New Spare Parts Over Due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Summary!$G$13:$G$63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95136"/>
        <c:axId val="84393344"/>
      </c:lineChart>
      <c:catAx>
        <c:axId val="843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91808"/>
        <c:crosses val="autoZero"/>
        <c:auto val="1"/>
        <c:lblAlgn val="ctr"/>
        <c:lblOffset val="100"/>
        <c:noMultiLvlLbl val="0"/>
      </c:catAx>
      <c:valAx>
        <c:axId val="843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89888"/>
        <c:crosses val="autoZero"/>
        <c:crossBetween val="between"/>
      </c:valAx>
      <c:valAx>
        <c:axId val="84393344"/>
        <c:scaling>
          <c:orientation val="minMax"/>
          <c:max val="7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200" b="1">
                <a:solidFill>
                  <a:srgbClr val="006600"/>
                </a:solidFill>
              </a:defRPr>
            </a:pPr>
            <a:endParaRPr lang="en-US"/>
          </a:p>
        </c:txPr>
        <c:crossAx val="84395136"/>
        <c:crosses val="max"/>
        <c:crossBetween val="between"/>
        <c:majorUnit val="1"/>
      </c:valAx>
      <c:catAx>
        <c:axId val="843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933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latin typeface="Calibri" pitchFamily="34" charset="0"/>
          <a:cs typeface="Calibri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591620</xdr:colOff>
      <xdr:row>66</xdr:row>
      <xdr:rowOff>34636</xdr:rowOff>
    </xdr:from>
    <xdr:to>
      <xdr:col>30</xdr:col>
      <xdr:colOff>225137</xdr:colOff>
      <xdr:row>135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326571</xdr:colOff>
      <xdr:row>6</xdr:row>
      <xdr:rowOff>122463</xdr:rowOff>
    </xdr:from>
    <xdr:to>
      <xdr:col>13</xdr:col>
      <xdr:colOff>1669596</xdr:colOff>
      <xdr:row>11</xdr:row>
      <xdr:rowOff>193220</xdr:rowOff>
    </xdr:to>
    <xdr:pic>
      <xdr:nvPicPr>
        <xdr:cNvPr id="2" name="Picture 3" descr="DSC00367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537321" y="2243363"/>
          <a:ext cx="1343025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7</xdr:row>
      <xdr:rowOff>122464</xdr:rowOff>
    </xdr:from>
    <xdr:to>
      <xdr:col>13</xdr:col>
      <xdr:colOff>1657350</xdr:colOff>
      <xdr:row>7</xdr:row>
      <xdr:rowOff>1455964</xdr:rowOff>
    </xdr:to>
    <xdr:grpSp>
      <xdr:nvGrpSpPr>
        <xdr:cNvPr id="3" name="Group 9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34176607" y="2481035"/>
          <a:ext cx="1371600" cy="120650"/>
          <a:chOff x="11498036" y="3823607"/>
          <a:chExt cx="5570780" cy="3646714"/>
        </a:xfrm>
      </xdr:grpSpPr>
      <xdr:grpSp>
        <xdr:nvGrpSpPr>
          <xdr:cNvPr id="4" name="Group 8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>
            <a:grpSpLocks/>
          </xdr:cNvGrpSpPr>
        </xdr:nvGrpSpPr>
        <xdr:grpSpPr bwMode="auto">
          <a:xfrm>
            <a:off x="11498036" y="3823607"/>
            <a:ext cx="5570780" cy="3646714"/>
            <a:chOff x="11498036" y="3823607"/>
            <a:chExt cx="5570780" cy="3646714"/>
          </a:xfrm>
        </xdr:grpSpPr>
        <xdr:pic>
          <xdr:nvPicPr>
            <xdr:cNvPr id="6" name="Picture 80" descr="DSC02641.JPG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rcRect l="10458" t="20586" r="13370" b="20039"/>
            <a:stretch>
              <a:fillRect/>
            </a:stretch>
          </xdr:blipFill>
          <xdr:spPr bwMode="auto">
            <a:xfrm>
              <a:off x="11498036" y="3823607"/>
              <a:ext cx="5570780" cy="364671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7" name="Picture 80" descr="DSC02641.JPG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/>
            <a:srcRect l="34647" t="55812" r="35585" b="20039"/>
            <a:stretch>
              <a:fillRect/>
            </a:stretch>
          </xdr:blipFill>
          <xdr:spPr bwMode="auto">
            <a:xfrm>
              <a:off x="14818179" y="5674181"/>
              <a:ext cx="2177143" cy="172810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5" name="Picture 81" descr="DSC02642.JPG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 l="44255" t="43587" r="36890" b="21094"/>
          <a:stretch>
            <a:fillRect/>
          </a:stretch>
        </xdr:blipFill>
        <xdr:spPr bwMode="auto">
          <a:xfrm rot="814926">
            <a:off x="15580180" y="5510891"/>
            <a:ext cx="1061356" cy="125350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476250</xdr:colOff>
      <xdr:row>8</xdr:row>
      <xdr:rowOff>95250</xdr:rowOff>
    </xdr:from>
    <xdr:to>
      <xdr:col>13</xdr:col>
      <xdr:colOff>1619250</xdr:colOff>
      <xdr:row>13</xdr:row>
      <xdr:rowOff>232682</xdr:rowOff>
    </xdr:to>
    <xdr:pic>
      <xdr:nvPicPr>
        <xdr:cNvPr id="8" name="Picture 51" descr="DSC02838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 l="7031" t="9821" r="36385"/>
        <a:stretch>
          <a:fillRect/>
        </a:stretch>
      </xdr:blipFill>
      <xdr:spPr bwMode="auto">
        <a:xfrm>
          <a:off x="35687000" y="5314950"/>
          <a:ext cx="114300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9</xdr:row>
      <xdr:rowOff>122464</xdr:rowOff>
    </xdr:from>
    <xdr:to>
      <xdr:col>13</xdr:col>
      <xdr:colOff>1699532</xdr:colOff>
      <xdr:row>14</xdr:row>
      <xdr:rowOff>97972</xdr:rowOff>
    </xdr:to>
    <xdr:pic>
      <xdr:nvPicPr>
        <xdr:cNvPr id="9" name="Picture 27" descr="DSC02598.JP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 b="30453"/>
        <a:stretch>
          <a:fillRect/>
        </a:stretch>
      </xdr:blipFill>
      <xdr:spPr bwMode="auto">
        <a:xfrm>
          <a:off x="35510107" y="6891564"/>
          <a:ext cx="1400175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340179</xdr:colOff>
      <xdr:row>10</xdr:row>
      <xdr:rowOff>81643</xdr:rowOff>
    </xdr:from>
    <xdr:to>
      <xdr:col>13</xdr:col>
      <xdr:colOff>1664154</xdr:colOff>
      <xdr:row>16</xdr:row>
      <xdr:rowOff>12246</xdr:rowOff>
    </xdr:to>
    <xdr:pic>
      <xdr:nvPicPr>
        <xdr:cNvPr id="10" name="Picture 28" descr="DSC02819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29031"/>
        <a:stretch>
          <a:fillRect/>
        </a:stretch>
      </xdr:blipFill>
      <xdr:spPr bwMode="auto">
        <a:xfrm>
          <a:off x="35550929" y="8400143"/>
          <a:ext cx="1323975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571500</xdr:colOff>
      <xdr:row>11</xdr:row>
      <xdr:rowOff>81643</xdr:rowOff>
    </xdr:from>
    <xdr:to>
      <xdr:col>13</xdr:col>
      <xdr:colOff>1485900</xdr:colOff>
      <xdr:row>11</xdr:row>
      <xdr:rowOff>1500868</xdr:rowOff>
    </xdr:to>
    <xdr:pic>
      <xdr:nvPicPr>
        <xdr:cNvPr id="11" name="Picture 43" descr="DSC02538.JP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5782250" y="9949543"/>
          <a:ext cx="914400" cy="1419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435429</xdr:colOff>
      <xdr:row>12</xdr:row>
      <xdr:rowOff>68036</xdr:rowOff>
    </xdr:from>
    <xdr:to>
      <xdr:col>13</xdr:col>
      <xdr:colOff>1768929</xdr:colOff>
      <xdr:row>12</xdr:row>
      <xdr:rowOff>1487261</xdr:rowOff>
    </xdr:to>
    <xdr:grpSp>
      <xdr:nvGrpSpPr>
        <xdr:cNvPr id="12" name="Group 12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/>
        </xdr:cNvGrpSpPr>
      </xdr:nvGrpSpPr>
      <xdr:grpSpPr bwMode="auto">
        <a:xfrm>
          <a:off x="34326286" y="3651250"/>
          <a:ext cx="1333500" cy="174625"/>
          <a:chOff x="16441511" y="49679679"/>
          <a:chExt cx="1333500" cy="1416502"/>
        </a:xfrm>
      </xdr:grpSpPr>
      <xdr:pic>
        <xdr:nvPicPr>
          <xdr:cNvPr id="13" name="Picture 97" descr="DSC02560.JPG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/>
          <a:srcRect l="20258" t="2010" r="24834" b="25223"/>
          <a:stretch>
            <a:fillRect/>
          </a:stretch>
        </xdr:blipFill>
        <xdr:spPr bwMode="auto">
          <a:xfrm>
            <a:off x="16441511" y="49679679"/>
            <a:ext cx="1333500" cy="1333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" name="Picture 2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rcRect/>
          <a:stretch>
            <a:fillRect/>
          </a:stretch>
        </xdr:blipFill>
        <xdr:spPr bwMode="auto">
          <a:xfrm>
            <a:off x="16444231" y="50543684"/>
            <a:ext cx="714375" cy="5524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353786</xdr:colOff>
      <xdr:row>13</xdr:row>
      <xdr:rowOff>244928</xdr:rowOff>
    </xdr:from>
    <xdr:to>
      <xdr:col>13</xdr:col>
      <xdr:colOff>1725386</xdr:colOff>
      <xdr:row>18</xdr:row>
      <xdr:rowOff>42635</xdr:rowOff>
    </xdr:to>
    <xdr:pic>
      <xdr:nvPicPr>
        <xdr:cNvPr id="15" name="Picture 95" descr="DSC02568.JPG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564536" y="13211628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394607</xdr:colOff>
      <xdr:row>14</xdr:row>
      <xdr:rowOff>285750</xdr:rowOff>
    </xdr:from>
    <xdr:to>
      <xdr:col>13</xdr:col>
      <xdr:colOff>1766207</xdr:colOff>
      <xdr:row>19</xdr:row>
      <xdr:rowOff>45357</xdr:rowOff>
    </xdr:to>
    <xdr:pic>
      <xdr:nvPicPr>
        <xdr:cNvPr id="16" name="Picture 95" descr="DSC02568.JPG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605357" y="14801850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15</xdr:row>
      <xdr:rowOff>136071</xdr:rowOff>
    </xdr:from>
    <xdr:to>
      <xdr:col>13</xdr:col>
      <xdr:colOff>1807028</xdr:colOff>
      <xdr:row>19</xdr:row>
      <xdr:rowOff>175532</xdr:rowOff>
    </xdr:to>
    <xdr:pic>
      <xdr:nvPicPr>
        <xdr:cNvPr id="17" name="Picture 19" descr="DSC02833.JPG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rcRect l="4185" r="7758" b="12723"/>
        <a:stretch>
          <a:fillRect/>
        </a:stretch>
      </xdr:blipFill>
      <xdr:spPr bwMode="auto">
        <a:xfrm>
          <a:off x="35646178" y="16201571"/>
          <a:ext cx="13716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408215</xdr:colOff>
      <xdr:row>16</xdr:row>
      <xdr:rowOff>40821</xdr:rowOff>
    </xdr:from>
    <xdr:to>
      <xdr:col>13</xdr:col>
      <xdr:colOff>1741715</xdr:colOff>
      <xdr:row>22</xdr:row>
      <xdr:rowOff>0</xdr:rowOff>
    </xdr:to>
    <xdr:pic>
      <xdr:nvPicPr>
        <xdr:cNvPr id="18" name="Picture 64" descr="DSC02841.JP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l="19922" t="2232" r="18806" b="10490"/>
        <a:stretch>
          <a:fillRect/>
        </a:stretch>
      </xdr:blipFill>
      <xdr:spPr bwMode="auto">
        <a:xfrm>
          <a:off x="35618965" y="17655721"/>
          <a:ext cx="133350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408214</xdr:colOff>
      <xdr:row>17</xdr:row>
      <xdr:rowOff>122464</xdr:rowOff>
    </xdr:from>
    <xdr:to>
      <xdr:col>13</xdr:col>
      <xdr:colOff>1760764</xdr:colOff>
      <xdr:row>22</xdr:row>
      <xdr:rowOff>69396</xdr:rowOff>
    </xdr:to>
    <xdr:pic>
      <xdr:nvPicPr>
        <xdr:cNvPr id="19" name="Picture 84" descr="DSC02622.JP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 l="22025" r="29843" b="24405"/>
        <a:stretch>
          <a:fillRect/>
        </a:stretch>
      </xdr:blipFill>
      <xdr:spPr bwMode="auto">
        <a:xfrm>
          <a:off x="35618964" y="19286764"/>
          <a:ext cx="1352550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18</xdr:row>
      <xdr:rowOff>13607</xdr:rowOff>
    </xdr:from>
    <xdr:to>
      <xdr:col>13</xdr:col>
      <xdr:colOff>1864178</xdr:colOff>
      <xdr:row>23</xdr:row>
      <xdr:rowOff>131989</xdr:rowOff>
    </xdr:to>
    <xdr:pic>
      <xdr:nvPicPr>
        <xdr:cNvPr id="20" name="Picture 111" descr="DSC02575.JP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rcRect l="17410" t="7813" r="15289" b="7590"/>
        <a:stretch>
          <a:fillRect/>
        </a:stretch>
      </xdr:blipFill>
      <xdr:spPr bwMode="auto">
        <a:xfrm>
          <a:off x="35646178" y="20727307"/>
          <a:ext cx="1428750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19</xdr:row>
      <xdr:rowOff>136072</xdr:rowOff>
    </xdr:from>
    <xdr:to>
      <xdr:col>13</xdr:col>
      <xdr:colOff>1743075</xdr:colOff>
      <xdr:row>19</xdr:row>
      <xdr:rowOff>1345747</xdr:rowOff>
    </xdr:to>
    <xdr:grpSp>
      <xdr:nvGrpSpPr>
        <xdr:cNvPr id="21" name="Group 1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pSpPr>
          <a:grpSpLocks/>
        </xdr:cNvGrpSpPr>
      </xdr:nvGrpSpPr>
      <xdr:grpSpPr bwMode="auto">
        <a:xfrm>
          <a:off x="34176607" y="5433786"/>
          <a:ext cx="1457325" cy="104775"/>
          <a:chOff x="17975036" y="13280571"/>
          <a:chExt cx="5170713" cy="3878035"/>
        </a:xfrm>
      </xdr:grpSpPr>
      <xdr:pic>
        <xdr:nvPicPr>
          <xdr:cNvPr id="22" name="Picture 10" descr="DSC02832.JPG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/>
          <a:srcRect/>
          <a:stretch>
            <a:fillRect/>
          </a:stretch>
        </xdr:blipFill>
        <xdr:spPr bwMode="auto">
          <a:xfrm>
            <a:off x="17975036" y="13280571"/>
            <a:ext cx="5170713" cy="38780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" name="Picture 11" descr="DSC00269.JPG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/>
          <a:srcRect b="40585"/>
          <a:stretch>
            <a:fillRect/>
          </a:stretch>
        </xdr:blipFill>
        <xdr:spPr bwMode="auto">
          <a:xfrm>
            <a:off x="20230337" y="16014743"/>
            <a:ext cx="2762251" cy="9744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408215</xdr:colOff>
      <xdr:row>20</xdr:row>
      <xdr:rowOff>108857</xdr:rowOff>
    </xdr:from>
    <xdr:to>
      <xdr:col>13</xdr:col>
      <xdr:colOff>1789340</xdr:colOff>
      <xdr:row>25</xdr:row>
      <xdr:rowOff>227239</xdr:rowOff>
    </xdr:to>
    <xdr:pic>
      <xdr:nvPicPr>
        <xdr:cNvPr id="24" name="Picture 163" descr="IMG_20140825_162404.jpg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 l="22110" t="16425" r="21609" b="10741"/>
        <a:stretch>
          <a:fillRect/>
        </a:stretch>
      </xdr:blipFill>
      <xdr:spPr bwMode="auto">
        <a:xfrm>
          <a:off x="35618965" y="23921357"/>
          <a:ext cx="13811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26</xdr:row>
      <xdr:rowOff>122464</xdr:rowOff>
    </xdr:from>
    <xdr:to>
      <xdr:col>13</xdr:col>
      <xdr:colOff>1632857</xdr:colOff>
      <xdr:row>32</xdr:row>
      <xdr:rowOff>2720</xdr:rowOff>
    </xdr:to>
    <xdr:pic>
      <xdr:nvPicPr>
        <xdr:cNvPr id="25" name="Picture 15" descr="Copy of DSC01127.JPG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rcRect l="14784" t="16518" r="16701" b="9869"/>
        <a:stretch>
          <a:fillRect/>
        </a:stretch>
      </xdr:blipFill>
      <xdr:spPr bwMode="auto">
        <a:xfrm>
          <a:off x="35510107" y="33231364"/>
          <a:ext cx="1333500" cy="13498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326571</xdr:colOff>
      <xdr:row>27</xdr:row>
      <xdr:rowOff>68036</xdr:rowOff>
    </xdr:from>
    <xdr:to>
      <xdr:col>13</xdr:col>
      <xdr:colOff>1716641</xdr:colOff>
      <xdr:row>32</xdr:row>
      <xdr:rowOff>211257</xdr:rowOff>
    </xdr:to>
    <xdr:pic>
      <xdr:nvPicPr>
        <xdr:cNvPr id="26" name="Picture 25" descr="DSC00002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37321" y="34726336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353785</xdr:colOff>
      <xdr:row>28</xdr:row>
      <xdr:rowOff>108857</xdr:rowOff>
    </xdr:from>
    <xdr:to>
      <xdr:col>13</xdr:col>
      <xdr:colOff>1743855</xdr:colOff>
      <xdr:row>34</xdr:row>
      <xdr:rowOff>7149</xdr:rowOff>
    </xdr:to>
    <xdr:pic>
      <xdr:nvPicPr>
        <xdr:cNvPr id="27" name="Picture 26" descr="DSC00002.JP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64535" y="36316557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326571</xdr:colOff>
      <xdr:row>29</xdr:row>
      <xdr:rowOff>108857</xdr:rowOff>
    </xdr:from>
    <xdr:to>
      <xdr:col>13</xdr:col>
      <xdr:colOff>1740215</xdr:colOff>
      <xdr:row>35</xdr:row>
      <xdr:rowOff>40821</xdr:rowOff>
    </xdr:to>
    <xdr:pic>
      <xdr:nvPicPr>
        <xdr:cNvPr id="28" name="Picture 27" descr="DSC00087.JPG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5537321" y="37865957"/>
          <a:ext cx="1413644" cy="1401535"/>
        </a:xfrm>
        <a:prstGeom prst="rect">
          <a:avLst/>
        </a:prstGeom>
      </xdr:spPr>
    </xdr:pic>
    <xdr:clientData/>
  </xdr:twoCellAnchor>
  <xdr:twoCellAnchor editAs="oneCell">
    <xdr:from>
      <xdr:col>13</xdr:col>
      <xdr:colOff>312964</xdr:colOff>
      <xdr:row>30</xdr:row>
      <xdr:rowOff>190500</xdr:rowOff>
    </xdr:from>
    <xdr:to>
      <xdr:col>13</xdr:col>
      <xdr:colOff>1765640</xdr:colOff>
      <xdr:row>35</xdr:row>
      <xdr:rowOff>217395</xdr:rowOff>
    </xdr:to>
    <xdr:pic>
      <xdr:nvPicPr>
        <xdr:cNvPr id="29" name="Picture 28" descr="DSC00090.JPG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35523714" y="39497000"/>
          <a:ext cx="1452676" cy="1251537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31</xdr:row>
      <xdr:rowOff>40821</xdr:rowOff>
    </xdr:from>
    <xdr:to>
      <xdr:col>13</xdr:col>
      <xdr:colOff>1782535</xdr:colOff>
      <xdr:row>36</xdr:row>
      <xdr:rowOff>168822</xdr:rowOff>
    </xdr:to>
    <xdr:pic>
      <xdr:nvPicPr>
        <xdr:cNvPr id="30" name="Picture 29" descr="DSC00133.JPG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rcRect l="9910" r="12610"/>
        <a:stretch>
          <a:fillRect/>
        </a:stretch>
      </xdr:blipFill>
      <xdr:spPr>
        <a:xfrm>
          <a:off x="35591750" y="40896721"/>
          <a:ext cx="1401535" cy="1352644"/>
        </a:xfrm>
        <a:prstGeom prst="rect">
          <a:avLst/>
        </a:prstGeom>
      </xdr:spPr>
    </xdr:pic>
    <xdr:clientData/>
  </xdr:twoCellAnchor>
  <xdr:twoCellAnchor editAs="oneCell">
    <xdr:from>
      <xdr:col>13</xdr:col>
      <xdr:colOff>408214</xdr:colOff>
      <xdr:row>32</xdr:row>
      <xdr:rowOff>81643</xdr:rowOff>
    </xdr:from>
    <xdr:to>
      <xdr:col>13</xdr:col>
      <xdr:colOff>1834893</xdr:colOff>
      <xdr:row>37</xdr:row>
      <xdr:rowOff>158750</xdr:rowOff>
    </xdr:to>
    <xdr:pic>
      <xdr:nvPicPr>
        <xdr:cNvPr id="31" name="Picture 30" descr="DSC00128.JPG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 l="16255" t="7218" r="16143" b="14551"/>
        <a:stretch>
          <a:fillRect/>
        </a:stretch>
      </xdr:blipFill>
      <xdr:spPr>
        <a:xfrm>
          <a:off x="35618964" y="42486943"/>
          <a:ext cx="1426679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33</xdr:row>
      <xdr:rowOff>68036</xdr:rowOff>
    </xdr:from>
    <xdr:to>
      <xdr:col>13</xdr:col>
      <xdr:colOff>1714987</xdr:colOff>
      <xdr:row>39</xdr:row>
      <xdr:rowOff>176893</xdr:rowOff>
    </xdr:to>
    <xdr:pic>
      <xdr:nvPicPr>
        <xdr:cNvPr id="32" name="Picture 31" descr="DSC00134.JPG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35496500" y="44022736"/>
          <a:ext cx="1429237" cy="1387929"/>
        </a:xfrm>
        <a:prstGeom prst="rect">
          <a:avLst/>
        </a:prstGeom>
      </xdr:spPr>
    </xdr:pic>
    <xdr:clientData/>
  </xdr:twoCellAnchor>
  <xdr:twoCellAnchor>
    <xdr:from>
      <xdr:col>13</xdr:col>
      <xdr:colOff>421822</xdr:colOff>
      <xdr:row>34</xdr:row>
      <xdr:rowOff>122465</xdr:rowOff>
    </xdr:from>
    <xdr:to>
      <xdr:col>13</xdr:col>
      <xdr:colOff>1802967</xdr:colOff>
      <xdr:row>34</xdr:row>
      <xdr:rowOff>1466850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312679" y="9094108"/>
          <a:ext cx="1381145" cy="118835"/>
          <a:chOff x="10409463" y="253936499"/>
          <a:chExt cx="1381145" cy="1344385"/>
        </a:xfrm>
      </xdr:grpSpPr>
      <xdr:pic>
        <xdr:nvPicPr>
          <xdr:cNvPr id="34" name="Picture 33" descr="DSC00203.JPG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lum bright="20000" contrast="40000"/>
          </a:blip>
          <a:stretch>
            <a:fillRect/>
          </a:stretch>
        </xdr:blipFill>
        <xdr:spPr>
          <a:xfrm>
            <a:off x="10409463" y="253936499"/>
            <a:ext cx="1381145" cy="1344385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10640786" y="253977321"/>
            <a:ext cx="952500" cy="680358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13</xdr:col>
      <xdr:colOff>217715</xdr:colOff>
      <xdr:row>35</xdr:row>
      <xdr:rowOff>81643</xdr:rowOff>
    </xdr:from>
    <xdr:to>
      <xdr:col>13</xdr:col>
      <xdr:colOff>1644218</xdr:colOff>
      <xdr:row>35</xdr:row>
      <xdr:rowOff>1273949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pSpPr/>
      </xdr:nvGrpSpPr>
      <xdr:grpSpPr>
        <a:xfrm>
          <a:off x="34108572" y="9298214"/>
          <a:ext cx="1426503" cy="157256"/>
          <a:chOff x="10436678" y="255460501"/>
          <a:chExt cx="1426503" cy="1192306"/>
        </a:xfrm>
      </xdr:grpSpPr>
      <xdr:pic>
        <xdr:nvPicPr>
          <xdr:cNvPr id="37" name="Picture 36" descr="DSC00001.JPG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/>
          <a:stretch>
            <a:fillRect/>
          </a:stretch>
        </xdr:blipFill>
        <xdr:spPr>
          <a:xfrm>
            <a:off x="10436678" y="255460501"/>
            <a:ext cx="1426503" cy="1192306"/>
          </a:xfrm>
          <a:prstGeom prst="rect">
            <a:avLst/>
          </a:prstGeom>
        </xdr:spPr>
      </xdr:pic>
      <xdr:pic>
        <xdr:nvPicPr>
          <xdr:cNvPr id="38" name="Picture 37" descr="DSC00003.JPG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/>
          <a:stretch>
            <a:fillRect/>
          </a:stretch>
        </xdr:blipFill>
        <xdr:spPr>
          <a:xfrm>
            <a:off x="11307534" y="255514930"/>
            <a:ext cx="530679" cy="632945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86"/>
  <sheetViews>
    <sheetView topLeftCell="G1" workbookViewId="0">
      <selection activeCell="U23" sqref="U23"/>
    </sheetView>
  </sheetViews>
  <sheetFormatPr defaultColWidth="8.7109375" defaultRowHeight="15" x14ac:dyDescent="0.35"/>
  <cols>
    <col min="1" max="1" width="8.7109375" style="78"/>
    <col min="2" max="2" width="6" style="78" bestFit="1" customWidth="1"/>
    <col min="3" max="3" width="36" style="78" bestFit="1" customWidth="1"/>
    <col min="4" max="4" width="24.42578125" style="78" bestFit="1" customWidth="1"/>
    <col min="5" max="5" width="49.140625" style="78" customWidth="1"/>
    <col min="6" max="6" width="44.85546875" style="78" customWidth="1"/>
    <col min="7" max="7" width="14" style="78" bestFit="1" customWidth="1"/>
    <col min="8" max="8" width="15.140625" style="78" bestFit="1" customWidth="1"/>
    <col min="9" max="9" width="26.28515625" style="78" bestFit="1" customWidth="1"/>
    <col min="10" max="10" width="14" style="78" bestFit="1" customWidth="1"/>
    <col min="11" max="11" width="7.42578125" style="78" hidden="1" customWidth="1"/>
    <col min="12" max="12" width="6.42578125" style="78" hidden="1" customWidth="1"/>
    <col min="13" max="13" width="9.85546875" style="78" hidden="1" customWidth="1"/>
    <col min="14" max="15" width="8.42578125" style="78" hidden="1" customWidth="1"/>
    <col min="16" max="16" width="8.85546875" style="78" hidden="1" customWidth="1"/>
    <col min="17" max="17" width="21.42578125" style="78" hidden="1" customWidth="1"/>
    <col min="18" max="18" width="8.42578125" style="78" hidden="1" customWidth="1"/>
    <col min="19" max="19" width="8.140625" style="78" hidden="1" customWidth="1"/>
    <col min="20" max="20" width="8.42578125" style="78" hidden="1" customWidth="1"/>
    <col min="21" max="22" width="19.140625" style="79" customWidth="1"/>
    <col min="23" max="23" width="17.85546875" style="79" customWidth="1"/>
    <col min="24" max="24" width="11.42578125" style="78" customWidth="1"/>
    <col min="25" max="25" width="15.42578125" style="78" customWidth="1"/>
    <col min="26" max="26" width="18.42578125" style="101" bestFit="1" customWidth="1"/>
    <col min="27" max="16384" width="8.7109375" style="78"/>
  </cols>
  <sheetData>
    <row r="1" spans="1:26" s="40" customFormat="1" ht="30" x14ac:dyDescent="0.25">
      <c r="A1" s="41" t="s">
        <v>1</v>
      </c>
      <c r="B1" s="39" t="s">
        <v>349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370</v>
      </c>
      <c r="I1" s="41" t="s">
        <v>7</v>
      </c>
      <c r="J1" s="41" t="s">
        <v>6</v>
      </c>
      <c r="K1" s="49" t="s">
        <v>8</v>
      </c>
      <c r="L1" s="39" t="s">
        <v>9</v>
      </c>
      <c r="M1" s="39" t="s">
        <v>10</v>
      </c>
      <c r="N1" s="39" t="s">
        <v>11</v>
      </c>
      <c r="O1" s="39" t="s">
        <v>12</v>
      </c>
      <c r="P1" s="39" t="s">
        <v>13</v>
      </c>
      <c r="Q1" s="39" t="s">
        <v>14</v>
      </c>
      <c r="R1" s="39" t="s">
        <v>15</v>
      </c>
      <c r="S1" s="39" t="s">
        <v>16</v>
      </c>
      <c r="T1" s="41" t="s">
        <v>17</v>
      </c>
      <c r="U1" s="50" t="s">
        <v>360</v>
      </c>
      <c r="V1" s="50" t="s">
        <v>359</v>
      </c>
      <c r="W1" s="50" t="s">
        <v>361</v>
      </c>
      <c r="X1" s="41" t="s">
        <v>364</v>
      </c>
      <c r="Y1" s="39" t="s">
        <v>376</v>
      </c>
      <c r="Z1" s="98" t="s">
        <v>365</v>
      </c>
    </row>
    <row r="2" spans="1:26" s="88" customFormat="1" x14ac:dyDescent="0.25">
      <c r="A2" s="80">
        <v>1</v>
      </c>
      <c r="B2" s="81">
        <v>3</v>
      </c>
      <c r="C2" s="81" t="s">
        <v>29</v>
      </c>
      <c r="D2" s="81" t="s">
        <v>30</v>
      </c>
      <c r="E2" s="81" t="s">
        <v>31</v>
      </c>
      <c r="F2" s="81" t="s">
        <v>32</v>
      </c>
      <c r="G2" s="81" t="s">
        <v>33</v>
      </c>
      <c r="H2" s="82"/>
      <c r="I2" s="81" t="s">
        <v>23</v>
      </c>
      <c r="J2" s="81" t="s">
        <v>34</v>
      </c>
      <c r="K2" s="81">
        <v>0</v>
      </c>
      <c r="L2" s="81">
        <v>1</v>
      </c>
      <c r="M2" s="81">
        <v>0</v>
      </c>
      <c r="N2" s="81">
        <v>1</v>
      </c>
      <c r="O2" s="81">
        <v>1</v>
      </c>
      <c r="P2" s="81" t="s">
        <v>355</v>
      </c>
      <c r="Q2" s="83" t="s">
        <v>356</v>
      </c>
      <c r="R2" s="84" t="s">
        <v>25</v>
      </c>
      <c r="S2" s="82"/>
      <c r="T2" s="85"/>
      <c r="U2" s="86">
        <v>41953</v>
      </c>
      <c r="V2" s="86">
        <f>U2+30</f>
        <v>41983</v>
      </c>
      <c r="W2" s="87">
        <v>41954</v>
      </c>
      <c r="X2" s="82"/>
      <c r="Y2" s="82"/>
      <c r="Z2" s="99" t="s">
        <v>390</v>
      </c>
    </row>
    <row r="3" spans="1:26" s="40" customFormat="1" x14ac:dyDescent="0.25">
      <c r="A3" s="41">
        <v>2</v>
      </c>
      <c r="B3" s="43">
        <v>4</v>
      </c>
      <c r="C3" s="43" t="s">
        <v>35</v>
      </c>
      <c r="D3" s="43" t="s">
        <v>30</v>
      </c>
      <c r="E3" s="43" t="s">
        <v>36</v>
      </c>
      <c r="F3" s="43" t="s">
        <v>37</v>
      </c>
      <c r="G3" s="43" t="s">
        <v>38</v>
      </c>
      <c r="H3" s="51"/>
      <c r="I3" s="43" t="s">
        <v>39</v>
      </c>
      <c r="J3" s="43" t="s">
        <v>34</v>
      </c>
      <c r="K3" s="43">
        <v>0</v>
      </c>
      <c r="L3" s="43">
        <v>0</v>
      </c>
      <c r="M3" s="43">
        <v>0</v>
      </c>
      <c r="N3" s="43">
        <v>0</v>
      </c>
      <c r="O3" s="43">
        <v>1</v>
      </c>
      <c r="P3" s="43" t="s">
        <v>355</v>
      </c>
      <c r="Q3" s="52" t="s">
        <v>356</v>
      </c>
      <c r="R3" s="53" t="s">
        <v>25</v>
      </c>
      <c r="S3" s="51"/>
      <c r="T3" s="54"/>
      <c r="U3" s="50">
        <v>41953</v>
      </c>
      <c r="V3" s="50">
        <f t="shared" ref="V3:V24" si="0">U3+30</f>
        <v>41983</v>
      </c>
      <c r="W3" s="51"/>
      <c r="X3" s="51"/>
      <c r="Y3" s="51"/>
      <c r="Z3" s="98" t="s">
        <v>391</v>
      </c>
    </row>
    <row r="4" spans="1:26" s="40" customFormat="1" x14ac:dyDescent="0.25">
      <c r="A4" s="41">
        <v>3</v>
      </c>
      <c r="B4" s="43">
        <v>6</v>
      </c>
      <c r="C4" s="43" t="s">
        <v>43</v>
      </c>
      <c r="D4" s="43" t="s">
        <v>44</v>
      </c>
      <c r="E4" s="43" t="s">
        <v>45</v>
      </c>
      <c r="F4" s="43" t="s">
        <v>46</v>
      </c>
      <c r="G4" s="43" t="s">
        <v>47</v>
      </c>
      <c r="H4" s="51"/>
      <c r="I4" s="43" t="s">
        <v>386</v>
      </c>
      <c r="J4" s="43" t="s">
        <v>34</v>
      </c>
      <c r="K4" s="43">
        <v>0</v>
      </c>
      <c r="L4" s="43">
        <v>0</v>
      </c>
      <c r="M4" s="43">
        <v>0</v>
      </c>
      <c r="N4" s="43">
        <v>0</v>
      </c>
      <c r="O4" s="43">
        <v>2</v>
      </c>
      <c r="P4" s="43" t="s">
        <v>355</v>
      </c>
      <c r="Q4" s="52" t="s">
        <v>356</v>
      </c>
      <c r="R4" s="53" t="s">
        <v>25</v>
      </c>
      <c r="S4" s="51"/>
      <c r="T4" s="54"/>
      <c r="U4" s="50">
        <v>41953</v>
      </c>
      <c r="V4" s="50">
        <f t="shared" si="0"/>
        <v>41983</v>
      </c>
      <c r="W4" s="51"/>
      <c r="X4" s="51"/>
      <c r="Y4" s="51"/>
      <c r="Z4" s="98" t="s">
        <v>391</v>
      </c>
    </row>
    <row r="5" spans="1:26" s="40" customFormat="1" x14ac:dyDescent="0.25">
      <c r="A5" s="41">
        <v>4</v>
      </c>
      <c r="B5" s="43">
        <v>25</v>
      </c>
      <c r="C5" s="43" t="s">
        <v>84</v>
      </c>
      <c r="D5" s="43" t="s">
        <v>44</v>
      </c>
      <c r="E5" s="43" t="s">
        <v>61</v>
      </c>
      <c r="F5" s="43" t="s">
        <v>88</v>
      </c>
      <c r="G5" s="43" t="s">
        <v>86</v>
      </c>
      <c r="H5" s="51"/>
      <c r="I5" s="43" t="s">
        <v>389</v>
      </c>
      <c r="J5" s="43" t="s">
        <v>34</v>
      </c>
      <c r="K5" s="43">
        <v>0</v>
      </c>
      <c r="L5" s="43">
        <v>0</v>
      </c>
      <c r="M5" s="43">
        <v>0</v>
      </c>
      <c r="N5" s="43">
        <v>0</v>
      </c>
      <c r="O5" s="43">
        <v>5</v>
      </c>
      <c r="P5" s="43" t="s">
        <v>355</v>
      </c>
      <c r="Q5" s="52" t="s">
        <v>356</v>
      </c>
      <c r="R5" s="53" t="s">
        <v>25</v>
      </c>
      <c r="S5" s="55"/>
      <c r="T5" s="54"/>
      <c r="U5" s="50">
        <v>41953</v>
      </c>
      <c r="V5" s="50">
        <f t="shared" si="0"/>
        <v>41983</v>
      </c>
      <c r="W5" s="51"/>
      <c r="X5" s="51"/>
      <c r="Y5" s="51"/>
      <c r="Z5" s="98" t="s">
        <v>391</v>
      </c>
    </row>
    <row r="6" spans="1:26" s="40" customFormat="1" x14ac:dyDescent="0.25">
      <c r="A6" s="41">
        <v>5</v>
      </c>
      <c r="B6" s="43">
        <v>26</v>
      </c>
      <c r="C6" s="43" t="s">
        <v>89</v>
      </c>
      <c r="D6" s="43" t="s">
        <v>30</v>
      </c>
      <c r="E6" s="43" t="s">
        <v>90</v>
      </c>
      <c r="F6" s="43" t="s">
        <v>91</v>
      </c>
      <c r="G6" s="43" t="s">
        <v>92</v>
      </c>
      <c r="H6" s="51"/>
      <c r="I6" s="43" t="s">
        <v>39</v>
      </c>
      <c r="J6" s="43" t="s">
        <v>34</v>
      </c>
      <c r="K6" s="43">
        <v>0</v>
      </c>
      <c r="L6" s="43">
        <v>0</v>
      </c>
      <c r="M6" s="43">
        <v>0</v>
      </c>
      <c r="N6" s="43">
        <v>0</v>
      </c>
      <c r="O6" s="43">
        <v>2</v>
      </c>
      <c r="P6" s="43" t="s">
        <v>355</v>
      </c>
      <c r="Q6" s="52" t="s">
        <v>356</v>
      </c>
      <c r="R6" s="53" t="s">
        <v>25</v>
      </c>
      <c r="S6" s="51"/>
      <c r="T6" s="54"/>
      <c r="U6" s="50">
        <v>41953</v>
      </c>
      <c r="V6" s="50">
        <f t="shared" si="0"/>
        <v>41983</v>
      </c>
      <c r="W6" s="51"/>
      <c r="X6" s="51"/>
      <c r="Y6" s="51"/>
      <c r="Z6" s="98" t="s">
        <v>391</v>
      </c>
    </row>
    <row r="7" spans="1:26" s="40" customFormat="1" x14ac:dyDescent="0.25">
      <c r="A7" s="41">
        <v>6</v>
      </c>
      <c r="B7" s="43">
        <v>31</v>
      </c>
      <c r="C7" s="43" t="s">
        <v>104</v>
      </c>
      <c r="D7" s="43" t="s">
        <v>44</v>
      </c>
      <c r="E7" s="43" t="s">
        <v>61</v>
      </c>
      <c r="F7" s="43" t="s">
        <v>105</v>
      </c>
      <c r="G7" s="43" t="s">
        <v>86</v>
      </c>
      <c r="H7" s="51"/>
      <c r="I7" s="43" t="s">
        <v>23</v>
      </c>
      <c r="J7" s="43" t="s">
        <v>34</v>
      </c>
      <c r="K7" s="43">
        <v>0</v>
      </c>
      <c r="L7" s="43">
        <v>1</v>
      </c>
      <c r="M7" s="43">
        <v>0</v>
      </c>
      <c r="N7" s="43">
        <v>1</v>
      </c>
      <c r="O7" s="43">
        <v>1</v>
      </c>
      <c r="P7" s="43" t="s">
        <v>355</v>
      </c>
      <c r="Q7" s="52" t="s">
        <v>356</v>
      </c>
      <c r="R7" s="53" t="s">
        <v>25</v>
      </c>
      <c r="S7" s="51"/>
      <c r="T7" s="54"/>
      <c r="U7" s="50">
        <v>41953</v>
      </c>
      <c r="V7" s="50">
        <f t="shared" si="0"/>
        <v>41983</v>
      </c>
      <c r="W7" s="51"/>
      <c r="X7" s="51"/>
      <c r="Y7" s="51"/>
      <c r="Z7" s="98" t="s">
        <v>391</v>
      </c>
    </row>
    <row r="8" spans="1:26" s="40" customFormat="1" x14ac:dyDescent="0.25">
      <c r="A8" s="41">
        <v>7</v>
      </c>
      <c r="B8" s="43">
        <v>32</v>
      </c>
      <c r="C8" s="43" t="s">
        <v>106</v>
      </c>
      <c r="D8" s="43" t="s">
        <v>30</v>
      </c>
      <c r="E8" s="43" t="s">
        <v>107</v>
      </c>
      <c r="F8" s="43" t="s">
        <v>108</v>
      </c>
      <c r="G8" s="43" t="s">
        <v>109</v>
      </c>
      <c r="H8" s="51"/>
      <c r="I8" s="43" t="s">
        <v>23</v>
      </c>
      <c r="J8" s="43" t="s">
        <v>34</v>
      </c>
      <c r="K8" s="43">
        <v>0</v>
      </c>
      <c r="L8" s="43">
        <v>1</v>
      </c>
      <c r="M8" s="43">
        <v>0</v>
      </c>
      <c r="N8" s="43">
        <v>1</v>
      </c>
      <c r="O8" s="43">
        <v>1</v>
      </c>
      <c r="P8" s="43" t="s">
        <v>355</v>
      </c>
      <c r="Q8" s="52" t="s">
        <v>356</v>
      </c>
      <c r="R8" s="53" t="s">
        <v>25</v>
      </c>
      <c r="S8" s="56"/>
      <c r="T8" s="54"/>
      <c r="U8" s="50">
        <v>41953</v>
      </c>
      <c r="V8" s="50">
        <f t="shared" si="0"/>
        <v>41983</v>
      </c>
      <c r="W8" s="51"/>
      <c r="X8" s="51"/>
      <c r="Y8" s="51"/>
      <c r="Z8" s="98" t="s">
        <v>391</v>
      </c>
    </row>
    <row r="9" spans="1:26" s="40" customFormat="1" x14ac:dyDescent="0.25">
      <c r="A9" s="41">
        <v>8</v>
      </c>
      <c r="B9" s="43">
        <v>39</v>
      </c>
      <c r="C9" s="43" t="s">
        <v>123</v>
      </c>
      <c r="D9" s="43" t="s">
        <v>19</v>
      </c>
      <c r="E9" s="43" t="s">
        <v>124</v>
      </c>
      <c r="F9" s="43" t="s">
        <v>125</v>
      </c>
      <c r="G9" s="43" t="s">
        <v>38</v>
      </c>
      <c r="H9" s="51"/>
      <c r="I9" s="43" t="s">
        <v>23</v>
      </c>
      <c r="J9" s="43" t="s">
        <v>34</v>
      </c>
      <c r="K9" s="43">
        <v>0</v>
      </c>
      <c r="L9" s="43">
        <v>4</v>
      </c>
      <c r="M9" s="43">
        <v>0</v>
      </c>
      <c r="N9" s="43">
        <v>4</v>
      </c>
      <c r="O9" s="43">
        <v>5</v>
      </c>
      <c r="P9" s="43" t="s">
        <v>355</v>
      </c>
      <c r="Q9" s="52" t="s">
        <v>356</v>
      </c>
      <c r="R9" s="53" t="s">
        <v>25</v>
      </c>
      <c r="S9" s="51"/>
      <c r="T9" s="54"/>
      <c r="U9" s="50">
        <v>41953</v>
      </c>
      <c r="V9" s="50">
        <f t="shared" si="0"/>
        <v>41983</v>
      </c>
      <c r="W9" s="51"/>
      <c r="X9" s="51"/>
      <c r="Y9" s="51"/>
      <c r="Z9" s="98" t="s">
        <v>391</v>
      </c>
    </row>
    <row r="10" spans="1:26" s="40" customFormat="1" x14ac:dyDescent="0.25">
      <c r="A10" s="41">
        <v>9</v>
      </c>
      <c r="B10" s="43">
        <v>40</v>
      </c>
      <c r="C10" s="43" t="s">
        <v>123</v>
      </c>
      <c r="D10" s="43" t="s">
        <v>19</v>
      </c>
      <c r="E10" s="43" t="s">
        <v>126</v>
      </c>
      <c r="F10" s="43" t="s">
        <v>127</v>
      </c>
      <c r="G10" s="43" t="s">
        <v>38</v>
      </c>
      <c r="H10" s="51"/>
      <c r="I10" s="43" t="s">
        <v>23</v>
      </c>
      <c r="J10" s="43" t="s">
        <v>34</v>
      </c>
      <c r="K10" s="43">
        <v>0</v>
      </c>
      <c r="L10" s="43">
        <v>0</v>
      </c>
      <c r="M10" s="43">
        <v>0</v>
      </c>
      <c r="N10" s="43">
        <v>0</v>
      </c>
      <c r="O10" s="43">
        <v>5</v>
      </c>
      <c r="P10" s="43" t="s">
        <v>355</v>
      </c>
      <c r="Q10" s="52" t="s">
        <v>356</v>
      </c>
      <c r="R10" s="53" t="s">
        <v>25</v>
      </c>
      <c r="S10" s="51"/>
      <c r="T10" s="54"/>
      <c r="U10" s="50">
        <v>41953</v>
      </c>
      <c r="V10" s="50">
        <f t="shared" si="0"/>
        <v>41983</v>
      </c>
      <c r="W10" s="51"/>
      <c r="X10" s="51"/>
      <c r="Y10" s="51"/>
      <c r="Z10" s="98" t="s">
        <v>391</v>
      </c>
    </row>
    <row r="11" spans="1:26" s="40" customFormat="1" x14ac:dyDescent="0.25">
      <c r="A11" s="41">
        <v>10</v>
      </c>
      <c r="B11" s="43">
        <v>59</v>
      </c>
      <c r="C11" s="43" t="s">
        <v>152</v>
      </c>
      <c r="D11" s="43" t="s">
        <v>30</v>
      </c>
      <c r="E11" s="43" t="s">
        <v>153</v>
      </c>
      <c r="F11" s="43" t="s">
        <v>154</v>
      </c>
      <c r="G11" s="43" t="s">
        <v>83</v>
      </c>
      <c r="H11" s="51"/>
      <c r="I11" s="43" t="s">
        <v>23</v>
      </c>
      <c r="J11" s="43" t="s">
        <v>34</v>
      </c>
      <c r="K11" s="43">
        <v>0</v>
      </c>
      <c r="L11" s="43">
        <v>1</v>
      </c>
      <c r="M11" s="43">
        <v>0</v>
      </c>
      <c r="N11" s="43">
        <v>1</v>
      </c>
      <c r="O11" s="43">
        <v>1</v>
      </c>
      <c r="P11" s="43" t="s">
        <v>355</v>
      </c>
      <c r="Q11" s="52" t="s">
        <v>356</v>
      </c>
      <c r="R11" s="53" t="s">
        <v>25</v>
      </c>
      <c r="S11" s="51"/>
      <c r="T11" s="54"/>
      <c r="U11" s="50">
        <v>41953</v>
      </c>
      <c r="V11" s="50">
        <f t="shared" si="0"/>
        <v>41983</v>
      </c>
      <c r="W11" s="51"/>
      <c r="X11" s="51"/>
      <c r="Y11" s="51"/>
      <c r="Z11" s="98" t="s">
        <v>391</v>
      </c>
    </row>
    <row r="12" spans="1:26" s="40" customFormat="1" x14ac:dyDescent="0.25">
      <c r="A12" s="41">
        <v>11</v>
      </c>
      <c r="B12" s="43">
        <v>81</v>
      </c>
      <c r="C12" s="43" t="s">
        <v>67</v>
      </c>
      <c r="D12" s="43" t="s">
        <v>19</v>
      </c>
      <c r="E12" s="43" t="s">
        <v>202</v>
      </c>
      <c r="F12" s="43" t="s">
        <v>203</v>
      </c>
      <c r="G12" s="43" t="s">
        <v>38</v>
      </c>
      <c r="H12" s="51"/>
      <c r="I12" s="43" t="s">
        <v>39</v>
      </c>
      <c r="J12" s="43" t="s">
        <v>34</v>
      </c>
      <c r="K12" s="43">
        <v>0</v>
      </c>
      <c r="L12" s="43">
        <v>0</v>
      </c>
      <c r="M12" s="43">
        <v>0</v>
      </c>
      <c r="N12" s="43">
        <v>0</v>
      </c>
      <c r="O12" s="43">
        <v>1</v>
      </c>
      <c r="P12" s="43" t="s">
        <v>355</v>
      </c>
      <c r="Q12" s="52" t="s">
        <v>356</v>
      </c>
      <c r="R12" s="53" t="s">
        <v>25</v>
      </c>
      <c r="S12" s="51"/>
      <c r="T12" s="54"/>
      <c r="U12" s="50">
        <v>41953</v>
      </c>
      <c r="V12" s="50">
        <f t="shared" si="0"/>
        <v>41983</v>
      </c>
      <c r="W12" s="51"/>
      <c r="X12" s="51"/>
      <c r="Y12" s="51"/>
      <c r="Z12" s="98" t="s">
        <v>391</v>
      </c>
    </row>
    <row r="13" spans="1:26" s="40" customFormat="1" x14ac:dyDescent="0.25">
      <c r="A13" s="41">
        <v>12</v>
      </c>
      <c r="B13" s="43">
        <v>82</v>
      </c>
      <c r="C13" s="43" t="s">
        <v>204</v>
      </c>
      <c r="D13" s="43" t="s">
        <v>19</v>
      </c>
      <c r="E13" s="43" t="s">
        <v>205</v>
      </c>
      <c r="F13" s="43" t="s">
        <v>206</v>
      </c>
      <c r="G13" s="43" t="s">
        <v>38</v>
      </c>
      <c r="H13" s="51"/>
      <c r="I13" s="43" t="s">
        <v>39</v>
      </c>
      <c r="J13" s="43" t="s">
        <v>34</v>
      </c>
      <c r="K13" s="43">
        <v>0</v>
      </c>
      <c r="L13" s="43">
        <v>0</v>
      </c>
      <c r="M13" s="43">
        <v>0</v>
      </c>
      <c r="N13" s="43">
        <v>0</v>
      </c>
      <c r="O13" s="43">
        <v>1</v>
      </c>
      <c r="P13" s="43" t="s">
        <v>355</v>
      </c>
      <c r="Q13" s="52" t="s">
        <v>356</v>
      </c>
      <c r="R13" s="53" t="s">
        <v>25</v>
      </c>
      <c r="S13" s="51"/>
      <c r="T13" s="54"/>
      <c r="U13" s="50">
        <v>41953</v>
      </c>
      <c r="V13" s="50">
        <f t="shared" si="0"/>
        <v>41983</v>
      </c>
      <c r="W13" s="51"/>
      <c r="X13" s="51"/>
      <c r="Y13" s="51"/>
      <c r="Z13" s="98" t="s">
        <v>391</v>
      </c>
    </row>
    <row r="14" spans="1:26" s="40" customFormat="1" x14ac:dyDescent="0.25">
      <c r="A14" s="41">
        <v>13</v>
      </c>
      <c r="B14" s="43">
        <v>83</v>
      </c>
      <c r="C14" s="43" t="s">
        <v>52</v>
      </c>
      <c r="D14" s="43" t="s">
        <v>19</v>
      </c>
      <c r="E14" s="43" t="s">
        <v>207</v>
      </c>
      <c r="F14" s="43" t="s">
        <v>207</v>
      </c>
      <c r="G14" s="43" t="s">
        <v>118</v>
      </c>
      <c r="H14" s="51"/>
      <c r="I14" s="43" t="s">
        <v>23</v>
      </c>
      <c r="J14" s="43" t="s">
        <v>34</v>
      </c>
      <c r="K14" s="43">
        <v>0</v>
      </c>
      <c r="L14" s="43">
        <v>0</v>
      </c>
      <c r="M14" s="43">
        <v>0</v>
      </c>
      <c r="N14" s="43">
        <v>0</v>
      </c>
      <c r="O14" s="43">
        <v>1</v>
      </c>
      <c r="P14" s="43" t="s">
        <v>355</v>
      </c>
      <c r="Q14" s="52" t="s">
        <v>356</v>
      </c>
      <c r="R14" s="53" t="s">
        <v>25</v>
      </c>
      <c r="S14" s="51"/>
      <c r="T14" s="54"/>
      <c r="U14" s="50">
        <v>41953</v>
      </c>
      <c r="V14" s="50">
        <f t="shared" si="0"/>
        <v>41983</v>
      </c>
      <c r="W14" s="51"/>
      <c r="X14" s="51"/>
      <c r="Y14" s="51"/>
      <c r="Z14" s="98" t="s">
        <v>391</v>
      </c>
    </row>
    <row r="15" spans="1:26" s="40" customFormat="1" x14ac:dyDescent="0.25">
      <c r="A15" s="41">
        <v>14</v>
      </c>
      <c r="B15" s="43">
        <v>94</v>
      </c>
      <c r="C15" s="43" t="s">
        <v>222</v>
      </c>
      <c r="D15" s="43" t="s">
        <v>217</v>
      </c>
      <c r="E15" s="43" t="s">
        <v>225</v>
      </c>
      <c r="F15" s="43" t="s">
        <v>226</v>
      </c>
      <c r="G15" s="43" t="s">
        <v>80</v>
      </c>
      <c r="H15" s="51"/>
      <c r="I15" s="43" t="s">
        <v>23</v>
      </c>
      <c r="J15" s="43" t="s">
        <v>34</v>
      </c>
      <c r="K15" s="43">
        <v>0</v>
      </c>
      <c r="L15" s="43">
        <v>1</v>
      </c>
      <c r="M15" s="43">
        <v>0</v>
      </c>
      <c r="N15" s="43">
        <v>1</v>
      </c>
      <c r="O15" s="43">
        <v>1</v>
      </c>
      <c r="P15" s="43" t="s">
        <v>355</v>
      </c>
      <c r="Q15" s="52" t="s">
        <v>356</v>
      </c>
      <c r="R15" s="53" t="s">
        <v>25</v>
      </c>
      <c r="S15" s="51"/>
      <c r="T15" s="57"/>
      <c r="U15" s="50">
        <v>41953</v>
      </c>
      <c r="V15" s="50">
        <f t="shared" si="0"/>
        <v>41983</v>
      </c>
      <c r="W15" s="51"/>
      <c r="X15" s="51"/>
      <c r="Y15" s="51"/>
      <c r="Z15" s="98" t="s">
        <v>391</v>
      </c>
    </row>
    <row r="16" spans="1:26" s="37" customFormat="1" x14ac:dyDescent="0.25">
      <c r="A16" s="41">
        <v>15</v>
      </c>
      <c r="B16" s="43">
        <v>100</v>
      </c>
      <c r="C16" s="43" t="s">
        <v>234</v>
      </c>
      <c r="D16" s="43" t="s">
        <v>235</v>
      </c>
      <c r="E16" s="43" t="s">
        <v>236</v>
      </c>
      <c r="F16" s="43" t="s">
        <v>237</v>
      </c>
      <c r="G16" s="43" t="s">
        <v>238</v>
      </c>
      <c r="H16" s="51"/>
      <c r="I16" s="43" t="s">
        <v>39</v>
      </c>
      <c r="J16" s="43" t="s">
        <v>34</v>
      </c>
      <c r="K16" s="43">
        <v>0</v>
      </c>
      <c r="L16" s="43">
        <v>0</v>
      </c>
      <c r="M16" s="43">
        <v>0</v>
      </c>
      <c r="N16" s="43">
        <v>0</v>
      </c>
      <c r="O16" s="43">
        <v>5</v>
      </c>
      <c r="P16" s="43" t="s">
        <v>355</v>
      </c>
      <c r="Q16" s="52" t="s">
        <v>356</v>
      </c>
      <c r="R16" s="53" t="s">
        <v>25</v>
      </c>
      <c r="S16" s="51"/>
      <c r="T16" s="57"/>
      <c r="U16" s="50">
        <v>41953</v>
      </c>
      <c r="V16" s="50">
        <f t="shared" si="0"/>
        <v>41983</v>
      </c>
      <c r="W16" s="51"/>
      <c r="X16" s="51"/>
      <c r="Y16" s="51"/>
      <c r="Z16" s="98" t="s">
        <v>391</v>
      </c>
    </row>
    <row r="17" spans="1:26" s="37" customFormat="1" x14ac:dyDescent="0.25">
      <c r="A17" s="41">
        <v>16</v>
      </c>
      <c r="B17" s="43">
        <v>110</v>
      </c>
      <c r="C17" s="43" t="s">
        <v>250</v>
      </c>
      <c r="D17" s="43" t="s">
        <v>251</v>
      </c>
      <c r="E17" s="46" t="s">
        <v>25</v>
      </c>
      <c r="F17" s="43" t="s">
        <v>255</v>
      </c>
      <c r="G17" s="43" t="s">
        <v>256</v>
      </c>
      <c r="H17" s="58"/>
      <c r="I17" s="43" t="s">
        <v>23</v>
      </c>
      <c r="J17" s="43" t="s">
        <v>34</v>
      </c>
      <c r="K17" s="43">
        <v>0</v>
      </c>
      <c r="L17" s="43">
        <v>1</v>
      </c>
      <c r="M17" s="43">
        <v>0</v>
      </c>
      <c r="N17" s="43">
        <v>1</v>
      </c>
      <c r="O17" s="43">
        <v>2</v>
      </c>
      <c r="P17" s="43" t="s">
        <v>355</v>
      </c>
      <c r="Q17" s="52" t="s">
        <v>356</v>
      </c>
      <c r="R17" s="53" t="s">
        <v>25</v>
      </c>
      <c r="S17" s="58"/>
      <c r="T17" s="48"/>
      <c r="U17" s="50">
        <v>41953</v>
      </c>
      <c r="V17" s="50">
        <f t="shared" si="0"/>
        <v>41983</v>
      </c>
      <c r="W17" s="58"/>
      <c r="X17" s="58"/>
      <c r="Y17" s="58"/>
      <c r="Z17" s="98" t="s">
        <v>391</v>
      </c>
    </row>
    <row r="18" spans="1:26" s="37" customFormat="1" x14ac:dyDescent="0.25">
      <c r="A18" s="41">
        <v>17</v>
      </c>
      <c r="B18" s="43">
        <v>127</v>
      </c>
      <c r="C18" s="43" t="s">
        <v>282</v>
      </c>
      <c r="D18" s="43" t="s">
        <v>283</v>
      </c>
      <c r="E18" s="43" t="s">
        <v>284</v>
      </c>
      <c r="F18" s="43" t="s">
        <v>284</v>
      </c>
      <c r="G18" s="43" t="s">
        <v>92</v>
      </c>
      <c r="H18" s="51"/>
      <c r="I18" s="43" t="s">
        <v>39</v>
      </c>
      <c r="J18" s="43" t="s">
        <v>34</v>
      </c>
      <c r="K18" s="43">
        <v>0</v>
      </c>
      <c r="L18" s="43">
        <v>0</v>
      </c>
      <c r="M18" s="43">
        <v>0</v>
      </c>
      <c r="N18" s="43">
        <v>0</v>
      </c>
      <c r="O18" s="43">
        <v>1</v>
      </c>
      <c r="P18" s="43" t="s">
        <v>355</v>
      </c>
      <c r="Q18" s="52" t="s">
        <v>356</v>
      </c>
      <c r="R18" s="53" t="s">
        <v>25</v>
      </c>
      <c r="S18" s="51"/>
      <c r="T18" s="54"/>
      <c r="U18" s="50">
        <v>41953</v>
      </c>
      <c r="V18" s="50">
        <f t="shared" si="0"/>
        <v>41983</v>
      </c>
      <c r="W18" s="51"/>
      <c r="X18" s="51"/>
      <c r="Y18" s="51"/>
      <c r="Z18" s="98" t="s">
        <v>391</v>
      </c>
    </row>
    <row r="19" spans="1:26" s="37" customFormat="1" x14ac:dyDescent="0.25">
      <c r="A19" s="41">
        <v>18</v>
      </c>
      <c r="B19" s="43">
        <v>130</v>
      </c>
      <c r="C19" s="43" t="s">
        <v>106</v>
      </c>
      <c r="D19" s="43" t="s">
        <v>285</v>
      </c>
      <c r="E19" s="43" t="s">
        <v>287</v>
      </c>
      <c r="F19" s="43" t="s">
        <v>287</v>
      </c>
      <c r="G19" s="43" t="s">
        <v>92</v>
      </c>
      <c r="H19" s="51"/>
      <c r="I19" s="43" t="s">
        <v>39</v>
      </c>
      <c r="J19" s="43" t="s">
        <v>34</v>
      </c>
      <c r="K19" s="43">
        <v>0</v>
      </c>
      <c r="L19" s="43">
        <v>0</v>
      </c>
      <c r="M19" s="43">
        <v>0</v>
      </c>
      <c r="N19" s="43">
        <v>0</v>
      </c>
      <c r="O19" s="43">
        <v>1</v>
      </c>
      <c r="P19" s="43" t="s">
        <v>355</v>
      </c>
      <c r="Q19" s="52" t="s">
        <v>356</v>
      </c>
      <c r="R19" s="53" t="s">
        <v>25</v>
      </c>
      <c r="S19" s="51"/>
      <c r="T19" s="54"/>
      <c r="U19" s="50">
        <v>41953</v>
      </c>
      <c r="V19" s="50">
        <f t="shared" si="0"/>
        <v>41983</v>
      </c>
      <c r="W19" s="51"/>
      <c r="X19" s="51"/>
      <c r="Y19" s="51"/>
      <c r="Z19" s="98" t="s">
        <v>391</v>
      </c>
    </row>
    <row r="20" spans="1:26" s="90" customFormat="1" x14ac:dyDescent="0.25">
      <c r="A20" s="80">
        <v>19</v>
      </c>
      <c r="B20" s="81">
        <v>131</v>
      </c>
      <c r="C20" s="81" t="s">
        <v>106</v>
      </c>
      <c r="D20" s="81" t="s">
        <v>285</v>
      </c>
      <c r="E20" s="81" t="s">
        <v>388</v>
      </c>
      <c r="F20" s="81" t="s">
        <v>288</v>
      </c>
      <c r="G20" s="81" t="s">
        <v>92</v>
      </c>
      <c r="H20" s="82"/>
      <c r="I20" s="81" t="s">
        <v>39</v>
      </c>
      <c r="J20" s="81" t="s">
        <v>34</v>
      </c>
      <c r="K20" s="81">
        <v>0</v>
      </c>
      <c r="L20" s="81">
        <v>0</v>
      </c>
      <c r="M20" s="81">
        <v>0</v>
      </c>
      <c r="N20" s="81">
        <v>0</v>
      </c>
      <c r="O20" s="81">
        <v>1</v>
      </c>
      <c r="P20" s="81" t="s">
        <v>355</v>
      </c>
      <c r="Q20" s="83" t="s">
        <v>356</v>
      </c>
      <c r="R20" s="84" t="s">
        <v>25</v>
      </c>
      <c r="S20" s="82"/>
      <c r="T20" s="85"/>
      <c r="U20" s="86">
        <v>41953</v>
      </c>
      <c r="V20" s="86">
        <f t="shared" si="0"/>
        <v>41983</v>
      </c>
      <c r="W20" s="82" t="s">
        <v>387</v>
      </c>
      <c r="X20" s="82"/>
      <c r="Y20" s="82"/>
      <c r="Z20" s="99" t="s">
        <v>390</v>
      </c>
    </row>
    <row r="21" spans="1:26" s="96" customFormat="1" x14ac:dyDescent="0.25">
      <c r="A21" s="91">
        <v>20</v>
      </c>
      <c r="B21" s="92">
        <v>132</v>
      </c>
      <c r="C21" s="92" t="s">
        <v>106</v>
      </c>
      <c r="D21" s="92" t="s">
        <v>285</v>
      </c>
      <c r="E21" s="92" t="s">
        <v>289</v>
      </c>
      <c r="F21" s="92" t="s">
        <v>289</v>
      </c>
      <c r="G21" s="92" t="s">
        <v>92</v>
      </c>
      <c r="H21" s="91"/>
      <c r="I21" s="92" t="s">
        <v>39</v>
      </c>
      <c r="J21" s="92" t="s">
        <v>34</v>
      </c>
      <c r="K21" s="92">
        <v>0</v>
      </c>
      <c r="L21" s="92">
        <v>0</v>
      </c>
      <c r="M21" s="92">
        <v>0</v>
      </c>
      <c r="N21" s="92">
        <v>0</v>
      </c>
      <c r="O21" s="92">
        <v>1</v>
      </c>
      <c r="P21" s="92" t="s">
        <v>355</v>
      </c>
      <c r="Q21" s="93" t="s">
        <v>356</v>
      </c>
      <c r="R21" s="94" t="s">
        <v>25</v>
      </c>
      <c r="S21" s="95"/>
      <c r="U21" s="97">
        <v>41953</v>
      </c>
      <c r="V21" s="97">
        <f t="shared" si="0"/>
        <v>41983</v>
      </c>
      <c r="W21" s="91"/>
      <c r="X21" s="91"/>
      <c r="Y21" s="91"/>
      <c r="Z21" s="98" t="s">
        <v>391</v>
      </c>
    </row>
    <row r="22" spans="1:26" s="37" customFormat="1" x14ac:dyDescent="0.25">
      <c r="A22" s="41">
        <v>21</v>
      </c>
      <c r="B22" s="43">
        <v>134</v>
      </c>
      <c r="C22" s="43" t="s">
        <v>292</v>
      </c>
      <c r="D22" s="43" t="s">
        <v>293</v>
      </c>
      <c r="E22" s="47" t="s">
        <v>294</v>
      </c>
      <c r="F22" s="47" t="s">
        <v>294</v>
      </c>
      <c r="G22" s="47" t="s">
        <v>86</v>
      </c>
      <c r="H22" s="58"/>
      <c r="I22" s="47" t="s">
        <v>389</v>
      </c>
      <c r="J22" s="47" t="s">
        <v>34</v>
      </c>
      <c r="K22" s="43">
        <v>0</v>
      </c>
      <c r="L22" s="43">
        <v>0</v>
      </c>
      <c r="M22" s="43">
        <v>0</v>
      </c>
      <c r="N22" s="43">
        <v>0</v>
      </c>
      <c r="O22" s="43">
        <v>2</v>
      </c>
      <c r="P22" s="43" t="s">
        <v>355</v>
      </c>
      <c r="Q22" s="52" t="s">
        <v>356</v>
      </c>
      <c r="R22" s="53" t="s">
        <v>25</v>
      </c>
      <c r="S22" s="51"/>
      <c r="T22" s="48"/>
      <c r="U22" s="50">
        <v>41953</v>
      </c>
      <c r="V22" s="50">
        <f t="shared" si="0"/>
        <v>41983</v>
      </c>
      <c r="W22" s="58"/>
      <c r="X22" s="58"/>
      <c r="Y22" s="58"/>
      <c r="Z22" s="98" t="s">
        <v>391</v>
      </c>
    </row>
    <row r="23" spans="1:26" s="40" customFormat="1" ht="25.5" x14ac:dyDescent="0.25">
      <c r="A23" s="41">
        <v>23</v>
      </c>
      <c r="B23" s="43">
        <v>141</v>
      </c>
      <c r="C23" s="45" t="s">
        <v>295</v>
      </c>
      <c r="D23" s="43" t="s">
        <v>19</v>
      </c>
      <c r="E23" s="43" t="s">
        <v>304</v>
      </c>
      <c r="F23" s="43" t="s">
        <v>64</v>
      </c>
      <c r="G23" s="59" t="s">
        <v>38</v>
      </c>
      <c r="H23" s="58"/>
      <c r="I23" s="47" t="s">
        <v>23</v>
      </c>
      <c r="J23" s="47" t="s">
        <v>34</v>
      </c>
      <c r="K23" s="43">
        <v>0</v>
      </c>
      <c r="L23" s="43">
        <v>2</v>
      </c>
      <c r="M23" s="43">
        <v>0</v>
      </c>
      <c r="N23" s="43">
        <v>2</v>
      </c>
      <c r="O23" s="43">
        <v>5</v>
      </c>
      <c r="P23" s="43" t="s">
        <v>355</v>
      </c>
      <c r="Q23" s="52" t="s">
        <v>356</v>
      </c>
      <c r="R23" s="53" t="s">
        <v>25</v>
      </c>
      <c r="S23" s="51"/>
      <c r="T23" s="48"/>
      <c r="U23" s="50">
        <v>41953</v>
      </c>
      <c r="V23" s="50">
        <f t="shared" si="0"/>
        <v>41983</v>
      </c>
      <c r="W23" s="58"/>
      <c r="X23" s="58"/>
      <c r="Y23" s="58"/>
      <c r="Z23" s="98" t="s">
        <v>391</v>
      </c>
    </row>
    <row r="24" spans="1:26" s="40" customFormat="1" ht="25.5" x14ac:dyDescent="0.25">
      <c r="A24" s="41">
        <v>24</v>
      </c>
      <c r="B24" s="43">
        <v>142</v>
      </c>
      <c r="C24" s="45" t="s">
        <v>295</v>
      </c>
      <c r="D24" s="43" t="s">
        <v>19</v>
      </c>
      <c r="E24" s="43" t="s">
        <v>304</v>
      </c>
      <c r="F24" s="43" t="s">
        <v>65</v>
      </c>
      <c r="G24" s="59" t="s">
        <v>38</v>
      </c>
      <c r="H24" s="58"/>
      <c r="I24" s="47" t="s">
        <v>23</v>
      </c>
      <c r="J24" s="47" t="s">
        <v>34</v>
      </c>
      <c r="K24" s="43">
        <v>0</v>
      </c>
      <c r="L24" s="43">
        <v>0</v>
      </c>
      <c r="M24" s="43">
        <v>0</v>
      </c>
      <c r="N24" s="43">
        <v>0</v>
      </c>
      <c r="O24" s="43">
        <v>5</v>
      </c>
      <c r="P24" s="43" t="s">
        <v>355</v>
      </c>
      <c r="Q24" s="52" t="s">
        <v>356</v>
      </c>
      <c r="R24" s="53" t="s">
        <v>25</v>
      </c>
      <c r="S24" s="51"/>
      <c r="T24" s="48"/>
      <c r="U24" s="50">
        <v>41953</v>
      </c>
      <c r="V24" s="50">
        <f t="shared" si="0"/>
        <v>41983</v>
      </c>
      <c r="W24" s="58"/>
      <c r="X24" s="58"/>
      <c r="Y24" s="58"/>
      <c r="Z24" s="98" t="s">
        <v>391</v>
      </c>
    </row>
    <row r="25" spans="1:26" s="40" customFormat="1" x14ac:dyDescent="0.25">
      <c r="A25" s="41">
        <v>26</v>
      </c>
      <c r="B25" s="43">
        <v>156</v>
      </c>
      <c r="C25" s="45" t="s">
        <v>325</v>
      </c>
      <c r="D25" s="43" t="s">
        <v>19</v>
      </c>
      <c r="E25" s="43" t="s">
        <v>326</v>
      </c>
      <c r="F25" s="43" t="s">
        <v>144</v>
      </c>
      <c r="G25" s="43" t="s">
        <v>38</v>
      </c>
      <c r="H25" s="58"/>
      <c r="I25" s="43" t="s">
        <v>39</v>
      </c>
      <c r="J25" s="47" t="s">
        <v>34</v>
      </c>
      <c r="K25" s="43">
        <v>0</v>
      </c>
      <c r="L25" s="43">
        <v>0</v>
      </c>
      <c r="M25" s="43">
        <v>0</v>
      </c>
      <c r="N25" s="43">
        <v>0</v>
      </c>
      <c r="O25" s="46">
        <v>5</v>
      </c>
      <c r="P25" s="43" t="s">
        <v>355</v>
      </c>
      <c r="Q25" s="52" t="s">
        <v>356</v>
      </c>
      <c r="R25" s="53" t="s">
        <v>25</v>
      </c>
      <c r="S25" s="51"/>
      <c r="T25" s="48"/>
      <c r="U25" s="50">
        <v>41953</v>
      </c>
      <c r="V25" s="50">
        <f t="shared" ref="V25:V31" si="1">U25+30</f>
        <v>41983</v>
      </c>
      <c r="W25" s="58"/>
      <c r="X25" s="58"/>
      <c r="Y25" s="58"/>
      <c r="Z25" s="98" t="s">
        <v>391</v>
      </c>
    </row>
    <row r="26" spans="1:26" s="54" customFormat="1" ht="25.5" x14ac:dyDescent="0.25">
      <c r="A26" s="41">
        <v>27</v>
      </c>
      <c r="B26" s="43">
        <v>159</v>
      </c>
      <c r="C26" s="43" t="s">
        <v>332</v>
      </c>
      <c r="D26" s="43" t="s">
        <v>44</v>
      </c>
      <c r="E26" s="45" t="s">
        <v>211</v>
      </c>
      <c r="F26" s="43" t="s">
        <v>211</v>
      </c>
      <c r="G26" s="43" t="s">
        <v>184</v>
      </c>
      <c r="H26" s="58"/>
      <c r="I26" s="43" t="s">
        <v>23</v>
      </c>
      <c r="J26" s="43" t="s">
        <v>34</v>
      </c>
      <c r="K26" s="43">
        <v>0</v>
      </c>
      <c r="L26" s="43">
        <v>0</v>
      </c>
      <c r="M26" s="43">
        <v>0</v>
      </c>
      <c r="N26" s="43">
        <v>0</v>
      </c>
      <c r="O26" s="46">
        <v>2</v>
      </c>
      <c r="P26" s="43" t="s">
        <v>355</v>
      </c>
      <c r="Q26" s="52" t="s">
        <v>356</v>
      </c>
      <c r="R26" s="53" t="s">
        <v>25</v>
      </c>
      <c r="S26" s="51"/>
      <c r="T26" s="48"/>
      <c r="U26" s="50">
        <v>41953</v>
      </c>
      <c r="V26" s="50">
        <f t="shared" si="1"/>
        <v>41983</v>
      </c>
      <c r="W26" s="58"/>
      <c r="X26" s="58"/>
      <c r="Y26" s="58"/>
      <c r="Z26" s="98" t="s">
        <v>391</v>
      </c>
    </row>
    <row r="27" spans="1:26" s="54" customFormat="1" ht="25.5" x14ac:dyDescent="0.25">
      <c r="A27" s="41">
        <v>28</v>
      </c>
      <c r="B27" s="43">
        <v>160</v>
      </c>
      <c r="C27" s="43" t="s">
        <v>332</v>
      </c>
      <c r="D27" s="43" t="s">
        <v>44</v>
      </c>
      <c r="E27" s="45" t="s">
        <v>212</v>
      </c>
      <c r="F27" s="43" t="s">
        <v>212</v>
      </c>
      <c r="G27" s="43" t="s">
        <v>184</v>
      </c>
      <c r="H27" s="58"/>
      <c r="I27" s="43" t="s">
        <v>23</v>
      </c>
      <c r="J27" s="43" t="s">
        <v>34</v>
      </c>
      <c r="K27" s="43">
        <v>0</v>
      </c>
      <c r="L27" s="43">
        <v>0</v>
      </c>
      <c r="M27" s="43">
        <v>0</v>
      </c>
      <c r="N27" s="43">
        <v>0</v>
      </c>
      <c r="O27" s="46">
        <v>2</v>
      </c>
      <c r="P27" s="43" t="s">
        <v>355</v>
      </c>
      <c r="Q27" s="52" t="s">
        <v>356</v>
      </c>
      <c r="R27" s="53" t="s">
        <v>25</v>
      </c>
      <c r="S27" s="51"/>
      <c r="T27" s="48"/>
      <c r="U27" s="50">
        <v>41953</v>
      </c>
      <c r="V27" s="50">
        <f t="shared" si="1"/>
        <v>41983</v>
      </c>
      <c r="W27" s="58"/>
      <c r="X27" s="58"/>
      <c r="Y27" s="58"/>
      <c r="Z27" s="98" t="s">
        <v>391</v>
      </c>
    </row>
    <row r="28" spans="1:26" s="54" customFormat="1" ht="19.5" customHeight="1" x14ac:dyDescent="0.25">
      <c r="A28" s="41">
        <v>29</v>
      </c>
      <c r="B28" s="43">
        <v>161</v>
      </c>
      <c r="C28" s="43" t="s">
        <v>332</v>
      </c>
      <c r="D28" s="43" t="s">
        <v>243</v>
      </c>
      <c r="E28" s="43"/>
      <c r="F28" s="43" t="s">
        <v>244</v>
      </c>
      <c r="G28" s="43" t="s">
        <v>198</v>
      </c>
      <c r="H28" s="58"/>
      <c r="I28" s="43" t="s">
        <v>23</v>
      </c>
      <c r="J28" s="43" t="s">
        <v>34</v>
      </c>
      <c r="K28" s="43">
        <v>0</v>
      </c>
      <c r="L28" s="43">
        <v>0</v>
      </c>
      <c r="M28" s="43">
        <v>0</v>
      </c>
      <c r="N28" s="43">
        <v>0</v>
      </c>
      <c r="O28" s="46">
        <v>2</v>
      </c>
      <c r="P28" s="43" t="s">
        <v>355</v>
      </c>
      <c r="Q28" s="52" t="s">
        <v>356</v>
      </c>
      <c r="R28" s="53" t="s">
        <v>25</v>
      </c>
      <c r="S28" s="51"/>
      <c r="T28" s="48"/>
      <c r="U28" s="50">
        <v>41953</v>
      </c>
      <c r="V28" s="50">
        <f t="shared" si="1"/>
        <v>41983</v>
      </c>
      <c r="W28" s="58"/>
      <c r="X28" s="58"/>
      <c r="Y28" s="58"/>
      <c r="Z28" s="98" t="s">
        <v>391</v>
      </c>
    </row>
    <row r="29" spans="1:26" s="54" customFormat="1" ht="19.5" customHeight="1" x14ac:dyDescent="0.25">
      <c r="A29" s="41">
        <v>30</v>
      </c>
      <c r="B29" s="43">
        <v>167</v>
      </c>
      <c r="C29" s="43" t="s">
        <v>341</v>
      </c>
      <c r="D29" s="43" t="s">
        <v>342</v>
      </c>
      <c r="E29" s="43" t="s">
        <v>343</v>
      </c>
      <c r="F29" s="43" t="s">
        <v>133</v>
      </c>
      <c r="G29" s="43" t="s">
        <v>141</v>
      </c>
      <c r="H29" s="58"/>
      <c r="I29" s="43" t="s">
        <v>393</v>
      </c>
      <c r="J29" s="43" t="s">
        <v>34</v>
      </c>
      <c r="K29" s="43">
        <v>0</v>
      </c>
      <c r="L29" s="43">
        <v>0</v>
      </c>
      <c r="M29" s="43">
        <v>0</v>
      </c>
      <c r="N29" s="43">
        <v>0</v>
      </c>
      <c r="O29" s="46">
        <v>5</v>
      </c>
      <c r="P29" s="43" t="s">
        <v>355</v>
      </c>
      <c r="Q29" s="52" t="s">
        <v>356</v>
      </c>
      <c r="R29" s="53" t="s">
        <v>25</v>
      </c>
      <c r="S29" s="51"/>
      <c r="T29" s="48"/>
      <c r="U29" s="50">
        <v>41953</v>
      </c>
      <c r="V29" s="50">
        <f t="shared" si="1"/>
        <v>41983</v>
      </c>
      <c r="W29" s="58"/>
      <c r="X29" s="58"/>
      <c r="Y29" s="58"/>
      <c r="Z29" s="98" t="s">
        <v>391</v>
      </c>
    </row>
    <row r="30" spans="1:26" s="54" customFormat="1" ht="19.5" customHeight="1" x14ac:dyDescent="0.25">
      <c r="A30" s="41">
        <v>31</v>
      </c>
      <c r="B30" s="43">
        <v>168</v>
      </c>
      <c r="C30" s="43" t="s">
        <v>186</v>
      </c>
      <c r="D30" s="43" t="s">
        <v>342</v>
      </c>
      <c r="E30" s="43" t="s">
        <v>345</v>
      </c>
      <c r="F30" s="43" t="s">
        <v>346</v>
      </c>
      <c r="G30" s="43" t="s">
        <v>83</v>
      </c>
      <c r="H30" s="58"/>
      <c r="I30" s="43" t="s">
        <v>39</v>
      </c>
      <c r="J30" s="43" t="s">
        <v>34</v>
      </c>
      <c r="K30" s="43">
        <v>0</v>
      </c>
      <c r="L30" s="43">
        <v>0</v>
      </c>
      <c r="M30" s="43">
        <v>0</v>
      </c>
      <c r="N30" s="43">
        <v>0</v>
      </c>
      <c r="O30" s="46">
        <v>1</v>
      </c>
      <c r="P30" s="43" t="s">
        <v>355</v>
      </c>
      <c r="Q30" s="52" t="s">
        <v>356</v>
      </c>
      <c r="R30" s="53" t="s">
        <v>25</v>
      </c>
      <c r="S30" s="51"/>
      <c r="T30" s="48"/>
      <c r="U30" s="50">
        <v>41953</v>
      </c>
      <c r="V30" s="50">
        <f t="shared" si="1"/>
        <v>41983</v>
      </c>
      <c r="W30" s="58"/>
      <c r="X30" s="58"/>
      <c r="Y30" s="58"/>
      <c r="Z30" s="98" t="s">
        <v>391</v>
      </c>
    </row>
    <row r="31" spans="1:26" s="54" customFormat="1" ht="19.5" customHeight="1" x14ac:dyDescent="0.25">
      <c r="A31" s="41">
        <v>32</v>
      </c>
      <c r="B31" s="43">
        <v>169</v>
      </c>
      <c r="C31" s="43" t="s">
        <v>373</v>
      </c>
      <c r="D31" s="43" t="s">
        <v>243</v>
      </c>
      <c r="E31" s="43" t="s">
        <v>374</v>
      </c>
      <c r="F31" s="43" t="s">
        <v>375</v>
      </c>
      <c r="G31" s="43" t="s">
        <v>47</v>
      </c>
      <c r="H31" s="58"/>
      <c r="I31" s="43" t="s">
        <v>39</v>
      </c>
      <c r="J31" s="43" t="s">
        <v>34</v>
      </c>
      <c r="K31" s="43">
        <v>0</v>
      </c>
      <c r="L31" s="43">
        <v>0</v>
      </c>
      <c r="M31" s="43">
        <v>0</v>
      </c>
      <c r="N31" s="43">
        <v>0</v>
      </c>
      <c r="O31" s="46">
        <v>1</v>
      </c>
      <c r="P31" s="43" t="s">
        <v>355</v>
      </c>
      <c r="Q31" s="52" t="s">
        <v>356</v>
      </c>
      <c r="R31" s="53" t="s">
        <v>25</v>
      </c>
      <c r="S31" s="51"/>
      <c r="T31" s="48"/>
      <c r="U31" s="50">
        <v>41972</v>
      </c>
      <c r="V31" s="50">
        <f t="shared" si="1"/>
        <v>42002</v>
      </c>
      <c r="W31" s="58"/>
      <c r="X31" s="58"/>
      <c r="Y31" s="58"/>
      <c r="Z31" s="98" t="s">
        <v>391</v>
      </c>
    </row>
    <row r="32" spans="1:26" s="48" customFormat="1" x14ac:dyDescent="0.25">
      <c r="A32" s="41">
        <v>34</v>
      </c>
      <c r="B32" s="44">
        <v>172</v>
      </c>
      <c r="C32" s="60" t="s">
        <v>378</v>
      </c>
      <c r="D32" s="44" t="s">
        <v>379</v>
      </c>
      <c r="E32" s="60" t="s">
        <v>380</v>
      </c>
      <c r="F32" s="60" t="s">
        <v>151</v>
      </c>
      <c r="G32" s="44" t="s">
        <v>83</v>
      </c>
      <c r="H32" s="44"/>
      <c r="I32" s="43" t="s">
        <v>39</v>
      </c>
      <c r="J32" s="44" t="s">
        <v>34</v>
      </c>
      <c r="K32" s="44">
        <v>0</v>
      </c>
      <c r="L32" s="44">
        <v>0</v>
      </c>
      <c r="M32" s="44" t="e">
        <f>K32+#REF!-L32</f>
        <v>#REF!</v>
      </c>
      <c r="N32" s="61">
        <v>1</v>
      </c>
      <c r="O32" s="44" t="e">
        <f>IF(AND(M32&lt;=N32,I32="Critical"),"Request","Trigger")</f>
        <v>#REF!</v>
      </c>
      <c r="P32" s="62" t="e">
        <f>IF(O32="Request","√","-")</f>
        <v>#REF!</v>
      </c>
      <c r="Q32" s="61" t="s">
        <v>25</v>
      </c>
      <c r="R32" s="63"/>
      <c r="U32" s="50">
        <v>41972</v>
      </c>
      <c r="V32" s="50">
        <f>U32+30</f>
        <v>42002</v>
      </c>
      <c r="W32" s="58"/>
      <c r="X32" s="58"/>
      <c r="Y32" s="58">
        <v>2</v>
      </c>
      <c r="Z32" s="98" t="s">
        <v>391</v>
      </c>
    </row>
    <row r="33" spans="1:26" s="64" customFormat="1" x14ac:dyDescent="0.25">
      <c r="A33" s="41">
        <v>35</v>
      </c>
      <c r="B33" s="44">
        <v>173</v>
      </c>
      <c r="C33" s="44" t="s">
        <v>186</v>
      </c>
      <c r="D33" s="44" t="s">
        <v>379</v>
      </c>
      <c r="E33" s="60" t="s">
        <v>381</v>
      </c>
      <c r="F33" s="60" t="s">
        <v>66</v>
      </c>
      <c r="G33" s="44" t="s">
        <v>382</v>
      </c>
      <c r="H33" s="44"/>
      <c r="I33" s="44" t="s">
        <v>23</v>
      </c>
      <c r="J33" s="44" t="s">
        <v>34</v>
      </c>
      <c r="K33" s="44">
        <v>0</v>
      </c>
      <c r="L33" s="44">
        <v>1</v>
      </c>
      <c r="M33" s="44" t="e">
        <f>K33+#REF!-L33</f>
        <v>#REF!</v>
      </c>
      <c r="N33" s="61">
        <v>1</v>
      </c>
      <c r="O33" s="44" t="e">
        <f>IF(AND(M33&lt;=N33,I33="Critical"),"Request","Trigger")</f>
        <v>#REF!</v>
      </c>
      <c r="P33" s="62" t="e">
        <f>IF(O33="Request","√","-")</f>
        <v>#REF!</v>
      </c>
      <c r="Q33" s="61" t="s">
        <v>25</v>
      </c>
      <c r="R33" s="63"/>
      <c r="U33" s="50">
        <v>41972</v>
      </c>
      <c r="V33" s="65">
        <f>U33+30</f>
        <v>42002</v>
      </c>
      <c r="W33" s="66"/>
      <c r="X33" s="66"/>
      <c r="Y33" s="66"/>
      <c r="Z33" s="98" t="s">
        <v>391</v>
      </c>
    </row>
    <row r="34" spans="1:26" s="64" customFormat="1" x14ac:dyDescent="0.25">
      <c r="A34" s="42"/>
      <c r="B34" s="102"/>
      <c r="C34" s="102"/>
      <c r="D34" s="102"/>
      <c r="E34" s="103"/>
      <c r="F34" s="103"/>
      <c r="G34" s="102"/>
      <c r="H34" s="102"/>
      <c r="I34" s="102"/>
      <c r="J34" s="102"/>
      <c r="K34" s="102"/>
      <c r="L34" s="102"/>
      <c r="M34" s="102"/>
      <c r="N34" s="104"/>
      <c r="O34" s="102"/>
      <c r="P34" s="105"/>
      <c r="Q34" s="104"/>
      <c r="R34" s="106"/>
      <c r="U34" s="107"/>
      <c r="V34" s="107"/>
      <c r="W34" s="108"/>
      <c r="X34" s="108"/>
      <c r="Y34" s="108"/>
      <c r="Z34" s="100"/>
    </row>
    <row r="35" spans="1:26" s="64" customFormat="1" x14ac:dyDescent="0.25">
      <c r="A35" s="42"/>
      <c r="B35" s="102"/>
      <c r="C35" s="102"/>
      <c r="D35" s="102"/>
      <c r="E35" s="103"/>
      <c r="F35" s="103"/>
      <c r="G35" s="102"/>
      <c r="H35" s="102"/>
      <c r="I35" s="102"/>
      <c r="J35" s="102"/>
      <c r="K35" s="102"/>
      <c r="L35" s="102"/>
      <c r="M35" s="102"/>
      <c r="N35" s="104"/>
      <c r="O35" s="102"/>
      <c r="P35" s="105"/>
      <c r="Q35" s="104"/>
      <c r="R35" s="106"/>
      <c r="U35" s="107"/>
      <c r="V35" s="107"/>
      <c r="W35" s="108"/>
      <c r="X35" s="108"/>
      <c r="Y35" s="108"/>
      <c r="Z35" s="100"/>
    </row>
    <row r="36" spans="1:26" s="64" customFormat="1" x14ac:dyDescent="0.25">
      <c r="A36" s="42"/>
      <c r="B36" s="102"/>
      <c r="C36" s="102"/>
      <c r="D36" s="102"/>
      <c r="E36" s="103"/>
      <c r="F36" s="103"/>
      <c r="G36" s="102"/>
      <c r="H36" s="102"/>
      <c r="I36" s="102"/>
      <c r="J36" s="102"/>
      <c r="K36" s="102"/>
      <c r="L36" s="102"/>
      <c r="M36" s="102"/>
      <c r="N36" s="104"/>
      <c r="O36" s="102"/>
      <c r="P36" s="105"/>
      <c r="Q36" s="104"/>
      <c r="R36" s="106"/>
      <c r="U36" s="107"/>
      <c r="V36" s="107"/>
      <c r="W36" s="108"/>
      <c r="X36" s="108"/>
      <c r="Y36" s="108"/>
      <c r="Z36" s="100"/>
    </row>
    <row r="37" spans="1:26" s="64" customFormat="1" x14ac:dyDescent="0.25">
      <c r="A37" s="42"/>
      <c r="B37" s="102"/>
      <c r="C37" s="102"/>
      <c r="D37" s="102"/>
      <c r="E37" s="103"/>
      <c r="F37" s="103"/>
      <c r="G37" s="102"/>
      <c r="H37" s="102"/>
      <c r="I37" s="102"/>
      <c r="J37" s="102"/>
      <c r="K37" s="102"/>
      <c r="L37" s="102"/>
      <c r="M37" s="102"/>
      <c r="N37" s="104"/>
      <c r="O37" s="102"/>
      <c r="P37" s="105"/>
      <c r="Q37" s="104"/>
      <c r="R37" s="106"/>
      <c r="U37" s="107"/>
      <c r="V37" s="107"/>
      <c r="W37" s="108"/>
      <c r="X37" s="108"/>
      <c r="Y37" s="108"/>
      <c r="Z37" s="100"/>
    </row>
    <row r="38" spans="1:26" s="64" customFormat="1" x14ac:dyDescent="0.25">
      <c r="A38" s="42"/>
      <c r="B38" s="102"/>
      <c r="C38" s="102"/>
      <c r="D38" s="102"/>
      <c r="E38" s="103"/>
      <c r="F38" s="103"/>
      <c r="G38" s="102"/>
      <c r="H38" s="102"/>
      <c r="I38" s="102"/>
      <c r="J38" s="102"/>
      <c r="K38" s="102"/>
      <c r="L38" s="102"/>
      <c r="M38" s="102"/>
      <c r="N38" s="104"/>
      <c r="O38" s="102"/>
      <c r="P38" s="105"/>
      <c r="Q38" s="104"/>
      <c r="R38" s="106"/>
      <c r="U38" s="107"/>
      <c r="V38" s="107"/>
      <c r="W38" s="108"/>
      <c r="X38" s="108"/>
      <c r="Y38" s="108"/>
      <c r="Z38" s="100"/>
    </row>
    <row r="39" spans="1:26" s="64" customFormat="1" x14ac:dyDescent="0.25">
      <c r="A39" s="42"/>
      <c r="B39" s="102"/>
      <c r="C39" s="102"/>
      <c r="D39" s="102"/>
      <c r="E39" s="103"/>
      <c r="F39" s="103"/>
      <c r="G39" s="102"/>
      <c r="H39" s="102"/>
      <c r="I39" s="102"/>
      <c r="J39" s="102"/>
      <c r="K39" s="102"/>
      <c r="L39" s="102"/>
      <c r="M39" s="102"/>
      <c r="N39" s="104"/>
      <c r="O39" s="102"/>
      <c r="P39" s="105"/>
      <c r="Q39" s="104"/>
      <c r="R39" s="106"/>
      <c r="U39" s="107"/>
      <c r="V39" s="107"/>
      <c r="W39" s="108"/>
      <c r="X39" s="108"/>
      <c r="Y39" s="108"/>
      <c r="Z39" s="100"/>
    </row>
    <row r="40" spans="1:26" s="64" customFormat="1" x14ac:dyDescent="0.25">
      <c r="A40" s="42"/>
      <c r="B40" s="102"/>
      <c r="C40" s="102"/>
      <c r="D40" s="102"/>
      <c r="E40" s="103"/>
      <c r="F40" s="103"/>
      <c r="G40" s="102"/>
      <c r="H40" s="102"/>
      <c r="I40" s="102"/>
      <c r="J40" s="102"/>
      <c r="K40" s="102"/>
      <c r="L40" s="102"/>
      <c r="M40" s="102"/>
      <c r="N40" s="104"/>
      <c r="O40" s="102"/>
      <c r="P40" s="105"/>
      <c r="Q40" s="104"/>
      <c r="R40" s="106"/>
      <c r="U40" s="107"/>
      <c r="V40" s="107"/>
      <c r="W40" s="108"/>
      <c r="X40" s="108"/>
      <c r="Y40" s="108"/>
      <c r="Z40" s="100"/>
    </row>
    <row r="41" spans="1:26" s="64" customFormat="1" x14ac:dyDescent="0.25">
      <c r="A41" s="42"/>
      <c r="B41" s="102"/>
      <c r="C41" s="102"/>
      <c r="D41" s="102"/>
      <c r="E41" s="103"/>
      <c r="F41" s="103"/>
      <c r="G41" s="102"/>
      <c r="H41" s="102"/>
      <c r="I41" s="102"/>
      <c r="J41" s="102"/>
      <c r="K41" s="102"/>
      <c r="L41" s="102"/>
      <c r="M41" s="102"/>
      <c r="N41" s="104"/>
      <c r="O41" s="102"/>
      <c r="P41" s="105"/>
      <c r="Q41" s="104"/>
      <c r="R41" s="106"/>
      <c r="U41" s="107"/>
      <c r="V41" s="107"/>
      <c r="W41" s="108"/>
      <c r="X41" s="108"/>
      <c r="Y41" s="108"/>
      <c r="Z41" s="100"/>
    </row>
    <row r="42" spans="1:26" s="64" customFormat="1" x14ac:dyDescent="0.25">
      <c r="A42" s="42"/>
      <c r="B42" s="102"/>
      <c r="C42" s="102"/>
      <c r="D42" s="102"/>
      <c r="E42" s="103"/>
      <c r="F42" s="103"/>
      <c r="G42" s="102"/>
      <c r="H42" s="102"/>
      <c r="I42" s="102"/>
      <c r="J42" s="102"/>
      <c r="K42" s="102"/>
      <c r="L42" s="102"/>
      <c r="M42" s="102"/>
      <c r="N42" s="104"/>
      <c r="O42" s="102"/>
      <c r="P42" s="105"/>
      <c r="Q42" s="104"/>
      <c r="R42" s="106"/>
      <c r="U42" s="107"/>
      <c r="V42" s="107"/>
      <c r="W42" s="108"/>
      <c r="X42" s="108"/>
      <c r="Y42" s="108"/>
      <c r="Z42" s="100"/>
    </row>
    <row r="43" spans="1:26" s="64" customFormat="1" x14ac:dyDescent="0.25">
      <c r="A43" s="42"/>
      <c r="B43" s="102"/>
      <c r="C43" s="102"/>
      <c r="D43" s="102"/>
      <c r="E43" s="103"/>
      <c r="F43" s="103"/>
      <c r="G43" s="102"/>
      <c r="H43" s="102"/>
      <c r="I43" s="102"/>
      <c r="J43" s="102"/>
      <c r="K43" s="102"/>
      <c r="L43" s="102"/>
      <c r="M43" s="102"/>
      <c r="N43" s="104"/>
      <c r="O43" s="102"/>
      <c r="P43" s="105"/>
      <c r="Q43" s="104"/>
      <c r="R43" s="106"/>
      <c r="U43" s="107"/>
      <c r="V43" s="107"/>
      <c r="W43" s="108"/>
      <c r="X43" s="108"/>
      <c r="Y43" s="108"/>
      <c r="Z43" s="100"/>
    </row>
    <row r="44" spans="1:26" s="64" customFormat="1" x14ac:dyDescent="0.25">
      <c r="A44" s="42"/>
      <c r="B44" s="102"/>
      <c r="C44" s="102"/>
      <c r="D44" s="102"/>
      <c r="E44" s="103"/>
      <c r="F44" s="103"/>
      <c r="G44" s="102"/>
      <c r="H44" s="102"/>
      <c r="I44" s="102"/>
      <c r="J44" s="102"/>
      <c r="K44" s="102"/>
      <c r="L44" s="102"/>
      <c r="M44" s="102"/>
      <c r="N44" s="104"/>
      <c r="O44" s="102"/>
      <c r="P44" s="105"/>
      <c r="Q44" s="104"/>
      <c r="R44" s="106"/>
      <c r="U44" s="107"/>
      <c r="V44" s="107"/>
      <c r="W44" s="108"/>
      <c r="X44" s="108"/>
      <c r="Y44" s="108"/>
      <c r="Z44" s="100"/>
    </row>
    <row r="45" spans="1:26" s="64" customFormat="1" x14ac:dyDescent="0.25">
      <c r="A45" s="42"/>
      <c r="B45" s="102"/>
      <c r="C45" s="102"/>
      <c r="D45" s="102"/>
      <c r="E45" s="103"/>
      <c r="F45" s="103"/>
      <c r="G45" s="102"/>
      <c r="H45" s="102"/>
      <c r="I45" s="102"/>
      <c r="J45" s="102"/>
      <c r="K45" s="102"/>
      <c r="L45" s="102"/>
      <c r="M45" s="102"/>
      <c r="N45" s="104"/>
      <c r="O45" s="102"/>
      <c r="P45" s="105"/>
      <c r="Q45" s="104"/>
      <c r="R45" s="106"/>
      <c r="U45" s="107"/>
      <c r="V45" s="107"/>
      <c r="W45" s="108"/>
      <c r="X45" s="108"/>
      <c r="Y45" s="108"/>
      <c r="Z45" s="100"/>
    </row>
    <row r="46" spans="1:26" s="64" customFormat="1" x14ac:dyDescent="0.25">
      <c r="A46" s="42"/>
      <c r="B46" s="102"/>
      <c r="C46" s="102"/>
      <c r="D46" s="102"/>
      <c r="E46" s="103"/>
      <c r="F46" s="103"/>
      <c r="G46" s="102"/>
      <c r="H46" s="102"/>
      <c r="I46" s="102"/>
      <c r="J46" s="102"/>
      <c r="K46" s="102"/>
      <c r="L46" s="102"/>
      <c r="M46" s="102"/>
      <c r="N46" s="104"/>
      <c r="O46" s="102"/>
      <c r="P46" s="105"/>
      <c r="Q46" s="104"/>
      <c r="R46" s="106"/>
      <c r="U46" s="107"/>
      <c r="V46" s="107"/>
      <c r="W46" s="108"/>
      <c r="X46" s="108"/>
      <c r="Y46" s="108"/>
      <c r="Z46" s="100"/>
    </row>
    <row r="47" spans="1:26" s="64" customFormat="1" x14ac:dyDescent="0.25">
      <c r="A47" s="42"/>
      <c r="B47" s="102"/>
      <c r="C47" s="102"/>
      <c r="D47" s="102"/>
      <c r="E47" s="103"/>
      <c r="F47" s="103"/>
      <c r="G47" s="102"/>
      <c r="H47" s="102"/>
      <c r="I47" s="102"/>
      <c r="J47" s="102"/>
      <c r="K47" s="102"/>
      <c r="L47" s="102"/>
      <c r="M47" s="102"/>
      <c r="N47" s="104"/>
      <c r="O47" s="102"/>
      <c r="P47" s="105"/>
      <c r="Q47" s="104"/>
      <c r="R47" s="106"/>
      <c r="U47" s="107"/>
      <c r="V47" s="107"/>
      <c r="W47" s="108"/>
      <c r="X47" s="108"/>
      <c r="Y47" s="108"/>
      <c r="Z47" s="100"/>
    </row>
    <row r="48" spans="1:26" s="64" customFormat="1" x14ac:dyDescent="0.25">
      <c r="A48" s="42"/>
      <c r="B48" s="102"/>
      <c r="C48" s="102"/>
      <c r="D48" s="102"/>
      <c r="E48" s="103"/>
      <c r="F48" s="103"/>
      <c r="G48" s="102"/>
      <c r="H48" s="102"/>
      <c r="I48" s="102"/>
      <c r="J48" s="102"/>
      <c r="K48" s="102"/>
      <c r="L48" s="102"/>
      <c r="M48" s="102"/>
      <c r="N48" s="104"/>
      <c r="O48" s="102"/>
      <c r="P48" s="105"/>
      <c r="Q48" s="104"/>
      <c r="R48" s="106"/>
      <c r="U48" s="107"/>
      <c r="V48" s="107"/>
      <c r="W48" s="108"/>
      <c r="X48" s="108"/>
      <c r="Y48" s="108"/>
      <c r="Z48" s="100"/>
    </row>
    <row r="49" spans="1:26" s="64" customFormat="1" x14ac:dyDescent="0.25">
      <c r="A49" s="42"/>
      <c r="B49" s="102"/>
      <c r="C49" s="102"/>
      <c r="D49" s="102"/>
      <c r="E49" s="103"/>
      <c r="F49" s="103"/>
      <c r="G49" s="102"/>
      <c r="H49" s="102"/>
      <c r="I49" s="102"/>
      <c r="J49" s="102"/>
      <c r="K49" s="102"/>
      <c r="L49" s="102"/>
      <c r="M49" s="102"/>
      <c r="N49" s="104"/>
      <c r="O49" s="102"/>
      <c r="P49" s="105"/>
      <c r="Q49" s="104"/>
      <c r="R49" s="106"/>
      <c r="U49" s="107"/>
      <c r="V49" s="107"/>
      <c r="W49" s="108"/>
      <c r="X49" s="108"/>
      <c r="Y49" s="108"/>
      <c r="Z49" s="100"/>
    </row>
    <row r="50" spans="1:26" s="64" customFormat="1" x14ac:dyDescent="0.25">
      <c r="A50" s="42"/>
      <c r="B50" s="102"/>
      <c r="C50" s="102"/>
      <c r="D50" s="102"/>
      <c r="E50" s="103"/>
      <c r="F50" s="103"/>
      <c r="G50" s="102"/>
      <c r="H50" s="102"/>
      <c r="I50" s="102"/>
      <c r="J50" s="102"/>
      <c r="K50" s="102"/>
      <c r="L50" s="102"/>
      <c r="M50" s="102"/>
      <c r="N50" s="104"/>
      <c r="O50" s="102"/>
      <c r="P50" s="105"/>
      <c r="Q50" s="104"/>
      <c r="R50" s="106"/>
      <c r="U50" s="107"/>
      <c r="V50" s="107"/>
      <c r="W50" s="108"/>
      <c r="X50" s="108"/>
      <c r="Y50" s="108"/>
      <c r="Z50" s="100"/>
    </row>
    <row r="51" spans="1:26" s="64" customFormat="1" x14ac:dyDescent="0.25">
      <c r="A51" s="42"/>
      <c r="B51" s="102"/>
      <c r="C51" s="102"/>
      <c r="D51" s="102"/>
      <c r="E51" s="103"/>
      <c r="F51" s="103"/>
      <c r="G51" s="102"/>
      <c r="H51" s="102"/>
      <c r="I51" s="102"/>
      <c r="J51" s="102"/>
      <c r="K51" s="102"/>
      <c r="L51" s="102"/>
      <c r="M51" s="102"/>
      <c r="N51" s="104"/>
      <c r="O51" s="102"/>
      <c r="P51" s="105"/>
      <c r="Q51" s="104"/>
      <c r="R51" s="106"/>
      <c r="U51" s="107"/>
      <c r="V51" s="107"/>
      <c r="W51" s="108"/>
      <c r="X51" s="108"/>
      <c r="Y51" s="108"/>
      <c r="Z51" s="100"/>
    </row>
    <row r="52" spans="1:26" s="64" customFormat="1" x14ac:dyDescent="0.25">
      <c r="A52" s="42"/>
      <c r="B52" s="102"/>
      <c r="C52" s="102"/>
      <c r="D52" s="102"/>
      <c r="E52" s="103"/>
      <c r="F52" s="103"/>
      <c r="G52" s="102"/>
      <c r="H52" s="102"/>
      <c r="I52" s="102"/>
      <c r="J52" s="102"/>
      <c r="K52" s="102"/>
      <c r="L52" s="102"/>
      <c r="M52" s="102"/>
      <c r="N52" s="104"/>
      <c r="O52" s="102"/>
      <c r="P52" s="105"/>
      <c r="Q52" s="104"/>
      <c r="R52" s="106"/>
      <c r="U52" s="107"/>
      <c r="V52" s="107"/>
      <c r="W52" s="108"/>
      <c r="X52" s="108"/>
      <c r="Y52" s="108"/>
      <c r="Z52" s="100"/>
    </row>
    <row r="53" spans="1:26" s="64" customFormat="1" x14ac:dyDescent="0.25">
      <c r="A53" s="42"/>
      <c r="B53" s="102"/>
      <c r="C53" s="102"/>
      <c r="D53" s="102"/>
      <c r="E53" s="103"/>
      <c r="F53" s="103"/>
      <c r="G53" s="102"/>
      <c r="H53" s="102"/>
      <c r="I53" s="102"/>
      <c r="J53" s="102"/>
      <c r="K53" s="102"/>
      <c r="L53" s="102"/>
      <c r="M53" s="102"/>
      <c r="N53" s="104"/>
      <c r="O53" s="102"/>
      <c r="P53" s="105"/>
      <c r="Q53" s="104"/>
      <c r="R53" s="106"/>
      <c r="U53" s="107"/>
      <c r="V53" s="107"/>
      <c r="W53" s="108"/>
      <c r="X53" s="108"/>
      <c r="Y53" s="108"/>
      <c r="Z53" s="100"/>
    </row>
    <row r="54" spans="1:26" s="64" customFormat="1" x14ac:dyDescent="0.25">
      <c r="A54" s="42"/>
      <c r="B54" s="102"/>
      <c r="C54" s="102"/>
      <c r="D54" s="102"/>
      <c r="E54" s="103"/>
      <c r="F54" s="103"/>
      <c r="G54" s="102"/>
      <c r="H54" s="102"/>
      <c r="I54" s="102"/>
      <c r="J54" s="102"/>
      <c r="K54" s="102"/>
      <c r="L54" s="102"/>
      <c r="M54" s="102"/>
      <c r="N54" s="104"/>
      <c r="O54" s="102"/>
      <c r="P54" s="105"/>
      <c r="Q54" s="104"/>
      <c r="R54" s="106"/>
      <c r="U54" s="107"/>
      <c r="V54" s="107"/>
      <c r="W54" s="108"/>
      <c r="X54" s="108"/>
      <c r="Y54" s="108"/>
      <c r="Z54" s="100"/>
    </row>
    <row r="55" spans="1:26" s="54" customFormat="1" ht="19.5" customHeight="1" x14ac:dyDescent="0.25">
      <c r="A55" s="40"/>
      <c r="B55" s="67"/>
      <c r="C55" s="67"/>
      <c r="D55" s="67"/>
      <c r="E55" s="67"/>
      <c r="F55" s="67"/>
      <c r="G55" s="67"/>
      <c r="H55" s="68"/>
      <c r="I55" s="67"/>
      <c r="J55" s="67"/>
      <c r="K55" s="67"/>
      <c r="L55" s="67"/>
      <c r="M55" s="67"/>
      <c r="N55" s="67"/>
      <c r="O55" s="69"/>
      <c r="P55" s="67"/>
      <c r="Q55" s="70"/>
      <c r="R55" s="71"/>
      <c r="T55" s="48"/>
      <c r="U55" s="72"/>
      <c r="V55" s="72"/>
      <c r="W55" s="68"/>
      <c r="X55" s="68"/>
      <c r="Y55" s="68"/>
      <c r="Z55" s="30"/>
    </row>
    <row r="56" spans="1:26" s="54" customFormat="1" ht="19.5" customHeight="1" x14ac:dyDescent="0.25">
      <c r="A56" s="40"/>
      <c r="B56" s="67"/>
      <c r="C56" s="67"/>
      <c r="D56" s="67"/>
      <c r="E56" s="67"/>
      <c r="F56" s="67"/>
      <c r="G56" s="67"/>
      <c r="H56" s="68"/>
      <c r="I56" s="67"/>
      <c r="J56" s="67"/>
      <c r="K56" s="67"/>
      <c r="L56" s="67"/>
      <c r="M56" s="67"/>
      <c r="N56" s="67"/>
      <c r="O56" s="69"/>
      <c r="P56" s="67"/>
      <c r="Q56" s="70"/>
      <c r="R56" s="71"/>
      <c r="T56" s="48"/>
      <c r="U56" s="72"/>
      <c r="V56" s="72"/>
      <c r="W56" s="68"/>
      <c r="X56" s="68"/>
      <c r="Y56" s="68"/>
      <c r="Z56" s="30"/>
    </row>
    <row r="57" spans="1:26" s="40" customFormat="1" x14ac:dyDescent="0.25">
      <c r="K57" s="73"/>
      <c r="P57" s="74"/>
      <c r="R57" s="74"/>
      <c r="S57" s="74"/>
      <c r="U57" s="72"/>
      <c r="V57" s="72"/>
      <c r="W57" s="72"/>
      <c r="Z57" s="100"/>
    </row>
    <row r="58" spans="1:26" s="40" customFormat="1" x14ac:dyDescent="0.25">
      <c r="B58" s="256" t="s">
        <v>362</v>
      </c>
      <c r="C58" s="256"/>
      <c r="D58" s="41">
        <f>COUNTA(A2:A57)</f>
        <v>32</v>
      </c>
      <c r="K58" s="73"/>
      <c r="P58" s="74"/>
      <c r="R58" s="74"/>
      <c r="S58" s="74"/>
      <c r="U58" s="72"/>
      <c r="V58" s="72"/>
      <c r="W58" s="72"/>
      <c r="Z58" s="100"/>
    </row>
    <row r="59" spans="1:26" s="40" customFormat="1" x14ac:dyDescent="0.25">
      <c r="B59" s="256" t="s">
        <v>363</v>
      </c>
      <c r="C59" s="256"/>
      <c r="D59" s="41">
        <f>SUM(X2:X31)</f>
        <v>0</v>
      </c>
      <c r="K59" s="73"/>
      <c r="P59" s="74"/>
      <c r="R59" s="74"/>
      <c r="S59" s="74"/>
      <c r="U59" s="72"/>
      <c r="V59" s="72"/>
      <c r="W59" s="72"/>
      <c r="Z59" s="100"/>
    </row>
    <row r="60" spans="1:26" s="40" customFormat="1" x14ac:dyDescent="0.25">
      <c r="K60" s="73"/>
      <c r="P60" s="74"/>
      <c r="R60" s="74"/>
      <c r="S60" s="74"/>
      <c r="U60" s="72"/>
      <c r="V60" s="72"/>
      <c r="W60" s="72"/>
      <c r="Z60" s="100"/>
    </row>
    <row r="61" spans="1:26" s="40" customFormat="1" x14ac:dyDescent="0.25">
      <c r="B61" s="257" t="s">
        <v>384</v>
      </c>
      <c r="C61" s="257"/>
      <c r="K61" s="73"/>
      <c r="P61" s="74"/>
      <c r="R61" s="74"/>
      <c r="S61" s="74"/>
      <c r="U61" s="72"/>
      <c r="V61" s="72"/>
      <c r="W61" s="72"/>
      <c r="Z61" s="100"/>
    </row>
    <row r="62" spans="1:26" s="40" customFormat="1" x14ac:dyDescent="0.25">
      <c r="B62" s="89"/>
      <c r="C62" s="89"/>
      <c r="D62" s="40" t="s">
        <v>383</v>
      </c>
      <c r="K62" s="73"/>
      <c r="P62" s="74"/>
      <c r="R62" s="74"/>
      <c r="S62" s="74"/>
      <c r="U62" s="72"/>
      <c r="V62" s="72"/>
      <c r="W62" s="72"/>
      <c r="Z62" s="100"/>
    </row>
    <row r="63" spans="1:26" s="40" customFormat="1" x14ac:dyDescent="0.25">
      <c r="K63" s="73"/>
      <c r="P63" s="74"/>
      <c r="R63" s="74"/>
      <c r="S63" s="74"/>
      <c r="U63" s="72"/>
      <c r="V63" s="72"/>
      <c r="W63" s="72"/>
      <c r="Z63" s="100"/>
    </row>
    <row r="64" spans="1:26" s="40" customFormat="1" x14ac:dyDescent="0.25">
      <c r="K64" s="73"/>
      <c r="P64" s="74"/>
      <c r="R64" s="74"/>
      <c r="S64" s="74"/>
      <c r="U64" s="72"/>
      <c r="V64" s="72"/>
      <c r="W64" s="72"/>
      <c r="Z64" s="100"/>
    </row>
    <row r="65" spans="2:26" s="40" customFormat="1" x14ac:dyDescent="0.25">
      <c r="K65" s="73"/>
      <c r="P65" s="74"/>
      <c r="R65" s="74"/>
      <c r="S65" s="74"/>
      <c r="U65" s="72"/>
      <c r="V65" s="72"/>
      <c r="W65" s="72"/>
      <c r="Z65" s="100"/>
    </row>
    <row r="66" spans="2:26" s="40" customFormat="1" x14ac:dyDescent="0.25">
      <c r="K66" s="73"/>
      <c r="P66" s="74"/>
      <c r="R66" s="74"/>
      <c r="S66" s="74"/>
      <c r="U66" s="72"/>
      <c r="V66" s="72"/>
      <c r="W66" s="72"/>
      <c r="Z66" s="100"/>
    </row>
    <row r="67" spans="2:26" s="40" customFormat="1" x14ac:dyDescent="0.25">
      <c r="K67" s="73"/>
      <c r="P67" s="74"/>
      <c r="R67" s="74"/>
      <c r="S67" s="74"/>
      <c r="U67" s="72"/>
      <c r="V67" s="72"/>
      <c r="W67" s="72"/>
      <c r="Z67" s="100"/>
    </row>
    <row r="68" spans="2:26" s="40" customFormat="1" x14ac:dyDescent="0.25">
      <c r="K68" s="73"/>
      <c r="P68" s="74"/>
      <c r="R68" s="74"/>
      <c r="S68" s="74"/>
      <c r="U68" s="72"/>
      <c r="V68" s="72"/>
      <c r="W68" s="72"/>
      <c r="Z68" s="100"/>
    </row>
    <row r="69" spans="2:26" s="40" customFormat="1" x14ac:dyDescent="0.25">
      <c r="K69" s="73"/>
      <c r="P69" s="74"/>
      <c r="R69" s="74"/>
      <c r="S69" s="74"/>
      <c r="U69" s="72"/>
      <c r="V69" s="72"/>
      <c r="W69" s="72"/>
      <c r="Z69" s="100"/>
    </row>
    <row r="70" spans="2:26" s="40" customFormat="1" x14ac:dyDescent="0.25">
      <c r="K70" s="73"/>
      <c r="P70" s="74"/>
      <c r="R70" s="74"/>
      <c r="S70" s="74"/>
      <c r="U70" s="72"/>
      <c r="V70" s="72"/>
      <c r="W70" s="72"/>
      <c r="Z70" s="100"/>
    </row>
    <row r="71" spans="2:26" s="40" customFormat="1" x14ac:dyDescent="0.25">
      <c r="K71" s="73"/>
      <c r="P71" s="74"/>
      <c r="R71" s="74"/>
      <c r="S71" s="74"/>
      <c r="U71" s="72"/>
      <c r="V71" s="72"/>
      <c r="W71" s="72"/>
      <c r="Z71" s="100"/>
    </row>
    <row r="72" spans="2:26" s="40" customFormat="1" x14ac:dyDescent="0.25">
      <c r="K72" s="73"/>
      <c r="P72" s="74"/>
      <c r="R72" s="74"/>
      <c r="S72" s="74"/>
      <c r="U72" s="72"/>
      <c r="V72" s="72"/>
      <c r="W72" s="72"/>
      <c r="Z72" s="100"/>
    </row>
    <row r="75" spans="2:26" s="40" customFormat="1" x14ac:dyDescent="0.25">
      <c r="B75" s="41">
        <v>34</v>
      </c>
      <c r="C75" s="41" t="s">
        <v>98</v>
      </c>
      <c r="D75" s="41" t="s">
        <v>110</v>
      </c>
      <c r="E75" s="41" t="s">
        <v>113</v>
      </c>
      <c r="F75" s="41" t="s">
        <v>114</v>
      </c>
      <c r="G75" s="41" t="s">
        <v>112</v>
      </c>
      <c r="H75" s="41"/>
      <c r="I75" s="41" t="s">
        <v>23</v>
      </c>
      <c r="J75" s="41" t="s">
        <v>24</v>
      </c>
      <c r="K75" s="75"/>
      <c r="L75" s="41">
        <v>0</v>
      </c>
      <c r="M75" s="41">
        <v>0</v>
      </c>
      <c r="N75" s="41">
        <v>0</v>
      </c>
      <c r="O75" s="41">
        <v>0</v>
      </c>
      <c r="P75" s="41">
        <v>2</v>
      </c>
      <c r="Q75" s="41" t="s">
        <v>357</v>
      </c>
      <c r="R75" s="76" t="s">
        <v>25</v>
      </c>
      <c r="S75" s="76" t="s">
        <v>25</v>
      </c>
      <c r="T75" s="41"/>
      <c r="U75" s="72"/>
      <c r="V75" s="72"/>
      <c r="W75" s="72"/>
      <c r="Z75" s="100"/>
    </row>
    <row r="76" spans="2:26" s="40" customFormat="1" x14ac:dyDescent="0.25">
      <c r="B76" s="41">
        <v>60</v>
      </c>
      <c r="C76" s="41" t="s">
        <v>156</v>
      </c>
      <c r="D76" s="41" t="s">
        <v>110</v>
      </c>
      <c r="E76" s="41" t="s">
        <v>157</v>
      </c>
      <c r="F76" s="41" t="s">
        <v>158</v>
      </c>
      <c r="G76" s="41" t="s">
        <v>97</v>
      </c>
      <c r="H76" s="41"/>
      <c r="I76" s="41" t="s">
        <v>39</v>
      </c>
      <c r="J76" s="41" t="s">
        <v>24</v>
      </c>
      <c r="K76" s="75"/>
      <c r="L76" s="41">
        <v>0</v>
      </c>
      <c r="M76" s="41">
        <v>0</v>
      </c>
      <c r="N76" s="41">
        <v>0</v>
      </c>
      <c r="O76" s="41">
        <v>0</v>
      </c>
      <c r="P76" s="41">
        <v>1</v>
      </c>
      <c r="Q76" s="41" t="s">
        <v>357</v>
      </c>
      <c r="R76" s="76" t="s">
        <v>25</v>
      </c>
      <c r="S76" s="76" t="s">
        <v>25</v>
      </c>
      <c r="T76" s="41"/>
      <c r="U76" s="72"/>
      <c r="V76" s="72"/>
      <c r="W76" s="72"/>
      <c r="Z76" s="100"/>
    </row>
    <row r="77" spans="2:26" s="40" customFormat="1" x14ac:dyDescent="0.25">
      <c r="B77" s="41">
        <v>68</v>
      </c>
      <c r="C77" s="41" t="s">
        <v>51</v>
      </c>
      <c r="D77" s="41" t="s">
        <v>51</v>
      </c>
      <c r="E77" s="41" t="s">
        <v>175</v>
      </c>
      <c r="F77" s="41" t="s">
        <v>175</v>
      </c>
      <c r="G77" s="41" t="s">
        <v>22</v>
      </c>
      <c r="H77" s="41"/>
      <c r="I77" s="41" t="s">
        <v>23</v>
      </c>
      <c r="J77" s="41" t="s">
        <v>24</v>
      </c>
      <c r="K77" s="75"/>
      <c r="L77" s="41">
        <v>0</v>
      </c>
      <c r="M77" s="41">
        <v>0</v>
      </c>
      <c r="N77" s="41">
        <v>0</v>
      </c>
      <c r="O77" s="41">
        <v>0</v>
      </c>
      <c r="P77" s="41">
        <v>2</v>
      </c>
      <c r="Q77" s="41" t="s">
        <v>357</v>
      </c>
      <c r="R77" s="76" t="s">
        <v>25</v>
      </c>
      <c r="S77" s="76" t="s">
        <v>25</v>
      </c>
      <c r="T77" s="41"/>
      <c r="U77" s="72"/>
      <c r="V77" s="72"/>
      <c r="W77" s="72"/>
      <c r="Z77" s="100"/>
    </row>
    <row r="78" spans="2:26" s="40" customFormat="1" x14ac:dyDescent="0.25">
      <c r="B78" s="41">
        <v>71</v>
      </c>
      <c r="C78" s="41" t="s">
        <v>180</v>
      </c>
      <c r="D78" s="41" t="s">
        <v>44</v>
      </c>
      <c r="E78" s="41" t="s">
        <v>61</v>
      </c>
      <c r="F78" s="41" t="s">
        <v>181</v>
      </c>
      <c r="G78" s="41" t="s">
        <v>86</v>
      </c>
      <c r="H78" s="41"/>
      <c r="I78" s="41" t="s">
        <v>23</v>
      </c>
      <c r="J78" s="41" t="s">
        <v>24</v>
      </c>
      <c r="K78" s="75"/>
      <c r="L78" s="41">
        <v>0</v>
      </c>
      <c r="M78" s="41">
        <v>0</v>
      </c>
      <c r="N78" s="41">
        <v>0</v>
      </c>
      <c r="O78" s="41">
        <v>0</v>
      </c>
      <c r="P78" s="41">
        <v>1</v>
      </c>
      <c r="Q78" s="41" t="s">
        <v>357</v>
      </c>
      <c r="R78" s="76" t="s">
        <v>25</v>
      </c>
      <c r="S78" s="76" t="s">
        <v>25</v>
      </c>
      <c r="T78" s="41"/>
      <c r="U78" s="72"/>
      <c r="V78" s="72"/>
      <c r="W78" s="72"/>
      <c r="Z78" s="100"/>
    </row>
    <row r="79" spans="2:26" s="40" customFormat="1" x14ac:dyDescent="0.25">
      <c r="B79" s="41">
        <v>74</v>
      </c>
      <c r="C79" s="41" t="s">
        <v>186</v>
      </c>
      <c r="D79" s="41" t="s">
        <v>187</v>
      </c>
      <c r="E79" s="41" t="s">
        <v>188</v>
      </c>
      <c r="F79" s="41" t="s">
        <v>189</v>
      </c>
      <c r="G79" s="41" t="s">
        <v>112</v>
      </c>
      <c r="H79" s="41"/>
      <c r="I79" s="41" t="s">
        <v>39</v>
      </c>
      <c r="J79" s="41" t="s">
        <v>24</v>
      </c>
      <c r="K79" s="75"/>
      <c r="L79" s="41">
        <v>0</v>
      </c>
      <c r="M79" s="41">
        <v>0</v>
      </c>
      <c r="N79" s="41">
        <v>0</v>
      </c>
      <c r="O79" s="41">
        <v>0</v>
      </c>
      <c r="P79" s="41">
        <v>1</v>
      </c>
      <c r="Q79" s="41"/>
      <c r="R79" s="76" t="s">
        <v>25</v>
      </c>
      <c r="S79" s="76" t="s">
        <v>25</v>
      </c>
      <c r="T79" s="41"/>
      <c r="U79" s="72"/>
      <c r="V79" s="72"/>
      <c r="W79" s="72"/>
      <c r="Z79" s="100"/>
    </row>
    <row r="80" spans="2:26" s="40" customFormat="1" x14ac:dyDescent="0.25">
      <c r="B80" s="41">
        <v>75</v>
      </c>
      <c r="C80" s="41" t="s">
        <v>190</v>
      </c>
      <c r="D80" s="41" t="s">
        <v>187</v>
      </c>
      <c r="E80" s="41" t="s">
        <v>191</v>
      </c>
      <c r="F80" s="41" t="s">
        <v>192</v>
      </c>
      <c r="G80" s="41" t="s">
        <v>112</v>
      </c>
      <c r="H80" s="41"/>
      <c r="I80" s="41" t="s">
        <v>39</v>
      </c>
      <c r="J80" s="41" t="s">
        <v>24</v>
      </c>
      <c r="K80" s="75"/>
      <c r="L80" s="41">
        <v>0</v>
      </c>
      <c r="M80" s="41">
        <v>0</v>
      </c>
      <c r="N80" s="41">
        <v>0</v>
      </c>
      <c r="O80" s="41">
        <v>0</v>
      </c>
      <c r="P80" s="41">
        <v>1</v>
      </c>
      <c r="Q80" s="41" t="s">
        <v>357</v>
      </c>
      <c r="R80" s="76" t="s">
        <v>25</v>
      </c>
      <c r="S80" s="76" t="s">
        <v>25</v>
      </c>
      <c r="T80" s="41"/>
      <c r="U80" s="72"/>
      <c r="V80" s="72"/>
      <c r="W80" s="72"/>
      <c r="Z80" s="100"/>
    </row>
    <row r="81" spans="2:26" s="40" customFormat="1" x14ac:dyDescent="0.25">
      <c r="B81" s="41">
        <v>78</v>
      </c>
      <c r="C81" s="41" t="s">
        <v>196</v>
      </c>
      <c r="D81" s="41" t="s">
        <v>19</v>
      </c>
      <c r="E81" s="41" t="s">
        <v>61</v>
      </c>
      <c r="F81" s="41" t="s">
        <v>197</v>
      </c>
      <c r="G81" s="41" t="s">
        <v>198</v>
      </c>
      <c r="H81" s="41"/>
      <c r="I81" s="41" t="s">
        <v>23</v>
      </c>
      <c r="J81" s="41" t="s">
        <v>24</v>
      </c>
      <c r="K81" s="75"/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 t="s">
        <v>357</v>
      </c>
      <c r="R81" s="76" t="s">
        <v>25</v>
      </c>
      <c r="S81" s="76" t="s">
        <v>25</v>
      </c>
      <c r="T81" s="41"/>
      <c r="U81" s="72"/>
      <c r="V81" s="72"/>
      <c r="W81" s="72"/>
      <c r="Z81" s="100"/>
    </row>
    <row r="82" spans="2:26" s="40" customFormat="1" x14ac:dyDescent="0.25">
      <c r="B82" s="41">
        <v>83</v>
      </c>
      <c r="C82" s="41" t="s">
        <v>52</v>
      </c>
      <c r="D82" s="41" t="s">
        <v>19</v>
      </c>
      <c r="E82" s="41" t="s">
        <v>207</v>
      </c>
      <c r="F82" s="41" t="s">
        <v>207</v>
      </c>
      <c r="G82" s="41" t="s">
        <v>118</v>
      </c>
      <c r="H82" s="41"/>
      <c r="I82" s="41" t="s">
        <v>23</v>
      </c>
      <c r="J82" s="41" t="s">
        <v>34</v>
      </c>
      <c r="K82" s="75"/>
      <c r="L82" s="41">
        <v>0</v>
      </c>
      <c r="M82" s="41">
        <v>0</v>
      </c>
      <c r="N82" s="41">
        <v>0</v>
      </c>
      <c r="O82" s="41">
        <v>0</v>
      </c>
      <c r="P82" s="41">
        <v>1</v>
      </c>
      <c r="Q82" s="41" t="s">
        <v>355</v>
      </c>
      <c r="R82" s="76" t="s">
        <v>356</v>
      </c>
      <c r="S82" s="76" t="s">
        <v>25</v>
      </c>
      <c r="T82" s="41"/>
      <c r="U82" s="72"/>
      <c r="V82" s="72"/>
      <c r="W82" s="72"/>
      <c r="Z82" s="100"/>
    </row>
    <row r="83" spans="2:26" s="37" customFormat="1" x14ac:dyDescent="0.25">
      <c r="B83" s="41">
        <v>133</v>
      </c>
      <c r="C83" s="41" t="s">
        <v>168</v>
      </c>
      <c r="D83" s="41"/>
      <c r="E83" s="41" t="s">
        <v>290</v>
      </c>
      <c r="F83" s="41" t="s">
        <v>291</v>
      </c>
      <c r="G83" s="41" t="s">
        <v>80</v>
      </c>
      <c r="H83" s="41"/>
      <c r="I83" s="41" t="s">
        <v>39</v>
      </c>
      <c r="J83" s="41" t="s">
        <v>24</v>
      </c>
      <c r="K83" s="38"/>
      <c r="L83" s="41">
        <v>0</v>
      </c>
      <c r="M83" s="41">
        <v>0</v>
      </c>
      <c r="N83" s="41">
        <v>0</v>
      </c>
      <c r="O83" s="41">
        <v>0</v>
      </c>
      <c r="P83" s="41">
        <v>1</v>
      </c>
      <c r="Q83" s="41" t="s">
        <v>357</v>
      </c>
      <c r="R83" s="76" t="s">
        <v>25</v>
      </c>
      <c r="S83" s="76" t="s">
        <v>25</v>
      </c>
      <c r="T83" s="41"/>
      <c r="U83" s="77"/>
      <c r="V83" s="77"/>
      <c r="W83" s="77"/>
      <c r="Z83" s="36"/>
    </row>
    <row r="84" spans="2:26" s="37" customFormat="1" ht="30" x14ac:dyDescent="0.25">
      <c r="B84" s="41">
        <v>135</v>
      </c>
      <c r="C84" s="39" t="s">
        <v>295</v>
      </c>
      <c r="D84" s="41" t="s">
        <v>19</v>
      </c>
      <c r="E84" s="41" t="s">
        <v>281</v>
      </c>
      <c r="F84" s="41" t="s">
        <v>296</v>
      </c>
      <c r="G84" s="38" t="s">
        <v>38</v>
      </c>
      <c r="H84" s="38"/>
      <c r="I84" s="41" t="s">
        <v>23</v>
      </c>
      <c r="J84" s="41" t="s">
        <v>34</v>
      </c>
      <c r="K84" s="38"/>
      <c r="L84" s="41">
        <v>0</v>
      </c>
      <c r="M84" s="41">
        <v>0</v>
      </c>
      <c r="N84" s="41">
        <v>0</v>
      </c>
      <c r="O84" s="41">
        <v>0</v>
      </c>
      <c r="P84" s="41">
        <v>5</v>
      </c>
      <c r="Q84" s="41" t="s">
        <v>355</v>
      </c>
      <c r="R84" s="76" t="s">
        <v>356</v>
      </c>
      <c r="S84" s="76" t="s">
        <v>25</v>
      </c>
      <c r="T84" s="41"/>
      <c r="U84" s="77"/>
      <c r="V84" s="77"/>
      <c r="W84" s="77"/>
      <c r="Z84" s="36"/>
    </row>
    <row r="85" spans="2:26" s="37" customFormat="1" ht="30" x14ac:dyDescent="0.25">
      <c r="B85" s="41">
        <v>142</v>
      </c>
      <c r="C85" s="39" t="s">
        <v>295</v>
      </c>
      <c r="D85" s="41" t="s">
        <v>19</v>
      </c>
      <c r="E85" s="41" t="s">
        <v>304</v>
      </c>
      <c r="F85" s="41" t="s">
        <v>65</v>
      </c>
      <c r="G85" s="38" t="s">
        <v>38</v>
      </c>
      <c r="H85" s="38"/>
      <c r="I85" s="41" t="s">
        <v>23</v>
      </c>
      <c r="J85" s="41" t="s">
        <v>34</v>
      </c>
      <c r="K85" s="38"/>
      <c r="L85" s="41">
        <v>0</v>
      </c>
      <c r="M85" s="41">
        <v>0</v>
      </c>
      <c r="N85" s="41">
        <v>0</v>
      </c>
      <c r="O85" s="41">
        <v>0</v>
      </c>
      <c r="P85" s="41">
        <v>5</v>
      </c>
      <c r="Q85" s="41" t="s">
        <v>355</v>
      </c>
      <c r="R85" s="76" t="s">
        <v>356</v>
      </c>
      <c r="S85" s="76" t="s">
        <v>25</v>
      </c>
      <c r="T85" s="41"/>
      <c r="U85" s="77"/>
      <c r="V85" s="77"/>
      <c r="W85" s="77"/>
      <c r="Z85" s="36"/>
    </row>
    <row r="86" spans="2:26" s="40" customFormat="1" x14ac:dyDescent="0.25">
      <c r="B86" s="41">
        <v>168</v>
      </c>
      <c r="C86" s="41" t="s">
        <v>186</v>
      </c>
      <c r="D86" s="41" t="s">
        <v>342</v>
      </c>
      <c r="E86" s="41" t="s">
        <v>345</v>
      </c>
      <c r="F86" s="41" t="s">
        <v>346</v>
      </c>
      <c r="G86" s="41" t="s">
        <v>141</v>
      </c>
      <c r="H86" s="41"/>
      <c r="I86" s="41" t="s">
        <v>23</v>
      </c>
      <c r="J86" s="41" t="s">
        <v>34</v>
      </c>
      <c r="K86" s="75"/>
      <c r="L86" s="41">
        <v>0</v>
      </c>
      <c r="M86" s="41">
        <v>0</v>
      </c>
      <c r="N86" s="41">
        <v>0</v>
      </c>
      <c r="O86" s="41">
        <v>0</v>
      </c>
      <c r="P86" s="76">
        <v>1</v>
      </c>
      <c r="Q86" s="41" t="s">
        <v>355</v>
      </c>
      <c r="R86" s="76" t="s">
        <v>356</v>
      </c>
      <c r="S86" s="76" t="s">
        <v>25</v>
      </c>
      <c r="T86" s="41"/>
      <c r="U86" s="72"/>
      <c r="V86" s="72"/>
      <c r="W86" s="72"/>
      <c r="Z86" s="100"/>
    </row>
  </sheetData>
  <autoFilter ref="A1:Z33" xr:uid="{00000000-0009-0000-0000-000000000000}"/>
  <mergeCells count="3">
    <mergeCell ref="B58:C58"/>
    <mergeCell ref="B59:C59"/>
    <mergeCell ref="B61:C61"/>
  </mergeCells>
  <conditionalFormatting sqref="Q82:Q86 Q57:Q72 O32:O54 P2:Q56">
    <cfRule type="expression" dxfId="445" priority="13">
      <formula>O2="Request"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1"/>
  </sheetPr>
  <dimension ref="A3:M67"/>
  <sheetViews>
    <sheetView zoomScale="55" zoomScaleNormal="55" workbookViewId="0">
      <pane ySplit="12" topLeftCell="A13" activePane="bottomLeft" state="frozen"/>
      <selection pane="bottomLeft" activeCell="E28" sqref="E28"/>
    </sheetView>
  </sheetViews>
  <sheetFormatPr defaultColWidth="9.140625" defaultRowHeight="12" x14ac:dyDescent="0.25"/>
  <cols>
    <col min="1" max="1" width="9.140625" style="109"/>
    <col min="2" max="2" width="17.140625" style="110" customWidth="1"/>
    <col min="3" max="4" width="26.85546875" style="110" customWidth="1"/>
    <col min="5" max="5" width="26.85546875" style="111" customWidth="1"/>
    <col min="6" max="7" width="26.85546875" style="109" customWidth="1"/>
    <col min="8" max="8" width="39.28515625" style="109" customWidth="1"/>
    <col min="9" max="16384" width="9.140625" style="109"/>
  </cols>
  <sheetData>
    <row r="3" spans="1:8" ht="21" x14ac:dyDescent="0.25">
      <c r="A3" s="115" t="s">
        <v>396</v>
      </c>
    </row>
    <row r="4" spans="1:8" ht="21" x14ac:dyDescent="0.25">
      <c r="A4" s="115" t="s">
        <v>398</v>
      </c>
    </row>
    <row r="5" spans="1:8" ht="21" x14ac:dyDescent="0.25">
      <c r="A5" s="115" t="s">
        <v>404</v>
      </c>
    </row>
    <row r="6" spans="1:8" ht="21" x14ac:dyDescent="0.25">
      <c r="A6" s="115" t="s">
        <v>397</v>
      </c>
    </row>
    <row r="7" spans="1:8" ht="21" x14ac:dyDescent="0.25">
      <c r="A7" s="116" t="s">
        <v>400</v>
      </c>
    </row>
    <row r="8" spans="1:8" ht="21" x14ac:dyDescent="0.25">
      <c r="A8" s="115" t="s">
        <v>399</v>
      </c>
    </row>
    <row r="10" spans="1:8" ht="23.25" x14ac:dyDescent="0.25">
      <c r="B10" s="182" t="s">
        <v>1082</v>
      </c>
    </row>
    <row r="11" spans="1:8" s="112" customFormat="1" ht="12.75" thickBot="1" x14ac:dyDescent="0.3">
      <c r="B11" s="113"/>
      <c r="C11" s="113" t="s">
        <v>394</v>
      </c>
      <c r="D11" s="113" t="s">
        <v>395</v>
      </c>
      <c r="E11" s="114"/>
      <c r="F11" s="112" t="s">
        <v>392</v>
      </c>
    </row>
    <row r="12" spans="1:8" s="123" customFormat="1" ht="52.5" customHeight="1" thickTop="1" thickBot="1" x14ac:dyDescent="0.3">
      <c r="B12" s="166" t="s">
        <v>778</v>
      </c>
      <c r="C12" s="166" t="s">
        <v>358</v>
      </c>
      <c r="D12" s="166" t="s">
        <v>371</v>
      </c>
      <c r="E12" s="166" t="s">
        <v>385</v>
      </c>
      <c r="F12" s="167" t="s">
        <v>391</v>
      </c>
      <c r="G12" s="166" t="s">
        <v>372</v>
      </c>
      <c r="H12" s="166" t="s">
        <v>365</v>
      </c>
    </row>
    <row r="13" spans="1:8" ht="27" thickTop="1" x14ac:dyDescent="0.25">
      <c r="B13" s="154" t="s">
        <v>582</v>
      </c>
      <c r="C13" s="154">
        <v>432</v>
      </c>
      <c r="D13" s="154">
        <v>59</v>
      </c>
      <c r="E13" s="154">
        <v>59</v>
      </c>
      <c r="F13" s="154">
        <v>11</v>
      </c>
      <c r="G13" s="154">
        <v>11</v>
      </c>
      <c r="H13" s="155"/>
    </row>
    <row r="14" spans="1:8" ht="26.25" x14ac:dyDescent="0.25">
      <c r="B14" s="154" t="s">
        <v>583</v>
      </c>
      <c r="C14" s="154">
        <v>432</v>
      </c>
      <c r="D14" s="154">
        <v>59</v>
      </c>
      <c r="E14" s="154">
        <v>59</v>
      </c>
      <c r="F14" s="154">
        <v>11</v>
      </c>
      <c r="G14" s="154">
        <v>11</v>
      </c>
      <c r="H14" s="155"/>
    </row>
    <row r="15" spans="1:8" ht="26.25" x14ac:dyDescent="0.25">
      <c r="B15" s="154" t="s">
        <v>584</v>
      </c>
      <c r="C15" s="154">
        <v>428</v>
      </c>
      <c r="D15" s="154">
        <v>29</v>
      </c>
      <c r="E15" s="154">
        <v>29</v>
      </c>
      <c r="F15" s="154">
        <v>11</v>
      </c>
      <c r="G15" s="154">
        <v>11</v>
      </c>
      <c r="H15" s="155"/>
    </row>
    <row r="16" spans="1:8" ht="26.25" x14ac:dyDescent="0.25">
      <c r="B16" s="154" t="s">
        <v>587</v>
      </c>
      <c r="C16" s="154">
        <v>428</v>
      </c>
      <c r="D16" s="154">
        <v>29</v>
      </c>
      <c r="E16" s="154">
        <v>29</v>
      </c>
      <c r="F16" s="154">
        <v>11</v>
      </c>
      <c r="G16" s="154">
        <v>11</v>
      </c>
      <c r="H16" s="155"/>
    </row>
    <row r="17" spans="2:8" ht="26.25" x14ac:dyDescent="0.25">
      <c r="B17" s="154" t="s">
        <v>588</v>
      </c>
      <c r="C17" s="154">
        <v>428</v>
      </c>
      <c r="D17" s="154">
        <v>29</v>
      </c>
      <c r="E17" s="154">
        <v>29</v>
      </c>
      <c r="F17" s="154">
        <v>11</v>
      </c>
      <c r="G17" s="154">
        <v>11</v>
      </c>
      <c r="H17" s="155"/>
    </row>
    <row r="18" spans="2:8" ht="26.25" x14ac:dyDescent="0.25">
      <c r="B18" s="154" t="s">
        <v>594</v>
      </c>
      <c r="C18" s="154">
        <v>428</v>
      </c>
      <c r="D18" s="154">
        <v>59</v>
      </c>
      <c r="E18" s="154">
        <v>59</v>
      </c>
      <c r="F18" s="154">
        <v>11</v>
      </c>
      <c r="G18" s="154">
        <v>11</v>
      </c>
      <c r="H18" s="155"/>
    </row>
    <row r="19" spans="2:8" ht="26.25" x14ac:dyDescent="0.25">
      <c r="B19" s="154" t="s">
        <v>600</v>
      </c>
      <c r="C19" s="154">
        <v>429</v>
      </c>
      <c r="D19" s="154">
        <v>59</v>
      </c>
      <c r="E19" s="154">
        <v>59</v>
      </c>
      <c r="F19" s="154">
        <v>11</v>
      </c>
      <c r="G19" s="154">
        <v>11</v>
      </c>
      <c r="H19" s="155"/>
    </row>
    <row r="20" spans="2:8" ht="26.25" x14ac:dyDescent="0.25">
      <c r="B20" s="154" t="s">
        <v>602</v>
      </c>
      <c r="C20" s="154">
        <v>430</v>
      </c>
      <c r="D20" s="154">
        <v>59</v>
      </c>
      <c r="E20" s="154">
        <v>59</v>
      </c>
      <c r="F20" s="154">
        <v>11</v>
      </c>
      <c r="G20" s="154">
        <v>11</v>
      </c>
      <c r="H20" s="155"/>
    </row>
    <row r="21" spans="2:8" ht="26.25" x14ac:dyDescent="0.25">
      <c r="B21" s="154" t="s">
        <v>604</v>
      </c>
      <c r="C21" s="154">
        <v>430</v>
      </c>
      <c r="D21" s="154">
        <v>59</v>
      </c>
      <c r="E21" s="154">
        <v>59</v>
      </c>
      <c r="F21" s="154">
        <v>11</v>
      </c>
      <c r="G21" s="154">
        <v>11</v>
      </c>
      <c r="H21" s="155"/>
    </row>
    <row r="22" spans="2:8" ht="26.25" x14ac:dyDescent="0.25">
      <c r="B22" s="154" t="s">
        <v>449</v>
      </c>
      <c r="C22" s="154">
        <v>430</v>
      </c>
      <c r="D22" s="154">
        <v>59</v>
      </c>
      <c r="E22" s="154">
        <v>59</v>
      </c>
      <c r="F22" s="154">
        <v>11</v>
      </c>
      <c r="G22" s="154">
        <v>11</v>
      </c>
      <c r="H22" s="155"/>
    </row>
    <row r="23" spans="2:8" ht="26.25" x14ac:dyDescent="0.25">
      <c r="B23" s="154" t="s">
        <v>450</v>
      </c>
      <c r="C23" s="154">
        <v>431</v>
      </c>
      <c r="D23" s="154">
        <v>59</v>
      </c>
      <c r="E23" s="154">
        <v>59</v>
      </c>
      <c r="F23" s="154">
        <v>11</v>
      </c>
      <c r="G23" s="154">
        <v>11</v>
      </c>
      <c r="H23" s="155"/>
    </row>
    <row r="24" spans="2:8" ht="26.25" x14ac:dyDescent="0.25">
      <c r="B24" s="154" t="s">
        <v>451</v>
      </c>
      <c r="C24" s="154">
        <v>431</v>
      </c>
      <c r="D24" s="154">
        <v>59</v>
      </c>
      <c r="E24" s="154">
        <v>59</v>
      </c>
      <c r="F24" s="154">
        <v>11</v>
      </c>
      <c r="G24" s="154">
        <v>11</v>
      </c>
      <c r="H24" s="155"/>
    </row>
    <row r="25" spans="2:8" ht="26.25" x14ac:dyDescent="0.25">
      <c r="B25" s="154" t="s">
        <v>456</v>
      </c>
      <c r="C25" s="154">
        <v>431</v>
      </c>
      <c r="D25" s="154">
        <v>59</v>
      </c>
      <c r="E25" s="154">
        <v>59</v>
      </c>
      <c r="F25" s="154">
        <v>11</v>
      </c>
      <c r="G25" s="154">
        <v>11</v>
      </c>
      <c r="H25" s="155"/>
    </row>
    <row r="26" spans="2:8" ht="26.25" x14ac:dyDescent="0.25">
      <c r="B26" s="154" t="s">
        <v>457</v>
      </c>
      <c r="C26" s="154">
        <v>431</v>
      </c>
      <c r="D26" s="154">
        <v>60</v>
      </c>
      <c r="E26" s="154">
        <v>60</v>
      </c>
      <c r="F26" s="154">
        <v>11</v>
      </c>
      <c r="G26" s="154">
        <v>11</v>
      </c>
      <c r="H26" s="155"/>
    </row>
    <row r="27" spans="2:8" ht="26.25" x14ac:dyDescent="0.25">
      <c r="B27" s="154" t="s">
        <v>459</v>
      </c>
      <c r="C27" s="154">
        <v>431</v>
      </c>
      <c r="D27" s="154">
        <v>60</v>
      </c>
      <c r="E27" s="154">
        <v>60</v>
      </c>
      <c r="F27" s="154">
        <v>11</v>
      </c>
      <c r="G27" s="154">
        <v>11</v>
      </c>
      <c r="H27" s="155"/>
    </row>
    <row r="28" spans="2:8" ht="26.25" x14ac:dyDescent="0.25">
      <c r="B28" s="154" t="s">
        <v>460</v>
      </c>
      <c r="C28" s="154">
        <v>433</v>
      </c>
      <c r="D28" s="154">
        <v>60</v>
      </c>
      <c r="E28" s="154">
        <v>60</v>
      </c>
      <c r="F28" s="154">
        <v>11</v>
      </c>
      <c r="G28" s="154">
        <v>11</v>
      </c>
      <c r="H28" s="155"/>
    </row>
    <row r="29" spans="2:8" ht="26.25" x14ac:dyDescent="0.25">
      <c r="B29" s="154" t="s">
        <v>461</v>
      </c>
      <c r="C29" s="154">
        <v>435</v>
      </c>
      <c r="D29" s="154">
        <v>70</v>
      </c>
      <c r="E29" s="154">
        <v>70</v>
      </c>
      <c r="F29" s="154">
        <v>9</v>
      </c>
      <c r="G29" s="154">
        <v>9</v>
      </c>
      <c r="H29" s="155"/>
    </row>
    <row r="30" spans="2:8" ht="26.25" x14ac:dyDescent="0.25">
      <c r="B30" s="154" t="s">
        <v>477</v>
      </c>
      <c r="C30" s="154">
        <v>435</v>
      </c>
      <c r="D30" s="154">
        <v>70</v>
      </c>
      <c r="E30" s="154">
        <v>70</v>
      </c>
      <c r="F30" s="154">
        <v>9</v>
      </c>
      <c r="G30" s="154">
        <v>9</v>
      </c>
      <c r="H30" s="155"/>
    </row>
    <row r="31" spans="2:8" ht="26.25" x14ac:dyDescent="0.25">
      <c r="B31" s="154" t="s">
        <v>478</v>
      </c>
      <c r="C31" s="154">
        <v>440</v>
      </c>
      <c r="D31" s="154">
        <v>70</v>
      </c>
      <c r="E31" s="154">
        <v>70</v>
      </c>
      <c r="F31" s="154">
        <v>9</v>
      </c>
      <c r="G31" s="154">
        <v>9</v>
      </c>
      <c r="H31" s="155"/>
    </row>
    <row r="32" spans="2:8" ht="26.25" x14ac:dyDescent="0.25">
      <c r="B32" s="154" t="s">
        <v>479</v>
      </c>
      <c r="C32" s="154">
        <v>440</v>
      </c>
      <c r="D32" s="154">
        <v>70</v>
      </c>
      <c r="E32" s="154">
        <v>70</v>
      </c>
      <c r="F32" s="154">
        <v>9</v>
      </c>
      <c r="G32" s="154">
        <v>9</v>
      </c>
      <c r="H32" s="155"/>
    </row>
    <row r="33" spans="2:13" ht="26.25" x14ac:dyDescent="0.25">
      <c r="B33" s="154" t="s">
        <v>480</v>
      </c>
      <c r="C33" s="154">
        <v>442</v>
      </c>
      <c r="D33" s="154">
        <v>70</v>
      </c>
      <c r="E33" s="154">
        <v>70</v>
      </c>
      <c r="F33" s="154">
        <v>9</v>
      </c>
      <c r="G33" s="154">
        <v>9</v>
      </c>
      <c r="H33" s="155"/>
    </row>
    <row r="34" spans="2:13" ht="26.25" x14ac:dyDescent="0.25">
      <c r="B34" s="154" t="s">
        <v>481</v>
      </c>
      <c r="C34" s="154">
        <v>442</v>
      </c>
      <c r="D34" s="154">
        <v>70</v>
      </c>
      <c r="E34" s="154">
        <v>70</v>
      </c>
      <c r="F34" s="154">
        <v>9</v>
      </c>
      <c r="G34" s="154">
        <v>9</v>
      </c>
      <c r="H34" s="155"/>
    </row>
    <row r="35" spans="2:13" ht="26.25" x14ac:dyDescent="0.25">
      <c r="B35" s="154" t="s">
        <v>485</v>
      </c>
      <c r="C35" s="154">
        <v>454</v>
      </c>
      <c r="D35" s="154">
        <v>99</v>
      </c>
      <c r="E35" s="154">
        <v>99</v>
      </c>
      <c r="F35" s="154">
        <v>9</v>
      </c>
      <c r="G35" s="154">
        <v>9</v>
      </c>
      <c r="H35" s="155"/>
    </row>
    <row r="36" spans="2:13" ht="26.25" x14ac:dyDescent="0.25">
      <c r="B36" s="154" t="s">
        <v>486</v>
      </c>
      <c r="C36" s="154">
        <v>454</v>
      </c>
      <c r="D36" s="154">
        <v>99</v>
      </c>
      <c r="E36" s="154">
        <v>99</v>
      </c>
      <c r="F36" s="154">
        <v>9</v>
      </c>
      <c r="G36" s="154">
        <v>9</v>
      </c>
      <c r="H36" s="155"/>
    </row>
    <row r="37" spans="2:13" ht="26.25" x14ac:dyDescent="0.25">
      <c r="B37" s="154" t="s">
        <v>1085</v>
      </c>
      <c r="C37" s="154">
        <v>454</v>
      </c>
      <c r="D37" s="154">
        <v>99</v>
      </c>
      <c r="E37" s="154">
        <v>99</v>
      </c>
      <c r="F37" s="154">
        <v>9</v>
      </c>
      <c r="G37" s="154">
        <v>9</v>
      </c>
      <c r="H37" s="155"/>
    </row>
    <row r="38" spans="2:13" ht="26.25" x14ac:dyDescent="0.25">
      <c r="B38" s="154" t="s">
        <v>1086</v>
      </c>
      <c r="C38" s="154">
        <v>454</v>
      </c>
      <c r="D38" s="154">
        <v>99</v>
      </c>
      <c r="E38" s="154">
        <v>99</v>
      </c>
      <c r="F38" s="154">
        <v>9</v>
      </c>
      <c r="G38" s="154">
        <v>9</v>
      </c>
      <c r="H38" s="155"/>
    </row>
    <row r="39" spans="2:13" ht="26.25" x14ac:dyDescent="0.25">
      <c r="B39" s="154" t="s">
        <v>1087</v>
      </c>
      <c r="C39" s="154">
        <v>454</v>
      </c>
      <c r="D39" s="154">
        <v>71</v>
      </c>
      <c r="E39" s="154">
        <v>71</v>
      </c>
      <c r="F39" s="154">
        <v>9</v>
      </c>
      <c r="G39" s="154">
        <v>9</v>
      </c>
      <c r="H39" s="155"/>
    </row>
    <row r="40" spans="2:13" ht="26.25" x14ac:dyDescent="0.25">
      <c r="B40" s="154" t="s">
        <v>1095</v>
      </c>
      <c r="C40" s="154">
        <v>457</v>
      </c>
      <c r="D40" s="154">
        <v>71</v>
      </c>
      <c r="E40" s="154">
        <v>71</v>
      </c>
      <c r="F40" s="154">
        <v>9</v>
      </c>
      <c r="G40" s="154">
        <v>9</v>
      </c>
      <c r="H40" s="155"/>
    </row>
    <row r="41" spans="2:13" ht="26.25" x14ac:dyDescent="0.25">
      <c r="B41" s="154" t="s">
        <v>1097</v>
      </c>
      <c r="C41" s="154">
        <v>457</v>
      </c>
      <c r="D41" s="154">
        <v>71</v>
      </c>
      <c r="E41" s="154">
        <v>71</v>
      </c>
      <c r="F41" s="154">
        <v>9</v>
      </c>
      <c r="G41" s="154">
        <v>9</v>
      </c>
      <c r="H41" s="155"/>
    </row>
    <row r="42" spans="2:13" ht="26.25" x14ac:dyDescent="0.25">
      <c r="B42" s="154" t="s">
        <v>1107</v>
      </c>
      <c r="C42" s="154">
        <v>461</v>
      </c>
      <c r="D42" s="154">
        <v>71</v>
      </c>
      <c r="E42" s="154">
        <v>71</v>
      </c>
      <c r="F42" s="154">
        <v>9</v>
      </c>
      <c r="G42" s="154">
        <v>9</v>
      </c>
      <c r="H42" s="155"/>
    </row>
    <row r="43" spans="2:13" ht="26.25" x14ac:dyDescent="0.25">
      <c r="B43" s="154" t="s">
        <v>1109</v>
      </c>
      <c r="C43" s="154">
        <v>461</v>
      </c>
      <c r="D43" s="154">
        <v>60</v>
      </c>
      <c r="E43" s="154">
        <v>60</v>
      </c>
      <c r="F43" s="154">
        <v>9</v>
      </c>
      <c r="G43" s="154">
        <v>9</v>
      </c>
      <c r="H43" s="155"/>
    </row>
    <row r="44" spans="2:13" ht="26.25" x14ac:dyDescent="0.25">
      <c r="B44" s="154" t="s">
        <v>1115</v>
      </c>
      <c r="C44" s="154">
        <v>461</v>
      </c>
      <c r="D44" s="154">
        <v>60</v>
      </c>
      <c r="E44" s="154">
        <v>60</v>
      </c>
      <c r="F44" s="154">
        <v>9</v>
      </c>
      <c r="G44" s="154">
        <v>9</v>
      </c>
      <c r="H44" s="155"/>
    </row>
    <row r="45" spans="2:13" ht="26.25" x14ac:dyDescent="0.25">
      <c r="B45" s="154" t="s">
        <v>1116</v>
      </c>
      <c r="C45" s="154">
        <v>463</v>
      </c>
      <c r="D45" s="154">
        <v>61</v>
      </c>
      <c r="E45" s="154">
        <v>61</v>
      </c>
      <c r="F45" s="154">
        <v>9</v>
      </c>
      <c r="G45" s="154">
        <v>9</v>
      </c>
      <c r="H45" s="155"/>
      <c r="M45" s="109" t="s">
        <v>155</v>
      </c>
    </row>
    <row r="46" spans="2:13" ht="26.25" x14ac:dyDescent="0.25">
      <c r="B46" s="154" t="s">
        <v>1117</v>
      </c>
      <c r="C46" s="154">
        <v>462</v>
      </c>
      <c r="D46" s="154">
        <v>63</v>
      </c>
      <c r="E46" s="154">
        <v>63</v>
      </c>
      <c r="F46" s="154">
        <v>9</v>
      </c>
      <c r="G46" s="154">
        <v>9</v>
      </c>
      <c r="H46" s="155"/>
    </row>
    <row r="47" spans="2:13" ht="26.25" x14ac:dyDescent="0.25">
      <c r="B47" s="154" t="s">
        <v>1127</v>
      </c>
      <c r="C47" s="154">
        <v>463</v>
      </c>
      <c r="D47" s="154">
        <v>63</v>
      </c>
      <c r="E47" s="154">
        <v>63</v>
      </c>
      <c r="F47" s="154">
        <v>9</v>
      </c>
      <c r="G47" s="154">
        <v>9</v>
      </c>
      <c r="H47" s="155"/>
    </row>
    <row r="48" spans="2:13" ht="26.25" x14ac:dyDescent="0.25">
      <c r="B48" s="154" t="s">
        <v>1130</v>
      </c>
      <c r="C48" s="154">
        <v>463</v>
      </c>
      <c r="D48" s="154">
        <v>63</v>
      </c>
      <c r="E48" s="154">
        <v>63</v>
      </c>
      <c r="F48" s="154">
        <v>9</v>
      </c>
      <c r="G48" s="154">
        <v>9</v>
      </c>
      <c r="H48" s="155"/>
    </row>
    <row r="49" spans="2:8" ht="26.25" x14ac:dyDescent="0.25">
      <c r="B49" s="154" t="s">
        <v>1131</v>
      </c>
      <c r="C49" s="154">
        <v>463</v>
      </c>
      <c r="D49" s="154">
        <v>57</v>
      </c>
      <c r="E49" s="154">
        <v>57</v>
      </c>
      <c r="F49" s="154">
        <v>9</v>
      </c>
      <c r="G49" s="154">
        <v>9</v>
      </c>
      <c r="H49" s="155"/>
    </row>
    <row r="50" spans="2:8" ht="26.25" x14ac:dyDescent="0.25">
      <c r="B50" s="154" t="s">
        <v>1132</v>
      </c>
      <c r="C50" s="154">
        <v>463</v>
      </c>
      <c r="D50" s="154">
        <v>58</v>
      </c>
      <c r="E50" s="154">
        <v>58</v>
      </c>
      <c r="F50" s="154">
        <v>9</v>
      </c>
      <c r="G50" s="154">
        <v>9</v>
      </c>
      <c r="H50" s="155"/>
    </row>
    <row r="51" spans="2:8" ht="26.25" x14ac:dyDescent="0.25">
      <c r="B51" s="154" t="s">
        <v>1142</v>
      </c>
      <c r="C51" s="154">
        <v>472</v>
      </c>
      <c r="D51" s="154">
        <v>58</v>
      </c>
      <c r="E51" s="154">
        <v>58</v>
      </c>
      <c r="F51" s="154">
        <v>9</v>
      </c>
      <c r="G51" s="154">
        <v>9</v>
      </c>
      <c r="H51" s="155"/>
    </row>
    <row r="52" spans="2:8" ht="26.25" x14ac:dyDescent="0.25">
      <c r="B52" s="154" t="s">
        <v>1148</v>
      </c>
      <c r="C52" s="154">
        <v>472</v>
      </c>
      <c r="D52" s="154">
        <v>58</v>
      </c>
      <c r="E52" s="154">
        <v>58</v>
      </c>
      <c r="F52" s="154">
        <v>9</v>
      </c>
      <c r="G52" s="154">
        <v>9</v>
      </c>
      <c r="H52" s="155"/>
    </row>
    <row r="53" spans="2:8" ht="26.25" x14ac:dyDescent="0.25">
      <c r="B53" s="154" t="s">
        <v>1149</v>
      </c>
      <c r="C53" s="154">
        <v>476</v>
      </c>
      <c r="D53" s="154">
        <v>59</v>
      </c>
      <c r="E53" s="154">
        <v>59</v>
      </c>
      <c r="F53" s="154">
        <v>9</v>
      </c>
      <c r="G53" s="154">
        <v>9</v>
      </c>
      <c r="H53" s="155"/>
    </row>
    <row r="54" spans="2:8" ht="26.25" x14ac:dyDescent="0.25">
      <c r="B54" s="154" t="s">
        <v>1150</v>
      </c>
      <c r="C54" s="154">
        <v>476</v>
      </c>
      <c r="D54" s="154">
        <v>59</v>
      </c>
      <c r="E54" s="154">
        <v>59</v>
      </c>
      <c r="F54" s="154">
        <v>9</v>
      </c>
      <c r="G54" s="154">
        <v>9</v>
      </c>
      <c r="H54" s="155"/>
    </row>
    <row r="55" spans="2:8" ht="26.25" x14ac:dyDescent="0.25">
      <c r="B55" s="154" t="s">
        <v>1151</v>
      </c>
      <c r="C55" s="154">
        <v>476</v>
      </c>
      <c r="D55" s="154">
        <v>59</v>
      </c>
      <c r="E55" s="154">
        <v>59</v>
      </c>
      <c r="F55" s="154">
        <v>9</v>
      </c>
      <c r="G55" s="154">
        <v>9</v>
      </c>
      <c r="H55" s="155"/>
    </row>
    <row r="56" spans="2:8" ht="26.25" x14ac:dyDescent="0.25">
      <c r="B56" s="154" t="s">
        <v>1152</v>
      </c>
      <c r="C56" s="154">
        <v>476</v>
      </c>
      <c r="D56" s="154">
        <v>59</v>
      </c>
      <c r="E56" s="154">
        <v>59</v>
      </c>
      <c r="F56" s="154">
        <v>9</v>
      </c>
      <c r="G56" s="154">
        <v>9</v>
      </c>
      <c r="H56" s="155"/>
    </row>
    <row r="57" spans="2:8" ht="26.25" x14ac:dyDescent="0.25">
      <c r="B57" s="154" t="s">
        <v>1153</v>
      </c>
      <c r="C57" s="154">
        <v>476</v>
      </c>
      <c r="D57" s="154">
        <v>59</v>
      </c>
      <c r="E57" s="154">
        <v>59</v>
      </c>
      <c r="F57" s="154">
        <v>9</v>
      </c>
      <c r="G57" s="154">
        <v>9</v>
      </c>
      <c r="H57" s="155"/>
    </row>
    <row r="58" spans="2:8" ht="26.25" x14ac:dyDescent="0.25">
      <c r="B58" s="154" t="s">
        <v>1155</v>
      </c>
      <c r="C58" s="154">
        <v>476</v>
      </c>
      <c r="D58" s="154">
        <v>59</v>
      </c>
      <c r="E58" s="154">
        <v>59</v>
      </c>
      <c r="F58" s="154">
        <v>9</v>
      </c>
      <c r="G58" s="154">
        <v>9</v>
      </c>
      <c r="H58" s="155"/>
    </row>
    <row r="59" spans="2:8" ht="26.25" x14ac:dyDescent="0.25">
      <c r="B59" s="154" t="s">
        <v>1157</v>
      </c>
      <c r="C59" s="154">
        <v>479</v>
      </c>
      <c r="D59" s="154">
        <v>59</v>
      </c>
      <c r="E59" s="154">
        <v>59</v>
      </c>
      <c r="F59" s="154">
        <v>9</v>
      </c>
      <c r="G59" s="154">
        <v>9</v>
      </c>
      <c r="H59" s="155"/>
    </row>
    <row r="60" spans="2:8" ht="26.25" x14ac:dyDescent="0.25">
      <c r="B60" s="154" t="s">
        <v>1161</v>
      </c>
      <c r="C60" s="154">
        <v>485</v>
      </c>
      <c r="D60" s="154">
        <v>62</v>
      </c>
      <c r="E60" s="154">
        <v>62</v>
      </c>
      <c r="F60" s="154">
        <v>9</v>
      </c>
      <c r="G60" s="154">
        <v>9</v>
      </c>
      <c r="H60" s="155"/>
    </row>
    <row r="61" spans="2:8" ht="26.25" x14ac:dyDescent="0.25">
      <c r="B61" s="154" t="s">
        <v>1169</v>
      </c>
      <c r="C61" s="154">
        <v>485</v>
      </c>
      <c r="D61" s="154">
        <v>62</v>
      </c>
      <c r="E61" s="154">
        <v>62</v>
      </c>
      <c r="F61" s="154">
        <v>9</v>
      </c>
      <c r="G61" s="154">
        <v>9</v>
      </c>
      <c r="H61" s="155"/>
    </row>
    <row r="62" spans="2:8" ht="26.25" x14ac:dyDescent="0.25">
      <c r="B62" s="154" t="s">
        <v>1170</v>
      </c>
      <c r="C62" s="154">
        <v>485</v>
      </c>
      <c r="D62" s="154">
        <v>62</v>
      </c>
      <c r="E62" s="154">
        <v>62</v>
      </c>
      <c r="F62" s="154">
        <v>9</v>
      </c>
      <c r="G62" s="154">
        <v>9</v>
      </c>
      <c r="H62" s="155"/>
    </row>
    <row r="63" spans="2:8" ht="26.25" x14ac:dyDescent="0.25">
      <c r="B63" s="154" t="s">
        <v>1173</v>
      </c>
      <c r="C63" s="154">
        <v>485</v>
      </c>
      <c r="D63" s="154">
        <v>62</v>
      </c>
      <c r="E63" s="154">
        <v>62</v>
      </c>
      <c r="F63" s="154">
        <v>9</v>
      </c>
      <c r="G63" s="154">
        <v>9</v>
      </c>
      <c r="H63" s="155"/>
    </row>
    <row r="64" spans="2:8" ht="26.25" x14ac:dyDescent="0.25">
      <c r="B64" s="119"/>
      <c r="C64" s="119"/>
      <c r="D64" s="119"/>
      <c r="E64" s="119"/>
      <c r="F64" s="119"/>
      <c r="G64" s="119"/>
      <c r="H64" s="120"/>
    </row>
    <row r="65" spans="2:8" ht="26.25" x14ac:dyDescent="0.25">
      <c r="B65" s="119"/>
      <c r="C65" s="119"/>
      <c r="D65" s="119"/>
      <c r="E65" s="119"/>
      <c r="F65" s="119"/>
      <c r="G65" s="119"/>
      <c r="H65" s="120"/>
    </row>
    <row r="66" spans="2:8" ht="26.25" x14ac:dyDescent="0.25">
      <c r="B66" s="119"/>
      <c r="C66" s="119"/>
      <c r="D66" s="119"/>
      <c r="E66" s="119"/>
      <c r="F66" s="119"/>
      <c r="G66" s="119"/>
      <c r="H66" s="120"/>
    </row>
    <row r="67" spans="2:8" ht="26.25" x14ac:dyDescent="0.25">
      <c r="C67" s="119"/>
      <c r="D67" s="119"/>
      <c r="E67" s="119"/>
      <c r="F67" s="119"/>
      <c r="G67" s="119"/>
      <c r="H67" s="120"/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36"/>
  <sheetViews>
    <sheetView zoomScale="70" zoomScaleNormal="7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L7" sqref="L7"/>
    </sheetView>
  </sheetViews>
  <sheetFormatPr defaultColWidth="9.140625" defaultRowHeight="16.5" x14ac:dyDescent="0.25"/>
  <cols>
    <col min="1" max="1" width="9.140625" style="28"/>
    <col min="2" max="2" width="9.7109375" style="28" bestFit="1" customWidth="1"/>
    <col min="3" max="3" width="75" style="28" bestFit="1" customWidth="1"/>
    <col min="4" max="4" width="40.28515625" style="28" bestFit="1" customWidth="1"/>
    <col min="5" max="5" width="106.7109375" style="28" bestFit="1" customWidth="1"/>
    <col min="6" max="6" width="88.140625" style="35" bestFit="1" customWidth="1"/>
    <col min="7" max="7" width="25.28515625" style="35" customWidth="1"/>
    <col min="8" max="8" width="38.42578125" style="35" customWidth="1"/>
    <col min="9" max="9" width="20.85546875" style="28" customWidth="1"/>
    <col min="10" max="10" width="18.28515625" style="28" customWidth="1"/>
    <col min="11" max="11" width="20.140625" style="28" customWidth="1"/>
    <col min="12" max="12" width="14.140625" style="9" customWidth="1"/>
    <col min="13" max="13" width="18.85546875" style="9" customWidth="1"/>
    <col min="14" max="14" width="29.85546875" style="9" customWidth="1"/>
    <col min="15" max="15" width="11.28515625" style="28" customWidth="1"/>
    <col min="16" max="16" width="9.140625" style="28" customWidth="1"/>
    <col min="17" max="17" width="4.42578125" style="28" customWidth="1"/>
    <col min="18" max="18" width="72.85546875" style="28" customWidth="1"/>
    <col min="19" max="19" width="40.28515625" style="28" customWidth="1"/>
    <col min="20" max="20" width="112.42578125" style="28" customWidth="1"/>
    <col min="21" max="21" width="103.85546875" style="28" bestFit="1" customWidth="1"/>
    <col min="22" max="22" width="21.42578125" style="28" bestFit="1" customWidth="1"/>
    <col min="23" max="23" width="40.28515625" style="28" bestFit="1" customWidth="1"/>
    <col min="24" max="24" width="14.42578125" style="28" bestFit="1" customWidth="1"/>
    <col min="25" max="25" width="3" style="28" bestFit="1" customWidth="1"/>
    <col min="26" max="26" width="4.42578125" style="28" bestFit="1" customWidth="1"/>
    <col min="27" max="16384" width="9.140625" style="28"/>
  </cols>
  <sheetData>
    <row r="1" spans="1:16" s="32" customFormat="1" ht="36" x14ac:dyDescent="0.25">
      <c r="B1" s="264" t="s">
        <v>347</v>
      </c>
      <c r="C1" s="264"/>
      <c r="D1" s="264"/>
      <c r="E1" s="264"/>
      <c r="F1" s="264"/>
      <c r="G1" s="264"/>
      <c r="H1" s="264"/>
      <c r="I1" s="264"/>
      <c r="J1" s="1"/>
      <c r="K1" s="1"/>
      <c r="L1" s="1"/>
      <c r="M1" s="2"/>
      <c r="N1" s="2"/>
      <c r="O1" s="1"/>
      <c r="P1" s="1"/>
    </row>
    <row r="2" spans="1:16" s="32" customFormat="1" ht="36" x14ac:dyDescent="0.25">
      <c r="B2" s="264" t="s">
        <v>0</v>
      </c>
      <c r="C2" s="264"/>
      <c r="D2" s="264"/>
      <c r="E2" s="264"/>
      <c r="F2" s="264"/>
      <c r="G2" s="264"/>
      <c r="H2" s="264"/>
      <c r="I2" s="264"/>
      <c r="J2" s="1"/>
      <c r="K2" s="1"/>
      <c r="L2" s="1"/>
      <c r="M2" s="2"/>
      <c r="N2" s="2"/>
      <c r="O2" s="1"/>
      <c r="P2" s="1"/>
    </row>
    <row r="3" spans="1:16" s="33" customFormat="1" ht="33.75" x14ac:dyDescent="0.25">
      <c r="B3" s="265" t="s">
        <v>348</v>
      </c>
      <c r="C3" s="265"/>
      <c r="D3" s="265"/>
      <c r="E3" s="265"/>
      <c r="F3" s="265"/>
      <c r="G3" s="265"/>
      <c r="H3" s="265"/>
      <c r="I3" s="265"/>
      <c r="M3" s="34"/>
      <c r="N3" s="34"/>
    </row>
    <row r="6" spans="1:16" s="6" customFormat="1" ht="36" x14ac:dyDescent="0.25">
      <c r="A6" s="3" t="s">
        <v>1</v>
      </c>
      <c r="B6" s="3" t="s">
        <v>349</v>
      </c>
      <c r="C6" s="3" t="s">
        <v>2</v>
      </c>
      <c r="D6" s="3" t="s">
        <v>3</v>
      </c>
      <c r="E6" s="3" t="s">
        <v>4</v>
      </c>
      <c r="F6" s="29" t="s">
        <v>5</v>
      </c>
      <c r="G6" s="29" t="s">
        <v>6</v>
      </c>
      <c r="H6" s="29" t="s">
        <v>7</v>
      </c>
      <c r="I6" s="3" t="s">
        <v>6</v>
      </c>
      <c r="J6" s="4" t="s">
        <v>12</v>
      </c>
      <c r="K6" s="4" t="s">
        <v>13</v>
      </c>
      <c r="L6" s="4" t="s">
        <v>350</v>
      </c>
      <c r="M6" s="3" t="s">
        <v>351</v>
      </c>
      <c r="N6" s="3" t="s">
        <v>352</v>
      </c>
      <c r="O6" s="5" t="s">
        <v>353</v>
      </c>
    </row>
    <row r="7" spans="1:16" s="13" customFormat="1" ht="18.75" x14ac:dyDescent="0.25">
      <c r="A7" s="7">
        <v>1</v>
      </c>
      <c r="B7" s="7">
        <v>3</v>
      </c>
      <c r="C7" s="7" t="s">
        <v>29</v>
      </c>
      <c r="D7" s="7" t="s">
        <v>30</v>
      </c>
      <c r="E7" s="7" t="s">
        <v>31</v>
      </c>
      <c r="F7" s="18" t="s">
        <v>32</v>
      </c>
      <c r="G7" s="18" t="s">
        <v>33</v>
      </c>
      <c r="H7" s="18" t="s">
        <v>23</v>
      </c>
      <c r="I7" s="7" t="s">
        <v>34</v>
      </c>
      <c r="J7" s="7">
        <v>1</v>
      </c>
      <c r="K7" s="8">
        <v>1</v>
      </c>
      <c r="L7" s="7">
        <v>2</v>
      </c>
      <c r="M7" s="10"/>
      <c r="N7" s="10"/>
      <c r="O7" s="11"/>
    </row>
    <row r="8" spans="1:16" s="12" customFormat="1" ht="18.75" x14ac:dyDescent="0.25">
      <c r="A8" s="7">
        <v>2</v>
      </c>
      <c r="B8" s="7">
        <v>4</v>
      </c>
      <c r="C8" s="7" t="s">
        <v>35</v>
      </c>
      <c r="D8" s="7" t="s">
        <v>30</v>
      </c>
      <c r="E8" s="7" t="s">
        <v>36</v>
      </c>
      <c r="F8" s="18" t="s">
        <v>37</v>
      </c>
      <c r="G8" s="18" t="s">
        <v>38</v>
      </c>
      <c r="H8" s="18" t="s">
        <v>39</v>
      </c>
      <c r="I8" s="7" t="s">
        <v>34</v>
      </c>
      <c r="J8" s="7">
        <v>0</v>
      </c>
      <c r="K8" s="8">
        <v>1</v>
      </c>
      <c r="L8" s="7">
        <v>5</v>
      </c>
      <c r="M8" s="10"/>
      <c r="N8" s="10"/>
      <c r="O8" s="11"/>
    </row>
    <row r="9" spans="1:16" s="13" customFormat="1" ht="18.75" x14ac:dyDescent="0.25">
      <c r="A9" s="7">
        <v>3</v>
      </c>
      <c r="B9" s="7">
        <v>6</v>
      </c>
      <c r="C9" s="7" t="s">
        <v>43</v>
      </c>
      <c r="D9" s="7" t="s">
        <v>44</v>
      </c>
      <c r="E9" s="7" t="s">
        <v>45</v>
      </c>
      <c r="F9" s="18" t="s">
        <v>46</v>
      </c>
      <c r="G9" s="18" t="s">
        <v>47</v>
      </c>
      <c r="H9" s="18" t="s">
        <v>23</v>
      </c>
      <c r="I9" s="7" t="s">
        <v>34</v>
      </c>
      <c r="J9" s="7">
        <v>0</v>
      </c>
      <c r="K9" s="8">
        <v>2</v>
      </c>
      <c r="L9" s="7">
        <v>2</v>
      </c>
      <c r="M9" s="10"/>
      <c r="N9" s="10"/>
      <c r="O9" s="11"/>
    </row>
    <row r="10" spans="1:16" s="13" customFormat="1" ht="18.75" x14ac:dyDescent="0.25">
      <c r="A10" s="7">
        <v>4</v>
      </c>
      <c r="B10" s="7">
        <v>25</v>
      </c>
      <c r="C10" s="7" t="s">
        <v>84</v>
      </c>
      <c r="D10" s="7" t="s">
        <v>44</v>
      </c>
      <c r="E10" s="7" t="s">
        <v>61</v>
      </c>
      <c r="F10" s="18" t="s">
        <v>88</v>
      </c>
      <c r="G10" s="18" t="s">
        <v>86</v>
      </c>
      <c r="H10" s="18" t="s">
        <v>23</v>
      </c>
      <c r="I10" s="7" t="s">
        <v>34</v>
      </c>
      <c r="J10" s="7">
        <v>0</v>
      </c>
      <c r="K10" s="8">
        <v>5</v>
      </c>
      <c r="L10" s="7">
        <v>10</v>
      </c>
      <c r="M10" s="10"/>
      <c r="N10" s="10"/>
      <c r="O10" s="11"/>
    </row>
    <row r="11" spans="1:16" s="13" customFormat="1" ht="18.75" x14ac:dyDescent="0.25">
      <c r="A11" s="7">
        <v>5</v>
      </c>
      <c r="B11" s="7">
        <v>26</v>
      </c>
      <c r="C11" s="7" t="s">
        <v>89</v>
      </c>
      <c r="D11" s="7" t="s">
        <v>30</v>
      </c>
      <c r="E11" s="7" t="s">
        <v>90</v>
      </c>
      <c r="F11" s="18" t="s">
        <v>91</v>
      </c>
      <c r="G11" s="18" t="s">
        <v>92</v>
      </c>
      <c r="H11" s="18" t="s">
        <v>23</v>
      </c>
      <c r="I11" s="7" t="s">
        <v>34</v>
      </c>
      <c r="J11" s="7">
        <v>0</v>
      </c>
      <c r="K11" s="8">
        <v>2</v>
      </c>
      <c r="L11" s="7">
        <v>5</v>
      </c>
      <c r="M11" s="10"/>
      <c r="N11" s="10"/>
      <c r="O11" s="11"/>
    </row>
    <row r="12" spans="1:16" s="13" customFormat="1" ht="18.75" x14ac:dyDescent="0.25">
      <c r="A12" s="7">
        <v>6</v>
      </c>
      <c r="B12" s="7">
        <v>31</v>
      </c>
      <c r="C12" s="7" t="s">
        <v>104</v>
      </c>
      <c r="D12" s="7" t="s">
        <v>44</v>
      </c>
      <c r="E12" s="7" t="s">
        <v>61</v>
      </c>
      <c r="F12" s="18" t="s">
        <v>105</v>
      </c>
      <c r="G12" s="18" t="s">
        <v>86</v>
      </c>
      <c r="H12" s="18" t="s">
        <v>23</v>
      </c>
      <c r="I12" s="7" t="s">
        <v>34</v>
      </c>
      <c r="J12" s="7">
        <v>1</v>
      </c>
      <c r="K12" s="8">
        <v>1</v>
      </c>
      <c r="L12" s="7">
        <v>1</v>
      </c>
      <c r="M12" s="10"/>
      <c r="N12" s="10"/>
      <c r="O12" s="11"/>
    </row>
    <row r="13" spans="1:16" s="13" customFormat="1" ht="18.75" x14ac:dyDescent="0.25">
      <c r="A13" s="7">
        <v>7</v>
      </c>
      <c r="B13" s="7">
        <v>32</v>
      </c>
      <c r="C13" s="7" t="s">
        <v>106</v>
      </c>
      <c r="D13" s="7" t="s">
        <v>30</v>
      </c>
      <c r="E13" s="7" t="s">
        <v>107</v>
      </c>
      <c r="F13" s="18" t="s">
        <v>108</v>
      </c>
      <c r="G13" s="18" t="s">
        <v>109</v>
      </c>
      <c r="H13" s="18" t="s">
        <v>23</v>
      </c>
      <c r="I13" s="7" t="s">
        <v>34</v>
      </c>
      <c r="J13" s="7">
        <v>1</v>
      </c>
      <c r="K13" s="8">
        <v>1</v>
      </c>
      <c r="L13" s="7">
        <v>5</v>
      </c>
      <c r="M13" s="10"/>
      <c r="N13" s="10"/>
      <c r="O13" s="11"/>
    </row>
    <row r="14" spans="1:16" s="13" customFormat="1" ht="18.75" x14ac:dyDescent="0.25">
      <c r="A14" s="7">
        <v>8</v>
      </c>
      <c r="B14" s="7">
        <v>39</v>
      </c>
      <c r="C14" s="7" t="s">
        <v>123</v>
      </c>
      <c r="D14" s="7" t="s">
        <v>19</v>
      </c>
      <c r="E14" s="7" t="s">
        <v>124</v>
      </c>
      <c r="F14" s="18" t="s">
        <v>125</v>
      </c>
      <c r="G14" s="18" t="s">
        <v>38</v>
      </c>
      <c r="H14" s="18" t="s">
        <v>23</v>
      </c>
      <c r="I14" s="7" t="s">
        <v>34</v>
      </c>
      <c r="J14" s="7">
        <v>4</v>
      </c>
      <c r="K14" s="8">
        <v>5</v>
      </c>
      <c r="L14" s="7">
        <v>5</v>
      </c>
      <c r="M14" s="10"/>
      <c r="N14" s="10"/>
      <c r="O14" s="11"/>
    </row>
    <row r="15" spans="1:16" s="13" customFormat="1" ht="18.75" x14ac:dyDescent="0.25">
      <c r="A15" s="7">
        <v>9</v>
      </c>
      <c r="B15" s="7">
        <v>40</v>
      </c>
      <c r="C15" s="7" t="s">
        <v>123</v>
      </c>
      <c r="D15" s="7" t="s">
        <v>19</v>
      </c>
      <c r="E15" s="7" t="s">
        <v>126</v>
      </c>
      <c r="F15" s="18" t="s">
        <v>127</v>
      </c>
      <c r="G15" s="18" t="s">
        <v>38</v>
      </c>
      <c r="H15" s="18" t="s">
        <v>23</v>
      </c>
      <c r="I15" s="7" t="s">
        <v>34</v>
      </c>
      <c r="J15" s="7">
        <v>0</v>
      </c>
      <c r="K15" s="8">
        <v>5</v>
      </c>
      <c r="L15" s="7">
        <v>5</v>
      </c>
      <c r="M15" s="10"/>
      <c r="N15" s="10"/>
      <c r="O15" s="11"/>
    </row>
    <row r="16" spans="1:16" s="13" customFormat="1" ht="18.75" x14ac:dyDescent="0.25">
      <c r="A16" s="7">
        <v>10</v>
      </c>
      <c r="B16" s="7">
        <v>81</v>
      </c>
      <c r="C16" s="7" t="s">
        <v>67</v>
      </c>
      <c r="D16" s="7" t="s">
        <v>19</v>
      </c>
      <c r="E16" s="7" t="s">
        <v>202</v>
      </c>
      <c r="F16" s="18" t="s">
        <v>203</v>
      </c>
      <c r="G16" s="18" t="s">
        <v>38</v>
      </c>
      <c r="H16" s="18" t="s">
        <v>39</v>
      </c>
      <c r="I16" s="7" t="s">
        <v>34</v>
      </c>
      <c r="J16" s="7">
        <v>0</v>
      </c>
      <c r="K16" s="8">
        <v>1</v>
      </c>
      <c r="L16" s="7">
        <v>5</v>
      </c>
      <c r="M16" s="10"/>
      <c r="N16" s="10"/>
      <c r="O16" s="11"/>
    </row>
    <row r="17" spans="1:20" s="13" customFormat="1" ht="18.75" x14ac:dyDescent="0.25">
      <c r="A17" s="7">
        <v>11</v>
      </c>
      <c r="B17" s="7">
        <v>82</v>
      </c>
      <c r="C17" s="7" t="s">
        <v>204</v>
      </c>
      <c r="D17" s="7" t="s">
        <v>19</v>
      </c>
      <c r="E17" s="7" t="s">
        <v>205</v>
      </c>
      <c r="F17" s="18" t="s">
        <v>206</v>
      </c>
      <c r="G17" s="18" t="s">
        <v>38</v>
      </c>
      <c r="H17" s="18" t="s">
        <v>39</v>
      </c>
      <c r="I17" s="7" t="s">
        <v>34</v>
      </c>
      <c r="J17" s="7">
        <v>0</v>
      </c>
      <c r="K17" s="8">
        <v>1</v>
      </c>
      <c r="L17" s="7">
        <v>5</v>
      </c>
      <c r="M17" s="10"/>
      <c r="N17" s="10"/>
      <c r="O17" s="11"/>
    </row>
    <row r="18" spans="1:20" s="13" customFormat="1" ht="18.75" x14ac:dyDescent="0.25">
      <c r="A18" s="7">
        <v>12</v>
      </c>
      <c r="B18" s="7">
        <v>83</v>
      </c>
      <c r="C18" s="7" t="s">
        <v>52</v>
      </c>
      <c r="D18" s="7" t="s">
        <v>19</v>
      </c>
      <c r="E18" s="7" t="s">
        <v>207</v>
      </c>
      <c r="F18" s="18" t="s">
        <v>207</v>
      </c>
      <c r="G18" s="18" t="s">
        <v>118</v>
      </c>
      <c r="H18" s="18" t="s">
        <v>23</v>
      </c>
      <c r="I18" s="7" t="s">
        <v>34</v>
      </c>
      <c r="J18" s="7">
        <v>0</v>
      </c>
      <c r="K18" s="8">
        <v>1</v>
      </c>
      <c r="L18" s="7">
        <v>2</v>
      </c>
      <c r="M18" s="10"/>
      <c r="N18" s="10"/>
      <c r="O18" s="11"/>
    </row>
    <row r="19" spans="1:20" s="13" customFormat="1" ht="18.75" x14ac:dyDescent="0.25">
      <c r="A19" s="7">
        <v>13</v>
      </c>
      <c r="B19" s="7">
        <v>94</v>
      </c>
      <c r="C19" s="7" t="s">
        <v>222</v>
      </c>
      <c r="D19" s="7" t="s">
        <v>217</v>
      </c>
      <c r="E19" s="7" t="s">
        <v>225</v>
      </c>
      <c r="F19" s="18" t="s">
        <v>226</v>
      </c>
      <c r="G19" s="18" t="s">
        <v>80</v>
      </c>
      <c r="H19" s="18" t="s">
        <v>23</v>
      </c>
      <c r="I19" s="7" t="s">
        <v>34</v>
      </c>
      <c r="J19" s="7">
        <v>1</v>
      </c>
      <c r="K19" s="8">
        <v>1</v>
      </c>
      <c r="L19" s="7">
        <v>2</v>
      </c>
      <c r="M19" s="10"/>
      <c r="N19" s="10"/>
      <c r="O19" s="11"/>
    </row>
    <row r="20" spans="1:20" s="13" customFormat="1" ht="18.75" x14ac:dyDescent="0.25">
      <c r="A20" s="7">
        <v>14</v>
      </c>
      <c r="B20" s="7">
        <v>100</v>
      </c>
      <c r="C20" s="7" t="s">
        <v>234</v>
      </c>
      <c r="D20" s="7" t="s">
        <v>235</v>
      </c>
      <c r="E20" s="7" t="s">
        <v>236</v>
      </c>
      <c r="F20" s="18" t="s">
        <v>237</v>
      </c>
      <c r="G20" s="18" t="s">
        <v>238</v>
      </c>
      <c r="H20" s="18" t="s">
        <v>39</v>
      </c>
      <c r="I20" s="7" t="s">
        <v>34</v>
      </c>
      <c r="J20" s="7">
        <v>0</v>
      </c>
      <c r="K20" s="8">
        <v>1</v>
      </c>
      <c r="L20" s="7">
        <v>50</v>
      </c>
      <c r="M20" s="10"/>
      <c r="N20" s="10"/>
      <c r="O20" s="11"/>
    </row>
    <row r="21" spans="1:20" s="13" customFormat="1" ht="18.75" x14ac:dyDescent="0.25">
      <c r="A21" s="7">
        <v>15</v>
      </c>
      <c r="B21" s="7">
        <v>110</v>
      </c>
      <c r="C21" s="7" t="s">
        <v>250</v>
      </c>
      <c r="D21" s="7" t="s">
        <v>251</v>
      </c>
      <c r="E21" s="7"/>
      <c r="F21" s="18" t="s">
        <v>354</v>
      </c>
      <c r="G21" s="18" t="s">
        <v>256</v>
      </c>
      <c r="H21" s="18" t="s">
        <v>23</v>
      </c>
      <c r="I21" s="7" t="s">
        <v>34</v>
      </c>
      <c r="J21" s="7">
        <v>1</v>
      </c>
      <c r="K21" s="8">
        <v>2</v>
      </c>
      <c r="L21" s="7">
        <v>10</v>
      </c>
      <c r="M21" s="10"/>
      <c r="N21" s="10"/>
      <c r="O21" s="11"/>
    </row>
    <row r="22" spans="1:20" s="17" customFormat="1" ht="18.75" x14ac:dyDescent="0.25">
      <c r="A22" s="7">
        <v>16</v>
      </c>
      <c r="B22" s="7">
        <v>127</v>
      </c>
      <c r="C22" s="7" t="s">
        <v>282</v>
      </c>
      <c r="D22" s="7" t="s">
        <v>283</v>
      </c>
      <c r="E22" s="7" t="s">
        <v>284</v>
      </c>
      <c r="F22" s="18" t="s">
        <v>284</v>
      </c>
      <c r="G22" s="18" t="s">
        <v>92</v>
      </c>
      <c r="H22" s="18" t="s">
        <v>39</v>
      </c>
      <c r="I22" s="7" t="s">
        <v>34</v>
      </c>
      <c r="J22" s="7">
        <v>0</v>
      </c>
      <c r="K22" s="8">
        <v>1</v>
      </c>
      <c r="L22" s="7">
        <v>10</v>
      </c>
      <c r="M22" s="10"/>
      <c r="N22" s="10"/>
      <c r="O22" s="11"/>
    </row>
    <row r="23" spans="1:20" s="17" customFormat="1" ht="18.75" x14ac:dyDescent="0.25">
      <c r="A23" s="7">
        <v>17</v>
      </c>
      <c r="B23" s="7">
        <v>130</v>
      </c>
      <c r="C23" s="7" t="s">
        <v>106</v>
      </c>
      <c r="D23" s="7" t="s">
        <v>285</v>
      </c>
      <c r="E23" s="7" t="s">
        <v>287</v>
      </c>
      <c r="F23" s="18" t="s">
        <v>287</v>
      </c>
      <c r="G23" s="18" t="s">
        <v>92</v>
      </c>
      <c r="H23" s="18" t="s">
        <v>39</v>
      </c>
      <c r="I23" s="7" t="s">
        <v>34</v>
      </c>
      <c r="J23" s="7">
        <v>0</v>
      </c>
      <c r="K23" s="8">
        <v>1</v>
      </c>
      <c r="L23" s="7">
        <v>5</v>
      </c>
      <c r="M23" s="10"/>
      <c r="N23" s="10"/>
      <c r="O23" s="11"/>
    </row>
    <row r="24" spans="1:20" s="17" customFormat="1" ht="18.75" x14ac:dyDescent="0.25">
      <c r="A24" s="7">
        <v>18</v>
      </c>
      <c r="B24" s="7">
        <v>131</v>
      </c>
      <c r="C24" s="7" t="s">
        <v>106</v>
      </c>
      <c r="D24" s="7" t="s">
        <v>285</v>
      </c>
      <c r="E24" s="7" t="s">
        <v>288</v>
      </c>
      <c r="F24" s="18" t="s">
        <v>288</v>
      </c>
      <c r="G24" s="18" t="s">
        <v>92</v>
      </c>
      <c r="H24" s="18" t="s">
        <v>39</v>
      </c>
      <c r="I24" s="7" t="s">
        <v>34</v>
      </c>
      <c r="J24" s="7">
        <v>0</v>
      </c>
      <c r="K24" s="8">
        <v>1</v>
      </c>
      <c r="L24" s="7">
        <v>5</v>
      </c>
      <c r="M24" s="10"/>
      <c r="N24" s="10"/>
      <c r="O24" s="11"/>
    </row>
    <row r="25" spans="1:20" s="17" customFormat="1" ht="18.75" x14ac:dyDescent="0.25">
      <c r="A25" s="7">
        <v>19</v>
      </c>
      <c r="B25" s="7">
        <v>132</v>
      </c>
      <c r="C25" s="7" t="s">
        <v>106</v>
      </c>
      <c r="D25" s="7" t="s">
        <v>285</v>
      </c>
      <c r="E25" s="7" t="s">
        <v>289</v>
      </c>
      <c r="F25" s="18" t="s">
        <v>289</v>
      </c>
      <c r="G25" s="18" t="s">
        <v>92</v>
      </c>
      <c r="H25" s="18" t="s">
        <v>39</v>
      </c>
      <c r="I25" s="7" t="s">
        <v>34</v>
      </c>
      <c r="J25" s="7">
        <v>0</v>
      </c>
      <c r="K25" s="8">
        <v>1</v>
      </c>
      <c r="L25" s="7">
        <v>5</v>
      </c>
      <c r="M25" s="10"/>
      <c r="N25" s="10"/>
      <c r="O25" s="11"/>
    </row>
    <row r="26" spans="1:20" s="25" customFormat="1" ht="18.75" x14ac:dyDescent="0.25">
      <c r="A26" s="7">
        <v>20</v>
      </c>
      <c r="B26" s="8">
        <v>134</v>
      </c>
      <c r="C26" s="8" t="s">
        <v>292</v>
      </c>
      <c r="D26" s="8" t="s">
        <v>293</v>
      </c>
      <c r="E26" s="14" t="s">
        <v>294</v>
      </c>
      <c r="F26" s="20" t="s">
        <v>294</v>
      </c>
      <c r="G26" s="20" t="s">
        <v>86</v>
      </c>
      <c r="H26" s="20" t="s">
        <v>23</v>
      </c>
      <c r="I26" s="14" t="s">
        <v>34</v>
      </c>
      <c r="J26" s="8">
        <v>0</v>
      </c>
      <c r="K26" s="8">
        <v>2</v>
      </c>
      <c r="L26" s="8">
        <v>2</v>
      </c>
      <c r="M26" s="24"/>
      <c r="N26" s="24"/>
      <c r="O26" s="15"/>
    </row>
    <row r="27" spans="1:20" s="17" customFormat="1" ht="18.75" x14ac:dyDescent="0.25">
      <c r="A27" s="7">
        <v>21</v>
      </c>
      <c r="B27" s="7">
        <v>135</v>
      </c>
      <c r="C27" s="7" t="s">
        <v>295</v>
      </c>
      <c r="D27" s="7" t="s">
        <v>19</v>
      </c>
      <c r="E27" s="16" t="s">
        <v>281</v>
      </c>
      <c r="F27" s="18" t="s">
        <v>64</v>
      </c>
      <c r="G27" s="21" t="s">
        <v>38</v>
      </c>
      <c r="H27" s="22" t="s">
        <v>23</v>
      </c>
      <c r="I27" s="16" t="s">
        <v>34</v>
      </c>
      <c r="J27" s="7">
        <v>0</v>
      </c>
      <c r="K27" s="7">
        <v>5</v>
      </c>
      <c r="L27" s="7">
        <v>10</v>
      </c>
      <c r="M27" s="10"/>
      <c r="N27" s="10"/>
      <c r="O27" s="11"/>
    </row>
    <row r="28" spans="1:20" s="17" customFormat="1" ht="18.75" x14ac:dyDescent="0.25">
      <c r="A28" s="7">
        <v>22</v>
      </c>
      <c r="B28" s="7">
        <v>141</v>
      </c>
      <c r="C28" s="7" t="s">
        <v>295</v>
      </c>
      <c r="D28" s="7" t="s">
        <v>19</v>
      </c>
      <c r="E28" s="7" t="s">
        <v>304</v>
      </c>
      <c r="F28" s="18" t="s">
        <v>64</v>
      </c>
      <c r="G28" s="21" t="s">
        <v>38</v>
      </c>
      <c r="H28" s="22" t="s">
        <v>23</v>
      </c>
      <c r="I28" s="16" t="s">
        <v>34</v>
      </c>
      <c r="J28" s="7">
        <v>2</v>
      </c>
      <c r="K28" s="7">
        <v>5</v>
      </c>
      <c r="L28" s="7">
        <v>10</v>
      </c>
      <c r="M28" s="10"/>
      <c r="N28" s="10"/>
      <c r="O28" s="11"/>
    </row>
    <row r="29" spans="1:20" s="17" customFormat="1" ht="18.75" x14ac:dyDescent="0.25">
      <c r="A29" s="7">
        <v>23</v>
      </c>
      <c r="B29" s="7">
        <v>142</v>
      </c>
      <c r="C29" s="7" t="s">
        <v>295</v>
      </c>
      <c r="D29" s="7" t="s">
        <v>19</v>
      </c>
      <c r="E29" s="7" t="s">
        <v>304</v>
      </c>
      <c r="F29" s="18" t="s">
        <v>65</v>
      </c>
      <c r="G29" s="21" t="s">
        <v>38</v>
      </c>
      <c r="H29" s="22" t="s">
        <v>23</v>
      </c>
      <c r="I29" s="16" t="s">
        <v>34</v>
      </c>
      <c r="J29" s="7">
        <v>0</v>
      </c>
      <c r="K29" s="7">
        <v>5</v>
      </c>
      <c r="L29" s="7">
        <v>10</v>
      </c>
      <c r="M29" s="10"/>
      <c r="N29" s="10"/>
      <c r="O29" s="11"/>
    </row>
    <row r="30" spans="1:20" s="25" customFormat="1" ht="18.75" x14ac:dyDescent="0.25">
      <c r="A30" s="7">
        <v>24</v>
      </c>
      <c r="B30" s="8">
        <v>155</v>
      </c>
      <c r="C30" s="8" t="s">
        <v>321</v>
      </c>
      <c r="D30" s="8" t="s">
        <v>322</v>
      </c>
      <c r="E30" s="8" t="s">
        <v>323</v>
      </c>
      <c r="F30" s="19" t="s">
        <v>324</v>
      </c>
      <c r="G30" s="19" t="s">
        <v>184</v>
      </c>
      <c r="H30" s="19" t="s">
        <v>23</v>
      </c>
      <c r="I30" s="14" t="s">
        <v>34</v>
      </c>
      <c r="J30" s="8">
        <v>0</v>
      </c>
      <c r="K30" s="8">
        <v>2</v>
      </c>
      <c r="L30" s="8">
        <v>5</v>
      </c>
      <c r="M30" s="24"/>
      <c r="N30" s="24"/>
      <c r="O30" s="15"/>
    </row>
    <row r="31" spans="1:20" s="25" customFormat="1" ht="18.75" x14ac:dyDescent="0.25">
      <c r="A31" s="7">
        <v>25</v>
      </c>
      <c r="B31" s="8">
        <v>156</v>
      </c>
      <c r="C31" s="8" t="s">
        <v>325</v>
      </c>
      <c r="D31" s="8" t="s">
        <v>19</v>
      </c>
      <c r="E31" s="8" t="s">
        <v>326</v>
      </c>
      <c r="F31" s="19" t="s">
        <v>144</v>
      </c>
      <c r="G31" s="19" t="s">
        <v>38</v>
      </c>
      <c r="H31" s="19" t="s">
        <v>39</v>
      </c>
      <c r="I31" s="14" t="s">
        <v>34</v>
      </c>
      <c r="J31" s="8">
        <v>0</v>
      </c>
      <c r="K31" s="15">
        <v>5</v>
      </c>
      <c r="L31" s="8">
        <v>10</v>
      </c>
      <c r="M31" s="24"/>
      <c r="N31" s="24"/>
      <c r="O31" s="15"/>
    </row>
    <row r="32" spans="1:20" s="26" customFormat="1" ht="18.75" x14ac:dyDescent="0.25">
      <c r="A32" s="7">
        <v>26</v>
      </c>
      <c r="B32" s="8">
        <v>164</v>
      </c>
      <c r="C32" s="8" t="s">
        <v>332</v>
      </c>
      <c r="D32" s="8" t="s">
        <v>44</v>
      </c>
      <c r="E32" s="8" t="s">
        <v>211</v>
      </c>
      <c r="F32" s="19" t="s">
        <v>211</v>
      </c>
      <c r="G32" s="19" t="s">
        <v>184</v>
      </c>
      <c r="H32" s="19" t="s">
        <v>23</v>
      </c>
      <c r="I32" s="8" t="s">
        <v>34</v>
      </c>
      <c r="J32" s="8">
        <v>0</v>
      </c>
      <c r="K32" s="15">
        <v>2</v>
      </c>
      <c r="L32" s="8">
        <v>5</v>
      </c>
      <c r="M32" s="24"/>
      <c r="N32" s="24"/>
      <c r="O32" s="15"/>
      <c r="P32" s="23"/>
      <c r="Q32" s="23"/>
      <c r="R32" s="23"/>
      <c r="S32" s="23"/>
      <c r="T32" s="23"/>
    </row>
    <row r="33" spans="1:20" s="26" customFormat="1" ht="18.75" x14ac:dyDescent="0.25">
      <c r="A33" s="7">
        <v>27</v>
      </c>
      <c r="B33" s="8">
        <v>165</v>
      </c>
      <c r="C33" s="8" t="s">
        <v>332</v>
      </c>
      <c r="D33" s="8" t="s">
        <v>44</v>
      </c>
      <c r="E33" s="8" t="s">
        <v>211</v>
      </c>
      <c r="F33" s="19" t="s">
        <v>211</v>
      </c>
      <c r="G33" s="19" t="s">
        <v>184</v>
      </c>
      <c r="H33" s="19" t="s">
        <v>23</v>
      </c>
      <c r="I33" s="8" t="s">
        <v>34</v>
      </c>
      <c r="J33" s="8">
        <v>0</v>
      </c>
      <c r="K33" s="15">
        <v>2</v>
      </c>
      <c r="L33" s="8">
        <v>5</v>
      </c>
      <c r="M33" s="24"/>
      <c r="N33" s="24"/>
      <c r="O33" s="15"/>
      <c r="P33" s="23"/>
      <c r="Q33" s="23"/>
      <c r="R33" s="23"/>
      <c r="S33" s="23"/>
      <c r="T33" s="23"/>
    </row>
    <row r="34" spans="1:20" s="26" customFormat="1" ht="18.75" x14ac:dyDescent="0.25">
      <c r="A34" s="7">
        <v>28</v>
      </c>
      <c r="B34" s="8">
        <v>166</v>
      </c>
      <c r="C34" s="8" t="s">
        <v>332</v>
      </c>
      <c r="D34" s="8" t="s">
        <v>243</v>
      </c>
      <c r="E34" s="8"/>
      <c r="F34" s="19" t="s">
        <v>244</v>
      </c>
      <c r="G34" s="19" t="s">
        <v>198</v>
      </c>
      <c r="H34" s="19" t="s">
        <v>23</v>
      </c>
      <c r="I34" s="8" t="s">
        <v>34</v>
      </c>
      <c r="J34" s="8">
        <v>0</v>
      </c>
      <c r="K34" s="15">
        <v>2</v>
      </c>
      <c r="L34" s="8">
        <v>5</v>
      </c>
      <c r="M34" s="24"/>
      <c r="N34" s="24"/>
      <c r="O34" s="15"/>
    </row>
    <row r="35" spans="1:20" ht="18.75" x14ac:dyDescent="0.25">
      <c r="A35" s="27">
        <v>29</v>
      </c>
      <c r="B35" s="27">
        <v>167</v>
      </c>
      <c r="C35" s="27" t="s">
        <v>341</v>
      </c>
      <c r="D35" s="27" t="s">
        <v>342</v>
      </c>
      <c r="E35" s="27" t="s">
        <v>343</v>
      </c>
      <c r="F35" s="31" t="s">
        <v>344</v>
      </c>
      <c r="G35" s="31" t="s">
        <v>141</v>
      </c>
      <c r="H35" s="31" t="s">
        <v>23</v>
      </c>
      <c r="I35" s="27" t="s">
        <v>34</v>
      </c>
      <c r="J35" s="27">
        <v>0</v>
      </c>
      <c r="K35" s="27">
        <v>5</v>
      </c>
      <c r="L35" s="27">
        <v>0</v>
      </c>
      <c r="M35" s="27"/>
      <c r="N35" s="27"/>
      <c r="O35" s="27"/>
    </row>
    <row r="36" spans="1:20" ht="18.75" x14ac:dyDescent="0.25">
      <c r="A36" s="27">
        <v>30</v>
      </c>
      <c r="B36" s="27">
        <v>168</v>
      </c>
      <c r="C36" s="27" t="s">
        <v>186</v>
      </c>
      <c r="D36" s="27" t="s">
        <v>342</v>
      </c>
      <c r="E36" s="27" t="s">
        <v>345</v>
      </c>
      <c r="F36" s="31" t="s">
        <v>346</v>
      </c>
      <c r="G36" s="31" t="s">
        <v>141</v>
      </c>
      <c r="H36" s="31" t="s">
        <v>23</v>
      </c>
      <c r="I36" s="27" t="s">
        <v>34</v>
      </c>
      <c r="J36" s="27">
        <v>0</v>
      </c>
      <c r="K36" s="27">
        <v>1</v>
      </c>
      <c r="L36" s="27">
        <v>0</v>
      </c>
      <c r="M36" s="27"/>
      <c r="N36" s="27"/>
      <c r="O36" s="27"/>
    </row>
  </sheetData>
  <mergeCells count="3">
    <mergeCell ref="B1:I1"/>
    <mergeCell ref="B2:I2"/>
    <mergeCell ref="B3:I3"/>
  </mergeCells>
  <conditionalFormatting sqref="L7:L34">
    <cfRule type="expression" dxfId="0" priority="1">
      <formula>L7="Request"</formula>
    </cfRule>
  </conditionalFormatting>
  <pageMargins left="0.7" right="0.7" top="0.75" bottom="0.75" header="0.3" footer="0.3"/>
  <pageSetup orientation="portrait" horizontalDpi="300" verticalDpi="0" r:id="rId1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E42F-94A6-43B4-A3BA-8456008D92BB}">
  <sheetPr filterMode="1">
    <tabColor theme="1"/>
  </sheetPr>
  <dimension ref="A1:AB496"/>
  <sheetViews>
    <sheetView zoomScaleNormal="100" zoomScaleSheetLayoutView="7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390" sqref="D390:I471"/>
    </sheetView>
  </sheetViews>
  <sheetFormatPr defaultColWidth="8.85546875" defaultRowHeight="12" x14ac:dyDescent="0.25"/>
  <cols>
    <col min="1" max="1" width="7.7109375" style="133" bestFit="1" customWidth="1"/>
    <col min="2" max="2" width="43.42578125" style="132" bestFit="1" customWidth="1"/>
    <col min="3" max="3" width="16.140625" style="127" hidden="1" customWidth="1"/>
    <col min="4" max="4" width="54.7109375" style="132" bestFit="1" customWidth="1"/>
    <col min="5" max="5" width="71.140625" style="132" bestFit="1" customWidth="1"/>
    <col min="6" max="6" width="15.7109375" style="132" customWidth="1"/>
    <col min="7" max="7" width="15.7109375" style="127" bestFit="1" customWidth="1"/>
    <col min="8" max="8" width="17.28515625" style="133" hidden="1" customWidth="1"/>
    <col min="9" max="9" width="11.28515625" style="127" customWidth="1"/>
    <col min="10" max="10" width="12.42578125" style="134" hidden="1" customWidth="1"/>
    <col min="11" max="11" width="11.42578125" style="127" hidden="1" customWidth="1"/>
    <col min="12" max="12" width="15.42578125" style="127" hidden="1" customWidth="1"/>
    <col min="13" max="13" width="13.28515625" style="127" hidden="1" customWidth="1"/>
    <col min="14" max="14" width="16.7109375" style="133" hidden="1" customWidth="1"/>
    <col min="15" max="15" width="11.85546875" style="133" hidden="1" customWidth="1"/>
    <col min="16" max="16" width="23.42578125" style="124" hidden="1" customWidth="1"/>
    <col min="17" max="17" width="19" style="133" hidden="1" customWidth="1"/>
    <col min="18" max="18" width="3" style="127" bestFit="1" customWidth="1"/>
    <col min="19" max="19" width="4.42578125" style="127" bestFit="1" customWidth="1"/>
    <col min="20" max="20" width="5" style="127" customWidth="1"/>
    <col min="21" max="21" width="4.42578125" style="127" bestFit="1" customWidth="1"/>
    <col min="22" max="22" width="3" style="127" bestFit="1" customWidth="1"/>
    <col min="23" max="27" width="8.85546875" style="127"/>
    <col min="28" max="28" width="1.85546875" style="127" bestFit="1" customWidth="1"/>
    <col min="29" max="29" width="2.42578125" style="127" bestFit="1" customWidth="1"/>
    <col min="30" max="259" width="8.85546875" style="127"/>
    <col min="260" max="260" width="6.42578125" style="127" customWidth="1"/>
    <col min="261" max="261" width="72.85546875" style="127" bestFit="1" customWidth="1"/>
    <col min="262" max="262" width="40.28515625" style="127" bestFit="1" customWidth="1"/>
    <col min="263" max="263" width="107.140625" style="127" bestFit="1" customWidth="1"/>
    <col min="264" max="270" width="21.28515625" style="127" customWidth="1"/>
    <col min="271" max="271" width="54" style="127" bestFit="1" customWidth="1"/>
    <col min="272" max="272" width="143.140625" style="127" bestFit="1" customWidth="1"/>
    <col min="273" max="273" width="58.42578125" style="127" customWidth="1"/>
    <col min="274" max="274" width="40.140625" style="127" bestFit="1" customWidth="1"/>
    <col min="275" max="275" width="8.85546875" style="127"/>
    <col min="276" max="276" width="1.7109375" style="127" bestFit="1" customWidth="1"/>
    <col min="277" max="284" width="8.85546875" style="127"/>
    <col min="285" max="285" width="2.42578125" style="127" bestFit="1" customWidth="1"/>
    <col min="286" max="515" width="8.85546875" style="127"/>
    <col min="516" max="516" width="6.42578125" style="127" customWidth="1"/>
    <col min="517" max="517" width="72.85546875" style="127" bestFit="1" customWidth="1"/>
    <col min="518" max="518" width="40.28515625" style="127" bestFit="1" customWidth="1"/>
    <col min="519" max="519" width="107.140625" style="127" bestFit="1" customWidth="1"/>
    <col min="520" max="526" width="21.28515625" style="127" customWidth="1"/>
    <col min="527" max="527" width="54" style="127" bestFit="1" customWidth="1"/>
    <col min="528" max="528" width="143.140625" style="127" bestFit="1" customWidth="1"/>
    <col min="529" max="529" width="58.42578125" style="127" customWidth="1"/>
    <col min="530" max="530" width="40.140625" style="127" bestFit="1" customWidth="1"/>
    <col min="531" max="531" width="8.85546875" style="127"/>
    <col min="532" max="532" width="1.7109375" style="127" bestFit="1" customWidth="1"/>
    <col min="533" max="540" width="8.85546875" style="127"/>
    <col min="541" max="541" width="2.42578125" style="127" bestFit="1" customWidth="1"/>
    <col min="542" max="771" width="8.85546875" style="127"/>
    <col min="772" max="772" width="6.42578125" style="127" customWidth="1"/>
    <col min="773" max="773" width="72.85546875" style="127" bestFit="1" customWidth="1"/>
    <col min="774" max="774" width="40.28515625" style="127" bestFit="1" customWidth="1"/>
    <col min="775" max="775" width="107.140625" style="127" bestFit="1" customWidth="1"/>
    <col min="776" max="782" width="21.28515625" style="127" customWidth="1"/>
    <col min="783" max="783" width="54" style="127" bestFit="1" customWidth="1"/>
    <col min="784" max="784" width="143.140625" style="127" bestFit="1" customWidth="1"/>
    <col min="785" max="785" width="58.42578125" style="127" customWidth="1"/>
    <col min="786" max="786" width="40.140625" style="127" bestFit="1" customWidth="1"/>
    <col min="787" max="787" width="8.85546875" style="127"/>
    <col min="788" max="788" width="1.7109375" style="127" bestFit="1" customWidth="1"/>
    <col min="789" max="796" width="8.85546875" style="127"/>
    <col min="797" max="797" width="2.42578125" style="127" bestFit="1" customWidth="1"/>
    <col min="798" max="1027" width="8.85546875" style="127"/>
    <col min="1028" max="1028" width="6.42578125" style="127" customWidth="1"/>
    <col min="1029" max="1029" width="72.85546875" style="127" bestFit="1" customWidth="1"/>
    <col min="1030" max="1030" width="40.28515625" style="127" bestFit="1" customWidth="1"/>
    <col min="1031" max="1031" width="107.140625" style="127" bestFit="1" customWidth="1"/>
    <col min="1032" max="1038" width="21.28515625" style="127" customWidth="1"/>
    <col min="1039" max="1039" width="54" style="127" bestFit="1" customWidth="1"/>
    <col min="1040" max="1040" width="143.140625" style="127" bestFit="1" customWidth="1"/>
    <col min="1041" max="1041" width="58.42578125" style="127" customWidth="1"/>
    <col min="1042" max="1042" width="40.140625" style="127" bestFit="1" customWidth="1"/>
    <col min="1043" max="1043" width="8.85546875" style="127"/>
    <col min="1044" max="1044" width="1.7109375" style="127" bestFit="1" customWidth="1"/>
    <col min="1045" max="1052" width="8.85546875" style="127"/>
    <col min="1053" max="1053" width="2.42578125" style="127" bestFit="1" customWidth="1"/>
    <col min="1054" max="1283" width="8.85546875" style="127"/>
    <col min="1284" max="1284" width="6.42578125" style="127" customWidth="1"/>
    <col min="1285" max="1285" width="72.85546875" style="127" bestFit="1" customWidth="1"/>
    <col min="1286" max="1286" width="40.28515625" style="127" bestFit="1" customWidth="1"/>
    <col min="1287" max="1287" width="107.140625" style="127" bestFit="1" customWidth="1"/>
    <col min="1288" max="1294" width="21.28515625" style="127" customWidth="1"/>
    <col min="1295" max="1295" width="54" style="127" bestFit="1" customWidth="1"/>
    <col min="1296" max="1296" width="143.140625" style="127" bestFit="1" customWidth="1"/>
    <col min="1297" max="1297" width="58.42578125" style="127" customWidth="1"/>
    <col min="1298" max="1298" width="40.140625" style="127" bestFit="1" customWidth="1"/>
    <col min="1299" max="1299" width="8.85546875" style="127"/>
    <col min="1300" max="1300" width="1.7109375" style="127" bestFit="1" customWidth="1"/>
    <col min="1301" max="1308" width="8.85546875" style="127"/>
    <col min="1309" max="1309" width="2.42578125" style="127" bestFit="1" customWidth="1"/>
    <col min="1310" max="1539" width="8.85546875" style="127"/>
    <col min="1540" max="1540" width="6.42578125" style="127" customWidth="1"/>
    <col min="1541" max="1541" width="72.85546875" style="127" bestFit="1" customWidth="1"/>
    <col min="1542" max="1542" width="40.28515625" style="127" bestFit="1" customWidth="1"/>
    <col min="1543" max="1543" width="107.140625" style="127" bestFit="1" customWidth="1"/>
    <col min="1544" max="1550" width="21.28515625" style="127" customWidth="1"/>
    <col min="1551" max="1551" width="54" style="127" bestFit="1" customWidth="1"/>
    <col min="1552" max="1552" width="143.140625" style="127" bestFit="1" customWidth="1"/>
    <col min="1553" max="1553" width="58.42578125" style="127" customWidth="1"/>
    <col min="1554" max="1554" width="40.140625" style="127" bestFit="1" customWidth="1"/>
    <col min="1555" max="1555" width="8.85546875" style="127"/>
    <col min="1556" max="1556" width="1.7109375" style="127" bestFit="1" customWidth="1"/>
    <col min="1557" max="1564" width="8.85546875" style="127"/>
    <col min="1565" max="1565" width="2.42578125" style="127" bestFit="1" customWidth="1"/>
    <col min="1566" max="1795" width="8.85546875" style="127"/>
    <col min="1796" max="1796" width="6.42578125" style="127" customWidth="1"/>
    <col min="1797" max="1797" width="72.85546875" style="127" bestFit="1" customWidth="1"/>
    <col min="1798" max="1798" width="40.28515625" style="127" bestFit="1" customWidth="1"/>
    <col min="1799" max="1799" width="107.140625" style="127" bestFit="1" customWidth="1"/>
    <col min="1800" max="1806" width="21.28515625" style="127" customWidth="1"/>
    <col min="1807" max="1807" width="54" style="127" bestFit="1" customWidth="1"/>
    <col min="1808" max="1808" width="143.140625" style="127" bestFit="1" customWidth="1"/>
    <col min="1809" max="1809" width="58.42578125" style="127" customWidth="1"/>
    <col min="1810" max="1810" width="40.140625" style="127" bestFit="1" customWidth="1"/>
    <col min="1811" max="1811" width="8.85546875" style="127"/>
    <col min="1812" max="1812" width="1.7109375" style="127" bestFit="1" customWidth="1"/>
    <col min="1813" max="1820" width="8.85546875" style="127"/>
    <col min="1821" max="1821" width="2.42578125" style="127" bestFit="1" customWidth="1"/>
    <col min="1822" max="2051" width="8.85546875" style="127"/>
    <col min="2052" max="2052" width="6.42578125" style="127" customWidth="1"/>
    <col min="2053" max="2053" width="72.85546875" style="127" bestFit="1" customWidth="1"/>
    <col min="2054" max="2054" width="40.28515625" style="127" bestFit="1" customWidth="1"/>
    <col min="2055" max="2055" width="107.140625" style="127" bestFit="1" customWidth="1"/>
    <col min="2056" max="2062" width="21.28515625" style="127" customWidth="1"/>
    <col min="2063" max="2063" width="54" style="127" bestFit="1" customWidth="1"/>
    <col min="2064" max="2064" width="143.140625" style="127" bestFit="1" customWidth="1"/>
    <col min="2065" max="2065" width="58.42578125" style="127" customWidth="1"/>
    <col min="2066" max="2066" width="40.140625" style="127" bestFit="1" customWidth="1"/>
    <col min="2067" max="2067" width="8.85546875" style="127"/>
    <col min="2068" max="2068" width="1.7109375" style="127" bestFit="1" customWidth="1"/>
    <col min="2069" max="2076" width="8.85546875" style="127"/>
    <col min="2077" max="2077" width="2.42578125" style="127" bestFit="1" customWidth="1"/>
    <col min="2078" max="2307" width="8.85546875" style="127"/>
    <col min="2308" max="2308" width="6.42578125" style="127" customWidth="1"/>
    <col min="2309" max="2309" width="72.85546875" style="127" bestFit="1" customWidth="1"/>
    <col min="2310" max="2310" width="40.28515625" style="127" bestFit="1" customWidth="1"/>
    <col min="2311" max="2311" width="107.140625" style="127" bestFit="1" customWidth="1"/>
    <col min="2312" max="2318" width="21.28515625" style="127" customWidth="1"/>
    <col min="2319" max="2319" width="54" style="127" bestFit="1" customWidth="1"/>
    <col min="2320" max="2320" width="143.140625" style="127" bestFit="1" customWidth="1"/>
    <col min="2321" max="2321" width="58.42578125" style="127" customWidth="1"/>
    <col min="2322" max="2322" width="40.140625" style="127" bestFit="1" customWidth="1"/>
    <col min="2323" max="2323" width="8.85546875" style="127"/>
    <col min="2324" max="2324" width="1.7109375" style="127" bestFit="1" customWidth="1"/>
    <col min="2325" max="2332" width="8.85546875" style="127"/>
    <col min="2333" max="2333" width="2.42578125" style="127" bestFit="1" customWidth="1"/>
    <col min="2334" max="2563" width="8.85546875" style="127"/>
    <col min="2564" max="2564" width="6.42578125" style="127" customWidth="1"/>
    <col min="2565" max="2565" width="72.85546875" style="127" bestFit="1" customWidth="1"/>
    <col min="2566" max="2566" width="40.28515625" style="127" bestFit="1" customWidth="1"/>
    <col min="2567" max="2567" width="107.140625" style="127" bestFit="1" customWidth="1"/>
    <col min="2568" max="2574" width="21.28515625" style="127" customWidth="1"/>
    <col min="2575" max="2575" width="54" style="127" bestFit="1" customWidth="1"/>
    <col min="2576" max="2576" width="143.140625" style="127" bestFit="1" customWidth="1"/>
    <col min="2577" max="2577" width="58.42578125" style="127" customWidth="1"/>
    <col min="2578" max="2578" width="40.140625" style="127" bestFit="1" customWidth="1"/>
    <col min="2579" max="2579" width="8.85546875" style="127"/>
    <col min="2580" max="2580" width="1.7109375" style="127" bestFit="1" customWidth="1"/>
    <col min="2581" max="2588" width="8.85546875" style="127"/>
    <col min="2589" max="2589" width="2.42578125" style="127" bestFit="1" customWidth="1"/>
    <col min="2590" max="2819" width="8.85546875" style="127"/>
    <col min="2820" max="2820" width="6.42578125" style="127" customWidth="1"/>
    <col min="2821" max="2821" width="72.85546875" style="127" bestFit="1" customWidth="1"/>
    <col min="2822" max="2822" width="40.28515625" style="127" bestFit="1" customWidth="1"/>
    <col min="2823" max="2823" width="107.140625" style="127" bestFit="1" customWidth="1"/>
    <col min="2824" max="2830" width="21.28515625" style="127" customWidth="1"/>
    <col min="2831" max="2831" width="54" style="127" bestFit="1" customWidth="1"/>
    <col min="2832" max="2832" width="143.140625" style="127" bestFit="1" customWidth="1"/>
    <col min="2833" max="2833" width="58.42578125" style="127" customWidth="1"/>
    <col min="2834" max="2834" width="40.140625" style="127" bestFit="1" customWidth="1"/>
    <col min="2835" max="2835" width="8.85546875" style="127"/>
    <col min="2836" max="2836" width="1.7109375" style="127" bestFit="1" customWidth="1"/>
    <col min="2837" max="2844" width="8.85546875" style="127"/>
    <col min="2845" max="2845" width="2.42578125" style="127" bestFit="1" customWidth="1"/>
    <col min="2846" max="3075" width="8.85546875" style="127"/>
    <col min="3076" max="3076" width="6.42578125" style="127" customWidth="1"/>
    <col min="3077" max="3077" width="72.85546875" style="127" bestFit="1" customWidth="1"/>
    <col min="3078" max="3078" width="40.28515625" style="127" bestFit="1" customWidth="1"/>
    <col min="3079" max="3079" width="107.140625" style="127" bestFit="1" customWidth="1"/>
    <col min="3080" max="3086" width="21.28515625" style="127" customWidth="1"/>
    <col min="3087" max="3087" width="54" style="127" bestFit="1" customWidth="1"/>
    <col min="3088" max="3088" width="143.140625" style="127" bestFit="1" customWidth="1"/>
    <col min="3089" max="3089" width="58.42578125" style="127" customWidth="1"/>
    <col min="3090" max="3090" width="40.140625" style="127" bestFit="1" customWidth="1"/>
    <col min="3091" max="3091" width="8.85546875" style="127"/>
    <col min="3092" max="3092" width="1.7109375" style="127" bestFit="1" customWidth="1"/>
    <col min="3093" max="3100" width="8.85546875" style="127"/>
    <col min="3101" max="3101" width="2.42578125" style="127" bestFit="1" customWidth="1"/>
    <col min="3102" max="3331" width="8.85546875" style="127"/>
    <col min="3332" max="3332" width="6.42578125" style="127" customWidth="1"/>
    <col min="3333" max="3333" width="72.85546875" style="127" bestFit="1" customWidth="1"/>
    <col min="3334" max="3334" width="40.28515625" style="127" bestFit="1" customWidth="1"/>
    <col min="3335" max="3335" width="107.140625" style="127" bestFit="1" customWidth="1"/>
    <col min="3336" max="3342" width="21.28515625" style="127" customWidth="1"/>
    <col min="3343" max="3343" width="54" style="127" bestFit="1" customWidth="1"/>
    <col min="3344" max="3344" width="143.140625" style="127" bestFit="1" customWidth="1"/>
    <col min="3345" max="3345" width="58.42578125" style="127" customWidth="1"/>
    <col min="3346" max="3346" width="40.140625" style="127" bestFit="1" customWidth="1"/>
    <col min="3347" max="3347" width="8.85546875" style="127"/>
    <col min="3348" max="3348" width="1.7109375" style="127" bestFit="1" customWidth="1"/>
    <col min="3349" max="3356" width="8.85546875" style="127"/>
    <col min="3357" max="3357" width="2.42578125" style="127" bestFit="1" customWidth="1"/>
    <col min="3358" max="3587" width="8.85546875" style="127"/>
    <col min="3588" max="3588" width="6.42578125" style="127" customWidth="1"/>
    <col min="3589" max="3589" width="72.85546875" style="127" bestFit="1" customWidth="1"/>
    <col min="3590" max="3590" width="40.28515625" style="127" bestFit="1" customWidth="1"/>
    <col min="3591" max="3591" width="107.140625" style="127" bestFit="1" customWidth="1"/>
    <col min="3592" max="3598" width="21.28515625" style="127" customWidth="1"/>
    <col min="3599" max="3599" width="54" style="127" bestFit="1" customWidth="1"/>
    <col min="3600" max="3600" width="143.140625" style="127" bestFit="1" customWidth="1"/>
    <col min="3601" max="3601" width="58.42578125" style="127" customWidth="1"/>
    <col min="3602" max="3602" width="40.140625" style="127" bestFit="1" customWidth="1"/>
    <col min="3603" max="3603" width="8.85546875" style="127"/>
    <col min="3604" max="3604" width="1.7109375" style="127" bestFit="1" customWidth="1"/>
    <col min="3605" max="3612" width="8.85546875" style="127"/>
    <col min="3613" max="3613" width="2.42578125" style="127" bestFit="1" customWidth="1"/>
    <col min="3614" max="3843" width="8.85546875" style="127"/>
    <col min="3844" max="3844" width="6.42578125" style="127" customWidth="1"/>
    <col min="3845" max="3845" width="72.85546875" style="127" bestFit="1" customWidth="1"/>
    <col min="3846" max="3846" width="40.28515625" style="127" bestFit="1" customWidth="1"/>
    <col min="3847" max="3847" width="107.140625" style="127" bestFit="1" customWidth="1"/>
    <col min="3848" max="3854" width="21.28515625" style="127" customWidth="1"/>
    <col min="3855" max="3855" width="54" style="127" bestFit="1" customWidth="1"/>
    <col min="3856" max="3856" width="143.140625" style="127" bestFit="1" customWidth="1"/>
    <col min="3857" max="3857" width="58.42578125" style="127" customWidth="1"/>
    <col min="3858" max="3858" width="40.140625" style="127" bestFit="1" customWidth="1"/>
    <col min="3859" max="3859" width="8.85546875" style="127"/>
    <col min="3860" max="3860" width="1.7109375" style="127" bestFit="1" customWidth="1"/>
    <col min="3861" max="3868" width="8.85546875" style="127"/>
    <col min="3869" max="3869" width="2.42578125" style="127" bestFit="1" customWidth="1"/>
    <col min="3870" max="4099" width="8.85546875" style="127"/>
    <col min="4100" max="4100" width="6.42578125" style="127" customWidth="1"/>
    <col min="4101" max="4101" width="72.85546875" style="127" bestFit="1" customWidth="1"/>
    <col min="4102" max="4102" width="40.28515625" style="127" bestFit="1" customWidth="1"/>
    <col min="4103" max="4103" width="107.140625" style="127" bestFit="1" customWidth="1"/>
    <col min="4104" max="4110" width="21.28515625" style="127" customWidth="1"/>
    <col min="4111" max="4111" width="54" style="127" bestFit="1" customWidth="1"/>
    <col min="4112" max="4112" width="143.140625" style="127" bestFit="1" customWidth="1"/>
    <col min="4113" max="4113" width="58.42578125" style="127" customWidth="1"/>
    <col min="4114" max="4114" width="40.140625" style="127" bestFit="1" customWidth="1"/>
    <col min="4115" max="4115" width="8.85546875" style="127"/>
    <col min="4116" max="4116" width="1.7109375" style="127" bestFit="1" customWidth="1"/>
    <col min="4117" max="4124" width="8.85546875" style="127"/>
    <col min="4125" max="4125" width="2.42578125" style="127" bestFit="1" customWidth="1"/>
    <col min="4126" max="4355" width="8.85546875" style="127"/>
    <col min="4356" max="4356" width="6.42578125" style="127" customWidth="1"/>
    <col min="4357" max="4357" width="72.85546875" style="127" bestFit="1" customWidth="1"/>
    <col min="4358" max="4358" width="40.28515625" style="127" bestFit="1" customWidth="1"/>
    <col min="4359" max="4359" width="107.140625" style="127" bestFit="1" customWidth="1"/>
    <col min="4360" max="4366" width="21.28515625" style="127" customWidth="1"/>
    <col min="4367" max="4367" width="54" style="127" bestFit="1" customWidth="1"/>
    <col min="4368" max="4368" width="143.140625" style="127" bestFit="1" customWidth="1"/>
    <col min="4369" max="4369" width="58.42578125" style="127" customWidth="1"/>
    <col min="4370" max="4370" width="40.140625" style="127" bestFit="1" customWidth="1"/>
    <col min="4371" max="4371" width="8.85546875" style="127"/>
    <col min="4372" max="4372" width="1.7109375" style="127" bestFit="1" customWidth="1"/>
    <col min="4373" max="4380" width="8.85546875" style="127"/>
    <col min="4381" max="4381" width="2.42578125" style="127" bestFit="1" customWidth="1"/>
    <col min="4382" max="4611" width="8.85546875" style="127"/>
    <col min="4612" max="4612" width="6.42578125" style="127" customWidth="1"/>
    <col min="4613" max="4613" width="72.85546875" style="127" bestFit="1" customWidth="1"/>
    <col min="4614" max="4614" width="40.28515625" style="127" bestFit="1" customWidth="1"/>
    <col min="4615" max="4615" width="107.140625" style="127" bestFit="1" customWidth="1"/>
    <col min="4616" max="4622" width="21.28515625" style="127" customWidth="1"/>
    <col min="4623" max="4623" width="54" style="127" bestFit="1" customWidth="1"/>
    <col min="4624" max="4624" width="143.140625" style="127" bestFit="1" customWidth="1"/>
    <col min="4625" max="4625" width="58.42578125" style="127" customWidth="1"/>
    <col min="4626" max="4626" width="40.140625" style="127" bestFit="1" customWidth="1"/>
    <col min="4627" max="4627" width="8.85546875" style="127"/>
    <col min="4628" max="4628" width="1.7109375" style="127" bestFit="1" customWidth="1"/>
    <col min="4629" max="4636" width="8.85546875" style="127"/>
    <col min="4637" max="4637" width="2.42578125" style="127" bestFit="1" customWidth="1"/>
    <col min="4638" max="4867" width="8.85546875" style="127"/>
    <col min="4868" max="4868" width="6.42578125" style="127" customWidth="1"/>
    <col min="4869" max="4869" width="72.85546875" style="127" bestFit="1" customWidth="1"/>
    <col min="4870" max="4870" width="40.28515625" style="127" bestFit="1" customWidth="1"/>
    <col min="4871" max="4871" width="107.140625" style="127" bestFit="1" customWidth="1"/>
    <col min="4872" max="4878" width="21.28515625" style="127" customWidth="1"/>
    <col min="4879" max="4879" width="54" style="127" bestFit="1" customWidth="1"/>
    <col min="4880" max="4880" width="143.140625" style="127" bestFit="1" customWidth="1"/>
    <col min="4881" max="4881" width="58.42578125" style="127" customWidth="1"/>
    <col min="4882" max="4882" width="40.140625" style="127" bestFit="1" customWidth="1"/>
    <col min="4883" max="4883" width="8.85546875" style="127"/>
    <col min="4884" max="4884" width="1.7109375" style="127" bestFit="1" customWidth="1"/>
    <col min="4885" max="4892" width="8.85546875" style="127"/>
    <col min="4893" max="4893" width="2.42578125" style="127" bestFit="1" customWidth="1"/>
    <col min="4894" max="5123" width="8.85546875" style="127"/>
    <col min="5124" max="5124" width="6.42578125" style="127" customWidth="1"/>
    <col min="5125" max="5125" width="72.85546875" style="127" bestFit="1" customWidth="1"/>
    <col min="5126" max="5126" width="40.28515625" style="127" bestFit="1" customWidth="1"/>
    <col min="5127" max="5127" width="107.140625" style="127" bestFit="1" customWidth="1"/>
    <col min="5128" max="5134" width="21.28515625" style="127" customWidth="1"/>
    <col min="5135" max="5135" width="54" style="127" bestFit="1" customWidth="1"/>
    <col min="5136" max="5136" width="143.140625" style="127" bestFit="1" customWidth="1"/>
    <col min="5137" max="5137" width="58.42578125" style="127" customWidth="1"/>
    <col min="5138" max="5138" width="40.140625" style="127" bestFit="1" customWidth="1"/>
    <col min="5139" max="5139" width="8.85546875" style="127"/>
    <col min="5140" max="5140" width="1.7109375" style="127" bestFit="1" customWidth="1"/>
    <col min="5141" max="5148" width="8.85546875" style="127"/>
    <col min="5149" max="5149" width="2.42578125" style="127" bestFit="1" customWidth="1"/>
    <col min="5150" max="5379" width="8.85546875" style="127"/>
    <col min="5380" max="5380" width="6.42578125" style="127" customWidth="1"/>
    <col min="5381" max="5381" width="72.85546875" style="127" bestFit="1" customWidth="1"/>
    <col min="5382" max="5382" width="40.28515625" style="127" bestFit="1" customWidth="1"/>
    <col min="5383" max="5383" width="107.140625" style="127" bestFit="1" customWidth="1"/>
    <col min="5384" max="5390" width="21.28515625" style="127" customWidth="1"/>
    <col min="5391" max="5391" width="54" style="127" bestFit="1" customWidth="1"/>
    <col min="5392" max="5392" width="143.140625" style="127" bestFit="1" customWidth="1"/>
    <col min="5393" max="5393" width="58.42578125" style="127" customWidth="1"/>
    <col min="5394" max="5394" width="40.140625" style="127" bestFit="1" customWidth="1"/>
    <col min="5395" max="5395" width="8.85546875" style="127"/>
    <col min="5396" max="5396" width="1.7109375" style="127" bestFit="1" customWidth="1"/>
    <col min="5397" max="5404" width="8.85546875" style="127"/>
    <col min="5405" max="5405" width="2.42578125" style="127" bestFit="1" customWidth="1"/>
    <col min="5406" max="5635" width="8.85546875" style="127"/>
    <col min="5636" max="5636" width="6.42578125" style="127" customWidth="1"/>
    <col min="5637" max="5637" width="72.85546875" style="127" bestFit="1" customWidth="1"/>
    <col min="5638" max="5638" width="40.28515625" style="127" bestFit="1" customWidth="1"/>
    <col min="5639" max="5639" width="107.140625" style="127" bestFit="1" customWidth="1"/>
    <col min="5640" max="5646" width="21.28515625" style="127" customWidth="1"/>
    <col min="5647" max="5647" width="54" style="127" bestFit="1" customWidth="1"/>
    <col min="5648" max="5648" width="143.140625" style="127" bestFit="1" customWidth="1"/>
    <col min="5649" max="5649" width="58.42578125" style="127" customWidth="1"/>
    <col min="5650" max="5650" width="40.140625" style="127" bestFit="1" customWidth="1"/>
    <col min="5651" max="5651" width="8.85546875" style="127"/>
    <col min="5652" max="5652" width="1.7109375" style="127" bestFit="1" customWidth="1"/>
    <col min="5653" max="5660" width="8.85546875" style="127"/>
    <col min="5661" max="5661" width="2.42578125" style="127" bestFit="1" customWidth="1"/>
    <col min="5662" max="5891" width="8.85546875" style="127"/>
    <col min="5892" max="5892" width="6.42578125" style="127" customWidth="1"/>
    <col min="5893" max="5893" width="72.85546875" style="127" bestFit="1" customWidth="1"/>
    <col min="5894" max="5894" width="40.28515625" style="127" bestFit="1" customWidth="1"/>
    <col min="5895" max="5895" width="107.140625" style="127" bestFit="1" customWidth="1"/>
    <col min="5896" max="5902" width="21.28515625" style="127" customWidth="1"/>
    <col min="5903" max="5903" width="54" style="127" bestFit="1" customWidth="1"/>
    <col min="5904" max="5904" width="143.140625" style="127" bestFit="1" customWidth="1"/>
    <col min="5905" max="5905" width="58.42578125" style="127" customWidth="1"/>
    <col min="5906" max="5906" width="40.140625" style="127" bestFit="1" customWidth="1"/>
    <col min="5907" max="5907" width="8.85546875" style="127"/>
    <col min="5908" max="5908" width="1.7109375" style="127" bestFit="1" customWidth="1"/>
    <col min="5909" max="5916" width="8.85546875" style="127"/>
    <col min="5917" max="5917" width="2.42578125" style="127" bestFit="1" customWidth="1"/>
    <col min="5918" max="6147" width="8.85546875" style="127"/>
    <col min="6148" max="6148" width="6.42578125" style="127" customWidth="1"/>
    <col min="6149" max="6149" width="72.85546875" style="127" bestFit="1" customWidth="1"/>
    <col min="6150" max="6150" width="40.28515625" style="127" bestFit="1" customWidth="1"/>
    <col min="6151" max="6151" width="107.140625" style="127" bestFit="1" customWidth="1"/>
    <col min="6152" max="6158" width="21.28515625" style="127" customWidth="1"/>
    <col min="6159" max="6159" width="54" style="127" bestFit="1" customWidth="1"/>
    <col min="6160" max="6160" width="143.140625" style="127" bestFit="1" customWidth="1"/>
    <col min="6161" max="6161" width="58.42578125" style="127" customWidth="1"/>
    <col min="6162" max="6162" width="40.140625" style="127" bestFit="1" customWidth="1"/>
    <col min="6163" max="6163" width="8.85546875" style="127"/>
    <col min="6164" max="6164" width="1.7109375" style="127" bestFit="1" customWidth="1"/>
    <col min="6165" max="6172" width="8.85546875" style="127"/>
    <col min="6173" max="6173" width="2.42578125" style="127" bestFit="1" customWidth="1"/>
    <col min="6174" max="6403" width="8.85546875" style="127"/>
    <col min="6404" max="6404" width="6.42578125" style="127" customWidth="1"/>
    <col min="6405" max="6405" width="72.85546875" style="127" bestFit="1" customWidth="1"/>
    <col min="6406" max="6406" width="40.28515625" style="127" bestFit="1" customWidth="1"/>
    <col min="6407" max="6407" width="107.140625" style="127" bestFit="1" customWidth="1"/>
    <col min="6408" max="6414" width="21.28515625" style="127" customWidth="1"/>
    <col min="6415" max="6415" width="54" style="127" bestFit="1" customWidth="1"/>
    <col min="6416" max="6416" width="143.140625" style="127" bestFit="1" customWidth="1"/>
    <col min="6417" max="6417" width="58.42578125" style="127" customWidth="1"/>
    <col min="6418" max="6418" width="40.140625" style="127" bestFit="1" customWidth="1"/>
    <col min="6419" max="6419" width="8.85546875" style="127"/>
    <col min="6420" max="6420" width="1.7109375" style="127" bestFit="1" customWidth="1"/>
    <col min="6421" max="6428" width="8.85546875" style="127"/>
    <col min="6429" max="6429" width="2.42578125" style="127" bestFit="1" customWidth="1"/>
    <col min="6430" max="6659" width="8.85546875" style="127"/>
    <col min="6660" max="6660" width="6.42578125" style="127" customWidth="1"/>
    <col min="6661" max="6661" width="72.85546875" style="127" bestFit="1" customWidth="1"/>
    <col min="6662" max="6662" width="40.28515625" style="127" bestFit="1" customWidth="1"/>
    <col min="6663" max="6663" width="107.140625" style="127" bestFit="1" customWidth="1"/>
    <col min="6664" max="6670" width="21.28515625" style="127" customWidth="1"/>
    <col min="6671" max="6671" width="54" style="127" bestFit="1" customWidth="1"/>
    <col min="6672" max="6672" width="143.140625" style="127" bestFit="1" customWidth="1"/>
    <col min="6673" max="6673" width="58.42578125" style="127" customWidth="1"/>
    <col min="6674" max="6674" width="40.140625" style="127" bestFit="1" customWidth="1"/>
    <col min="6675" max="6675" width="8.85546875" style="127"/>
    <col min="6676" max="6676" width="1.7109375" style="127" bestFit="1" customWidth="1"/>
    <col min="6677" max="6684" width="8.85546875" style="127"/>
    <col min="6685" max="6685" width="2.42578125" style="127" bestFit="1" customWidth="1"/>
    <col min="6686" max="6915" width="8.85546875" style="127"/>
    <col min="6916" max="6916" width="6.42578125" style="127" customWidth="1"/>
    <col min="6917" max="6917" width="72.85546875" style="127" bestFit="1" customWidth="1"/>
    <col min="6918" max="6918" width="40.28515625" style="127" bestFit="1" customWidth="1"/>
    <col min="6919" max="6919" width="107.140625" style="127" bestFit="1" customWidth="1"/>
    <col min="6920" max="6926" width="21.28515625" style="127" customWidth="1"/>
    <col min="6927" max="6927" width="54" style="127" bestFit="1" customWidth="1"/>
    <col min="6928" max="6928" width="143.140625" style="127" bestFit="1" customWidth="1"/>
    <col min="6929" max="6929" width="58.42578125" style="127" customWidth="1"/>
    <col min="6930" max="6930" width="40.140625" style="127" bestFit="1" customWidth="1"/>
    <col min="6931" max="6931" width="8.85546875" style="127"/>
    <col min="6932" max="6932" width="1.7109375" style="127" bestFit="1" customWidth="1"/>
    <col min="6933" max="6940" width="8.85546875" style="127"/>
    <col min="6941" max="6941" width="2.42578125" style="127" bestFit="1" customWidth="1"/>
    <col min="6942" max="7171" width="8.85546875" style="127"/>
    <col min="7172" max="7172" width="6.42578125" style="127" customWidth="1"/>
    <col min="7173" max="7173" width="72.85546875" style="127" bestFit="1" customWidth="1"/>
    <col min="7174" max="7174" width="40.28515625" style="127" bestFit="1" customWidth="1"/>
    <col min="7175" max="7175" width="107.140625" style="127" bestFit="1" customWidth="1"/>
    <col min="7176" max="7182" width="21.28515625" style="127" customWidth="1"/>
    <col min="7183" max="7183" width="54" style="127" bestFit="1" customWidth="1"/>
    <col min="7184" max="7184" width="143.140625" style="127" bestFit="1" customWidth="1"/>
    <col min="7185" max="7185" width="58.42578125" style="127" customWidth="1"/>
    <col min="7186" max="7186" width="40.140625" style="127" bestFit="1" customWidth="1"/>
    <col min="7187" max="7187" width="8.85546875" style="127"/>
    <col min="7188" max="7188" width="1.7109375" style="127" bestFit="1" customWidth="1"/>
    <col min="7189" max="7196" width="8.85546875" style="127"/>
    <col min="7197" max="7197" width="2.42578125" style="127" bestFit="1" customWidth="1"/>
    <col min="7198" max="7427" width="8.85546875" style="127"/>
    <col min="7428" max="7428" width="6.42578125" style="127" customWidth="1"/>
    <col min="7429" max="7429" width="72.85546875" style="127" bestFit="1" customWidth="1"/>
    <col min="7430" max="7430" width="40.28515625" style="127" bestFit="1" customWidth="1"/>
    <col min="7431" max="7431" width="107.140625" style="127" bestFit="1" customWidth="1"/>
    <col min="7432" max="7438" width="21.28515625" style="127" customWidth="1"/>
    <col min="7439" max="7439" width="54" style="127" bestFit="1" customWidth="1"/>
    <col min="7440" max="7440" width="143.140625" style="127" bestFit="1" customWidth="1"/>
    <col min="7441" max="7441" width="58.42578125" style="127" customWidth="1"/>
    <col min="7442" max="7442" width="40.140625" style="127" bestFit="1" customWidth="1"/>
    <col min="7443" max="7443" width="8.85546875" style="127"/>
    <col min="7444" max="7444" width="1.7109375" style="127" bestFit="1" customWidth="1"/>
    <col min="7445" max="7452" width="8.85546875" style="127"/>
    <col min="7453" max="7453" width="2.42578125" style="127" bestFit="1" customWidth="1"/>
    <col min="7454" max="7683" width="8.85546875" style="127"/>
    <col min="7684" max="7684" width="6.42578125" style="127" customWidth="1"/>
    <col min="7685" max="7685" width="72.85546875" style="127" bestFit="1" customWidth="1"/>
    <col min="7686" max="7686" width="40.28515625" style="127" bestFit="1" customWidth="1"/>
    <col min="7687" max="7687" width="107.140625" style="127" bestFit="1" customWidth="1"/>
    <col min="7688" max="7694" width="21.28515625" style="127" customWidth="1"/>
    <col min="7695" max="7695" width="54" style="127" bestFit="1" customWidth="1"/>
    <col min="7696" max="7696" width="143.140625" style="127" bestFit="1" customWidth="1"/>
    <col min="7697" max="7697" width="58.42578125" style="127" customWidth="1"/>
    <col min="7698" max="7698" width="40.140625" style="127" bestFit="1" customWidth="1"/>
    <col min="7699" max="7699" width="8.85546875" style="127"/>
    <col min="7700" max="7700" width="1.7109375" style="127" bestFit="1" customWidth="1"/>
    <col min="7701" max="7708" width="8.85546875" style="127"/>
    <col min="7709" max="7709" width="2.42578125" style="127" bestFit="1" customWidth="1"/>
    <col min="7710" max="7939" width="8.85546875" style="127"/>
    <col min="7940" max="7940" width="6.42578125" style="127" customWidth="1"/>
    <col min="7941" max="7941" width="72.85546875" style="127" bestFit="1" customWidth="1"/>
    <col min="7942" max="7942" width="40.28515625" style="127" bestFit="1" customWidth="1"/>
    <col min="7943" max="7943" width="107.140625" style="127" bestFit="1" customWidth="1"/>
    <col min="7944" max="7950" width="21.28515625" style="127" customWidth="1"/>
    <col min="7951" max="7951" width="54" style="127" bestFit="1" customWidth="1"/>
    <col min="7952" max="7952" width="143.140625" style="127" bestFit="1" customWidth="1"/>
    <col min="7953" max="7953" width="58.42578125" style="127" customWidth="1"/>
    <col min="7954" max="7954" width="40.140625" style="127" bestFit="1" customWidth="1"/>
    <col min="7955" max="7955" width="8.85546875" style="127"/>
    <col min="7956" max="7956" width="1.7109375" style="127" bestFit="1" customWidth="1"/>
    <col min="7957" max="7964" width="8.85546875" style="127"/>
    <col min="7965" max="7965" width="2.42578125" style="127" bestFit="1" customWidth="1"/>
    <col min="7966" max="8195" width="8.85546875" style="127"/>
    <col min="8196" max="8196" width="6.42578125" style="127" customWidth="1"/>
    <col min="8197" max="8197" width="72.85546875" style="127" bestFit="1" customWidth="1"/>
    <col min="8198" max="8198" width="40.28515625" style="127" bestFit="1" customWidth="1"/>
    <col min="8199" max="8199" width="107.140625" style="127" bestFit="1" customWidth="1"/>
    <col min="8200" max="8206" width="21.28515625" style="127" customWidth="1"/>
    <col min="8207" max="8207" width="54" style="127" bestFit="1" customWidth="1"/>
    <col min="8208" max="8208" width="143.140625" style="127" bestFit="1" customWidth="1"/>
    <col min="8209" max="8209" width="58.42578125" style="127" customWidth="1"/>
    <col min="8210" max="8210" width="40.140625" style="127" bestFit="1" customWidth="1"/>
    <col min="8211" max="8211" width="8.85546875" style="127"/>
    <col min="8212" max="8212" width="1.7109375" style="127" bestFit="1" customWidth="1"/>
    <col min="8213" max="8220" width="8.85546875" style="127"/>
    <col min="8221" max="8221" width="2.42578125" style="127" bestFit="1" customWidth="1"/>
    <col min="8222" max="8451" width="8.85546875" style="127"/>
    <col min="8452" max="8452" width="6.42578125" style="127" customWidth="1"/>
    <col min="8453" max="8453" width="72.85546875" style="127" bestFit="1" customWidth="1"/>
    <col min="8454" max="8454" width="40.28515625" style="127" bestFit="1" customWidth="1"/>
    <col min="8455" max="8455" width="107.140625" style="127" bestFit="1" customWidth="1"/>
    <col min="8456" max="8462" width="21.28515625" style="127" customWidth="1"/>
    <col min="8463" max="8463" width="54" style="127" bestFit="1" customWidth="1"/>
    <col min="8464" max="8464" width="143.140625" style="127" bestFit="1" customWidth="1"/>
    <col min="8465" max="8465" width="58.42578125" style="127" customWidth="1"/>
    <col min="8466" max="8466" width="40.140625" style="127" bestFit="1" customWidth="1"/>
    <col min="8467" max="8467" width="8.85546875" style="127"/>
    <col min="8468" max="8468" width="1.7109375" style="127" bestFit="1" customWidth="1"/>
    <col min="8469" max="8476" width="8.85546875" style="127"/>
    <col min="8477" max="8477" width="2.42578125" style="127" bestFit="1" customWidth="1"/>
    <col min="8478" max="8707" width="8.85546875" style="127"/>
    <col min="8708" max="8708" width="6.42578125" style="127" customWidth="1"/>
    <col min="8709" max="8709" width="72.85546875" style="127" bestFit="1" customWidth="1"/>
    <col min="8710" max="8710" width="40.28515625" style="127" bestFit="1" customWidth="1"/>
    <col min="8711" max="8711" width="107.140625" style="127" bestFit="1" customWidth="1"/>
    <col min="8712" max="8718" width="21.28515625" style="127" customWidth="1"/>
    <col min="8719" max="8719" width="54" style="127" bestFit="1" customWidth="1"/>
    <col min="8720" max="8720" width="143.140625" style="127" bestFit="1" customWidth="1"/>
    <col min="8721" max="8721" width="58.42578125" style="127" customWidth="1"/>
    <col min="8722" max="8722" width="40.140625" style="127" bestFit="1" customWidth="1"/>
    <col min="8723" max="8723" width="8.85546875" style="127"/>
    <col min="8724" max="8724" width="1.7109375" style="127" bestFit="1" customWidth="1"/>
    <col min="8725" max="8732" width="8.85546875" style="127"/>
    <col min="8733" max="8733" width="2.42578125" style="127" bestFit="1" customWidth="1"/>
    <col min="8734" max="8963" width="8.85546875" style="127"/>
    <col min="8964" max="8964" width="6.42578125" style="127" customWidth="1"/>
    <col min="8965" max="8965" width="72.85546875" style="127" bestFit="1" customWidth="1"/>
    <col min="8966" max="8966" width="40.28515625" style="127" bestFit="1" customWidth="1"/>
    <col min="8967" max="8967" width="107.140625" style="127" bestFit="1" customWidth="1"/>
    <col min="8968" max="8974" width="21.28515625" style="127" customWidth="1"/>
    <col min="8975" max="8975" width="54" style="127" bestFit="1" customWidth="1"/>
    <col min="8976" max="8976" width="143.140625" style="127" bestFit="1" customWidth="1"/>
    <col min="8977" max="8977" width="58.42578125" style="127" customWidth="1"/>
    <col min="8978" max="8978" width="40.140625" style="127" bestFit="1" customWidth="1"/>
    <col min="8979" max="8979" width="8.85546875" style="127"/>
    <col min="8980" max="8980" width="1.7109375" style="127" bestFit="1" customWidth="1"/>
    <col min="8981" max="8988" width="8.85546875" style="127"/>
    <col min="8989" max="8989" width="2.42578125" style="127" bestFit="1" customWidth="1"/>
    <col min="8990" max="9219" width="8.85546875" style="127"/>
    <col min="9220" max="9220" width="6.42578125" style="127" customWidth="1"/>
    <col min="9221" max="9221" width="72.85546875" style="127" bestFit="1" customWidth="1"/>
    <col min="9222" max="9222" width="40.28515625" style="127" bestFit="1" customWidth="1"/>
    <col min="9223" max="9223" width="107.140625" style="127" bestFit="1" customWidth="1"/>
    <col min="9224" max="9230" width="21.28515625" style="127" customWidth="1"/>
    <col min="9231" max="9231" width="54" style="127" bestFit="1" customWidth="1"/>
    <col min="9232" max="9232" width="143.140625" style="127" bestFit="1" customWidth="1"/>
    <col min="9233" max="9233" width="58.42578125" style="127" customWidth="1"/>
    <col min="9234" max="9234" width="40.140625" style="127" bestFit="1" customWidth="1"/>
    <col min="9235" max="9235" width="8.85546875" style="127"/>
    <col min="9236" max="9236" width="1.7109375" style="127" bestFit="1" customWidth="1"/>
    <col min="9237" max="9244" width="8.85546875" style="127"/>
    <col min="9245" max="9245" width="2.42578125" style="127" bestFit="1" customWidth="1"/>
    <col min="9246" max="9475" width="8.85546875" style="127"/>
    <col min="9476" max="9476" width="6.42578125" style="127" customWidth="1"/>
    <col min="9477" max="9477" width="72.85546875" style="127" bestFit="1" customWidth="1"/>
    <col min="9478" max="9478" width="40.28515625" style="127" bestFit="1" customWidth="1"/>
    <col min="9479" max="9479" width="107.140625" style="127" bestFit="1" customWidth="1"/>
    <col min="9480" max="9486" width="21.28515625" style="127" customWidth="1"/>
    <col min="9487" max="9487" width="54" style="127" bestFit="1" customWidth="1"/>
    <col min="9488" max="9488" width="143.140625" style="127" bestFit="1" customWidth="1"/>
    <col min="9489" max="9489" width="58.42578125" style="127" customWidth="1"/>
    <col min="9490" max="9490" width="40.140625" style="127" bestFit="1" customWidth="1"/>
    <col min="9491" max="9491" width="8.85546875" style="127"/>
    <col min="9492" max="9492" width="1.7109375" style="127" bestFit="1" customWidth="1"/>
    <col min="9493" max="9500" width="8.85546875" style="127"/>
    <col min="9501" max="9501" width="2.42578125" style="127" bestFit="1" customWidth="1"/>
    <col min="9502" max="9731" width="8.85546875" style="127"/>
    <col min="9732" max="9732" width="6.42578125" style="127" customWidth="1"/>
    <col min="9733" max="9733" width="72.85546875" style="127" bestFit="1" customWidth="1"/>
    <col min="9734" max="9734" width="40.28515625" style="127" bestFit="1" customWidth="1"/>
    <col min="9735" max="9735" width="107.140625" style="127" bestFit="1" customWidth="1"/>
    <col min="9736" max="9742" width="21.28515625" style="127" customWidth="1"/>
    <col min="9743" max="9743" width="54" style="127" bestFit="1" customWidth="1"/>
    <col min="9744" max="9744" width="143.140625" style="127" bestFit="1" customWidth="1"/>
    <col min="9745" max="9745" width="58.42578125" style="127" customWidth="1"/>
    <col min="9746" max="9746" width="40.140625" style="127" bestFit="1" customWidth="1"/>
    <col min="9747" max="9747" width="8.85546875" style="127"/>
    <col min="9748" max="9748" width="1.7109375" style="127" bestFit="1" customWidth="1"/>
    <col min="9749" max="9756" width="8.85546875" style="127"/>
    <col min="9757" max="9757" width="2.42578125" style="127" bestFit="1" customWidth="1"/>
    <col min="9758" max="9987" width="8.85546875" style="127"/>
    <col min="9988" max="9988" width="6.42578125" style="127" customWidth="1"/>
    <col min="9989" max="9989" width="72.85546875" style="127" bestFit="1" customWidth="1"/>
    <col min="9990" max="9990" width="40.28515625" style="127" bestFit="1" customWidth="1"/>
    <col min="9991" max="9991" width="107.140625" style="127" bestFit="1" customWidth="1"/>
    <col min="9992" max="9998" width="21.28515625" style="127" customWidth="1"/>
    <col min="9999" max="9999" width="54" style="127" bestFit="1" customWidth="1"/>
    <col min="10000" max="10000" width="143.140625" style="127" bestFit="1" customWidth="1"/>
    <col min="10001" max="10001" width="58.42578125" style="127" customWidth="1"/>
    <col min="10002" max="10002" width="40.140625" style="127" bestFit="1" customWidth="1"/>
    <col min="10003" max="10003" width="8.85546875" style="127"/>
    <col min="10004" max="10004" width="1.7109375" style="127" bestFit="1" customWidth="1"/>
    <col min="10005" max="10012" width="8.85546875" style="127"/>
    <col min="10013" max="10013" width="2.42578125" style="127" bestFit="1" customWidth="1"/>
    <col min="10014" max="10243" width="8.85546875" style="127"/>
    <col min="10244" max="10244" width="6.42578125" style="127" customWidth="1"/>
    <col min="10245" max="10245" width="72.85546875" style="127" bestFit="1" customWidth="1"/>
    <col min="10246" max="10246" width="40.28515625" style="127" bestFit="1" customWidth="1"/>
    <col min="10247" max="10247" width="107.140625" style="127" bestFit="1" customWidth="1"/>
    <col min="10248" max="10254" width="21.28515625" style="127" customWidth="1"/>
    <col min="10255" max="10255" width="54" style="127" bestFit="1" customWidth="1"/>
    <col min="10256" max="10256" width="143.140625" style="127" bestFit="1" customWidth="1"/>
    <col min="10257" max="10257" width="58.42578125" style="127" customWidth="1"/>
    <col min="10258" max="10258" width="40.140625" style="127" bestFit="1" customWidth="1"/>
    <col min="10259" max="10259" width="8.85546875" style="127"/>
    <col min="10260" max="10260" width="1.7109375" style="127" bestFit="1" customWidth="1"/>
    <col min="10261" max="10268" width="8.85546875" style="127"/>
    <col min="10269" max="10269" width="2.42578125" style="127" bestFit="1" customWidth="1"/>
    <col min="10270" max="10499" width="8.85546875" style="127"/>
    <col min="10500" max="10500" width="6.42578125" style="127" customWidth="1"/>
    <col min="10501" max="10501" width="72.85546875" style="127" bestFit="1" customWidth="1"/>
    <col min="10502" max="10502" width="40.28515625" style="127" bestFit="1" customWidth="1"/>
    <col min="10503" max="10503" width="107.140625" style="127" bestFit="1" customWidth="1"/>
    <col min="10504" max="10510" width="21.28515625" style="127" customWidth="1"/>
    <col min="10511" max="10511" width="54" style="127" bestFit="1" customWidth="1"/>
    <col min="10512" max="10512" width="143.140625" style="127" bestFit="1" customWidth="1"/>
    <col min="10513" max="10513" width="58.42578125" style="127" customWidth="1"/>
    <col min="10514" max="10514" width="40.140625" style="127" bestFit="1" customWidth="1"/>
    <col min="10515" max="10515" width="8.85546875" style="127"/>
    <col min="10516" max="10516" width="1.7109375" style="127" bestFit="1" customWidth="1"/>
    <col min="10517" max="10524" width="8.85546875" style="127"/>
    <col min="10525" max="10525" width="2.42578125" style="127" bestFit="1" customWidth="1"/>
    <col min="10526" max="10755" width="8.85546875" style="127"/>
    <col min="10756" max="10756" width="6.42578125" style="127" customWidth="1"/>
    <col min="10757" max="10757" width="72.85546875" style="127" bestFit="1" customWidth="1"/>
    <col min="10758" max="10758" width="40.28515625" style="127" bestFit="1" customWidth="1"/>
    <col min="10759" max="10759" width="107.140625" style="127" bestFit="1" customWidth="1"/>
    <col min="10760" max="10766" width="21.28515625" style="127" customWidth="1"/>
    <col min="10767" max="10767" width="54" style="127" bestFit="1" customWidth="1"/>
    <col min="10768" max="10768" width="143.140625" style="127" bestFit="1" customWidth="1"/>
    <col min="10769" max="10769" width="58.42578125" style="127" customWidth="1"/>
    <col min="10770" max="10770" width="40.140625" style="127" bestFit="1" customWidth="1"/>
    <col min="10771" max="10771" width="8.85546875" style="127"/>
    <col min="10772" max="10772" width="1.7109375" style="127" bestFit="1" customWidth="1"/>
    <col min="10773" max="10780" width="8.85546875" style="127"/>
    <col min="10781" max="10781" width="2.42578125" style="127" bestFit="1" customWidth="1"/>
    <col min="10782" max="11011" width="8.85546875" style="127"/>
    <col min="11012" max="11012" width="6.42578125" style="127" customWidth="1"/>
    <col min="11013" max="11013" width="72.85546875" style="127" bestFit="1" customWidth="1"/>
    <col min="11014" max="11014" width="40.28515625" style="127" bestFit="1" customWidth="1"/>
    <col min="11015" max="11015" width="107.140625" style="127" bestFit="1" customWidth="1"/>
    <col min="11016" max="11022" width="21.28515625" style="127" customWidth="1"/>
    <col min="11023" max="11023" width="54" style="127" bestFit="1" customWidth="1"/>
    <col min="11024" max="11024" width="143.140625" style="127" bestFit="1" customWidth="1"/>
    <col min="11025" max="11025" width="58.42578125" style="127" customWidth="1"/>
    <col min="11026" max="11026" width="40.140625" style="127" bestFit="1" customWidth="1"/>
    <col min="11027" max="11027" width="8.85546875" style="127"/>
    <col min="11028" max="11028" width="1.7109375" style="127" bestFit="1" customWidth="1"/>
    <col min="11029" max="11036" width="8.85546875" style="127"/>
    <col min="11037" max="11037" width="2.42578125" style="127" bestFit="1" customWidth="1"/>
    <col min="11038" max="11267" width="8.85546875" style="127"/>
    <col min="11268" max="11268" width="6.42578125" style="127" customWidth="1"/>
    <col min="11269" max="11269" width="72.85546875" style="127" bestFit="1" customWidth="1"/>
    <col min="11270" max="11270" width="40.28515625" style="127" bestFit="1" customWidth="1"/>
    <col min="11271" max="11271" width="107.140625" style="127" bestFit="1" customWidth="1"/>
    <col min="11272" max="11278" width="21.28515625" style="127" customWidth="1"/>
    <col min="11279" max="11279" width="54" style="127" bestFit="1" customWidth="1"/>
    <col min="11280" max="11280" width="143.140625" style="127" bestFit="1" customWidth="1"/>
    <col min="11281" max="11281" width="58.42578125" style="127" customWidth="1"/>
    <col min="11282" max="11282" width="40.140625" style="127" bestFit="1" customWidth="1"/>
    <col min="11283" max="11283" width="8.85546875" style="127"/>
    <col min="11284" max="11284" width="1.7109375" style="127" bestFit="1" customWidth="1"/>
    <col min="11285" max="11292" width="8.85546875" style="127"/>
    <col min="11293" max="11293" width="2.42578125" style="127" bestFit="1" customWidth="1"/>
    <col min="11294" max="11523" width="8.85546875" style="127"/>
    <col min="11524" max="11524" width="6.42578125" style="127" customWidth="1"/>
    <col min="11525" max="11525" width="72.85546875" style="127" bestFit="1" customWidth="1"/>
    <col min="11526" max="11526" width="40.28515625" style="127" bestFit="1" customWidth="1"/>
    <col min="11527" max="11527" width="107.140625" style="127" bestFit="1" customWidth="1"/>
    <col min="11528" max="11534" width="21.28515625" style="127" customWidth="1"/>
    <col min="11535" max="11535" width="54" style="127" bestFit="1" customWidth="1"/>
    <col min="11536" max="11536" width="143.140625" style="127" bestFit="1" customWidth="1"/>
    <col min="11537" max="11537" width="58.42578125" style="127" customWidth="1"/>
    <col min="11538" max="11538" width="40.140625" style="127" bestFit="1" customWidth="1"/>
    <col min="11539" max="11539" width="8.85546875" style="127"/>
    <col min="11540" max="11540" width="1.7109375" style="127" bestFit="1" customWidth="1"/>
    <col min="11541" max="11548" width="8.85546875" style="127"/>
    <col min="11549" max="11549" width="2.42578125" style="127" bestFit="1" customWidth="1"/>
    <col min="11550" max="11779" width="8.85546875" style="127"/>
    <col min="11780" max="11780" width="6.42578125" style="127" customWidth="1"/>
    <col min="11781" max="11781" width="72.85546875" style="127" bestFit="1" customWidth="1"/>
    <col min="11782" max="11782" width="40.28515625" style="127" bestFit="1" customWidth="1"/>
    <col min="11783" max="11783" width="107.140625" style="127" bestFit="1" customWidth="1"/>
    <col min="11784" max="11790" width="21.28515625" style="127" customWidth="1"/>
    <col min="11791" max="11791" width="54" style="127" bestFit="1" customWidth="1"/>
    <col min="11792" max="11792" width="143.140625" style="127" bestFit="1" customWidth="1"/>
    <col min="11793" max="11793" width="58.42578125" style="127" customWidth="1"/>
    <col min="11794" max="11794" width="40.140625" style="127" bestFit="1" customWidth="1"/>
    <col min="11795" max="11795" width="8.85546875" style="127"/>
    <col min="11796" max="11796" width="1.7109375" style="127" bestFit="1" customWidth="1"/>
    <col min="11797" max="11804" width="8.85546875" style="127"/>
    <col min="11805" max="11805" width="2.42578125" style="127" bestFit="1" customWidth="1"/>
    <col min="11806" max="12035" width="8.85546875" style="127"/>
    <col min="12036" max="12036" width="6.42578125" style="127" customWidth="1"/>
    <col min="12037" max="12037" width="72.85546875" style="127" bestFit="1" customWidth="1"/>
    <col min="12038" max="12038" width="40.28515625" style="127" bestFit="1" customWidth="1"/>
    <col min="12039" max="12039" width="107.140625" style="127" bestFit="1" customWidth="1"/>
    <col min="12040" max="12046" width="21.28515625" style="127" customWidth="1"/>
    <col min="12047" max="12047" width="54" style="127" bestFit="1" customWidth="1"/>
    <col min="12048" max="12048" width="143.140625" style="127" bestFit="1" customWidth="1"/>
    <col min="12049" max="12049" width="58.42578125" style="127" customWidth="1"/>
    <col min="12050" max="12050" width="40.140625" style="127" bestFit="1" customWidth="1"/>
    <col min="12051" max="12051" width="8.85546875" style="127"/>
    <col min="12052" max="12052" width="1.7109375" style="127" bestFit="1" customWidth="1"/>
    <col min="12053" max="12060" width="8.85546875" style="127"/>
    <col min="12061" max="12061" width="2.42578125" style="127" bestFit="1" customWidth="1"/>
    <col min="12062" max="12291" width="8.85546875" style="127"/>
    <col min="12292" max="12292" width="6.42578125" style="127" customWidth="1"/>
    <col min="12293" max="12293" width="72.85546875" style="127" bestFit="1" customWidth="1"/>
    <col min="12294" max="12294" width="40.28515625" style="127" bestFit="1" customWidth="1"/>
    <col min="12295" max="12295" width="107.140625" style="127" bestFit="1" customWidth="1"/>
    <col min="12296" max="12302" width="21.28515625" style="127" customWidth="1"/>
    <col min="12303" max="12303" width="54" style="127" bestFit="1" customWidth="1"/>
    <col min="12304" max="12304" width="143.140625" style="127" bestFit="1" customWidth="1"/>
    <col min="12305" max="12305" width="58.42578125" style="127" customWidth="1"/>
    <col min="12306" max="12306" width="40.140625" style="127" bestFit="1" customWidth="1"/>
    <col min="12307" max="12307" width="8.85546875" style="127"/>
    <col min="12308" max="12308" width="1.7109375" style="127" bestFit="1" customWidth="1"/>
    <col min="12309" max="12316" width="8.85546875" style="127"/>
    <col min="12317" max="12317" width="2.42578125" style="127" bestFit="1" customWidth="1"/>
    <col min="12318" max="12547" width="8.85546875" style="127"/>
    <col min="12548" max="12548" width="6.42578125" style="127" customWidth="1"/>
    <col min="12549" max="12549" width="72.85546875" style="127" bestFit="1" customWidth="1"/>
    <col min="12550" max="12550" width="40.28515625" style="127" bestFit="1" customWidth="1"/>
    <col min="12551" max="12551" width="107.140625" style="127" bestFit="1" customWidth="1"/>
    <col min="12552" max="12558" width="21.28515625" style="127" customWidth="1"/>
    <col min="12559" max="12559" width="54" style="127" bestFit="1" customWidth="1"/>
    <col min="12560" max="12560" width="143.140625" style="127" bestFit="1" customWidth="1"/>
    <col min="12561" max="12561" width="58.42578125" style="127" customWidth="1"/>
    <col min="12562" max="12562" width="40.140625" style="127" bestFit="1" customWidth="1"/>
    <col min="12563" max="12563" width="8.85546875" style="127"/>
    <col min="12564" max="12564" width="1.7109375" style="127" bestFit="1" customWidth="1"/>
    <col min="12565" max="12572" width="8.85546875" style="127"/>
    <col min="12573" max="12573" width="2.42578125" style="127" bestFit="1" customWidth="1"/>
    <col min="12574" max="12803" width="8.85546875" style="127"/>
    <col min="12804" max="12804" width="6.42578125" style="127" customWidth="1"/>
    <col min="12805" max="12805" width="72.85546875" style="127" bestFit="1" customWidth="1"/>
    <col min="12806" max="12806" width="40.28515625" style="127" bestFit="1" customWidth="1"/>
    <col min="12807" max="12807" width="107.140625" style="127" bestFit="1" customWidth="1"/>
    <col min="12808" max="12814" width="21.28515625" style="127" customWidth="1"/>
    <col min="12815" max="12815" width="54" style="127" bestFit="1" customWidth="1"/>
    <col min="12816" max="12816" width="143.140625" style="127" bestFit="1" customWidth="1"/>
    <col min="12817" max="12817" width="58.42578125" style="127" customWidth="1"/>
    <col min="12818" max="12818" width="40.140625" style="127" bestFit="1" customWidth="1"/>
    <col min="12819" max="12819" width="8.85546875" style="127"/>
    <col min="12820" max="12820" width="1.7109375" style="127" bestFit="1" customWidth="1"/>
    <col min="12821" max="12828" width="8.85546875" style="127"/>
    <col min="12829" max="12829" width="2.42578125" style="127" bestFit="1" customWidth="1"/>
    <col min="12830" max="13059" width="8.85546875" style="127"/>
    <col min="13060" max="13060" width="6.42578125" style="127" customWidth="1"/>
    <col min="13061" max="13061" width="72.85546875" style="127" bestFit="1" customWidth="1"/>
    <col min="13062" max="13062" width="40.28515625" style="127" bestFit="1" customWidth="1"/>
    <col min="13063" max="13063" width="107.140625" style="127" bestFit="1" customWidth="1"/>
    <col min="13064" max="13070" width="21.28515625" style="127" customWidth="1"/>
    <col min="13071" max="13071" width="54" style="127" bestFit="1" customWidth="1"/>
    <col min="13072" max="13072" width="143.140625" style="127" bestFit="1" customWidth="1"/>
    <col min="13073" max="13073" width="58.42578125" style="127" customWidth="1"/>
    <col min="13074" max="13074" width="40.140625" style="127" bestFit="1" customWidth="1"/>
    <col min="13075" max="13075" width="8.85546875" style="127"/>
    <col min="13076" max="13076" width="1.7109375" style="127" bestFit="1" customWidth="1"/>
    <col min="13077" max="13084" width="8.85546875" style="127"/>
    <col min="13085" max="13085" width="2.42578125" style="127" bestFit="1" customWidth="1"/>
    <col min="13086" max="13315" width="8.85546875" style="127"/>
    <col min="13316" max="13316" width="6.42578125" style="127" customWidth="1"/>
    <col min="13317" max="13317" width="72.85546875" style="127" bestFit="1" customWidth="1"/>
    <col min="13318" max="13318" width="40.28515625" style="127" bestFit="1" customWidth="1"/>
    <col min="13319" max="13319" width="107.140625" style="127" bestFit="1" customWidth="1"/>
    <col min="13320" max="13326" width="21.28515625" style="127" customWidth="1"/>
    <col min="13327" max="13327" width="54" style="127" bestFit="1" customWidth="1"/>
    <col min="13328" max="13328" width="143.140625" style="127" bestFit="1" customWidth="1"/>
    <col min="13329" max="13329" width="58.42578125" style="127" customWidth="1"/>
    <col min="13330" max="13330" width="40.140625" style="127" bestFit="1" customWidth="1"/>
    <col min="13331" max="13331" width="8.85546875" style="127"/>
    <col min="13332" max="13332" width="1.7109375" style="127" bestFit="1" customWidth="1"/>
    <col min="13333" max="13340" width="8.85546875" style="127"/>
    <col min="13341" max="13341" width="2.42578125" style="127" bestFit="1" customWidth="1"/>
    <col min="13342" max="13571" width="8.85546875" style="127"/>
    <col min="13572" max="13572" width="6.42578125" style="127" customWidth="1"/>
    <col min="13573" max="13573" width="72.85546875" style="127" bestFit="1" customWidth="1"/>
    <col min="13574" max="13574" width="40.28515625" style="127" bestFit="1" customWidth="1"/>
    <col min="13575" max="13575" width="107.140625" style="127" bestFit="1" customWidth="1"/>
    <col min="13576" max="13582" width="21.28515625" style="127" customWidth="1"/>
    <col min="13583" max="13583" width="54" style="127" bestFit="1" customWidth="1"/>
    <col min="13584" max="13584" width="143.140625" style="127" bestFit="1" customWidth="1"/>
    <col min="13585" max="13585" width="58.42578125" style="127" customWidth="1"/>
    <col min="13586" max="13586" width="40.140625" style="127" bestFit="1" customWidth="1"/>
    <col min="13587" max="13587" width="8.85546875" style="127"/>
    <col min="13588" max="13588" width="1.7109375" style="127" bestFit="1" customWidth="1"/>
    <col min="13589" max="13596" width="8.85546875" style="127"/>
    <col min="13597" max="13597" width="2.42578125" style="127" bestFit="1" customWidth="1"/>
    <col min="13598" max="13827" width="8.85546875" style="127"/>
    <col min="13828" max="13828" width="6.42578125" style="127" customWidth="1"/>
    <col min="13829" max="13829" width="72.85546875" style="127" bestFit="1" customWidth="1"/>
    <col min="13830" max="13830" width="40.28515625" style="127" bestFit="1" customWidth="1"/>
    <col min="13831" max="13831" width="107.140625" style="127" bestFit="1" customWidth="1"/>
    <col min="13832" max="13838" width="21.28515625" style="127" customWidth="1"/>
    <col min="13839" max="13839" width="54" style="127" bestFit="1" customWidth="1"/>
    <col min="13840" max="13840" width="143.140625" style="127" bestFit="1" customWidth="1"/>
    <col min="13841" max="13841" width="58.42578125" style="127" customWidth="1"/>
    <col min="13842" max="13842" width="40.140625" style="127" bestFit="1" customWidth="1"/>
    <col min="13843" max="13843" width="8.85546875" style="127"/>
    <col min="13844" max="13844" width="1.7109375" style="127" bestFit="1" customWidth="1"/>
    <col min="13845" max="13852" width="8.85546875" style="127"/>
    <col min="13853" max="13853" width="2.42578125" style="127" bestFit="1" customWidth="1"/>
    <col min="13854" max="14083" width="8.85546875" style="127"/>
    <col min="14084" max="14084" width="6.42578125" style="127" customWidth="1"/>
    <col min="14085" max="14085" width="72.85546875" style="127" bestFit="1" customWidth="1"/>
    <col min="14086" max="14086" width="40.28515625" style="127" bestFit="1" customWidth="1"/>
    <col min="14087" max="14087" width="107.140625" style="127" bestFit="1" customWidth="1"/>
    <col min="14088" max="14094" width="21.28515625" style="127" customWidth="1"/>
    <col min="14095" max="14095" width="54" style="127" bestFit="1" customWidth="1"/>
    <col min="14096" max="14096" width="143.140625" style="127" bestFit="1" customWidth="1"/>
    <col min="14097" max="14097" width="58.42578125" style="127" customWidth="1"/>
    <col min="14098" max="14098" width="40.140625" style="127" bestFit="1" customWidth="1"/>
    <col min="14099" max="14099" width="8.85546875" style="127"/>
    <col min="14100" max="14100" width="1.7109375" style="127" bestFit="1" customWidth="1"/>
    <col min="14101" max="14108" width="8.85546875" style="127"/>
    <col min="14109" max="14109" width="2.42578125" style="127" bestFit="1" customWidth="1"/>
    <col min="14110" max="14339" width="8.85546875" style="127"/>
    <col min="14340" max="14340" width="6.42578125" style="127" customWidth="1"/>
    <col min="14341" max="14341" width="72.85546875" style="127" bestFit="1" customWidth="1"/>
    <col min="14342" max="14342" width="40.28515625" style="127" bestFit="1" customWidth="1"/>
    <col min="14343" max="14343" width="107.140625" style="127" bestFit="1" customWidth="1"/>
    <col min="14344" max="14350" width="21.28515625" style="127" customWidth="1"/>
    <col min="14351" max="14351" width="54" style="127" bestFit="1" customWidth="1"/>
    <col min="14352" max="14352" width="143.140625" style="127" bestFit="1" customWidth="1"/>
    <col min="14353" max="14353" width="58.42578125" style="127" customWidth="1"/>
    <col min="14354" max="14354" width="40.140625" style="127" bestFit="1" customWidth="1"/>
    <col min="14355" max="14355" width="8.85546875" style="127"/>
    <col min="14356" max="14356" width="1.7109375" style="127" bestFit="1" customWidth="1"/>
    <col min="14357" max="14364" width="8.85546875" style="127"/>
    <col min="14365" max="14365" width="2.42578125" style="127" bestFit="1" customWidth="1"/>
    <col min="14366" max="14595" width="8.85546875" style="127"/>
    <col min="14596" max="14596" width="6.42578125" style="127" customWidth="1"/>
    <col min="14597" max="14597" width="72.85546875" style="127" bestFit="1" customWidth="1"/>
    <col min="14598" max="14598" width="40.28515625" style="127" bestFit="1" customWidth="1"/>
    <col min="14599" max="14599" width="107.140625" style="127" bestFit="1" customWidth="1"/>
    <col min="14600" max="14606" width="21.28515625" style="127" customWidth="1"/>
    <col min="14607" max="14607" width="54" style="127" bestFit="1" customWidth="1"/>
    <col min="14608" max="14608" width="143.140625" style="127" bestFit="1" customWidth="1"/>
    <col min="14609" max="14609" width="58.42578125" style="127" customWidth="1"/>
    <col min="14610" max="14610" width="40.140625" style="127" bestFit="1" customWidth="1"/>
    <col min="14611" max="14611" width="8.85546875" style="127"/>
    <col min="14612" max="14612" width="1.7109375" style="127" bestFit="1" customWidth="1"/>
    <col min="14613" max="14620" width="8.85546875" style="127"/>
    <col min="14621" max="14621" width="2.42578125" style="127" bestFit="1" customWidth="1"/>
    <col min="14622" max="14851" width="8.85546875" style="127"/>
    <col min="14852" max="14852" width="6.42578125" style="127" customWidth="1"/>
    <col min="14853" max="14853" width="72.85546875" style="127" bestFit="1" customWidth="1"/>
    <col min="14854" max="14854" width="40.28515625" style="127" bestFit="1" customWidth="1"/>
    <col min="14855" max="14855" width="107.140625" style="127" bestFit="1" customWidth="1"/>
    <col min="14856" max="14862" width="21.28515625" style="127" customWidth="1"/>
    <col min="14863" max="14863" width="54" style="127" bestFit="1" customWidth="1"/>
    <col min="14864" max="14864" width="143.140625" style="127" bestFit="1" customWidth="1"/>
    <col min="14865" max="14865" width="58.42578125" style="127" customWidth="1"/>
    <col min="14866" max="14866" width="40.140625" style="127" bestFit="1" customWidth="1"/>
    <col min="14867" max="14867" width="8.85546875" style="127"/>
    <col min="14868" max="14868" width="1.7109375" style="127" bestFit="1" customWidth="1"/>
    <col min="14869" max="14876" width="8.85546875" style="127"/>
    <col min="14877" max="14877" width="2.42578125" style="127" bestFit="1" customWidth="1"/>
    <col min="14878" max="15107" width="8.85546875" style="127"/>
    <col min="15108" max="15108" width="6.42578125" style="127" customWidth="1"/>
    <col min="15109" max="15109" width="72.85546875" style="127" bestFit="1" customWidth="1"/>
    <col min="15110" max="15110" width="40.28515625" style="127" bestFit="1" customWidth="1"/>
    <col min="15111" max="15111" width="107.140625" style="127" bestFit="1" customWidth="1"/>
    <col min="15112" max="15118" width="21.28515625" style="127" customWidth="1"/>
    <col min="15119" max="15119" width="54" style="127" bestFit="1" customWidth="1"/>
    <col min="15120" max="15120" width="143.140625" style="127" bestFit="1" customWidth="1"/>
    <col min="15121" max="15121" width="58.42578125" style="127" customWidth="1"/>
    <col min="15122" max="15122" width="40.140625" style="127" bestFit="1" customWidth="1"/>
    <col min="15123" max="15123" width="8.85546875" style="127"/>
    <col min="15124" max="15124" width="1.7109375" style="127" bestFit="1" customWidth="1"/>
    <col min="15125" max="15132" width="8.85546875" style="127"/>
    <col min="15133" max="15133" width="2.42578125" style="127" bestFit="1" customWidth="1"/>
    <col min="15134" max="15363" width="8.85546875" style="127"/>
    <col min="15364" max="15364" width="6.42578125" style="127" customWidth="1"/>
    <col min="15365" max="15365" width="72.85546875" style="127" bestFit="1" customWidth="1"/>
    <col min="15366" max="15366" width="40.28515625" style="127" bestFit="1" customWidth="1"/>
    <col min="15367" max="15367" width="107.140625" style="127" bestFit="1" customWidth="1"/>
    <col min="15368" max="15374" width="21.28515625" style="127" customWidth="1"/>
    <col min="15375" max="15375" width="54" style="127" bestFit="1" customWidth="1"/>
    <col min="15376" max="15376" width="143.140625" style="127" bestFit="1" customWidth="1"/>
    <col min="15377" max="15377" width="58.42578125" style="127" customWidth="1"/>
    <col min="15378" max="15378" width="40.140625" style="127" bestFit="1" customWidth="1"/>
    <col min="15379" max="15379" width="8.85546875" style="127"/>
    <col min="15380" max="15380" width="1.7109375" style="127" bestFit="1" customWidth="1"/>
    <col min="15381" max="15388" width="8.85546875" style="127"/>
    <col min="15389" max="15389" width="2.42578125" style="127" bestFit="1" customWidth="1"/>
    <col min="15390" max="15619" width="8.85546875" style="127"/>
    <col min="15620" max="15620" width="6.42578125" style="127" customWidth="1"/>
    <col min="15621" max="15621" width="72.85546875" style="127" bestFit="1" customWidth="1"/>
    <col min="15622" max="15622" width="40.28515625" style="127" bestFit="1" customWidth="1"/>
    <col min="15623" max="15623" width="107.140625" style="127" bestFit="1" customWidth="1"/>
    <col min="15624" max="15630" width="21.28515625" style="127" customWidth="1"/>
    <col min="15631" max="15631" width="54" style="127" bestFit="1" customWidth="1"/>
    <col min="15632" max="15632" width="143.140625" style="127" bestFit="1" customWidth="1"/>
    <col min="15633" max="15633" width="58.42578125" style="127" customWidth="1"/>
    <col min="15634" max="15634" width="40.140625" style="127" bestFit="1" customWidth="1"/>
    <col min="15635" max="15635" width="8.85546875" style="127"/>
    <col min="15636" max="15636" width="1.7109375" style="127" bestFit="1" customWidth="1"/>
    <col min="15637" max="15644" width="8.85546875" style="127"/>
    <col min="15645" max="15645" width="2.42578125" style="127" bestFit="1" customWidth="1"/>
    <col min="15646" max="15875" width="8.85546875" style="127"/>
    <col min="15876" max="15876" width="6.42578125" style="127" customWidth="1"/>
    <col min="15877" max="15877" width="72.85546875" style="127" bestFit="1" customWidth="1"/>
    <col min="15878" max="15878" width="40.28515625" style="127" bestFit="1" customWidth="1"/>
    <col min="15879" max="15879" width="107.140625" style="127" bestFit="1" customWidth="1"/>
    <col min="15880" max="15886" width="21.28515625" style="127" customWidth="1"/>
    <col min="15887" max="15887" width="54" style="127" bestFit="1" customWidth="1"/>
    <col min="15888" max="15888" width="143.140625" style="127" bestFit="1" customWidth="1"/>
    <col min="15889" max="15889" width="58.42578125" style="127" customWidth="1"/>
    <col min="15890" max="15890" width="40.140625" style="127" bestFit="1" customWidth="1"/>
    <col min="15891" max="15891" width="8.85546875" style="127"/>
    <col min="15892" max="15892" width="1.7109375" style="127" bestFit="1" customWidth="1"/>
    <col min="15893" max="15900" width="8.85546875" style="127"/>
    <col min="15901" max="15901" width="2.42578125" style="127" bestFit="1" customWidth="1"/>
    <col min="15902" max="16131" width="8.85546875" style="127"/>
    <col min="16132" max="16132" width="6.42578125" style="127" customWidth="1"/>
    <col min="16133" max="16133" width="72.85546875" style="127" bestFit="1" customWidth="1"/>
    <col min="16134" max="16134" width="40.28515625" style="127" bestFit="1" customWidth="1"/>
    <col min="16135" max="16135" width="107.140625" style="127" bestFit="1" customWidth="1"/>
    <col min="16136" max="16142" width="21.28515625" style="127" customWidth="1"/>
    <col min="16143" max="16143" width="54" style="127" bestFit="1" customWidth="1"/>
    <col min="16144" max="16144" width="143.140625" style="127" bestFit="1" customWidth="1"/>
    <col min="16145" max="16145" width="58.42578125" style="127" customWidth="1"/>
    <col min="16146" max="16146" width="40.140625" style="127" bestFit="1" customWidth="1"/>
    <col min="16147" max="16147" width="8.85546875" style="127"/>
    <col min="16148" max="16148" width="1.7109375" style="127" bestFit="1" customWidth="1"/>
    <col min="16149" max="16156" width="8.85546875" style="127"/>
    <col min="16157" max="16157" width="2.42578125" style="127" bestFit="1" customWidth="1"/>
    <col min="16158" max="16384" width="8.85546875" style="127"/>
  </cols>
  <sheetData>
    <row r="1" spans="1:17" ht="18.600000000000001" customHeight="1" x14ac:dyDescent="0.25">
      <c r="A1" s="258" t="s">
        <v>366</v>
      </c>
      <c r="B1" s="258"/>
      <c r="C1" s="125"/>
      <c r="D1" s="126"/>
      <c r="E1" s="126"/>
      <c r="F1" s="126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</row>
    <row r="2" spans="1:17" ht="18.600000000000001" customHeight="1" x14ac:dyDescent="0.25">
      <c r="A2" s="259" t="s">
        <v>369</v>
      </c>
      <c r="B2" s="259"/>
      <c r="C2" s="128"/>
      <c r="D2" s="253"/>
      <c r="E2" s="253"/>
      <c r="F2" s="253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</row>
    <row r="3" spans="1:17" ht="18.600000000000001" customHeight="1" x14ac:dyDescent="0.25">
      <c r="A3" s="259" t="s">
        <v>367</v>
      </c>
      <c r="B3" s="259"/>
      <c r="C3" s="128"/>
      <c r="D3" s="253"/>
      <c r="E3" s="253"/>
      <c r="F3" s="253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</row>
    <row r="4" spans="1:17" ht="18.600000000000001" customHeight="1" x14ac:dyDescent="0.25">
      <c r="A4" s="259" t="s">
        <v>368</v>
      </c>
      <c r="B4" s="259"/>
      <c r="C4" s="128"/>
      <c r="D4" s="253"/>
      <c r="E4" s="253"/>
      <c r="F4" s="253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8.600000000000001" customHeight="1" x14ac:dyDescent="0.25">
      <c r="A5" s="253" t="s">
        <v>1171</v>
      </c>
      <c r="B5" s="253"/>
      <c r="C5" s="128"/>
      <c r="D5" s="253"/>
      <c r="E5" s="253"/>
      <c r="F5" s="253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</row>
    <row r="6" spans="1:17" ht="18.600000000000001" customHeight="1" thickBot="1" x14ac:dyDescent="0.3">
      <c r="A6" s="129"/>
      <c r="B6" s="130"/>
      <c r="C6" s="128"/>
      <c r="D6" s="253"/>
      <c r="E6" s="253"/>
      <c r="F6" s="253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</row>
    <row r="7" spans="1:17" s="131" customFormat="1" ht="24" customHeight="1" thickTop="1" thickBot="1" x14ac:dyDescent="0.3">
      <c r="A7" s="199" t="s">
        <v>1</v>
      </c>
      <c r="B7" s="199" t="s">
        <v>2</v>
      </c>
      <c r="C7" s="199" t="s">
        <v>3</v>
      </c>
      <c r="D7" s="199" t="s">
        <v>5</v>
      </c>
      <c r="E7" s="199" t="s">
        <v>4</v>
      </c>
      <c r="F7" s="199" t="s">
        <v>1264</v>
      </c>
      <c r="G7" s="200" t="s">
        <v>12</v>
      </c>
      <c r="H7" s="199" t="s">
        <v>6</v>
      </c>
      <c r="I7" s="200" t="s">
        <v>7</v>
      </c>
      <c r="J7" s="200" t="s">
        <v>8</v>
      </c>
      <c r="K7" s="200" t="s">
        <v>9</v>
      </c>
      <c r="L7" s="200" t="s">
        <v>10</v>
      </c>
      <c r="M7" s="200" t="s">
        <v>11</v>
      </c>
      <c r="N7" s="200" t="s">
        <v>13</v>
      </c>
      <c r="O7" s="200" t="s">
        <v>14</v>
      </c>
      <c r="P7" s="200" t="s">
        <v>16</v>
      </c>
      <c r="Q7" s="199" t="s">
        <v>17</v>
      </c>
    </row>
    <row r="8" spans="1:17" s="121" customFormat="1" ht="12.75" hidden="1" customHeight="1" thickTop="1" x14ac:dyDescent="0.25">
      <c r="A8" s="181">
        <v>1</v>
      </c>
      <c r="B8" s="251" t="s">
        <v>453</v>
      </c>
      <c r="C8" s="251" t="s">
        <v>19</v>
      </c>
      <c r="D8" s="251" t="s">
        <v>609</v>
      </c>
      <c r="E8" s="251">
        <v>849010901</v>
      </c>
      <c r="F8" s="251"/>
      <c r="G8" s="171">
        <f>K8+L8-M8</f>
        <v>9</v>
      </c>
      <c r="H8" s="251" t="s">
        <v>38</v>
      </c>
      <c r="I8" s="251" t="s">
        <v>638</v>
      </c>
      <c r="J8" s="170"/>
      <c r="K8" s="171">
        <v>0</v>
      </c>
      <c r="L8" s="171">
        <v>10</v>
      </c>
      <c r="M8" s="171">
        <v>1</v>
      </c>
      <c r="N8" s="171">
        <v>5</v>
      </c>
      <c r="O8" s="156" t="str">
        <f>IF((G8&lt;=N8),"Request","")</f>
        <v/>
      </c>
      <c r="P8" s="158" t="s">
        <v>25</v>
      </c>
      <c r="Q8" s="157" t="str">
        <f t="shared" ref="Q8:Q19" si="0">IF(O8="Request","Newly Requested Spares","")</f>
        <v/>
      </c>
    </row>
    <row r="9" spans="1:17" s="121" customFormat="1" ht="12.75" hidden="1" customHeight="1" x14ac:dyDescent="0.25">
      <c r="A9" s="181">
        <v>2</v>
      </c>
      <c r="B9" s="156" t="s">
        <v>453</v>
      </c>
      <c r="C9" s="156" t="s">
        <v>19</v>
      </c>
      <c r="D9" s="156" t="s">
        <v>610</v>
      </c>
      <c r="E9" s="156">
        <v>849010901</v>
      </c>
      <c r="F9" s="156"/>
      <c r="G9" s="171">
        <f>K9+L9-M9</f>
        <v>5</v>
      </c>
      <c r="H9" s="156" t="s">
        <v>38</v>
      </c>
      <c r="I9" s="156" t="s">
        <v>638</v>
      </c>
      <c r="J9" s="170"/>
      <c r="K9" s="171">
        <v>0</v>
      </c>
      <c r="L9" s="171">
        <v>5</v>
      </c>
      <c r="M9" s="171">
        <v>0</v>
      </c>
      <c r="N9" s="171">
        <v>5</v>
      </c>
      <c r="O9" s="156" t="str">
        <f>IF((G9&lt;=N9),"Request","")</f>
        <v>Request</v>
      </c>
      <c r="P9" s="158" t="s">
        <v>25</v>
      </c>
      <c r="Q9" s="157" t="str">
        <f t="shared" si="0"/>
        <v>Newly Requested Spares</v>
      </c>
    </row>
    <row r="10" spans="1:17" s="121" customFormat="1" hidden="1" thickTop="1" x14ac:dyDescent="0.25">
      <c r="A10" s="181">
        <v>3</v>
      </c>
      <c r="B10" s="156" t="s">
        <v>772</v>
      </c>
      <c r="C10" s="156" t="s">
        <v>243</v>
      </c>
      <c r="D10" s="156" t="s">
        <v>546</v>
      </c>
      <c r="E10" s="158" t="s">
        <v>25</v>
      </c>
      <c r="F10" s="156"/>
      <c r="G10" s="171">
        <f>K10+L10-M10</f>
        <v>0</v>
      </c>
      <c r="H10" s="156" t="s">
        <v>198</v>
      </c>
      <c r="I10" s="156" t="s">
        <v>638</v>
      </c>
      <c r="J10" s="172"/>
      <c r="K10" s="171">
        <v>0</v>
      </c>
      <c r="L10" s="171">
        <v>0</v>
      </c>
      <c r="M10" s="171">
        <v>0</v>
      </c>
      <c r="N10" s="171">
        <v>2</v>
      </c>
      <c r="O10" s="156" t="str">
        <f>IF((G10&lt;=N10),"Request","")</f>
        <v>Request</v>
      </c>
      <c r="P10" s="158" t="s">
        <v>25</v>
      </c>
      <c r="Q10" s="157" t="str">
        <f t="shared" si="0"/>
        <v>Newly Requested Spares</v>
      </c>
    </row>
    <row r="11" spans="1:17" s="121" customFormat="1" ht="12.75" hidden="1" customHeight="1" x14ac:dyDescent="0.25">
      <c r="A11" s="181">
        <v>4</v>
      </c>
      <c r="B11" s="156" t="s">
        <v>1119</v>
      </c>
      <c r="C11" s="156" t="s">
        <v>322</v>
      </c>
      <c r="D11" s="156" t="s">
        <v>1120</v>
      </c>
      <c r="E11" s="158" t="s">
        <v>25</v>
      </c>
      <c r="F11" s="156"/>
      <c r="G11" s="171">
        <f>K11+L11-M11</f>
        <v>8</v>
      </c>
      <c r="H11" s="156" t="s">
        <v>354</v>
      </c>
      <c r="I11" s="156" t="s">
        <v>638</v>
      </c>
      <c r="J11" s="170"/>
      <c r="K11" s="171">
        <v>0</v>
      </c>
      <c r="L11" s="171">
        <v>10</v>
      </c>
      <c r="M11" s="171">
        <v>2</v>
      </c>
      <c r="N11" s="171">
        <v>1</v>
      </c>
      <c r="O11" s="156" t="str">
        <f>IF((G11&lt;=N11),"Request","")</f>
        <v/>
      </c>
      <c r="P11" s="158" t="s">
        <v>25</v>
      </c>
      <c r="Q11" s="157" t="str">
        <f t="shared" si="0"/>
        <v/>
      </c>
    </row>
    <row r="12" spans="1:17" s="121" customFormat="1" ht="12.75" hidden="1" customHeight="1" x14ac:dyDescent="0.25">
      <c r="A12" s="181">
        <v>5</v>
      </c>
      <c r="B12" s="156" t="s">
        <v>278</v>
      </c>
      <c r="C12" s="156" t="s">
        <v>19</v>
      </c>
      <c r="D12" s="156" t="s">
        <v>979</v>
      </c>
      <c r="E12" s="158" t="s">
        <v>25</v>
      </c>
      <c r="F12" s="156"/>
      <c r="G12" s="171">
        <f>K12+L12-M12</f>
        <v>3</v>
      </c>
      <c r="H12" s="172" t="s">
        <v>83</v>
      </c>
      <c r="I12" s="156" t="s">
        <v>638</v>
      </c>
      <c r="J12" s="172"/>
      <c r="K12" s="171">
        <v>0</v>
      </c>
      <c r="L12" s="171">
        <v>3</v>
      </c>
      <c r="M12" s="171">
        <v>0</v>
      </c>
      <c r="N12" s="171">
        <v>2</v>
      </c>
      <c r="O12" s="156" t="str">
        <f>IF((G12&lt;=N12),"Request","")</f>
        <v/>
      </c>
      <c r="P12" s="158" t="s">
        <v>25</v>
      </c>
      <c r="Q12" s="157" t="str">
        <f t="shared" si="0"/>
        <v/>
      </c>
    </row>
    <row r="13" spans="1:17" s="121" customFormat="1" ht="12.75" hidden="1" customHeight="1" x14ac:dyDescent="0.25">
      <c r="A13" s="181">
        <v>6</v>
      </c>
      <c r="B13" s="156" t="s">
        <v>308</v>
      </c>
      <c r="C13" s="156" t="s">
        <v>19</v>
      </c>
      <c r="D13" s="157" t="s">
        <v>950</v>
      </c>
      <c r="E13" s="158" t="s">
        <v>25</v>
      </c>
      <c r="F13" s="157"/>
      <c r="G13" s="171">
        <f>K13+L13-M13</f>
        <v>1</v>
      </c>
      <c r="H13" s="156" t="s">
        <v>92</v>
      </c>
      <c r="I13" s="156" t="s">
        <v>638</v>
      </c>
      <c r="J13" s="172"/>
      <c r="K13" s="171">
        <v>0</v>
      </c>
      <c r="L13" s="171">
        <v>1</v>
      </c>
      <c r="M13" s="171">
        <v>0</v>
      </c>
      <c r="N13" s="171">
        <v>1</v>
      </c>
      <c r="O13" s="156" t="str">
        <f>IF((G13&lt;=N13),"Request","")</f>
        <v>Request</v>
      </c>
      <c r="P13" s="158" t="s">
        <v>25</v>
      </c>
      <c r="Q13" s="157" t="str">
        <f t="shared" si="0"/>
        <v>Newly Requested Spares</v>
      </c>
    </row>
    <row r="14" spans="1:17" s="121" customFormat="1" ht="12.75" hidden="1" customHeight="1" thickTop="1" x14ac:dyDescent="0.25">
      <c r="A14" s="181">
        <v>7</v>
      </c>
      <c r="B14" s="156" t="s">
        <v>618</v>
      </c>
      <c r="C14" s="156" t="s">
        <v>19</v>
      </c>
      <c r="D14" s="157" t="s">
        <v>617</v>
      </c>
      <c r="E14" s="158" t="s">
        <v>25</v>
      </c>
      <c r="F14" s="157"/>
      <c r="G14" s="171">
        <f>K14+L14-M14</f>
        <v>5</v>
      </c>
      <c r="H14" s="156" t="s">
        <v>92</v>
      </c>
      <c r="I14" s="156" t="s">
        <v>638</v>
      </c>
      <c r="J14" s="172"/>
      <c r="K14" s="171">
        <v>0</v>
      </c>
      <c r="L14" s="171">
        <v>5</v>
      </c>
      <c r="M14" s="171">
        <v>0</v>
      </c>
      <c r="N14" s="171">
        <v>1</v>
      </c>
      <c r="O14" s="156" t="str">
        <f>IF((G14&lt;=N14),"Request","")</f>
        <v/>
      </c>
      <c r="P14" s="158" t="s">
        <v>25</v>
      </c>
      <c r="Q14" s="157" t="str">
        <f t="shared" si="0"/>
        <v/>
      </c>
    </row>
    <row r="15" spans="1:17" s="121" customFormat="1" ht="12.75" hidden="1" customHeight="1" x14ac:dyDescent="0.25">
      <c r="A15" s="181">
        <v>8</v>
      </c>
      <c r="B15" s="156" t="s">
        <v>421</v>
      </c>
      <c r="C15" s="156" t="s">
        <v>19</v>
      </c>
      <c r="D15" s="156" t="s">
        <v>416</v>
      </c>
      <c r="E15" s="158" t="s">
        <v>25</v>
      </c>
      <c r="F15" s="156"/>
      <c r="G15" s="171">
        <f>K15+L15-M15</f>
        <v>10</v>
      </c>
      <c r="H15" s="156" t="s">
        <v>38</v>
      </c>
      <c r="I15" s="156" t="s">
        <v>386</v>
      </c>
      <c r="J15" s="172"/>
      <c r="K15" s="171">
        <v>0</v>
      </c>
      <c r="L15" s="171">
        <v>10</v>
      </c>
      <c r="M15" s="171">
        <v>0</v>
      </c>
      <c r="N15" s="171">
        <v>2</v>
      </c>
      <c r="O15" s="156" t="str">
        <f>IF((G15&lt;=N15),"Request","")</f>
        <v/>
      </c>
      <c r="P15" s="158" t="s">
        <v>25</v>
      </c>
      <c r="Q15" s="157" t="str">
        <f t="shared" si="0"/>
        <v/>
      </c>
    </row>
    <row r="16" spans="1:17" s="121" customFormat="1" ht="12.75" hidden="1" customHeight="1" thickTop="1" x14ac:dyDescent="0.25">
      <c r="A16" s="181">
        <v>9</v>
      </c>
      <c r="B16" s="156" t="s">
        <v>106</v>
      </c>
      <c r="C16" s="156" t="s">
        <v>405</v>
      </c>
      <c r="D16" s="156" t="s">
        <v>980</v>
      </c>
      <c r="E16" s="158" t="s">
        <v>25</v>
      </c>
      <c r="F16" s="156"/>
      <c r="G16" s="171">
        <f>K16+L16-M16</f>
        <v>1</v>
      </c>
      <c r="H16" s="156" t="s">
        <v>462</v>
      </c>
      <c r="I16" s="156" t="s">
        <v>638</v>
      </c>
      <c r="J16" s="172"/>
      <c r="K16" s="171">
        <v>0</v>
      </c>
      <c r="L16" s="171">
        <v>1</v>
      </c>
      <c r="M16" s="171">
        <v>0</v>
      </c>
      <c r="N16" s="171">
        <v>1</v>
      </c>
      <c r="O16" s="156" t="str">
        <f>IF((G16&lt;=N16),"Request","")</f>
        <v>Request</v>
      </c>
      <c r="P16" s="158" t="s">
        <v>25</v>
      </c>
      <c r="Q16" s="157" t="str">
        <f t="shared" si="0"/>
        <v>Newly Requested Spares</v>
      </c>
    </row>
    <row r="17" spans="1:17" s="121" customFormat="1" ht="12.75" hidden="1" customHeight="1" x14ac:dyDescent="0.25">
      <c r="A17" s="181">
        <v>10</v>
      </c>
      <c r="B17" s="156" t="s">
        <v>145</v>
      </c>
      <c r="C17" s="156" t="s">
        <v>240</v>
      </c>
      <c r="D17" s="156" t="s">
        <v>463</v>
      </c>
      <c r="E17" s="158" t="s">
        <v>25</v>
      </c>
      <c r="F17" s="156"/>
      <c r="G17" s="171">
        <f>K17+L17-M17</f>
        <v>22</v>
      </c>
      <c r="H17" s="156" t="s">
        <v>425</v>
      </c>
      <c r="I17" s="156" t="s">
        <v>638</v>
      </c>
      <c r="J17" s="172"/>
      <c r="K17" s="171">
        <v>0</v>
      </c>
      <c r="L17" s="171">
        <v>22</v>
      </c>
      <c r="M17" s="171">
        <v>0</v>
      </c>
      <c r="N17" s="171">
        <v>1</v>
      </c>
      <c r="O17" s="156" t="str">
        <f>IF((G17&lt;=N17),"Request","")</f>
        <v/>
      </c>
      <c r="P17" s="158" t="s">
        <v>25</v>
      </c>
      <c r="Q17" s="157" t="str">
        <f t="shared" si="0"/>
        <v/>
      </c>
    </row>
    <row r="18" spans="1:17" s="121" customFormat="1" ht="12.75" hidden="1" customHeight="1" x14ac:dyDescent="0.25">
      <c r="A18" s="181">
        <v>11</v>
      </c>
      <c r="B18" s="156" t="s">
        <v>145</v>
      </c>
      <c r="C18" s="156" t="s">
        <v>240</v>
      </c>
      <c r="D18" s="156" t="s">
        <v>464</v>
      </c>
      <c r="E18" s="158" t="s">
        <v>25</v>
      </c>
      <c r="F18" s="156"/>
      <c r="G18" s="171">
        <f>K18+L18-M18</f>
        <v>9</v>
      </c>
      <c r="H18" s="156" t="s">
        <v>425</v>
      </c>
      <c r="I18" s="156" t="s">
        <v>638</v>
      </c>
      <c r="J18" s="172"/>
      <c r="K18" s="171">
        <v>0</v>
      </c>
      <c r="L18" s="171">
        <v>9</v>
      </c>
      <c r="M18" s="171">
        <v>0</v>
      </c>
      <c r="N18" s="171">
        <v>1</v>
      </c>
      <c r="O18" s="156" t="str">
        <f>IF((G18&lt;=N18),"Request","")</f>
        <v/>
      </c>
      <c r="P18" s="158" t="s">
        <v>25</v>
      </c>
      <c r="Q18" s="157" t="str">
        <f t="shared" si="0"/>
        <v/>
      </c>
    </row>
    <row r="19" spans="1:17" s="121" customFormat="1" ht="12.75" hidden="1" customHeight="1" x14ac:dyDescent="0.25">
      <c r="A19" s="181">
        <v>12</v>
      </c>
      <c r="B19" s="156" t="s">
        <v>636</v>
      </c>
      <c r="C19" s="156" t="s">
        <v>240</v>
      </c>
      <c r="D19" s="158" t="s">
        <v>466</v>
      </c>
      <c r="E19" s="158" t="s">
        <v>25</v>
      </c>
      <c r="F19" s="158"/>
      <c r="G19" s="171">
        <f>K19+L19-M19</f>
        <v>4</v>
      </c>
      <c r="H19" s="172" t="s">
        <v>83</v>
      </c>
      <c r="I19" s="156" t="s">
        <v>638</v>
      </c>
      <c r="J19" s="170"/>
      <c r="K19" s="171">
        <v>0</v>
      </c>
      <c r="L19" s="171">
        <v>4</v>
      </c>
      <c r="M19" s="171">
        <v>0</v>
      </c>
      <c r="N19" s="171">
        <v>2</v>
      </c>
      <c r="O19" s="156" t="str">
        <f>IF((G19&lt;=N19),"Request","")</f>
        <v/>
      </c>
      <c r="P19" s="158" t="s">
        <v>25</v>
      </c>
      <c r="Q19" s="157" t="str">
        <f t="shared" si="0"/>
        <v/>
      </c>
    </row>
    <row r="20" spans="1:17" s="121" customFormat="1" ht="12.75" hidden="1" customHeight="1" x14ac:dyDescent="0.25">
      <c r="A20" s="181">
        <v>13</v>
      </c>
      <c r="B20" s="156" t="s">
        <v>537</v>
      </c>
      <c r="C20" s="156" t="s">
        <v>240</v>
      </c>
      <c r="D20" s="156" t="s">
        <v>622</v>
      </c>
      <c r="E20" s="158" t="s">
        <v>25</v>
      </c>
      <c r="F20" s="156"/>
      <c r="G20" s="171">
        <f>K20+L20-M20</f>
        <v>2</v>
      </c>
      <c r="H20" s="172" t="s">
        <v>83</v>
      </c>
      <c r="I20" s="156" t="s">
        <v>638</v>
      </c>
      <c r="J20" s="172"/>
      <c r="K20" s="171">
        <v>0</v>
      </c>
      <c r="L20" s="171">
        <v>2</v>
      </c>
      <c r="M20" s="171">
        <v>0</v>
      </c>
      <c r="N20" s="171">
        <v>5</v>
      </c>
      <c r="O20" s="156" t="str">
        <f>IF((G20&lt;=N20),"Request","")</f>
        <v>Request</v>
      </c>
      <c r="P20" s="158" t="s">
        <v>25</v>
      </c>
      <c r="Q20" s="157"/>
    </row>
    <row r="21" spans="1:17" s="121" customFormat="1" ht="12.75" hidden="1" customHeight="1" x14ac:dyDescent="0.25">
      <c r="A21" s="181">
        <v>14</v>
      </c>
      <c r="B21" s="156" t="s">
        <v>145</v>
      </c>
      <c r="C21" s="156" t="s">
        <v>240</v>
      </c>
      <c r="D21" s="156" t="s">
        <v>467</v>
      </c>
      <c r="E21" s="158" t="s">
        <v>25</v>
      </c>
      <c r="F21" s="156"/>
      <c r="G21" s="171">
        <f>K21+L21-M21</f>
        <v>1</v>
      </c>
      <c r="H21" s="156" t="s">
        <v>184</v>
      </c>
      <c r="I21" s="156" t="s">
        <v>638</v>
      </c>
      <c r="J21" s="172"/>
      <c r="K21" s="171">
        <v>0</v>
      </c>
      <c r="L21" s="171">
        <v>1</v>
      </c>
      <c r="M21" s="171">
        <v>0</v>
      </c>
      <c r="N21" s="171">
        <v>1</v>
      </c>
      <c r="O21" s="156" t="str">
        <f>IF((G21&lt;=N21),"Request","")</f>
        <v>Request</v>
      </c>
      <c r="P21" s="158" t="s">
        <v>25</v>
      </c>
      <c r="Q21" s="157"/>
    </row>
    <row r="22" spans="1:17" s="121" customFormat="1" ht="12.75" hidden="1" customHeight="1" x14ac:dyDescent="0.25">
      <c r="A22" s="181">
        <v>15</v>
      </c>
      <c r="B22" s="156" t="s">
        <v>538</v>
      </c>
      <c r="C22" s="156" t="s">
        <v>19</v>
      </c>
      <c r="D22" s="156" t="s">
        <v>470</v>
      </c>
      <c r="E22" s="158" t="s">
        <v>25</v>
      </c>
      <c r="F22" s="156"/>
      <c r="G22" s="171">
        <f>K22+L22-M22</f>
        <v>2</v>
      </c>
      <c r="H22" s="156" t="s">
        <v>38</v>
      </c>
      <c r="I22" s="156" t="s">
        <v>638</v>
      </c>
      <c r="J22" s="172"/>
      <c r="K22" s="171">
        <v>0</v>
      </c>
      <c r="L22" s="171">
        <v>2</v>
      </c>
      <c r="M22" s="171">
        <v>0</v>
      </c>
      <c r="N22" s="171">
        <v>5</v>
      </c>
      <c r="O22" s="156" t="str">
        <f>IF((G22&lt;=N22),"Request","")</f>
        <v>Request</v>
      </c>
      <c r="P22" s="158" t="s">
        <v>25</v>
      </c>
      <c r="Q22" s="157" t="str">
        <f>IF(O22="Request","Newly Requested Spares","")</f>
        <v>Newly Requested Spares</v>
      </c>
    </row>
    <row r="23" spans="1:17" s="121" customFormat="1" ht="12.75" hidden="1" customHeight="1" x14ac:dyDescent="0.25">
      <c r="A23" s="181">
        <v>16</v>
      </c>
      <c r="B23" s="156" t="s">
        <v>539</v>
      </c>
      <c r="C23" s="158" t="s">
        <v>25</v>
      </c>
      <c r="D23" s="156" t="s">
        <v>473</v>
      </c>
      <c r="E23" s="158" t="s">
        <v>25</v>
      </c>
      <c r="F23" s="156"/>
      <c r="G23" s="171">
        <f>K23+L23-M23</f>
        <v>5</v>
      </c>
      <c r="H23" s="156" t="s">
        <v>425</v>
      </c>
      <c r="I23" s="156" t="s">
        <v>638</v>
      </c>
      <c r="J23" s="172"/>
      <c r="K23" s="171">
        <v>0</v>
      </c>
      <c r="L23" s="171">
        <v>5</v>
      </c>
      <c r="M23" s="171">
        <v>0</v>
      </c>
      <c r="N23" s="171">
        <v>5</v>
      </c>
      <c r="O23" s="156" t="str">
        <f>IF((G23&lt;=N23),"Request","")</f>
        <v>Request</v>
      </c>
      <c r="P23" s="158" t="s">
        <v>25</v>
      </c>
      <c r="Q23" s="157"/>
    </row>
    <row r="24" spans="1:17" s="121" customFormat="1" ht="12.75" hidden="1" customHeight="1" x14ac:dyDescent="0.25">
      <c r="A24" s="181">
        <v>17</v>
      </c>
      <c r="B24" s="156" t="s">
        <v>539</v>
      </c>
      <c r="C24" s="158" t="s">
        <v>25</v>
      </c>
      <c r="D24" s="156" t="s">
        <v>474</v>
      </c>
      <c r="E24" s="158" t="s">
        <v>25</v>
      </c>
      <c r="F24" s="156"/>
      <c r="G24" s="171">
        <f>K24+L24-M24</f>
        <v>0</v>
      </c>
      <c r="H24" s="156" t="s">
        <v>425</v>
      </c>
      <c r="I24" s="156" t="s">
        <v>638</v>
      </c>
      <c r="J24" s="172"/>
      <c r="K24" s="171">
        <v>0</v>
      </c>
      <c r="L24" s="171">
        <v>0</v>
      </c>
      <c r="M24" s="171">
        <v>0</v>
      </c>
      <c r="N24" s="171">
        <v>5</v>
      </c>
      <c r="O24" s="156" t="str">
        <f>IF((G24&lt;=N24),"Request","")</f>
        <v>Request</v>
      </c>
      <c r="P24" s="158" t="s">
        <v>25</v>
      </c>
      <c r="Q24" s="157" t="str">
        <f t="shared" ref="Q24:Q29" si="1">IF(O24="Request","Newly Requested Spares","")</f>
        <v>Newly Requested Spares</v>
      </c>
    </row>
    <row r="25" spans="1:17" s="121" customFormat="1" ht="12.75" hidden="1" customHeight="1" x14ac:dyDescent="0.25">
      <c r="A25" s="181">
        <v>18</v>
      </c>
      <c r="B25" s="156" t="s">
        <v>557</v>
      </c>
      <c r="C25" s="156" t="s">
        <v>44</v>
      </c>
      <c r="D25" s="157" t="s">
        <v>513</v>
      </c>
      <c r="E25" s="159" t="s">
        <v>25</v>
      </c>
      <c r="F25" s="157"/>
      <c r="G25" s="171">
        <f>K25+L25-M25</f>
        <v>1</v>
      </c>
      <c r="H25" s="172" t="s">
        <v>83</v>
      </c>
      <c r="I25" s="156" t="s">
        <v>638</v>
      </c>
      <c r="J25" s="172"/>
      <c r="K25" s="171">
        <v>0</v>
      </c>
      <c r="L25" s="171">
        <v>1</v>
      </c>
      <c r="M25" s="171">
        <v>0</v>
      </c>
      <c r="N25" s="171">
        <v>5</v>
      </c>
      <c r="O25" s="156" t="str">
        <f>IF((G25&lt;=N25),"Request","")</f>
        <v>Request</v>
      </c>
      <c r="P25" s="158" t="s">
        <v>25</v>
      </c>
      <c r="Q25" s="157" t="str">
        <f t="shared" si="1"/>
        <v>Newly Requested Spares</v>
      </c>
    </row>
    <row r="26" spans="1:17" s="121" customFormat="1" ht="12.75" hidden="1" customHeight="1" x14ac:dyDescent="0.25">
      <c r="A26" s="181">
        <v>19</v>
      </c>
      <c r="B26" s="156" t="s">
        <v>660</v>
      </c>
      <c r="C26" s="156" t="s">
        <v>19</v>
      </c>
      <c r="D26" s="157" t="s">
        <v>507</v>
      </c>
      <c r="E26" s="159" t="s">
        <v>25</v>
      </c>
      <c r="F26" s="157"/>
      <c r="G26" s="171">
        <f>K26+L26-M26</f>
        <v>2</v>
      </c>
      <c r="H26" s="172" t="s">
        <v>83</v>
      </c>
      <c r="I26" s="156" t="s">
        <v>386</v>
      </c>
      <c r="J26" s="172"/>
      <c r="K26" s="171">
        <v>0</v>
      </c>
      <c r="L26" s="171">
        <v>2</v>
      </c>
      <c r="M26" s="171">
        <v>0</v>
      </c>
      <c r="N26" s="171">
        <v>5</v>
      </c>
      <c r="O26" s="156" t="str">
        <f>IF((G26&lt;=N26),"Request","")</f>
        <v>Request</v>
      </c>
      <c r="P26" s="158" t="s">
        <v>25</v>
      </c>
      <c r="Q26" s="157" t="str">
        <f t="shared" si="1"/>
        <v>Newly Requested Spares</v>
      </c>
    </row>
    <row r="27" spans="1:17" s="121" customFormat="1" ht="12.75" hidden="1" customHeight="1" x14ac:dyDescent="0.25">
      <c r="A27" s="181">
        <v>20</v>
      </c>
      <c r="B27" s="156" t="s">
        <v>501</v>
      </c>
      <c r="C27" s="156" t="s">
        <v>19</v>
      </c>
      <c r="D27" s="157" t="s">
        <v>508</v>
      </c>
      <c r="E27" s="159" t="s">
        <v>25</v>
      </c>
      <c r="F27" s="157"/>
      <c r="G27" s="171">
        <f>K27+L27-M27</f>
        <v>0</v>
      </c>
      <c r="H27" s="172" t="s">
        <v>83</v>
      </c>
      <c r="I27" s="156" t="s">
        <v>638</v>
      </c>
      <c r="J27" s="172"/>
      <c r="K27" s="171">
        <v>0</v>
      </c>
      <c r="L27" s="171">
        <v>0</v>
      </c>
      <c r="M27" s="171">
        <v>0</v>
      </c>
      <c r="N27" s="171">
        <v>5</v>
      </c>
      <c r="O27" s="156" t="str">
        <f>IF((G27&lt;=N27),"Request","")</f>
        <v>Request</v>
      </c>
      <c r="P27" s="158" t="s">
        <v>25</v>
      </c>
      <c r="Q27" s="157" t="str">
        <f t="shared" si="1"/>
        <v>Newly Requested Spares</v>
      </c>
    </row>
    <row r="28" spans="1:17" s="121" customFormat="1" ht="12.75" hidden="1" customHeight="1" x14ac:dyDescent="0.25">
      <c r="A28" s="181">
        <v>21</v>
      </c>
      <c r="B28" s="156" t="s">
        <v>501</v>
      </c>
      <c r="C28" s="156" t="s">
        <v>19</v>
      </c>
      <c r="D28" s="157" t="s">
        <v>509</v>
      </c>
      <c r="E28" s="159" t="s">
        <v>25</v>
      </c>
      <c r="F28" s="157"/>
      <c r="G28" s="171">
        <f>K28+L28-M28</f>
        <v>5</v>
      </c>
      <c r="H28" s="172" t="s">
        <v>83</v>
      </c>
      <c r="I28" s="156" t="s">
        <v>638</v>
      </c>
      <c r="J28" s="172"/>
      <c r="K28" s="171">
        <v>0</v>
      </c>
      <c r="L28" s="171">
        <v>5</v>
      </c>
      <c r="M28" s="171">
        <v>0</v>
      </c>
      <c r="N28" s="171">
        <v>5</v>
      </c>
      <c r="O28" s="156" t="str">
        <f>IF((G28&lt;=N28),"Request","")</f>
        <v>Request</v>
      </c>
      <c r="P28" s="158" t="s">
        <v>25</v>
      </c>
      <c r="Q28" s="157" t="str">
        <f t="shared" si="1"/>
        <v>Newly Requested Spares</v>
      </c>
    </row>
    <row r="29" spans="1:17" s="121" customFormat="1" ht="12.75" hidden="1" customHeight="1" x14ac:dyDescent="0.25">
      <c r="A29" s="181">
        <v>22</v>
      </c>
      <c r="B29" s="156" t="s">
        <v>538</v>
      </c>
      <c r="C29" s="156" t="s">
        <v>19</v>
      </c>
      <c r="D29" s="157" t="s">
        <v>491</v>
      </c>
      <c r="E29" s="159" t="s">
        <v>25</v>
      </c>
      <c r="F29" s="157"/>
      <c r="G29" s="171">
        <f>K29+L29-M29</f>
        <v>1</v>
      </c>
      <c r="H29" s="172" t="s">
        <v>83</v>
      </c>
      <c r="I29" s="156" t="s">
        <v>638</v>
      </c>
      <c r="J29" s="172"/>
      <c r="K29" s="171">
        <v>0</v>
      </c>
      <c r="L29" s="171">
        <v>1</v>
      </c>
      <c r="M29" s="171">
        <v>0</v>
      </c>
      <c r="N29" s="171">
        <v>5</v>
      </c>
      <c r="O29" s="156" t="str">
        <f>IF((G29&lt;=N29),"Request","")</f>
        <v>Request</v>
      </c>
      <c r="P29" s="158" t="s">
        <v>25</v>
      </c>
      <c r="Q29" s="157" t="str">
        <f t="shared" si="1"/>
        <v>Newly Requested Spares</v>
      </c>
    </row>
    <row r="30" spans="1:17" s="121" customFormat="1" ht="12.75" hidden="1" customHeight="1" x14ac:dyDescent="0.25">
      <c r="A30" s="181">
        <v>23</v>
      </c>
      <c r="B30" s="156" t="s">
        <v>555</v>
      </c>
      <c r="C30" s="156" t="s">
        <v>19</v>
      </c>
      <c r="D30" s="156" t="s">
        <v>655</v>
      </c>
      <c r="E30" s="176" t="s">
        <v>25</v>
      </c>
      <c r="F30" s="156"/>
      <c r="G30" s="171">
        <f>K30+L30-M30</f>
        <v>46</v>
      </c>
      <c r="H30" s="172" t="s">
        <v>38</v>
      </c>
      <c r="I30" s="156" t="s">
        <v>638</v>
      </c>
      <c r="J30" s="172"/>
      <c r="K30" s="171">
        <v>0</v>
      </c>
      <c r="L30" s="171">
        <v>46</v>
      </c>
      <c r="M30" s="171">
        <v>0</v>
      </c>
      <c r="N30" s="171">
        <v>20</v>
      </c>
      <c r="O30" s="156" t="str">
        <f>IF((G30&lt;=N30),"Request","")</f>
        <v/>
      </c>
      <c r="P30" s="158" t="s">
        <v>25</v>
      </c>
      <c r="Q30" s="157"/>
    </row>
    <row r="31" spans="1:17" s="121" customFormat="1" ht="12.75" hidden="1" customHeight="1" x14ac:dyDescent="0.25">
      <c r="A31" s="181">
        <v>24</v>
      </c>
      <c r="B31" s="156" t="s">
        <v>222</v>
      </c>
      <c r="C31" s="156" t="s">
        <v>30</v>
      </c>
      <c r="D31" s="156" t="s">
        <v>601</v>
      </c>
      <c r="E31" s="176" t="s">
        <v>25</v>
      </c>
      <c r="F31" s="156"/>
      <c r="G31" s="171">
        <f>K31+L31-M31</f>
        <v>0</v>
      </c>
      <c r="H31" s="156" t="s">
        <v>83</v>
      </c>
      <c r="I31" s="156" t="s">
        <v>638</v>
      </c>
      <c r="J31" s="172"/>
      <c r="K31" s="171">
        <v>0</v>
      </c>
      <c r="L31" s="171">
        <v>0</v>
      </c>
      <c r="M31" s="171">
        <v>0</v>
      </c>
      <c r="N31" s="171">
        <v>1</v>
      </c>
      <c r="O31" s="156" t="str">
        <f>IF((G31&lt;=N31),"Request","")</f>
        <v>Request</v>
      </c>
      <c r="P31" s="158" t="s">
        <v>25</v>
      </c>
      <c r="Q31" s="157" t="str">
        <f t="shared" ref="Q31:Q52" si="2">IF(O31="Request","Newly Requested Spares","")</f>
        <v>Newly Requested Spares</v>
      </c>
    </row>
    <row r="32" spans="1:17" s="121" customFormat="1" ht="12.75" hidden="1" customHeight="1" x14ac:dyDescent="0.25">
      <c r="A32" s="181">
        <v>25</v>
      </c>
      <c r="B32" s="156" t="s">
        <v>557</v>
      </c>
      <c r="C32" s="156" t="s">
        <v>243</v>
      </c>
      <c r="D32" s="158" t="s">
        <v>767</v>
      </c>
      <c r="E32" s="158" t="s">
        <v>25</v>
      </c>
      <c r="F32" s="158"/>
      <c r="G32" s="171">
        <f>K32+L32-M32</f>
        <v>0</v>
      </c>
      <c r="H32" s="156" t="s">
        <v>38</v>
      </c>
      <c r="I32" s="156" t="s">
        <v>638</v>
      </c>
      <c r="J32" s="172"/>
      <c r="K32" s="171">
        <v>0</v>
      </c>
      <c r="L32" s="171">
        <v>0</v>
      </c>
      <c r="M32" s="171">
        <v>0</v>
      </c>
      <c r="N32" s="174">
        <v>10</v>
      </c>
      <c r="O32" s="156" t="str">
        <f>IF((G32&lt;=N32),"Request","")</f>
        <v>Request</v>
      </c>
      <c r="P32" s="158" t="s">
        <v>25</v>
      </c>
      <c r="Q32" s="157" t="str">
        <f t="shared" si="2"/>
        <v>Newly Requested Spares</v>
      </c>
    </row>
    <row r="33" spans="1:28" s="121" customFormat="1" ht="12.75" hidden="1" customHeight="1" x14ac:dyDescent="0.25">
      <c r="A33" s="181">
        <v>26</v>
      </c>
      <c r="B33" s="156" t="s">
        <v>557</v>
      </c>
      <c r="C33" s="156" t="s">
        <v>243</v>
      </c>
      <c r="D33" s="158" t="s">
        <v>629</v>
      </c>
      <c r="E33" s="158" t="s">
        <v>25</v>
      </c>
      <c r="F33" s="158"/>
      <c r="G33" s="171">
        <f>K33+L33-M33</f>
        <v>0</v>
      </c>
      <c r="H33" s="156" t="s">
        <v>38</v>
      </c>
      <c r="I33" s="156" t="s">
        <v>638</v>
      </c>
      <c r="J33" s="172"/>
      <c r="K33" s="171">
        <v>0</v>
      </c>
      <c r="L33" s="171">
        <v>0</v>
      </c>
      <c r="M33" s="171">
        <v>0</v>
      </c>
      <c r="N33" s="174">
        <v>5</v>
      </c>
      <c r="O33" s="156" t="str">
        <f>IF((G33&lt;=N33),"Request","")</f>
        <v>Request</v>
      </c>
      <c r="P33" s="158" t="s">
        <v>25</v>
      </c>
      <c r="Q33" s="157" t="str">
        <f t="shared" si="2"/>
        <v>Newly Requested Spares</v>
      </c>
    </row>
    <row r="34" spans="1:28" s="121" customFormat="1" ht="12.75" hidden="1" customHeight="1" x14ac:dyDescent="0.25">
      <c r="A34" s="181">
        <v>27</v>
      </c>
      <c r="B34" s="156" t="s">
        <v>129</v>
      </c>
      <c r="C34" s="156" t="s">
        <v>19</v>
      </c>
      <c r="D34" s="156" t="s">
        <v>862</v>
      </c>
      <c r="E34" s="158" t="s">
        <v>25</v>
      </c>
      <c r="F34" s="156"/>
      <c r="G34" s="171">
        <f>K34+L34-M34</f>
        <v>16</v>
      </c>
      <c r="H34" s="172" t="s">
        <v>425</v>
      </c>
      <c r="I34" s="156" t="s">
        <v>638</v>
      </c>
      <c r="J34" s="172"/>
      <c r="K34" s="171">
        <v>0</v>
      </c>
      <c r="L34" s="171">
        <v>16</v>
      </c>
      <c r="M34" s="171">
        <v>0</v>
      </c>
      <c r="N34" s="171">
        <v>5</v>
      </c>
      <c r="O34" s="156" t="str">
        <f>IF((G34&lt;=N34),"Request","")</f>
        <v/>
      </c>
      <c r="P34" s="158" t="s">
        <v>1033</v>
      </c>
      <c r="Q34" s="157" t="str">
        <f t="shared" si="2"/>
        <v/>
      </c>
    </row>
    <row r="35" spans="1:28" s="121" customFormat="1" ht="12.75" hidden="1" customHeight="1" x14ac:dyDescent="0.25">
      <c r="A35" s="181">
        <v>28</v>
      </c>
      <c r="B35" s="158" t="s">
        <v>129</v>
      </c>
      <c r="C35" s="156" t="s">
        <v>19</v>
      </c>
      <c r="D35" s="156" t="s">
        <v>645</v>
      </c>
      <c r="E35" s="158" t="s">
        <v>25</v>
      </c>
      <c r="F35" s="156"/>
      <c r="G35" s="171">
        <f>K35+L35-M35</f>
        <v>50</v>
      </c>
      <c r="H35" s="172" t="s">
        <v>109</v>
      </c>
      <c r="I35" s="156" t="s">
        <v>386</v>
      </c>
      <c r="J35" s="170"/>
      <c r="K35" s="171">
        <v>0</v>
      </c>
      <c r="L35" s="171">
        <v>50</v>
      </c>
      <c r="M35" s="171">
        <v>0</v>
      </c>
      <c r="N35" s="171">
        <v>5</v>
      </c>
      <c r="O35" s="156" t="str">
        <f>IF((G35&lt;=N35),"Request","")</f>
        <v/>
      </c>
      <c r="P35" s="158" t="s">
        <v>25</v>
      </c>
      <c r="Q35" s="157" t="str">
        <f t="shared" si="2"/>
        <v/>
      </c>
    </row>
    <row r="36" spans="1:28" s="121" customFormat="1" ht="12.75" hidden="1" customHeight="1" x14ac:dyDescent="0.25">
      <c r="A36" s="181">
        <v>29</v>
      </c>
      <c r="B36" s="158" t="s">
        <v>129</v>
      </c>
      <c r="C36" s="156" t="s">
        <v>19</v>
      </c>
      <c r="D36" s="156" t="s">
        <v>651</v>
      </c>
      <c r="E36" s="158" t="s">
        <v>25</v>
      </c>
      <c r="F36" s="156"/>
      <c r="G36" s="171">
        <f>K36+L36-M36</f>
        <v>50</v>
      </c>
      <c r="H36" s="172" t="s">
        <v>109</v>
      </c>
      <c r="I36" s="156" t="s">
        <v>386</v>
      </c>
      <c r="J36" s="170"/>
      <c r="K36" s="171">
        <v>0</v>
      </c>
      <c r="L36" s="171">
        <v>50</v>
      </c>
      <c r="M36" s="171">
        <v>0</v>
      </c>
      <c r="N36" s="171">
        <v>5</v>
      </c>
      <c r="O36" s="156" t="str">
        <f>IF((G36&lt;=N36),"Request","")</f>
        <v/>
      </c>
      <c r="P36" s="158" t="s">
        <v>25</v>
      </c>
      <c r="Q36" s="157" t="str">
        <f t="shared" si="2"/>
        <v/>
      </c>
    </row>
    <row r="37" spans="1:28" s="121" customFormat="1" ht="12.75" hidden="1" customHeight="1" x14ac:dyDescent="0.2">
      <c r="A37" s="181">
        <v>30</v>
      </c>
      <c r="B37" s="158" t="s">
        <v>222</v>
      </c>
      <c r="C37" s="156" t="s">
        <v>19</v>
      </c>
      <c r="D37" s="177" t="s">
        <v>648</v>
      </c>
      <c r="E37" s="158" t="s">
        <v>25</v>
      </c>
      <c r="F37" s="177"/>
      <c r="G37" s="171">
        <f>K37+L37-M37</f>
        <v>20</v>
      </c>
      <c r="H37" s="172" t="s">
        <v>425</v>
      </c>
      <c r="I37" s="156" t="s">
        <v>386</v>
      </c>
      <c r="J37" s="170"/>
      <c r="K37" s="171">
        <v>0</v>
      </c>
      <c r="L37" s="171">
        <v>20</v>
      </c>
      <c r="M37" s="171">
        <v>0</v>
      </c>
      <c r="N37" s="171">
        <v>1</v>
      </c>
      <c r="O37" s="156" t="str">
        <f>IF((G37&lt;=N37),"Request","")</f>
        <v/>
      </c>
      <c r="P37" s="158" t="s">
        <v>25</v>
      </c>
      <c r="Q37" s="157" t="str">
        <f t="shared" si="2"/>
        <v/>
      </c>
    </row>
    <row r="38" spans="1:28" s="121" customFormat="1" ht="12.75" hidden="1" customHeight="1" x14ac:dyDescent="0.2">
      <c r="A38" s="181">
        <v>31</v>
      </c>
      <c r="B38" s="158" t="s">
        <v>222</v>
      </c>
      <c r="C38" s="156" t="s">
        <v>19</v>
      </c>
      <c r="D38" s="177" t="s">
        <v>649</v>
      </c>
      <c r="E38" s="158" t="s">
        <v>25</v>
      </c>
      <c r="F38" s="177"/>
      <c r="G38" s="171">
        <f>K38+L38-M38</f>
        <v>20</v>
      </c>
      <c r="H38" s="172" t="s">
        <v>425</v>
      </c>
      <c r="I38" s="156" t="s">
        <v>386</v>
      </c>
      <c r="J38" s="170"/>
      <c r="K38" s="171">
        <v>0</v>
      </c>
      <c r="L38" s="171">
        <v>20</v>
      </c>
      <c r="M38" s="171">
        <v>0</v>
      </c>
      <c r="N38" s="171">
        <v>1</v>
      </c>
      <c r="O38" s="156" t="str">
        <f>IF((G38&lt;=N38),"Request","")</f>
        <v/>
      </c>
      <c r="P38" s="158" t="s">
        <v>25</v>
      </c>
      <c r="Q38" s="157" t="str">
        <f t="shared" si="2"/>
        <v/>
      </c>
    </row>
    <row r="39" spans="1:28" s="121" customFormat="1" ht="12.75" hidden="1" customHeight="1" x14ac:dyDescent="0.25">
      <c r="A39" s="181">
        <v>32</v>
      </c>
      <c r="B39" s="158" t="s">
        <v>652</v>
      </c>
      <c r="C39" s="156" t="s">
        <v>19</v>
      </c>
      <c r="D39" s="158" t="s">
        <v>653</v>
      </c>
      <c r="E39" s="158" t="s">
        <v>25</v>
      </c>
      <c r="F39" s="158"/>
      <c r="G39" s="171">
        <f>K39+L39-M39</f>
        <v>0</v>
      </c>
      <c r="H39" s="172" t="s">
        <v>38</v>
      </c>
      <c r="I39" s="156" t="s">
        <v>386</v>
      </c>
      <c r="J39" s="170"/>
      <c r="K39" s="171">
        <v>0</v>
      </c>
      <c r="L39" s="171">
        <v>0</v>
      </c>
      <c r="M39" s="171">
        <v>0</v>
      </c>
      <c r="N39" s="171">
        <v>1</v>
      </c>
      <c r="O39" s="156" t="str">
        <f>IF((G39&lt;=N39),"Request","")</f>
        <v>Request</v>
      </c>
      <c r="P39" s="158" t="s">
        <v>25</v>
      </c>
      <c r="Q39" s="157" t="str">
        <f t="shared" si="2"/>
        <v>Newly Requested Spares</v>
      </c>
    </row>
    <row r="40" spans="1:28" s="121" customFormat="1" ht="12.75" hidden="1" customHeight="1" x14ac:dyDescent="0.25">
      <c r="A40" s="181">
        <v>33</v>
      </c>
      <c r="B40" s="156" t="s">
        <v>557</v>
      </c>
      <c r="C40" s="156" t="s">
        <v>19</v>
      </c>
      <c r="D40" s="156" t="s">
        <v>658</v>
      </c>
      <c r="E40" s="156" t="s">
        <v>25</v>
      </c>
      <c r="F40" s="156"/>
      <c r="G40" s="171">
        <f>K40+L40-M40</f>
        <v>1</v>
      </c>
      <c r="H40" s="172" t="s">
        <v>83</v>
      </c>
      <c r="I40" s="156" t="s">
        <v>386</v>
      </c>
      <c r="J40" s="172"/>
      <c r="K40" s="171">
        <v>0</v>
      </c>
      <c r="L40" s="171">
        <v>1</v>
      </c>
      <c r="M40" s="171">
        <v>0</v>
      </c>
      <c r="N40" s="171">
        <v>5</v>
      </c>
      <c r="O40" s="156" t="str">
        <f>IF((G40&lt;=N40),"Request","")</f>
        <v>Request</v>
      </c>
      <c r="P40" s="158" t="s">
        <v>25</v>
      </c>
      <c r="Q40" s="157" t="str">
        <f t="shared" si="2"/>
        <v>Newly Requested Spares</v>
      </c>
    </row>
    <row r="41" spans="1:28" s="121" customFormat="1" ht="12.75" hidden="1" customHeight="1" x14ac:dyDescent="0.25">
      <c r="A41" s="181">
        <v>34</v>
      </c>
      <c r="B41" s="156" t="s">
        <v>673</v>
      </c>
      <c r="C41" s="156" t="s">
        <v>44</v>
      </c>
      <c r="D41" s="156" t="s">
        <v>662</v>
      </c>
      <c r="E41" s="158" t="s">
        <v>25</v>
      </c>
      <c r="F41" s="156"/>
      <c r="G41" s="171">
        <f>K41+L41-M41</f>
        <v>1</v>
      </c>
      <c r="H41" s="172" t="s">
        <v>38</v>
      </c>
      <c r="I41" s="156" t="s">
        <v>638</v>
      </c>
      <c r="J41" s="172"/>
      <c r="K41" s="171">
        <v>0</v>
      </c>
      <c r="L41" s="171">
        <v>1</v>
      </c>
      <c r="M41" s="171">
        <v>0</v>
      </c>
      <c r="N41" s="171">
        <v>1</v>
      </c>
      <c r="O41" s="156" t="str">
        <f>IF((G41&lt;=N41),"Request","")</f>
        <v>Request</v>
      </c>
      <c r="P41" s="158" t="s">
        <v>25</v>
      </c>
      <c r="Q41" s="157" t="str">
        <f t="shared" si="2"/>
        <v>Newly Requested Spares</v>
      </c>
    </row>
    <row r="42" spans="1:28" s="121" customFormat="1" ht="12.75" hidden="1" customHeight="1" thickTop="1" x14ac:dyDescent="0.25">
      <c r="A42" s="181">
        <v>35</v>
      </c>
      <c r="B42" s="156" t="s">
        <v>664</v>
      </c>
      <c r="C42" s="156" t="s">
        <v>44</v>
      </c>
      <c r="D42" s="156" t="s">
        <v>665</v>
      </c>
      <c r="E42" s="156" t="s">
        <v>665</v>
      </c>
      <c r="F42" s="156"/>
      <c r="G42" s="171">
        <f>K42+L42-M42</f>
        <v>1</v>
      </c>
      <c r="H42" s="172" t="s">
        <v>38</v>
      </c>
      <c r="I42" s="156" t="s">
        <v>638</v>
      </c>
      <c r="J42" s="172"/>
      <c r="K42" s="171">
        <v>0</v>
      </c>
      <c r="L42" s="171">
        <v>1</v>
      </c>
      <c r="M42" s="171">
        <v>0</v>
      </c>
      <c r="N42" s="171">
        <v>5</v>
      </c>
      <c r="O42" s="156" t="str">
        <f>IF((G42&lt;=N42),"Request","")</f>
        <v>Request</v>
      </c>
      <c r="P42" s="158" t="s">
        <v>25</v>
      </c>
      <c r="Q42" s="157" t="str">
        <f t="shared" si="2"/>
        <v>Newly Requested Spares</v>
      </c>
    </row>
    <row r="43" spans="1:28" s="121" customFormat="1" ht="12.75" hidden="1" customHeight="1" x14ac:dyDescent="0.25">
      <c r="A43" s="181">
        <v>36</v>
      </c>
      <c r="B43" s="156" t="s">
        <v>129</v>
      </c>
      <c r="C43" s="156" t="s">
        <v>19</v>
      </c>
      <c r="D43" s="156" t="s">
        <v>952</v>
      </c>
      <c r="E43" s="158" t="s">
        <v>750</v>
      </c>
      <c r="F43" s="156"/>
      <c r="G43" s="171">
        <f>K43+L43-M43</f>
        <v>0</v>
      </c>
      <c r="H43" s="175" t="s">
        <v>184</v>
      </c>
      <c r="I43" s="156" t="s">
        <v>638</v>
      </c>
      <c r="J43" s="172"/>
      <c r="K43" s="171">
        <v>0</v>
      </c>
      <c r="L43" s="171">
        <v>0</v>
      </c>
      <c r="M43" s="171">
        <v>0</v>
      </c>
      <c r="N43" s="171">
        <v>5</v>
      </c>
      <c r="O43" s="156" t="str">
        <f>IF((G43&lt;=N43),"Request","")</f>
        <v>Request</v>
      </c>
      <c r="P43" s="158" t="s">
        <v>25</v>
      </c>
      <c r="Q43" s="157" t="str">
        <f t="shared" si="2"/>
        <v>Newly Requested Spares</v>
      </c>
    </row>
    <row r="44" spans="1:28" s="121" customFormat="1" hidden="1" thickTop="1" x14ac:dyDescent="0.25">
      <c r="A44" s="181">
        <v>37</v>
      </c>
      <c r="B44" s="175" t="s">
        <v>528</v>
      </c>
      <c r="C44" s="156" t="s">
        <v>19</v>
      </c>
      <c r="D44" s="158" t="s">
        <v>750</v>
      </c>
      <c r="E44" s="158" t="s">
        <v>750</v>
      </c>
      <c r="F44" s="158"/>
      <c r="G44" s="171">
        <f>K44+L44-M44</f>
        <v>1</v>
      </c>
      <c r="H44" s="175" t="s">
        <v>751</v>
      </c>
      <c r="I44" s="156" t="s">
        <v>386</v>
      </c>
      <c r="J44" s="170"/>
      <c r="K44" s="171">
        <v>0</v>
      </c>
      <c r="L44" s="171">
        <v>1</v>
      </c>
      <c r="M44" s="171">
        <v>0</v>
      </c>
      <c r="N44" s="171">
        <v>5</v>
      </c>
      <c r="O44" s="156" t="str">
        <f>IF((G44&lt;=N44),"Request","")</f>
        <v>Request</v>
      </c>
      <c r="P44" s="158" t="s">
        <v>25</v>
      </c>
      <c r="Q44" s="157" t="str">
        <f t="shared" si="2"/>
        <v>Newly Requested Spares</v>
      </c>
    </row>
    <row r="45" spans="1:28" s="121" customFormat="1" ht="12.75" hidden="1" customHeight="1" x14ac:dyDescent="0.25">
      <c r="A45" s="181">
        <v>38</v>
      </c>
      <c r="B45" s="175" t="s">
        <v>754</v>
      </c>
      <c r="C45" s="175" t="s">
        <v>19</v>
      </c>
      <c r="D45" s="173" t="s">
        <v>753</v>
      </c>
      <c r="E45" s="159" t="s">
        <v>25</v>
      </c>
      <c r="F45" s="173"/>
      <c r="G45" s="171">
        <f>K45+L45-M45</f>
        <v>2</v>
      </c>
      <c r="H45" s="173" t="s">
        <v>497</v>
      </c>
      <c r="I45" s="173" t="s">
        <v>386</v>
      </c>
      <c r="J45" s="178"/>
      <c r="K45" s="171">
        <v>0</v>
      </c>
      <c r="L45" s="171">
        <v>2</v>
      </c>
      <c r="M45" s="171">
        <v>0</v>
      </c>
      <c r="N45" s="171">
        <v>1</v>
      </c>
      <c r="O45" s="156" t="str">
        <f>IF((G45&lt;=N45),"Request","")</f>
        <v/>
      </c>
      <c r="P45" s="158" t="s">
        <v>25</v>
      </c>
      <c r="Q45" s="157" t="str">
        <f t="shared" si="2"/>
        <v/>
      </c>
    </row>
    <row r="46" spans="1:28" s="121" customFormat="1" ht="12.75" hidden="1" customHeight="1" x14ac:dyDescent="0.25">
      <c r="A46" s="181">
        <v>39</v>
      </c>
      <c r="B46" s="175" t="s">
        <v>698</v>
      </c>
      <c r="C46" s="175" t="s">
        <v>19</v>
      </c>
      <c r="D46" s="179" t="s">
        <v>882</v>
      </c>
      <c r="E46" s="159" t="s">
        <v>25</v>
      </c>
      <c r="F46" s="179"/>
      <c r="G46" s="171">
        <f>K46+L46-M46</f>
        <v>1</v>
      </c>
      <c r="H46" s="173" t="s">
        <v>497</v>
      </c>
      <c r="I46" s="173" t="s">
        <v>386</v>
      </c>
      <c r="J46" s="178"/>
      <c r="K46" s="171">
        <v>0</v>
      </c>
      <c r="L46" s="171">
        <v>1</v>
      </c>
      <c r="M46" s="171">
        <v>0</v>
      </c>
      <c r="N46" s="171">
        <v>1</v>
      </c>
      <c r="O46" s="156" t="str">
        <f>IF((G46&lt;=N46),"Request","")</f>
        <v>Request</v>
      </c>
      <c r="P46" s="158" t="s">
        <v>25</v>
      </c>
      <c r="Q46" s="157" t="str">
        <f t="shared" si="2"/>
        <v>Newly Requested Spares</v>
      </c>
    </row>
    <row r="47" spans="1:28" s="121" customFormat="1" ht="12.75" hidden="1" customHeight="1" x14ac:dyDescent="0.25">
      <c r="A47" s="181">
        <v>40</v>
      </c>
      <c r="B47" s="175" t="s">
        <v>341</v>
      </c>
      <c r="C47" s="175" t="s">
        <v>19</v>
      </c>
      <c r="D47" s="197" t="s">
        <v>343</v>
      </c>
      <c r="E47" s="235" t="s">
        <v>25</v>
      </c>
      <c r="F47" s="197"/>
      <c r="G47" s="171">
        <f>K47+L47-M47</f>
        <v>0</v>
      </c>
      <c r="H47" s="173" t="s">
        <v>141</v>
      </c>
      <c r="I47" s="173" t="s">
        <v>386</v>
      </c>
      <c r="J47" s="178"/>
      <c r="K47" s="171">
        <v>0</v>
      </c>
      <c r="L47" s="171">
        <v>0</v>
      </c>
      <c r="M47" s="171">
        <v>0</v>
      </c>
      <c r="N47" s="171">
        <v>5</v>
      </c>
      <c r="O47" s="156" t="str">
        <f>IF((G47&lt;=N47),"Request","")</f>
        <v>Request</v>
      </c>
      <c r="P47" s="158" t="s">
        <v>25</v>
      </c>
      <c r="Q47" s="157" t="str">
        <f t="shared" si="2"/>
        <v>Newly Requested Spares</v>
      </c>
      <c r="AB47" s="121" t="s">
        <v>155</v>
      </c>
    </row>
    <row r="48" spans="1:28" s="121" customFormat="1" ht="12.75" hidden="1" customHeight="1" x14ac:dyDescent="0.25">
      <c r="A48" s="181">
        <v>41</v>
      </c>
      <c r="B48" s="175" t="s">
        <v>810</v>
      </c>
      <c r="C48" s="175" t="s">
        <v>19</v>
      </c>
      <c r="D48" s="156" t="s">
        <v>818</v>
      </c>
      <c r="E48" s="158" t="s">
        <v>817</v>
      </c>
      <c r="F48" s="156"/>
      <c r="G48" s="171">
        <f>K48+L48-M48</f>
        <v>1</v>
      </c>
      <c r="H48" s="156" t="s">
        <v>198</v>
      </c>
      <c r="I48" s="173" t="s">
        <v>638</v>
      </c>
      <c r="J48" s="170"/>
      <c r="K48" s="171">
        <v>0</v>
      </c>
      <c r="L48" s="171">
        <v>1</v>
      </c>
      <c r="M48" s="171">
        <v>0</v>
      </c>
      <c r="N48" s="171">
        <v>1</v>
      </c>
      <c r="O48" s="156" t="str">
        <f>IF((G48&lt;=N48),"Request","")</f>
        <v>Request</v>
      </c>
      <c r="P48" s="158" t="s">
        <v>25</v>
      </c>
      <c r="Q48" s="157" t="str">
        <f t="shared" si="2"/>
        <v>Newly Requested Spares</v>
      </c>
      <c r="AB48" s="121" t="s">
        <v>155</v>
      </c>
    </row>
    <row r="49" spans="1:17" s="121" customFormat="1" ht="12.75" hidden="1" customHeight="1" x14ac:dyDescent="0.25">
      <c r="A49" s="181">
        <v>42</v>
      </c>
      <c r="B49" s="175" t="s">
        <v>810</v>
      </c>
      <c r="C49" s="175" t="s">
        <v>19</v>
      </c>
      <c r="D49" s="156" t="s">
        <v>819</v>
      </c>
      <c r="E49" s="158" t="s">
        <v>817</v>
      </c>
      <c r="F49" s="156"/>
      <c r="G49" s="171">
        <f>K49+L49-M49</f>
        <v>5</v>
      </c>
      <c r="H49" s="156" t="s">
        <v>198</v>
      </c>
      <c r="I49" s="173" t="s">
        <v>638</v>
      </c>
      <c r="J49" s="170"/>
      <c r="K49" s="171">
        <v>0</v>
      </c>
      <c r="L49" s="171">
        <v>5</v>
      </c>
      <c r="M49" s="171">
        <v>0</v>
      </c>
      <c r="N49" s="171">
        <v>1</v>
      </c>
      <c r="O49" s="156" t="str">
        <f>IF((G49&lt;=N49),"Request","")</f>
        <v/>
      </c>
      <c r="P49" s="158" t="s">
        <v>25</v>
      </c>
      <c r="Q49" s="157" t="str">
        <f t="shared" si="2"/>
        <v/>
      </c>
    </row>
    <row r="50" spans="1:17" s="121" customFormat="1" ht="12.75" hidden="1" customHeight="1" x14ac:dyDescent="0.25">
      <c r="A50" s="181">
        <v>43</v>
      </c>
      <c r="B50" s="175" t="s">
        <v>810</v>
      </c>
      <c r="C50" s="175" t="s">
        <v>19</v>
      </c>
      <c r="D50" s="156" t="s">
        <v>868</v>
      </c>
      <c r="E50" s="158" t="s">
        <v>817</v>
      </c>
      <c r="F50" s="156"/>
      <c r="G50" s="171">
        <f>K50+L50-M50</f>
        <v>1</v>
      </c>
      <c r="H50" s="173" t="s">
        <v>22</v>
      </c>
      <c r="I50" s="173" t="s">
        <v>638</v>
      </c>
      <c r="J50" s="170"/>
      <c r="K50" s="171">
        <v>0</v>
      </c>
      <c r="L50" s="171">
        <v>1</v>
      </c>
      <c r="M50" s="171">
        <v>0</v>
      </c>
      <c r="N50" s="171">
        <v>1</v>
      </c>
      <c r="O50" s="156" t="str">
        <f>IF((G50&lt;=N50),"Request","")</f>
        <v>Request</v>
      </c>
      <c r="P50" s="158" t="s">
        <v>25</v>
      </c>
      <c r="Q50" s="157" t="str">
        <f t="shared" si="2"/>
        <v>Newly Requested Spares</v>
      </c>
    </row>
    <row r="51" spans="1:17" s="121" customFormat="1" ht="12.75" hidden="1" customHeight="1" x14ac:dyDescent="0.25">
      <c r="A51" s="181">
        <v>44</v>
      </c>
      <c r="B51" s="175" t="s">
        <v>810</v>
      </c>
      <c r="C51" s="175" t="s">
        <v>19</v>
      </c>
      <c r="D51" s="156" t="s">
        <v>820</v>
      </c>
      <c r="E51" s="158" t="s">
        <v>817</v>
      </c>
      <c r="F51" s="156"/>
      <c r="G51" s="171">
        <f>K51+L51-M51</f>
        <v>0</v>
      </c>
      <c r="H51" s="156" t="s">
        <v>198</v>
      </c>
      <c r="I51" s="173" t="s">
        <v>638</v>
      </c>
      <c r="J51" s="170"/>
      <c r="K51" s="171">
        <v>0</v>
      </c>
      <c r="L51" s="171">
        <v>0</v>
      </c>
      <c r="M51" s="171">
        <v>0</v>
      </c>
      <c r="N51" s="171">
        <v>1</v>
      </c>
      <c r="O51" s="156" t="str">
        <f>IF((G51&lt;=N51),"Request","")</f>
        <v>Request</v>
      </c>
      <c r="P51" s="158" t="s">
        <v>25</v>
      </c>
      <c r="Q51" s="157" t="str">
        <f t="shared" si="2"/>
        <v>Newly Requested Spares</v>
      </c>
    </row>
    <row r="52" spans="1:17" s="121" customFormat="1" ht="12.75" hidden="1" customHeight="1" x14ac:dyDescent="0.25">
      <c r="A52" s="181">
        <v>45</v>
      </c>
      <c r="B52" s="156" t="s">
        <v>529</v>
      </c>
      <c r="C52" s="156" t="s">
        <v>251</v>
      </c>
      <c r="D52" s="156" t="s">
        <v>977</v>
      </c>
      <c r="E52" s="156" t="s">
        <v>976</v>
      </c>
      <c r="F52" s="156"/>
      <c r="G52" s="171">
        <f>K52+L52-M52</f>
        <v>3</v>
      </c>
      <c r="H52" s="156" t="s">
        <v>252</v>
      </c>
      <c r="I52" s="156" t="s">
        <v>638</v>
      </c>
      <c r="J52" s="172"/>
      <c r="K52" s="171">
        <v>0</v>
      </c>
      <c r="L52" s="171">
        <v>3</v>
      </c>
      <c r="M52" s="171">
        <v>0</v>
      </c>
      <c r="N52" s="171">
        <v>5</v>
      </c>
      <c r="O52" s="156" t="str">
        <f>IF((G52&lt;=N52),"Request","")</f>
        <v>Request</v>
      </c>
      <c r="P52" s="158" t="s">
        <v>25</v>
      </c>
      <c r="Q52" s="157" t="str">
        <f t="shared" si="2"/>
        <v>Newly Requested Spares</v>
      </c>
    </row>
    <row r="53" spans="1:17" s="121" customFormat="1" ht="12.75" hidden="1" customHeight="1" x14ac:dyDescent="0.25">
      <c r="A53" s="181">
        <v>46</v>
      </c>
      <c r="B53" s="156" t="s">
        <v>1123</v>
      </c>
      <c r="C53" s="156" t="s">
        <v>30</v>
      </c>
      <c r="D53" s="176" t="s">
        <v>554</v>
      </c>
      <c r="E53" s="176" t="s">
        <v>1098</v>
      </c>
      <c r="F53" s="176"/>
      <c r="G53" s="171">
        <f>K53+L53-M53</f>
        <v>83</v>
      </c>
      <c r="H53" s="176" t="s">
        <v>590</v>
      </c>
      <c r="I53" s="156" t="s">
        <v>386</v>
      </c>
      <c r="J53" s="170"/>
      <c r="K53" s="171">
        <v>0</v>
      </c>
      <c r="L53" s="171">
        <v>95</v>
      </c>
      <c r="M53" s="171">
        <v>12</v>
      </c>
      <c r="N53" s="171">
        <v>5</v>
      </c>
      <c r="O53" s="156" t="str">
        <f>IF((G53&lt;=N53),"Request","")</f>
        <v/>
      </c>
      <c r="P53" s="158"/>
      <c r="Q53" s="157"/>
    </row>
    <row r="54" spans="1:17" s="121" customFormat="1" ht="12.75" hidden="1" customHeight="1" x14ac:dyDescent="0.25">
      <c r="A54" s="181">
        <v>47</v>
      </c>
      <c r="B54" s="157" t="s">
        <v>309</v>
      </c>
      <c r="C54" s="156" t="s">
        <v>19</v>
      </c>
      <c r="D54" s="157" t="s">
        <v>311</v>
      </c>
      <c r="E54" s="156" t="s">
        <v>310</v>
      </c>
      <c r="F54" s="157"/>
      <c r="G54" s="171">
        <f>K54+L54-M54</f>
        <v>1</v>
      </c>
      <c r="H54" s="156" t="s">
        <v>86</v>
      </c>
      <c r="I54" s="156" t="s">
        <v>638</v>
      </c>
      <c r="J54" s="170"/>
      <c r="K54" s="171">
        <v>0</v>
      </c>
      <c r="L54" s="171">
        <v>1</v>
      </c>
      <c r="M54" s="171">
        <v>0</v>
      </c>
      <c r="N54" s="171">
        <v>1</v>
      </c>
      <c r="O54" s="156" t="str">
        <f>IF((G54&lt;=N54),"Request","")</f>
        <v>Request</v>
      </c>
      <c r="P54" s="158" t="s">
        <v>25</v>
      </c>
      <c r="Q54" s="157" t="str">
        <f>IF(O54="Request","Newly Requested Spares","")</f>
        <v>Newly Requested Spares</v>
      </c>
    </row>
    <row r="55" spans="1:17" s="121" customFormat="1" ht="12.75" hidden="1" customHeight="1" x14ac:dyDescent="0.25">
      <c r="A55" s="181">
        <v>48</v>
      </c>
      <c r="B55" s="156" t="s">
        <v>545</v>
      </c>
      <c r="C55" s="156" t="s">
        <v>19</v>
      </c>
      <c r="D55" s="175" t="s">
        <v>83</v>
      </c>
      <c r="E55" s="157" t="s">
        <v>674</v>
      </c>
      <c r="F55" s="175"/>
      <c r="G55" s="171">
        <f>K55+L55-M55</f>
        <v>0</v>
      </c>
      <c r="H55" s="175" t="s">
        <v>22</v>
      </c>
      <c r="I55" s="156" t="s">
        <v>638</v>
      </c>
      <c r="J55" s="172"/>
      <c r="K55" s="171">
        <v>0</v>
      </c>
      <c r="L55" s="171">
        <v>0</v>
      </c>
      <c r="M55" s="171">
        <v>0</v>
      </c>
      <c r="N55" s="171">
        <v>2</v>
      </c>
      <c r="O55" s="156" t="str">
        <f>IF((G55&lt;=N55),"Request","")</f>
        <v>Request</v>
      </c>
      <c r="P55" s="158" t="s">
        <v>25</v>
      </c>
      <c r="Q55" s="157" t="str">
        <f>IF(O55="Request","Newly Requested Spares","")</f>
        <v>Newly Requested Spares</v>
      </c>
    </row>
    <row r="56" spans="1:17" s="121" customFormat="1" ht="23.25" hidden="1" thickTop="1" x14ac:dyDescent="0.25">
      <c r="A56" s="181">
        <v>49</v>
      </c>
      <c r="B56" s="158" t="s">
        <v>810</v>
      </c>
      <c r="C56" s="175" t="s">
        <v>866</v>
      </c>
      <c r="D56" s="159" t="s">
        <v>499</v>
      </c>
      <c r="E56" s="159" t="s">
        <v>935</v>
      </c>
      <c r="F56" s="159"/>
      <c r="G56" s="171">
        <f>K56+L56-M56</f>
        <v>1</v>
      </c>
      <c r="H56" s="159" t="s">
        <v>22</v>
      </c>
      <c r="I56" s="173" t="s">
        <v>386</v>
      </c>
      <c r="J56" s="172"/>
      <c r="K56" s="171">
        <v>0</v>
      </c>
      <c r="L56" s="171">
        <v>1</v>
      </c>
      <c r="M56" s="171">
        <v>0</v>
      </c>
      <c r="N56" s="171">
        <v>1</v>
      </c>
      <c r="O56" s="156" t="str">
        <f>IF((G56&lt;=N56),"Request","")</f>
        <v>Request</v>
      </c>
      <c r="P56" s="158" t="s">
        <v>25</v>
      </c>
      <c r="Q56" s="157" t="str">
        <f>IF(O56="Request","Newly Requested Spares","")</f>
        <v>Newly Requested Spares</v>
      </c>
    </row>
    <row r="57" spans="1:17" s="121" customFormat="1" ht="12.75" hidden="1" customHeight="1" x14ac:dyDescent="0.25">
      <c r="A57" s="181">
        <v>50</v>
      </c>
      <c r="B57" s="175" t="s">
        <v>730</v>
      </c>
      <c r="C57" s="156" t="s">
        <v>19</v>
      </c>
      <c r="D57" s="156" t="s">
        <v>729</v>
      </c>
      <c r="E57" s="159" t="s">
        <v>728</v>
      </c>
      <c r="F57" s="156"/>
      <c r="G57" s="171">
        <f>K57+L57-M57</f>
        <v>4</v>
      </c>
      <c r="H57" s="156" t="s">
        <v>141</v>
      </c>
      <c r="I57" s="156" t="s">
        <v>386</v>
      </c>
      <c r="J57" s="172"/>
      <c r="K57" s="171">
        <v>0</v>
      </c>
      <c r="L57" s="171">
        <v>4</v>
      </c>
      <c r="M57" s="171">
        <v>0</v>
      </c>
      <c r="N57" s="171">
        <v>5</v>
      </c>
      <c r="O57" s="156" t="str">
        <f>IF((G57&lt;=N57),"Request","")</f>
        <v>Request</v>
      </c>
      <c r="P57" s="158" t="s">
        <v>25</v>
      </c>
      <c r="Q57" s="157" t="str">
        <f>IF(O57="Request","Newly Requested Spares","")</f>
        <v>Newly Requested Spares</v>
      </c>
    </row>
    <row r="58" spans="1:17" s="121" customFormat="1" ht="12.75" hidden="1" customHeight="1" x14ac:dyDescent="0.25">
      <c r="A58" s="181">
        <v>51</v>
      </c>
      <c r="B58" s="175" t="s">
        <v>810</v>
      </c>
      <c r="C58" s="175" t="s">
        <v>19</v>
      </c>
      <c r="D58" s="158" t="s">
        <v>808</v>
      </c>
      <c r="E58" s="252" t="s">
        <v>968</v>
      </c>
      <c r="F58" s="158"/>
      <c r="G58" s="171">
        <f>K58+L58-M58</f>
        <v>2</v>
      </c>
      <c r="H58" s="158" t="s">
        <v>808</v>
      </c>
      <c r="I58" s="173" t="s">
        <v>638</v>
      </c>
      <c r="J58" s="172"/>
      <c r="K58" s="171">
        <v>0</v>
      </c>
      <c r="L58" s="171">
        <v>2</v>
      </c>
      <c r="M58" s="171">
        <v>0</v>
      </c>
      <c r="N58" s="171">
        <v>5</v>
      </c>
      <c r="O58" s="156" t="str">
        <f>IF((G58&lt;=N58),"Request","")</f>
        <v>Request</v>
      </c>
      <c r="P58" s="158" t="s">
        <v>25</v>
      </c>
      <c r="Q58" s="157" t="str">
        <f>IF(O58="Request","Newly Requested Spares","")</f>
        <v>Newly Requested Spares</v>
      </c>
    </row>
    <row r="59" spans="1:17" s="121" customFormat="1" ht="12.75" hidden="1" customHeight="1" x14ac:dyDescent="0.25">
      <c r="A59" s="181">
        <v>52</v>
      </c>
      <c r="B59" s="173" t="s">
        <v>810</v>
      </c>
      <c r="C59" s="175" t="s">
        <v>866</v>
      </c>
      <c r="D59" s="158" t="s">
        <v>870</v>
      </c>
      <c r="E59" s="158" t="s">
        <v>869</v>
      </c>
      <c r="F59" s="158"/>
      <c r="G59" s="171">
        <f>K59+L59-M59</f>
        <v>41</v>
      </c>
      <c r="H59" s="173" t="s">
        <v>871</v>
      </c>
      <c r="I59" s="173" t="s">
        <v>386</v>
      </c>
      <c r="J59" s="170"/>
      <c r="K59" s="171">
        <v>0</v>
      </c>
      <c r="L59" s="171">
        <v>41</v>
      </c>
      <c r="M59" s="171">
        <v>0</v>
      </c>
      <c r="N59" s="171">
        <v>5</v>
      </c>
      <c r="O59" s="156" t="str">
        <f>IF((G59&lt;=N59),"Request","")</f>
        <v/>
      </c>
      <c r="P59" s="158" t="s">
        <v>25</v>
      </c>
      <c r="Q59" s="157"/>
    </row>
    <row r="60" spans="1:17" s="121" customFormat="1" ht="12.75" hidden="1" customHeight="1" x14ac:dyDescent="0.25">
      <c r="A60" s="181">
        <v>53</v>
      </c>
      <c r="B60" s="156" t="s">
        <v>501</v>
      </c>
      <c r="C60" s="156" t="s">
        <v>19</v>
      </c>
      <c r="D60" s="157" t="s">
        <v>502</v>
      </c>
      <c r="E60" s="157" t="s">
        <v>503</v>
      </c>
      <c r="F60" s="157"/>
      <c r="G60" s="171">
        <f>K60+L60-M60</f>
        <v>2</v>
      </c>
      <c r="H60" s="172" t="s">
        <v>83</v>
      </c>
      <c r="I60" s="156" t="s">
        <v>638</v>
      </c>
      <c r="J60" s="172"/>
      <c r="K60" s="171">
        <v>0</v>
      </c>
      <c r="L60" s="171">
        <v>2</v>
      </c>
      <c r="M60" s="171">
        <v>0</v>
      </c>
      <c r="N60" s="171">
        <v>5</v>
      </c>
      <c r="O60" s="156" t="str">
        <f>IF((G60&lt;=N60),"Request","")</f>
        <v>Request</v>
      </c>
      <c r="P60" s="158" t="s">
        <v>25</v>
      </c>
      <c r="Q60" s="157" t="str">
        <f t="shared" ref="Q60:Q67" si="3">IF(O60="Request","Newly Requested Spares","")</f>
        <v>Newly Requested Spares</v>
      </c>
    </row>
    <row r="61" spans="1:17" s="121" customFormat="1" ht="23.25" hidden="1" thickTop="1" x14ac:dyDescent="0.25">
      <c r="A61" s="181">
        <v>54</v>
      </c>
      <c r="B61" s="157" t="s">
        <v>1022</v>
      </c>
      <c r="C61" s="156" t="s">
        <v>19</v>
      </c>
      <c r="D61" s="156" t="s">
        <v>232</v>
      </c>
      <c r="E61" s="156" t="s">
        <v>231</v>
      </c>
      <c r="F61" s="156"/>
      <c r="G61" s="171">
        <f>K61+L61-M61</f>
        <v>0</v>
      </c>
      <c r="H61" s="156" t="s">
        <v>92</v>
      </c>
      <c r="I61" s="156" t="s">
        <v>386</v>
      </c>
      <c r="J61" s="170"/>
      <c r="K61" s="171">
        <v>0</v>
      </c>
      <c r="L61" s="171">
        <v>0</v>
      </c>
      <c r="M61" s="171">
        <v>0</v>
      </c>
      <c r="N61" s="171">
        <v>1</v>
      </c>
      <c r="O61" s="156" t="str">
        <f>IF((G61&lt;=N61),"Request","")</f>
        <v>Request</v>
      </c>
      <c r="P61" s="158" t="s">
        <v>25</v>
      </c>
      <c r="Q61" s="157" t="str">
        <f t="shared" si="3"/>
        <v>Newly Requested Spares</v>
      </c>
    </row>
    <row r="62" spans="1:17" s="121" customFormat="1" ht="12.75" hidden="1" customHeight="1" x14ac:dyDescent="0.25">
      <c r="A62" s="181">
        <v>55</v>
      </c>
      <c r="B62" s="156" t="s">
        <v>98</v>
      </c>
      <c r="C62" s="156" t="s">
        <v>110</v>
      </c>
      <c r="D62" s="156" t="s">
        <v>111</v>
      </c>
      <c r="E62" s="156" t="s">
        <v>1019</v>
      </c>
      <c r="F62" s="156"/>
      <c r="G62" s="171">
        <f>K62+L62-M62</f>
        <v>2</v>
      </c>
      <c r="H62" s="156" t="s">
        <v>112</v>
      </c>
      <c r="I62" s="156" t="s">
        <v>638</v>
      </c>
      <c r="J62" s="170"/>
      <c r="K62" s="171">
        <v>0</v>
      </c>
      <c r="L62" s="171">
        <v>2</v>
      </c>
      <c r="M62" s="171">
        <v>0</v>
      </c>
      <c r="N62" s="171">
        <v>1</v>
      </c>
      <c r="O62" s="156" t="str">
        <f>IF((G62&lt;=N62),"Request","")</f>
        <v/>
      </c>
      <c r="P62" s="158" t="s">
        <v>25</v>
      </c>
      <c r="Q62" s="157" t="str">
        <f t="shared" si="3"/>
        <v/>
      </c>
    </row>
    <row r="63" spans="1:17" s="121" customFormat="1" ht="12.75" hidden="1" customHeight="1" x14ac:dyDescent="0.25">
      <c r="A63" s="181">
        <v>56</v>
      </c>
      <c r="B63" s="156" t="s">
        <v>501</v>
      </c>
      <c r="C63" s="156" t="s">
        <v>19</v>
      </c>
      <c r="D63" s="157" t="s">
        <v>506</v>
      </c>
      <c r="E63" s="157" t="s">
        <v>793</v>
      </c>
      <c r="F63" s="157"/>
      <c r="G63" s="171">
        <f>K63+L63-M63</f>
        <v>1</v>
      </c>
      <c r="H63" s="172" t="s">
        <v>38</v>
      </c>
      <c r="I63" s="156" t="s">
        <v>638</v>
      </c>
      <c r="J63" s="172"/>
      <c r="K63" s="171">
        <v>0</v>
      </c>
      <c r="L63" s="171">
        <v>1</v>
      </c>
      <c r="M63" s="171">
        <v>0</v>
      </c>
      <c r="N63" s="171">
        <v>5</v>
      </c>
      <c r="O63" s="156" t="str">
        <f>IF((G63&lt;=N63),"Request","")</f>
        <v>Request</v>
      </c>
      <c r="P63" s="158" t="s">
        <v>25</v>
      </c>
      <c r="Q63" s="157" t="str">
        <f t="shared" si="3"/>
        <v>Newly Requested Spares</v>
      </c>
    </row>
    <row r="64" spans="1:17" s="121" customFormat="1" ht="12.75" hidden="1" customHeight="1" x14ac:dyDescent="0.25">
      <c r="A64" s="181">
        <v>57</v>
      </c>
      <c r="B64" s="156" t="s">
        <v>129</v>
      </c>
      <c r="C64" s="156" t="s">
        <v>379</v>
      </c>
      <c r="D64" s="157" t="s">
        <v>881</v>
      </c>
      <c r="E64" s="157" t="s">
        <v>381</v>
      </c>
      <c r="F64" s="157"/>
      <c r="G64" s="171">
        <f>K64+L64-M64</f>
        <v>1</v>
      </c>
      <c r="H64" s="156" t="s">
        <v>382</v>
      </c>
      <c r="I64" s="156" t="s">
        <v>638</v>
      </c>
      <c r="J64" s="172"/>
      <c r="K64" s="171">
        <v>0</v>
      </c>
      <c r="L64" s="171">
        <v>1</v>
      </c>
      <c r="M64" s="171">
        <v>0</v>
      </c>
      <c r="N64" s="174">
        <v>5</v>
      </c>
      <c r="O64" s="156" t="str">
        <f>IF((G64&lt;=N64),"Request","")</f>
        <v>Request</v>
      </c>
      <c r="P64" s="158" t="s">
        <v>25</v>
      </c>
      <c r="Q64" s="157" t="str">
        <f t="shared" si="3"/>
        <v>Newly Requested Spares</v>
      </c>
    </row>
    <row r="65" spans="1:17" s="121" customFormat="1" ht="12.75" hidden="1" customHeight="1" x14ac:dyDescent="0.25">
      <c r="A65" s="181">
        <v>58</v>
      </c>
      <c r="B65" s="156" t="s">
        <v>129</v>
      </c>
      <c r="C65" s="156" t="s">
        <v>240</v>
      </c>
      <c r="D65" s="156" t="s">
        <v>576</v>
      </c>
      <c r="E65" s="156" t="s">
        <v>381</v>
      </c>
      <c r="F65" s="156"/>
      <c r="G65" s="171">
        <f>K65+L65-M65</f>
        <v>12</v>
      </c>
      <c r="H65" s="156" t="s">
        <v>38</v>
      </c>
      <c r="I65" s="156" t="s">
        <v>638</v>
      </c>
      <c r="J65" s="170"/>
      <c r="K65" s="171">
        <v>0</v>
      </c>
      <c r="L65" s="171">
        <v>12</v>
      </c>
      <c r="M65" s="171">
        <v>0</v>
      </c>
      <c r="N65" s="171">
        <v>5</v>
      </c>
      <c r="O65" s="156" t="str">
        <f>IF((G65&lt;=N65),"Request","")</f>
        <v/>
      </c>
      <c r="P65" s="158" t="s">
        <v>25</v>
      </c>
      <c r="Q65" s="157" t="str">
        <f t="shared" si="3"/>
        <v/>
      </c>
    </row>
    <row r="66" spans="1:17" s="121" customFormat="1" ht="12.75" hidden="1" customHeight="1" x14ac:dyDescent="0.25">
      <c r="A66" s="181">
        <v>59</v>
      </c>
      <c r="B66" s="156" t="s">
        <v>186</v>
      </c>
      <c r="C66" s="156" t="s">
        <v>379</v>
      </c>
      <c r="D66" s="157" t="s">
        <v>552</v>
      </c>
      <c r="E66" s="157" t="s">
        <v>381</v>
      </c>
      <c r="F66" s="157"/>
      <c r="G66" s="171">
        <f>K66+L66-M66</f>
        <v>2</v>
      </c>
      <c r="H66" s="156" t="s">
        <v>382</v>
      </c>
      <c r="I66" s="156" t="s">
        <v>638</v>
      </c>
      <c r="J66" s="172"/>
      <c r="K66" s="171">
        <v>0</v>
      </c>
      <c r="L66" s="171">
        <v>2</v>
      </c>
      <c r="M66" s="171">
        <v>0</v>
      </c>
      <c r="N66" s="174">
        <v>5</v>
      </c>
      <c r="O66" s="156" t="str">
        <f>IF((G66&lt;=N66),"Request","")</f>
        <v>Request</v>
      </c>
      <c r="P66" s="158" t="s">
        <v>25</v>
      </c>
      <c r="Q66" s="157" t="str">
        <f t="shared" si="3"/>
        <v>Newly Requested Spares</v>
      </c>
    </row>
    <row r="67" spans="1:17" s="121" customFormat="1" ht="13.5" hidden="1" customHeight="1" x14ac:dyDescent="0.25">
      <c r="A67" s="181">
        <v>60</v>
      </c>
      <c r="B67" s="176" t="s">
        <v>1029</v>
      </c>
      <c r="C67" s="175" t="s">
        <v>19</v>
      </c>
      <c r="D67" s="176" t="s">
        <v>1031</v>
      </c>
      <c r="E67" s="176" t="s">
        <v>1030</v>
      </c>
      <c r="F67" s="176"/>
      <c r="G67" s="171">
        <f>K67+L67-M67</f>
        <v>50</v>
      </c>
      <c r="H67" s="156" t="s">
        <v>83</v>
      </c>
      <c r="I67" s="173" t="s">
        <v>386</v>
      </c>
      <c r="J67" s="172"/>
      <c r="K67" s="171">
        <v>0</v>
      </c>
      <c r="L67" s="171">
        <v>50</v>
      </c>
      <c r="M67" s="171">
        <v>0</v>
      </c>
      <c r="N67" s="171">
        <v>5</v>
      </c>
      <c r="O67" s="156" t="str">
        <f>IF((G67&lt;=N67),"Request","")</f>
        <v/>
      </c>
      <c r="P67" s="158" t="s">
        <v>25</v>
      </c>
      <c r="Q67" s="157" t="str">
        <f t="shared" si="3"/>
        <v/>
      </c>
    </row>
    <row r="68" spans="1:17" s="121" customFormat="1" hidden="1" thickTop="1" x14ac:dyDescent="0.25">
      <c r="A68" s="181">
        <v>61</v>
      </c>
      <c r="B68" s="156" t="s">
        <v>557</v>
      </c>
      <c r="C68" s="156" t="s">
        <v>30</v>
      </c>
      <c r="D68" s="176" t="s">
        <v>711</v>
      </c>
      <c r="E68" s="176" t="s">
        <v>711</v>
      </c>
      <c r="F68" s="176"/>
      <c r="G68" s="171">
        <f>K68+L68-M68</f>
        <v>120</v>
      </c>
      <c r="H68" s="176" t="s">
        <v>590</v>
      </c>
      <c r="I68" s="156" t="s">
        <v>386</v>
      </c>
      <c r="J68" s="172"/>
      <c r="K68" s="171">
        <v>0</v>
      </c>
      <c r="L68" s="171">
        <v>120</v>
      </c>
      <c r="M68" s="171">
        <v>0</v>
      </c>
      <c r="N68" s="171">
        <v>20</v>
      </c>
      <c r="O68" s="156" t="str">
        <f>IF((G68&lt;=N68),"Request","")</f>
        <v/>
      </c>
      <c r="P68" s="158" t="s">
        <v>25</v>
      </c>
      <c r="Q68" s="157"/>
    </row>
    <row r="69" spans="1:17" s="121" customFormat="1" ht="11.25" hidden="1" customHeight="1" x14ac:dyDescent="0.25">
      <c r="A69" s="181">
        <v>62</v>
      </c>
      <c r="B69" s="156" t="s">
        <v>1121</v>
      </c>
      <c r="C69" s="156" t="s">
        <v>30</v>
      </c>
      <c r="D69" s="156" t="s">
        <v>154</v>
      </c>
      <c r="E69" s="156" t="s">
        <v>1122</v>
      </c>
      <c r="F69" s="156"/>
      <c r="G69" s="171">
        <v>2</v>
      </c>
      <c r="H69" s="156" t="s">
        <v>83</v>
      </c>
      <c r="I69" s="156" t="s">
        <v>638</v>
      </c>
      <c r="J69" s="170"/>
      <c r="K69" s="171">
        <v>0</v>
      </c>
      <c r="L69" s="171">
        <v>2</v>
      </c>
      <c r="M69" s="171">
        <v>0</v>
      </c>
      <c r="N69" s="171">
        <v>1</v>
      </c>
      <c r="O69" s="156" t="str">
        <f>IF((G69&lt;=N69),"Request","")</f>
        <v/>
      </c>
      <c r="P69" s="158" t="s">
        <v>25</v>
      </c>
      <c r="Q69" s="157" t="str">
        <f t="shared" ref="Q69:Q90" si="4">IF(O69="Request","Newly Requested Spares","")</f>
        <v/>
      </c>
    </row>
    <row r="70" spans="1:17" s="121" customFormat="1" hidden="1" thickTop="1" x14ac:dyDescent="0.25">
      <c r="A70" s="181">
        <v>63</v>
      </c>
      <c r="B70" s="156" t="s">
        <v>119</v>
      </c>
      <c r="C70" s="156" t="s">
        <v>19</v>
      </c>
      <c r="D70" s="175" t="s">
        <v>684</v>
      </c>
      <c r="E70" s="157" t="s">
        <v>683</v>
      </c>
      <c r="F70" s="175"/>
      <c r="G70" s="171">
        <f>K70+L70-M70</f>
        <v>4</v>
      </c>
      <c r="H70" s="175" t="s">
        <v>22</v>
      </c>
      <c r="I70" s="156" t="s">
        <v>638</v>
      </c>
      <c r="J70" s="172"/>
      <c r="K70" s="171">
        <v>0</v>
      </c>
      <c r="L70" s="171">
        <v>4</v>
      </c>
      <c r="M70" s="171">
        <v>0</v>
      </c>
      <c r="N70" s="171">
        <v>5</v>
      </c>
      <c r="O70" s="156" t="str">
        <f>IF((G70&lt;=N70),"Request","")</f>
        <v>Request</v>
      </c>
      <c r="P70" s="158" t="s">
        <v>25</v>
      </c>
      <c r="Q70" s="157" t="str">
        <f t="shared" si="4"/>
        <v>Newly Requested Spares</v>
      </c>
    </row>
    <row r="71" spans="1:17" s="121" customFormat="1" hidden="1" thickTop="1" x14ac:dyDescent="0.25">
      <c r="A71" s="181">
        <v>64</v>
      </c>
      <c r="B71" s="156" t="s">
        <v>589</v>
      </c>
      <c r="C71" s="156" t="s">
        <v>44</v>
      </c>
      <c r="D71" s="156" t="s">
        <v>56</v>
      </c>
      <c r="E71" s="156" t="s">
        <v>55</v>
      </c>
      <c r="F71" s="156"/>
      <c r="G71" s="171">
        <f>K71+L71-M71</f>
        <v>70</v>
      </c>
      <c r="H71" s="156" t="s">
        <v>57</v>
      </c>
      <c r="I71" s="156" t="s">
        <v>386</v>
      </c>
      <c r="J71" s="170"/>
      <c r="K71" s="171">
        <v>0</v>
      </c>
      <c r="L71" s="171">
        <v>70</v>
      </c>
      <c r="M71" s="171">
        <v>0</v>
      </c>
      <c r="N71" s="171">
        <v>20</v>
      </c>
      <c r="O71" s="156" t="str">
        <f>IF((G71&lt;=N71),"Request","")</f>
        <v/>
      </c>
      <c r="P71" s="158" t="s">
        <v>25</v>
      </c>
      <c r="Q71" s="157" t="str">
        <f t="shared" si="4"/>
        <v/>
      </c>
    </row>
    <row r="72" spans="1:17" s="121" customFormat="1" ht="12.75" hidden="1" customHeight="1" x14ac:dyDescent="0.25">
      <c r="A72" s="181">
        <v>65</v>
      </c>
      <c r="B72" s="175" t="s">
        <v>996</v>
      </c>
      <c r="C72" s="175" t="s">
        <v>19</v>
      </c>
      <c r="D72" s="156" t="s">
        <v>997</v>
      </c>
      <c r="E72" s="159" t="s">
        <v>55</v>
      </c>
      <c r="F72" s="156"/>
      <c r="G72" s="171">
        <f>K72+L72-M72</f>
        <v>84</v>
      </c>
      <c r="H72" s="156" t="s">
        <v>57</v>
      </c>
      <c r="I72" s="173" t="s">
        <v>386</v>
      </c>
      <c r="J72" s="172"/>
      <c r="K72" s="171">
        <v>0</v>
      </c>
      <c r="L72" s="171">
        <v>84</v>
      </c>
      <c r="M72" s="171">
        <v>0</v>
      </c>
      <c r="N72" s="171">
        <v>20</v>
      </c>
      <c r="O72" s="156" t="str">
        <f>IF((G72&lt;=N72),"Request","")</f>
        <v/>
      </c>
      <c r="P72" s="158" t="s">
        <v>25</v>
      </c>
      <c r="Q72" s="157" t="str">
        <f t="shared" si="4"/>
        <v/>
      </c>
    </row>
    <row r="73" spans="1:17" s="121" customFormat="1" ht="11.25" hidden="1" customHeight="1" x14ac:dyDescent="0.25">
      <c r="A73" s="181">
        <v>66</v>
      </c>
      <c r="B73" s="175" t="s">
        <v>810</v>
      </c>
      <c r="C73" s="175" t="s">
        <v>19</v>
      </c>
      <c r="D73" s="156" t="s">
        <v>822</v>
      </c>
      <c r="E73" s="158" t="s">
        <v>821</v>
      </c>
      <c r="F73" s="156"/>
      <c r="G73" s="171">
        <f>K73+L73-M73</f>
        <v>7</v>
      </c>
      <c r="H73" s="173" t="s">
        <v>22</v>
      </c>
      <c r="I73" s="173" t="s">
        <v>638</v>
      </c>
      <c r="J73" s="170"/>
      <c r="K73" s="171">
        <v>0</v>
      </c>
      <c r="L73" s="171">
        <v>7</v>
      </c>
      <c r="M73" s="171">
        <v>0</v>
      </c>
      <c r="N73" s="171">
        <v>1</v>
      </c>
      <c r="O73" s="156" t="str">
        <f>IF((G73&lt;=N73),"Request","")</f>
        <v/>
      </c>
      <c r="P73" s="158" t="s">
        <v>25</v>
      </c>
      <c r="Q73" s="157" t="str">
        <f t="shared" si="4"/>
        <v/>
      </c>
    </row>
    <row r="74" spans="1:17" s="121" customFormat="1" ht="11.25" hidden="1" customHeight="1" x14ac:dyDescent="0.25">
      <c r="A74" s="181">
        <v>67</v>
      </c>
      <c r="B74" s="156" t="s">
        <v>612</v>
      </c>
      <c r="C74" s="156" t="s">
        <v>217</v>
      </c>
      <c r="D74" s="156" t="s">
        <v>227</v>
      </c>
      <c r="E74" s="156" t="s">
        <v>777</v>
      </c>
      <c r="F74" s="156"/>
      <c r="G74" s="171">
        <f>K74+L74-M74</f>
        <v>4</v>
      </c>
      <c r="H74" s="156" t="s">
        <v>38</v>
      </c>
      <c r="I74" s="156" t="s">
        <v>386</v>
      </c>
      <c r="J74" s="170"/>
      <c r="K74" s="171">
        <v>0</v>
      </c>
      <c r="L74" s="171">
        <v>4</v>
      </c>
      <c r="M74" s="171">
        <v>0</v>
      </c>
      <c r="N74" s="171">
        <v>5</v>
      </c>
      <c r="O74" s="156" t="str">
        <f>IF((G74&lt;=N74),"Request","")</f>
        <v>Request</v>
      </c>
      <c r="P74" s="158" t="s">
        <v>25</v>
      </c>
      <c r="Q74" s="157" t="str">
        <f t="shared" si="4"/>
        <v>Newly Requested Spares</v>
      </c>
    </row>
    <row r="75" spans="1:17" s="121" customFormat="1" hidden="1" thickTop="1" x14ac:dyDescent="0.25">
      <c r="A75" s="181">
        <v>68</v>
      </c>
      <c r="B75" s="156" t="s">
        <v>270</v>
      </c>
      <c r="C75" s="157" t="s">
        <v>405</v>
      </c>
      <c r="D75" s="156" t="s">
        <v>375</v>
      </c>
      <c r="E75" s="156" t="s">
        <v>413</v>
      </c>
      <c r="F75" s="156"/>
      <c r="G75" s="171">
        <f>K75+L75-M75</f>
        <v>2</v>
      </c>
      <c r="H75" s="156" t="s">
        <v>47</v>
      </c>
      <c r="I75" s="156" t="s">
        <v>638</v>
      </c>
      <c r="J75" s="172"/>
      <c r="K75" s="171">
        <v>0</v>
      </c>
      <c r="L75" s="171">
        <v>2</v>
      </c>
      <c r="M75" s="171">
        <v>0</v>
      </c>
      <c r="N75" s="171">
        <v>1</v>
      </c>
      <c r="O75" s="156" t="str">
        <f>IF((G75&lt;=N75),"Request","")</f>
        <v/>
      </c>
      <c r="P75" s="158" t="s">
        <v>25</v>
      </c>
      <c r="Q75" s="157" t="str">
        <f t="shared" si="4"/>
        <v/>
      </c>
    </row>
    <row r="76" spans="1:17" s="121" customFormat="1" ht="12.75" hidden="1" customHeight="1" x14ac:dyDescent="0.25">
      <c r="A76" s="181">
        <v>69</v>
      </c>
      <c r="B76" s="158" t="s">
        <v>25</v>
      </c>
      <c r="C76" s="156" t="s">
        <v>19</v>
      </c>
      <c r="D76" s="156" t="s">
        <v>776</v>
      </c>
      <c r="E76" s="156" t="s">
        <v>643</v>
      </c>
      <c r="F76" s="156"/>
      <c r="G76" s="171">
        <f>K76+L76-M76</f>
        <v>1</v>
      </c>
      <c r="H76" s="172" t="s">
        <v>38</v>
      </c>
      <c r="I76" s="156" t="s">
        <v>386</v>
      </c>
      <c r="J76" s="170"/>
      <c r="K76" s="171">
        <v>0</v>
      </c>
      <c r="L76" s="171">
        <v>1</v>
      </c>
      <c r="M76" s="171">
        <v>0</v>
      </c>
      <c r="N76" s="171">
        <v>1</v>
      </c>
      <c r="O76" s="156" t="str">
        <f>IF((G76&lt;=N76),"Request","")</f>
        <v>Request</v>
      </c>
      <c r="P76" s="158" t="s">
        <v>25</v>
      </c>
      <c r="Q76" s="157" t="str">
        <f t="shared" si="4"/>
        <v>Newly Requested Spares</v>
      </c>
    </row>
    <row r="77" spans="1:17" s="121" customFormat="1" ht="12.75" hidden="1" customHeight="1" x14ac:dyDescent="0.25">
      <c r="A77" s="181">
        <v>70</v>
      </c>
      <c r="B77" s="173" t="s">
        <v>712</v>
      </c>
      <c r="C77" s="156" t="s">
        <v>19</v>
      </c>
      <c r="D77" s="176" t="s">
        <v>714</v>
      </c>
      <c r="E77" s="176" t="s">
        <v>713</v>
      </c>
      <c r="F77" s="176"/>
      <c r="G77" s="171">
        <f>K77+L77-M77</f>
        <v>3</v>
      </c>
      <c r="H77" s="156" t="s">
        <v>141</v>
      </c>
      <c r="I77" s="156" t="s">
        <v>386</v>
      </c>
      <c r="J77" s="170"/>
      <c r="K77" s="171">
        <v>0</v>
      </c>
      <c r="L77" s="171">
        <v>3</v>
      </c>
      <c r="M77" s="171">
        <v>0</v>
      </c>
      <c r="N77" s="171">
        <v>2</v>
      </c>
      <c r="O77" s="156" t="str">
        <f>IF((G77&lt;=N77),"Request","")</f>
        <v/>
      </c>
      <c r="P77" s="158" t="s">
        <v>25</v>
      </c>
      <c r="Q77" s="157" t="str">
        <f t="shared" si="4"/>
        <v/>
      </c>
    </row>
    <row r="78" spans="1:17" s="121" customFormat="1" ht="12.75" hidden="1" customHeight="1" x14ac:dyDescent="0.25">
      <c r="A78" s="181">
        <v>71</v>
      </c>
      <c r="B78" s="156" t="s">
        <v>239</v>
      </c>
      <c r="C78" s="156" t="s">
        <v>240</v>
      </c>
      <c r="D78" s="156" t="s">
        <v>241</v>
      </c>
      <c r="E78" s="156" t="s">
        <v>796</v>
      </c>
      <c r="F78" s="156"/>
      <c r="G78" s="171">
        <f>K78+L78-M78</f>
        <v>2</v>
      </c>
      <c r="H78" s="156" t="s">
        <v>38</v>
      </c>
      <c r="I78" s="156" t="s">
        <v>638</v>
      </c>
      <c r="J78" s="170"/>
      <c r="K78" s="171">
        <v>0</v>
      </c>
      <c r="L78" s="171">
        <v>2</v>
      </c>
      <c r="M78" s="171">
        <v>0</v>
      </c>
      <c r="N78" s="171">
        <v>1</v>
      </c>
      <c r="O78" s="156" t="str">
        <f>IF((G78&lt;=N78),"Request","")</f>
        <v/>
      </c>
      <c r="P78" s="158" t="s">
        <v>25</v>
      </c>
      <c r="Q78" s="157" t="str">
        <f t="shared" si="4"/>
        <v/>
      </c>
    </row>
    <row r="79" spans="1:17" s="121" customFormat="1" ht="12.75" hidden="1" customHeight="1" x14ac:dyDescent="0.25">
      <c r="A79" s="181">
        <v>72</v>
      </c>
      <c r="B79" s="156" t="s">
        <v>222</v>
      </c>
      <c r="C79" s="156" t="s">
        <v>110</v>
      </c>
      <c r="D79" s="156" t="s">
        <v>303</v>
      </c>
      <c r="E79" s="156" t="s">
        <v>302</v>
      </c>
      <c r="F79" s="156"/>
      <c r="G79" s="171">
        <f>K79+L79-M79</f>
        <v>5</v>
      </c>
      <c r="H79" s="156" t="s">
        <v>38</v>
      </c>
      <c r="I79" s="156" t="s">
        <v>386</v>
      </c>
      <c r="J79" s="172"/>
      <c r="K79" s="171">
        <v>0</v>
      </c>
      <c r="L79" s="171">
        <v>5</v>
      </c>
      <c r="M79" s="171">
        <v>0</v>
      </c>
      <c r="N79" s="171">
        <v>5</v>
      </c>
      <c r="O79" s="156" t="str">
        <f>IF((G79&lt;=N79),"Request","")</f>
        <v>Request</v>
      </c>
      <c r="P79" s="158" t="s">
        <v>25</v>
      </c>
      <c r="Q79" s="157" t="str">
        <f t="shared" si="4"/>
        <v>Newly Requested Spares</v>
      </c>
    </row>
    <row r="80" spans="1:17" s="122" customFormat="1" ht="12.75" hidden="1" customHeight="1" x14ac:dyDescent="0.25">
      <c r="A80" s="181">
        <v>73</v>
      </c>
      <c r="B80" s="156" t="s">
        <v>76</v>
      </c>
      <c r="C80" s="156" t="s">
        <v>77</v>
      </c>
      <c r="D80" s="156" t="s">
        <v>79</v>
      </c>
      <c r="E80" s="156" t="s">
        <v>78</v>
      </c>
      <c r="F80" s="156"/>
      <c r="G80" s="171">
        <f>K80+L80-M80</f>
        <v>4</v>
      </c>
      <c r="H80" s="156" t="s">
        <v>80</v>
      </c>
      <c r="I80" s="156" t="s">
        <v>638</v>
      </c>
      <c r="J80" s="170"/>
      <c r="K80" s="171">
        <v>0</v>
      </c>
      <c r="L80" s="171">
        <v>4</v>
      </c>
      <c r="M80" s="171">
        <v>0</v>
      </c>
      <c r="N80" s="171">
        <v>2</v>
      </c>
      <c r="O80" s="156" t="str">
        <f>IF((G80&lt;=N80),"Request","")</f>
        <v/>
      </c>
      <c r="P80" s="158" t="s">
        <v>25</v>
      </c>
      <c r="Q80" s="157" t="str">
        <f t="shared" si="4"/>
        <v/>
      </c>
    </row>
    <row r="81" spans="1:17" s="121" customFormat="1" ht="12.75" hidden="1" customHeight="1" x14ac:dyDescent="0.25">
      <c r="A81" s="181">
        <v>74</v>
      </c>
      <c r="B81" s="175" t="s">
        <v>905</v>
      </c>
      <c r="C81" s="175" t="s">
        <v>19</v>
      </c>
      <c r="D81" s="156" t="s">
        <v>803</v>
      </c>
      <c r="E81" s="159" t="s">
        <v>802</v>
      </c>
      <c r="F81" s="156"/>
      <c r="G81" s="171">
        <f>K81+L81-M81</f>
        <v>5</v>
      </c>
      <c r="H81" s="173" t="s">
        <v>103</v>
      </c>
      <c r="I81" s="173" t="s">
        <v>386</v>
      </c>
      <c r="J81" s="170"/>
      <c r="K81" s="171">
        <v>0</v>
      </c>
      <c r="L81" s="171">
        <v>5</v>
      </c>
      <c r="M81" s="171">
        <v>0</v>
      </c>
      <c r="N81" s="171">
        <v>1</v>
      </c>
      <c r="O81" s="156" t="str">
        <f>IF((G81&lt;=N81),"Request","")</f>
        <v/>
      </c>
      <c r="P81" s="158" t="s">
        <v>25</v>
      </c>
      <c r="Q81" s="157" t="str">
        <f t="shared" si="4"/>
        <v/>
      </c>
    </row>
    <row r="82" spans="1:17" s="121" customFormat="1" ht="12.75" hidden="1" customHeight="1" x14ac:dyDescent="0.25">
      <c r="A82" s="181">
        <v>75</v>
      </c>
      <c r="B82" s="157" t="s">
        <v>1023</v>
      </c>
      <c r="C82" s="156" t="s">
        <v>19</v>
      </c>
      <c r="D82" s="156" t="s">
        <v>232</v>
      </c>
      <c r="E82" s="156" t="s">
        <v>233</v>
      </c>
      <c r="F82" s="156"/>
      <c r="G82" s="171">
        <f>K82+L82-M82</f>
        <v>8</v>
      </c>
      <c r="H82" s="156" t="s">
        <v>92</v>
      </c>
      <c r="I82" s="156" t="s">
        <v>386</v>
      </c>
      <c r="J82" s="170"/>
      <c r="K82" s="171">
        <v>0</v>
      </c>
      <c r="L82" s="171">
        <v>8</v>
      </c>
      <c r="M82" s="171">
        <v>0</v>
      </c>
      <c r="N82" s="171">
        <v>2</v>
      </c>
      <c r="O82" s="156" t="str">
        <f>IF((G82&lt;=N82),"Request","")</f>
        <v/>
      </c>
      <c r="P82" s="158" t="s">
        <v>25</v>
      </c>
      <c r="Q82" s="157" t="str">
        <f t="shared" si="4"/>
        <v/>
      </c>
    </row>
    <row r="83" spans="1:17" s="122" customFormat="1" hidden="1" thickTop="1" x14ac:dyDescent="0.25">
      <c r="A83" s="181">
        <v>76</v>
      </c>
      <c r="B83" s="156" t="s">
        <v>555</v>
      </c>
      <c r="C83" s="156" t="s">
        <v>342</v>
      </c>
      <c r="D83" s="158" t="s">
        <v>764</v>
      </c>
      <c r="E83" s="158" t="s">
        <v>763</v>
      </c>
      <c r="F83" s="158"/>
      <c r="G83" s="171">
        <f>K83+L83-M83</f>
        <v>15</v>
      </c>
      <c r="H83" s="172" t="s">
        <v>514</v>
      </c>
      <c r="I83" s="156" t="s">
        <v>638</v>
      </c>
      <c r="J83" s="170"/>
      <c r="K83" s="171">
        <v>0</v>
      </c>
      <c r="L83" s="171">
        <v>15</v>
      </c>
      <c r="M83" s="171">
        <v>0</v>
      </c>
      <c r="N83" s="174">
        <v>5</v>
      </c>
      <c r="O83" s="156" t="str">
        <f>IF((G83&lt;=N83),"Request","")</f>
        <v/>
      </c>
      <c r="P83" s="158" t="s">
        <v>25</v>
      </c>
      <c r="Q83" s="157" t="str">
        <f t="shared" si="4"/>
        <v/>
      </c>
    </row>
    <row r="84" spans="1:17" s="121" customFormat="1" ht="12.75" hidden="1" customHeight="1" x14ac:dyDescent="0.25">
      <c r="A84" s="181">
        <v>77</v>
      </c>
      <c r="B84" s="156" t="s">
        <v>555</v>
      </c>
      <c r="C84" s="156" t="s">
        <v>342</v>
      </c>
      <c r="D84" s="158" t="s">
        <v>762</v>
      </c>
      <c r="E84" s="158" t="s">
        <v>761</v>
      </c>
      <c r="F84" s="158"/>
      <c r="G84" s="171">
        <f>K84+L84-M84</f>
        <v>14</v>
      </c>
      <c r="H84" s="172" t="s">
        <v>514</v>
      </c>
      <c r="I84" s="156" t="s">
        <v>638</v>
      </c>
      <c r="J84" s="170"/>
      <c r="K84" s="171">
        <v>0</v>
      </c>
      <c r="L84" s="171">
        <v>14</v>
      </c>
      <c r="M84" s="171">
        <v>0</v>
      </c>
      <c r="N84" s="174">
        <v>5</v>
      </c>
      <c r="O84" s="156" t="str">
        <f>IF((G84&lt;=N84),"Request","")</f>
        <v/>
      </c>
      <c r="P84" s="158" t="s">
        <v>25</v>
      </c>
      <c r="Q84" s="157" t="str">
        <f t="shared" si="4"/>
        <v/>
      </c>
    </row>
    <row r="85" spans="1:17" s="121" customFormat="1" ht="12.75" hidden="1" customHeight="1" x14ac:dyDescent="0.25">
      <c r="A85" s="181">
        <v>78</v>
      </c>
      <c r="B85" s="175" t="s">
        <v>984</v>
      </c>
      <c r="C85" s="175" t="s">
        <v>19</v>
      </c>
      <c r="D85" s="156" t="s">
        <v>554</v>
      </c>
      <c r="E85" s="159" t="s">
        <v>985</v>
      </c>
      <c r="F85" s="156"/>
      <c r="G85" s="171">
        <f>K85+L85-M85</f>
        <v>3</v>
      </c>
      <c r="H85" s="156" t="s">
        <v>38</v>
      </c>
      <c r="I85" s="173" t="s">
        <v>386</v>
      </c>
      <c r="J85" s="172"/>
      <c r="K85" s="171"/>
      <c r="L85" s="171">
        <v>4</v>
      </c>
      <c r="M85" s="171">
        <v>1</v>
      </c>
      <c r="N85" s="171">
        <v>10</v>
      </c>
      <c r="O85" s="156" t="str">
        <f>IF((G85&lt;=N85),"Request","")</f>
        <v>Request</v>
      </c>
      <c r="P85" s="158" t="s">
        <v>25</v>
      </c>
      <c r="Q85" s="157" t="str">
        <f t="shared" si="4"/>
        <v>Newly Requested Spares</v>
      </c>
    </row>
    <row r="86" spans="1:17" s="122" customFormat="1" hidden="1" thickTop="1" x14ac:dyDescent="0.25">
      <c r="A86" s="181">
        <v>79</v>
      </c>
      <c r="B86" s="156" t="s">
        <v>545</v>
      </c>
      <c r="C86" s="156" t="s">
        <v>342</v>
      </c>
      <c r="D86" s="157" t="s">
        <v>551</v>
      </c>
      <c r="E86" s="157" t="s">
        <v>550</v>
      </c>
      <c r="F86" s="157"/>
      <c r="G86" s="171">
        <f>K86+L86-M86</f>
        <v>9</v>
      </c>
      <c r="H86" s="172" t="s">
        <v>83</v>
      </c>
      <c r="I86" s="156" t="s">
        <v>386</v>
      </c>
      <c r="J86" s="172"/>
      <c r="K86" s="171">
        <v>0</v>
      </c>
      <c r="L86" s="171">
        <v>9</v>
      </c>
      <c r="M86" s="171">
        <v>0</v>
      </c>
      <c r="N86" s="174">
        <v>1</v>
      </c>
      <c r="O86" s="156" t="str">
        <f>IF((G86&lt;=N86),"Request","")</f>
        <v/>
      </c>
      <c r="P86" s="158" t="s">
        <v>25</v>
      </c>
      <c r="Q86" s="157" t="str">
        <f t="shared" si="4"/>
        <v/>
      </c>
    </row>
    <row r="87" spans="1:17" s="121" customFormat="1" hidden="1" thickTop="1" x14ac:dyDescent="0.25">
      <c r="A87" s="181">
        <v>80</v>
      </c>
      <c r="B87" s="156" t="s">
        <v>545</v>
      </c>
      <c r="C87" s="156" t="s">
        <v>342</v>
      </c>
      <c r="D87" s="157" t="s">
        <v>659</v>
      </c>
      <c r="E87" s="156" t="s">
        <v>756</v>
      </c>
      <c r="F87" s="157"/>
      <c r="G87" s="171">
        <f>K87+L87-M87</f>
        <v>2</v>
      </c>
      <c r="H87" s="172" t="s">
        <v>92</v>
      </c>
      <c r="I87" s="156" t="s">
        <v>386</v>
      </c>
      <c r="J87" s="172"/>
      <c r="K87" s="171">
        <v>0</v>
      </c>
      <c r="L87" s="171">
        <v>2</v>
      </c>
      <c r="M87" s="171">
        <v>0</v>
      </c>
      <c r="N87" s="174">
        <v>2</v>
      </c>
      <c r="O87" s="156" t="str">
        <f>IF((G87&lt;=N87),"Request","")</f>
        <v>Request</v>
      </c>
      <c r="P87" s="158" t="s">
        <v>25</v>
      </c>
      <c r="Q87" s="157" t="str">
        <f t="shared" si="4"/>
        <v>Newly Requested Spares</v>
      </c>
    </row>
    <row r="88" spans="1:17" s="122" customFormat="1" ht="12.75" hidden="1" customHeight="1" x14ac:dyDescent="0.25">
      <c r="A88" s="181">
        <v>81</v>
      </c>
      <c r="B88" s="156" t="s">
        <v>906</v>
      </c>
      <c r="C88" s="156" t="s">
        <v>379</v>
      </c>
      <c r="D88" s="156" t="s">
        <v>907</v>
      </c>
      <c r="E88" s="156" t="s">
        <v>910</v>
      </c>
      <c r="F88" s="156"/>
      <c r="G88" s="171">
        <f>K88+L88-M88</f>
        <v>0</v>
      </c>
      <c r="H88" s="172" t="s">
        <v>83</v>
      </c>
      <c r="I88" s="156" t="s">
        <v>386</v>
      </c>
      <c r="J88" s="172"/>
      <c r="K88" s="171">
        <v>0</v>
      </c>
      <c r="L88" s="171">
        <v>0</v>
      </c>
      <c r="M88" s="171">
        <v>0</v>
      </c>
      <c r="N88" s="174">
        <v>2</v>
      </c>
      <c r="O88" s="156" t="str">
        <f>IF((G88&lt;=N88),"Request","")</f>
        <v>Request</v>
      </c>
      <c r="P88" s="158" t="s">
        <v>25</v>
      </c>
      <c r="Q88" s="157" t="str">
        <f t="shared" si="4"/>
        <v>Newly Requested Spares</v>
      </c>
    </row>
    <row r="89" spans="1:17" s="121" customFormat="1" ht="12.75" hidden="1" customHeight="1" x14ac:dyDescent="0.25">
      <c r="A89" s="181">
        <v>82</v>
      </c>
      <c r="B89" s="156" t="s">
        <v>177</v>
      </c>
      <c r="C89" s="156" t="s">
        <v>19</v>
      </c>
      <c r="D89" s="156" t="s">
        <v>179</v>
      </c>
      <c r="E89" s="156" t="s">
        <v>178</v>
      </c>
      <c r="F89" s="156"/>
      <c r="G89" s="171">
        <f>K89+L89-M89</f>
        <v>3</v>
      </c>
      <c r="H89" s="156" t="s">
        <v>22</v>
      </c>
      <c r="I89" s="156" t="s">
        <v>638</v>
      </c>
      <c r="J89" s="172"/>
      <c r="K89" s="171">
        <v>0</v>
      </c>
      <c r="L89" s="171">
        <v>5</v>
      </c>
      <c r="M89" s="171">
        <v>2</v>
      </c>
      <c r="N89" s="171">
        <v>2</v>
      </c>
      <c r="O89" s="156" t="str">
        <f>IF((G89&lt;=N89),"Request","")</f>
        <v/>
      </c>
      <c r="P89" s="158" t="s">
        <v>25</v>
      </c>
      <c r="Q89" s="157" t="str">
        <f t="shared" si="4"/>
        <v/>
      </c>
    </row>
    <row r="90" spans="1:17" s="121" customFormat="1" ht="12.75" hidden="1" customHeight="1" x14ac:dyDescent="0.25">
      <c r="A90" s="181">
        <v>83</v>
      </c>
      <c r="B90" s="156" t="s">
        <v>906</v>
      </c>
      <c r="C90" s="156" t="s">
        <v>379</v>
      </c>
      <c r="D90" s="156" t="s">
        <v>909</v>
      </c>
      <c r="E90" s="156" t="s">
        <v>908</v>
      </c>
      <c r="F90" s="156"/>
      <c r="G90" s="171">
        <f>K90+L90-M90</f>
        <v>3</v>
      </c>
      <c r="H90" s="172" t="s">
        <v>83</v>
      </c>
      <c r="I90" s="156" t="s">
        <v>386</v>
      </c>
      <c r="J90" s="172"/>
      <c r="K90" s="171">
        <v>0</v>
      </c>
      <c r="L90" s="171">
        <v>3</v>
      </c>
      <c r="M90" s="171">
        <v>0</v>
      </c>
      <c r="N90" s="174">
        <v>2</v>
      </c>
      <c r="O90" s="156" t="str">
        <f>IF((G90&lt;=N90),"Request","")</f>
        <v/>
      </c>
      <c r="P90" s="158" t="s">
        <v>25</v>
      </c>
      <c r="Q90" s="157" t="str">
        <f t="shared" si="4"/>
        <v/>
      </c>
    </row>
    <row r="91" spans="1:17" s="122" customFormat="1" ht="12.75" hidden="1" customHeight="1" x14ac:dyDescent="0.25">
      <c r="A91" s="181">
        <v>84</v>
      </c>
      <c r="B91" s="157" t="s">
        <v>1110</v>
      </c>
      <c r="C91" s="156" t="s">
        <v>30</v>
      </c>
      <c r="D91" s="187" t="s">
        <v>1112</v>
      </c>
      <c r="E91" s="187" t="s">
        <v>1111</v>
      </c>
      <c r="F91" s="187"/>
      <c r="G91" s="171">
        <f>K91+L91-M91</f>
        <v>2</v>
      </c>
      <c r="H91" s="176" t="s">
        <v>83</v>
      </c>
      <c r="I91" s="156" t="s">
        <v>386</v>
      </c>
      <c r="J91" s="170"/>
      <c r="K91" s="171">
        <v>0</v>
      </c>
      <c r="L91" s="171">
        <v>2</v>
      </c>
      <c r="M91" s="171">
        <v>0</v>
      </c>
      <c r="N91" s="171">
        <v>1</v>
      </c>
      <c r="O91" s="156" t="str">
        <f>IF((G91&lt;=N91),"Request","")</f>
        <v/>
      </c>
      <c r="P91" s="158"/>
      <c r="Q91" s="157"/>
    </row>
    <row r="92" spans="1:17" s="122" customFormat="1" ht="12.75" hidden="1" customHeight="1" x14ac:dyDescent="0.25">
      <c r="A92" s="181">
        <v>85</v>
      </c>
      <c r="B92" s="156" t="s">
        <v>526</v>
      </c>
      <c r="C92" s="158" t="s">
        <v>25</v>
      </c>
      <c r="D92" s="156" t="s">
        <v>100</v>
      </c>
      <c r="E92" s="156" t="s">
        <v>99</v>
      </c>
      <c r="F92" s="156"/>
      <c r="G92" s="171">
        <f>K92+L92-M92</f>
        <v>1</v>
      </c>
      <c r="H92" s="156" t="s">
        <v>101</v>
      </c>
      <c r="I92" s="156" t="s">
        <v>638</v>
      </c>
      <c r="J92" s="170"/>
      <c r="K92" s="171">
        <v>0</v>
      </c>
      <c r="L92" s="171">
        <v>1</v>
      </c>
      <c r="M92" s="171">
        <v>0</v>
      </c>
      <c r="N92" s="171">
        <v>1</v>
      </c>
      <c r="O92" s="156" t="str">
        <f>IF((G92&lt;=N92),"Request","")</f>
        <v>Request</v>
      </c>
      <c r="P92" s="158" t="s">
        <v>25</v>
      </c>
      <c r="Q92" s="157" t="str">
        <f t="shared" ref="Q92:Q100" si="5">IF(O92="Request","Newly Requested Spares","")</f>
        <v>Newly Requested Spares</v>
      </c>
    </row>
    <row r="93" spans="1:17" s="122" customFormat="1" ht="12.75" hidden="1" customHeight="1" x14ac:dyDescent="0.25">
      <c r="A93" s="181">
        <v>86</v>
      </c>
      <c r="B93" s="157" t="s">
        <v>454</v>
      </c>
      <c r="C93" s="156" t="s">
        <v>19</v>
      </c>
      <c r="D93" s="156" t="s">
        <v>878</v>
      </c>
      <c r="E93" s="156" t="s">
        <v>304</v>
      </c>
      <c r="F93" s="156"/>
      <c r="G93" s="171">
        <f>K93+L93-M93</f>
        <v>2</v>
      </c>
      <c r="H93" s="172" t="s">
        <v>38</v>
      </c>
      <c r="I93" s="156" t="s">
        <v>638</v>
      </c>
      <c r="J93" s="170"/>
      <c r="K93" s="171">
        <v>0</v>
      </c>
      <c r="L93" s="171">
        <v>2</v>
      </c>
      <c r="M93" s="171">
        <v>0</v>
      </c>
      <c r="N93" s="171">
        <v>5</v>
      </c>
      <c r="O93" s="156" t="str">
        <f>IF((G93&lt;=N93),"Request","")</f>
        <v>Request</v>
      </c>
      <c r="P93" s="158" t="s">
        <v>25</v>
      </c>
      <c r="Q93" s="157" t="str">
        <f t="shared" si="5"/>
        <v>Newly Requested Spares</v>
      </c>
    </row>
    <row r="94" spans="1:17" s="122" customFormat="1" ht="12.75" hidden="1" customHeight="1" x14ac:dyDescent="0.25">
      <c r="A94" s="181">
        <v>87</v>
      </c>
      <c r="B94" s="157" t="s">
        <v>553</v>
      </c>
      <c r="C94" s="156" t="s">
        <v>305</v>
      </c>
      <c r="D94" s="156" t="s">
        <v>307</v>
      </c>
      <c r="E94" s="156" t="s">
        <v>306</v>
      </c>
      <c r="F94" s="156"/>
      <c r="G94" s="171">
        <f>K94+L94-M94</f>
        <v>3</v>
      </c>
      <c r="H94" s="156" t="s">
        <v>92</v>
      </c>
      <c r="I94" s="156" t="s">
        <v>386</v>
      </c>
      <c r="J94" s="170"/>
      <c r="K94" s="171">
        <v>0</v>
      </c>
      <c r="L94" s="171">
        <v>3</v>
      </c>
      <c r="M94" s="171">
        <v>0</v>
      </c>
      <c r="N94" s="171">
        <v>5</v>
      </c>
      <c r="O94" s="156" t="str">
        <f>IF((G94&lt;=N94),"Request","")</f>
        <v>Request</v>
      </c>
      <c r="P94" s="158" t="s">
        <v>1038</v>
      </c>
      <c r="Q94" s="157" t="str">
        <f t="shared" si="5"/>
        <v>Newly Requested Spares</v>
      </c>
    </row>
    <row r="95" spans="1:17" s="122" customFormat="1" ht="12.75" hidden="1" customHeight="1" x14ac:dyDescent="0.25">
      <c r="A95" s="181">
        <v>88</v>
      </c>
      <c r="B95" s="175" t="s">
        <v>1015</v>
      </c>
      <c r="C95" s="175" t="s">
        <v>19</v>
      </c>
      <c r="D95" s="156" t="s">
        <v>1017</v>
      </c>
      <c r="E95" s="159" t="s">
        <v>1016</v>
      </c>
      <c r="F95" s="156"/>
      <c r="G95" s="171">
        <f>K95+L95-M95</f>
        <v>0</v>
      </c>
      <c r="H95" s="180" t="s">
        <v>22</v>
      </c>
      <c r="I95" s="173" t="s">
        <v>386</v>
      </c>
      <c r="J95" s="172"/>
      <c r="K95" s="171">
        <v>0</v>
      </c>
      <c r="L95" s="171">
        <v>0</v>
      </c>
      <c r="M95" s="171">
        <v>0</v>
      </c>
      <c r="N95" s="171">
        <v>2</v>
      </c>
      <c r="O95" s="156" t="str">
        <f>IF((G95&lt;=N95),"Request","")</f>
        <v>Request</v>
      </c>
      <c r="P95" s="158" t="s">
        <v>25</v>
      </c>
      <c r="Q95" s="157" t="str">
        <f t="shared" si="5"/>
        <v>Newly Requested Spares</v>
      </c>
    </row>
    <row r="96" spans="1:17" s="122" customFormat="1" ht="12.75" hidden="1" customHeight="1" x14ac:dyDescent="0.25">
      <c r="A96" s="181">
        <v>89</v>
      </c>
      <c r="B96" s="175" t="s">
        <v>1010</v>
      </c>
      <c r="C96" s="175" t="s">
        <v>19</v>
      </c>
      <c r="D96" s="156" t="s">
        <v>1009</v>
      </c>
      <c r="E96" s="159" t="s">
        <v>1008</v>
      </c>
      <c r="F96" s="156"/>
      <c r="G96" s="171">
        <f>K96+L96-M96</f>
        <v>5</v>
      </c>
      <c r="H96" s="156" t="s">
        <v>83</v>
      </c>
      <c r="I96" s="173" t="s">
        <v>638</v>
      </c>
      <c r="J96" s="172"/>
      <c r="K96" s="171">
        <v>0</v>
      </c>
      <c r="L96" s="171">
        <v>5</v>
      </c>
      <c r="M96" s="171">
        <v>0</v>
      </c>
      <c r="N96" s="171">
        <v>2</v>
      </c>
      <c r="O96" s="156" t="str">
        <f>IF((G96&lt;=N96),"Request","")</f>
        <v/>
      </c>
      <c r="P96" s="158" t="s">
        <v>25</v>
      </c>
      <c r="Q96" s="157" t="str">
        <f t="shared" si="5"/>
        <v/>
      </c>
    </row>
    <row r="97" spans="1:17" s="122" customFormat="1" ht="12.75" hidden="1" customHeight="1" x14ac:dyDescent="0.25">
      <c r="A97" s="181">
        <v>90</v>
      </c>
      <c r="B97" s="156" t="s">
        <v>168</v>
      </c>
      <c r="C97" s="156" t="s">
        <v>19</v>
      </c>
      <c r="D97" s="156" t="s">
        <v>170</v>
      </c>
      <c r="E97" s="156" t="s">
        <v>169</v>
      </c>
      <c r="F97" s="156"/>
      <c r="G97" s="171">
        <f>K97+L97-M97</f>
        <v>5</v>
      </c>
      <c r="H97" s="156" t="s">
        <v>171</v>
      </c>
      <c r="I97" s="156" t="s">
        <v>386</v>
      </c>
      <c r="J97" s="172"/>
      <c r="K97" s="171">
        <v>0</v>
      </c>
      <c r="L97" s="171">
        <v>5</v>
      </c>
      <c r="M97" s="171">
        <v>0</v>
      </c>
      <c r="N97" s="171">
        <v>1</v>
      </c>
      <c r="O97" s="156" t="str">
        <f>IF((G97&lt;=N97),"Request","")</f>
        <v/>
      </c>
      <c r="P97" s="158" t="s">
        <v>25</v>
      </c>
      <c r="Q97" s="157" t="str">
        <f t="shared" si="5"/>
        <v/>
      </c>
    </row>
    <row r="98" spans="1:17" s="122" customFormat="1" ht="22.5" hidden="1" customHeight="1" x14ac:dyDescent="0.25">
      <c r="A98" s="181">
        <v>91</v>
      </c>
      <c r="B98" s="158" t="s">
        <v>983</v>
      </c>
      <c r="C98" s="175" t="s">
        <v>866</v>
      </c>
      <c r="D98" s="159" t="s">
        <v>554</v>
      </c>
      <c r="E98" s="159" t="s">
        <v>940</v>
      </c>
      <c r="F98" s="159"/>
      <c r="G98" s="171">
        <f>K98+L98-M98</f>
        <v>2</v>
      </c>
      <c r="H98" s="159" t="s">
        <v>83</v>
      </c>
      <c r="I98" s="173" t="s">
        <v>386</v>
      </c>
      <c r="J98" s="172"/>
      <c r="K98" s="171">
        <v>0</v>
      </c>
      <c r="L98" s="171">
        <v>2</v>
      </c>
      <c r="M98" s="171">
        <v>0</v>
      </c>
      <c r="N98" s="171">
        <v>1</v>
      </c>
      <c r="O98" s="156" t="str">
        <f>IF((G98&lt;=N98),"Request","")</f>
        <v/>
      </c>
      <c r="P98" s="158" t="s">
        <v>25</v>
      </c>
      <c r="Q98" s="157" t="str">
        <f t="shared" si="5"/>
        <v/>
      </c>
    </row>
    <row r="99" spans="1:17" s="122" customFormat="1" ht="22.5" hidden="1" customHeight="1" x14ac:dyDescent="0.25">
      <c r="A99" s="181">
        <v>92</v>
      </c>
      <c r="B99" s="175" t="s">
        <v>676</v>
      </c>
      <c r="C99" s="175" t="s">
        <v>866</v>
      </c>
      <c r="D99" s="159" t="s">
        <v>554</v>
      </c>
      <c r="E99" s="159" t="s">
        <v>941</v>
      </c>
      <c r="F99" s="159"/>
      <c r="G99" s="171">
        <f>K99+L99-M99</f>
        <v>10</v>
      </c>
      <c r="H99" s="159" t="s">
        <v>103</v>
      </c>
      <c r="I99" s="173" t="s">
        <v>386</v>
      </c>
      <c r="J99" s="172"/>
      <c r="K99" s="171">
        <v>0</v>
      </c>
      <c r="L99" s="171">
        <v>10</v>
      </c>
      <c r="M99" s="171">
        <v>0</v>
      </c>
      <c r="N99" s="171">
        <v>5</v>
      </c>
      <c r="O99" s="156" t="str">
        <f>IF((G99&lt;=N99),"Request","")</f>
        <v/>
      </c>
      <c r="P99" s="158" t="s">
        <v>25</v>
      </c>
      <c r="Q99" s="157" t="str">
        <f t="shared" si="5"/>
        <v/>
      </c>
    </row>
    <row r="100" spans="1:17" s="122" customFormat="1" ht="22.5" hidden="1" customHeight="1" x14ac:dyDescent="0.25">
      <c r="A100" s="181">
        <v>93</v>
      </c>
      <c r="B100" s="175" t="s">
        <v>676</v>
      </c>
      <c r="C100" s="175" t="s">
        <v>866</v>
      </c>
      <c r="D100" s="159" t="s">
        <v>554</v>
      </c>
      <c r="E100" s="159" t="s">
        <v>942</v>
      </c>
      <c r="F100" s="159"/>
      <c r="G100" s="171">
        <f>K100+L100-M100</f>
        <v>10</v>
      </c>
      <c r="H100" s="159" t="s">
        <v>103</v>
      </c>
      <c r="I100" s="173" t="s">
        <v>386</v>
      </c>
      <c r="J100" s="172"/>
      <c r="K100" s="171">
        <v>0</v>
      </c>
      <c r="L100" s="171">
        <v>10</v>
      </c>
      <c r="M100" s="171">
        <v>0</v>
      </c>
      <c r="N100" s="171">
        <v>5</v>
      </c>
      <c r="O100" s="156" t="str">
        <f>IF((G100&lt;=N100),"Request","")</f>
        <v/>
      </c>
      <c r="P100" s="158" t="s">
        <v>25</v>
      </c>
      <c r="Q100" s="157" t="str">
        <f t="shared" si="5"/>
        <v/>
      </c>
    </row>
    <row r="101" spans="1:17" s="122" customFormat="1" ht="12.75" hidden="1" customHeight="1" x14ac:dyDescent="0.25">
      <c r="A101" s="181">
        <v>94</v>
      </c>
      <c r="B101" s="156" t="s">
        <v>557</v>
      </c>
      <c r="C101" s="156" t="s">
        <v>30</v>
      </c>
      <c r="D101" s="176" t="s">
        <v>593</v>
      </c>
      <c r="E101" s="176" t="s">
        <v>592</v>
      </c>
      <c r="F101" s="176"/>
      <c r="G101" s="171">
        <f>K101+L101-M101</f>
        <v>5</v>
      </c>
      <c r="H101" s="176" t="s">
        <v>38</v>
      </c>
      <c r="I101" s="156" t="s">
        <v>638</v>
      </c>
      <c r="J101" s="172"/>
      <c r="K101" s="171">
        <v>0</v>
      </c>
      <c r="L101" s="171">
        <v>5</v>
      </c>
      <c r="M101" s="171">
        <v>0</v>
      </c>
      <c r="N101" s="171">
        <v>5</v>
      </c>
      <c r="O101" s="156" t="str">
        <f>IF((G101&lt;=N101),"Request","")</f>
        <v>Request</v>
      </c>
      <c r="P101" s="158" t="s">
        <v>25</v>
      </c>
      <c r="Q101" s="157"/>
    </row>
    <row r="102" spans="1:17" s="122" customFormat="1" hidden="1" thickTop="1" x14ac:dyDescent="0.25">
      <c r="A102" s="181">
        <v>95</v>
      </c>
      <c r="B102" s="159" t="s">
        <v>1088</v>
      </c>
      <c r="C102" s="175" t="s">
        <v>19</v>
      </c>
      <c r="D102" s="159" t="s">
        <v>1090</v>
      </c>
      <c r="E102" s="159" t="s">
        <v>1089</v>
      </c>
      <c r="F102" s="159"/>
      <c r="G102" s="171">
        <f>K102+L102-M102</f>
        <v>5</v>
      </c>
      <c r="H102" s="180" t="s">
        <v>83</v>
      </c>
      <c r="I102" s="173" t="s">
        <v>386</v>
      </c>
      <c r="J102" s="172"/>
      <c r="K102" s="171">
        <v>0</v>
      </c>
      <c r="L102" s="171">
        <v>5</v>
      </c>
      <c r="M102" s="171">
        <v>0</v>
      </c>
      <c r="N102" s="171">
        <v>1</v>
      </c>
      <c r="O102" s="156" t="str">
        <f>IF((G102&lt;=N102),"Request","")</f>
        <v/>
      </c>
      <c r="P102" s="158" t="s">
        <v>25</v>
      </c>
      <c r="Q102" s="157" t="str">
        <f t="shared" ref="Q102:Q116" si="6">IF(O102="Request","Newly Requested Spares","")</f>
        <v/>
      </c>
    </row>
    <row r="103" spans="1:17" s="122" customFormat="1" ht="12.75" hidden="1" customHeight="1" x14ac:dyDescent="0.25">
      <c r="A103" s="181">
        <v>96</v>
      </c>
      <c r="B103" s="173" t="s">
        <v>528</v>
      </c>
      <c r="C103" s="156" t="s">
        <v>44</v>
      </c>
      <c r="D103" s="173" t="s">
        <v>141</v>
      </c>
      <c r="E103" s="157" t="s">
        <v>992</v>
      </c>
      <c r="F103" s="173"/>
      <c r="G103" s="171">
        <f>K103+L103-M103</f>
        <v>20</v>
      </c>
      <c r="H103" s="156" t="s">
        <v>425</v>
      </c>
      <c r="I103" s="156" t="s">
        <v>638</v>
      </c>
      <c r="J103" s="170"/>
      <c r="K103" s="171">
        <v>0</v>
      </c>
      <c r="L103" s="171">
        <v>20</v>
      </c>
      <c r="M103" s="171">
        <v>0</v>
      </c>
      <c r="N103" s="171">
        <v>5</v>
      </c>
      <c r="O103" s="156" t="str">
        <f>IF((G103&lt;=N103),"Request","")</f>
        <v/>
      </c>
      <c r="P103" s="158" t="s">
        <v>1025</v>
      </c>
      <c r="Q103" s="157" t="str">
        <f t="shared" si="6"/>
        <v/>
      </c>
    </row>
    <row r="104" spans="1:17" s="122" customFormat="1" ht="12.75" hidden="1" customHeight="1" x14ac:dyDescent="0.25">
      <c r="A104" s="181">
        <v>97</v>
      </c>
      <c r="B104" s="173" t="s">
        <v>528</v>
      </c>
      <c r="C104" s="156" t="s">
        <v>44</v>
      </c>
      <c r="D104" s="173" t="s">
        <v>789</v>
      </c>
      <c r="E104" s="156" t="s">
        <v>990</v>
      </c>
      <c r="F104" s="173"/>
      <c r="G104" s="171">
        <f>K104+L104-M104</f>
        <v>4</v>
      </c>
      <c r="H104" s="156" t="s">
        <v>549</v>
      </c>
      <c r="I104" s="156" t="s">
        <v>638</v>
      </c>
      <c r="J104" s="172"/>
      <c r="K104" s="171">
        <v>0</v>
      </c>
      <c r="L104" s="171">
        <v>6</v>
      </c>
      <c r="M104" s="171">
        <v>2</v>
      </c>
      <c r="N104" s="171">
        <v>5</v>
      </c>
      <c r="O104" s="156" t="str">
        <f>IF((G104&lt;=N104),"Request","")</f>
        <v>Request</v>
      </c>
      <c r="P104" s="158" t="s">
        <v>25</v>
      </c>
      <c r="Q104" s="157" t="str">
        <f t="shared" si="6"/>
        <v>Newly Requested Spares</v>
      </c>
    </row>
    <row r="105" spans="1:17" s="122" customFormat="1" ht="12.75" hidden="1" customHeight="1" x14ac:dyDescent="0.25">
      <c r="A105" s="181">
        <v>98</v>
      </c>
      <c r="B105" s="173" t="s">
        <v>528</v>
      </c>
      <c r="C105" s="156" t="s">
        <v>44</v>
      </c>
      <c r="D105" s="173" t="s">
        <v>141</v>
      </c>
      <c r="E105" s="157" t="s">
        <v>991</v>
      </c>
      <c r="F105" s="173"/>
      <c r="G105" s="171">
        <f>K105+L105-M105</f>
        <v>1</v>
      </c>
      <c r="H105" s="156" t="s">
        <v>425</v>
      </c>
      <c r="I105" s="156" t="s">
        <v>638</v>
      </c>
      <c r="J105" s="170"/>
      <c r="K105" s="171">
        <v>0</v>
      </c>
      <c r="L105" s="171">
        <v>1</v>
      </c>
      <c r="M105" s="171">
        <v>0</v>
      </c>
      <c r="N105" s="171">
        <v>5</v>
      </c>
      <c r="O105" s="156" t="str">
        <f>IF((G105&lt;=N105),"Request","")</f>
        <v>Request</v>
      </c>
      <c r="P105" s="158" t="s">
        <v>1025</v>
      </c>
      <c r="Q105" s="157" t="str">
        <f t="shared" si="6"/>
        <v>Newly Requested Spares</v>
      </c>
    </row>
    <row r="106" spans="1:17" s="122" customFormat="1" ht="12.75" hidden="1" customHeight="1" x14ac:dyDescent="0.25">
      <c r="A106" s="181">
        <v>99</v>
      </c>
      <c r="B106" s="173" t="s">
        <v>528</v>
      </c>
      <c r="C106" s="156" t="s">
        <v>44</v>
      </c>
      <c r="D106" s="173" t="s">
        <v>789</v>
      </c>
      <c r="E106" s="156" t="s">
        <v>989</v>
      </c>
      <c r="F106" s="173"/>
      <c r="G106" s="171">
        <f>K106+L106-M106</f>
        <v>23</v>
      </c>
      <c r="H106" s="156" t="s">
        <v>549</v>
      </c>
      <c r="I106" s="156" t="s">
        <v>638</v>
      </c>
      <c r="J106" s="172"/>
      <c r="K106" s="171">
        <v>0</v>
      </c>
      <c r="L106" s="171">
        <v>26</v>
      </c>
      <c r="M106" s="171">
        <v>3</v>
      </c>
      <c r="N106" s="171">
        <v>5</v>
      </c>
      <c r="O106" s="156" t="str">
        <f>IF((G106&lt;=N106),"Request","")</f>
        <v/>
      </c>
      <c r="P106" s="158" t="s">
        <v>25</v>
      </c>
      <c r="Q106" s="157" t="str">
        <f t="shared" si="6"/>
        <v/>
      </c>
    </row>
    <row r="107" spans="1:17" s="122" customFormat="1" hidden="1" thickTop="1" x14ac:dyDescent="0.25">
      <c r="A107" s="181">
        <v>100</v>
      </c>
      <c r="B107" s="176" t="s">
        <v>697</v>
      </c>
      <c r="C107" s="156" t="s">
        <v>19</v>
      </c>
      <c r="D107" s="176" t="s">
        <v>654</v>
      </c>
      <c r="E107" s="176" t="s">
        <v>699</v>
      </c>
      <c r="F107" s="176"/>
      <c r="G107" s="171">
        <f>K107+L107-M107</f>
        <v>14</v>
      </c>
      <c r="H107" s="175" t="s">
        <v>83</v>
      </c>
      <c r="I107" s="156" t="s">
        <v>386</v>
      </c>
      <c r="J107" s="185"/>
      <c r="K107" s="171">
        <v>0</v>
      </c>
      <c r="L107" s="171">
        <v>14</v>
      </c>
      <c r="M107" s="171">
        <v>0</v>
      </c>
      <c r="N107" s="171">
        <v>5</v>
      </c>
      <c r="O107" s="156" t="str">
        <f>IF((G107&lt;=N107),"Request","")</f>
        <v/>
      </c>
      <c r="P107" s="158" t="s">
        <v>25</v>
      </c>
      <c r="Q107" s="157" t="str">
        <f t="shared" si="6"/>
        <v/>
      </c>
    </row>
    <row r="108" spans="1:17" s="122" customFormat="1" ht="12.75" hidden="1" customHeight="1" x14ac:dyDescent="0.25">
      <c r="A108" s="181">
        <v>101</v>
      </c>
      <c r="B108" s="175" t="s">
        <v>969</v>
      </c>
      <c r="C108" s="175" t="s">
        <v>19</v>
      </c>
      <c r="D108" s="158" t="s">
        <v>38</v>
      </c>
      <c r="E108" s="191" t="s">
        <v>933</v>
      </c>
      <c r="F108" s="158"/>
      <c r="G108" s="171">
        <f>K108+L108-M108</f>
        <v>0</v>
      </c>
      <c r="H108" s="158" t="s">
        <v>38</v>
      </c>
      <c r="I108" s="173" t="s">
        <v>638</v>
      </c>
      <c r="J108" s="172"/>
      <c r="K108" s="171">
        <v>0</v>
      </c>
      <c r="L108" s="171">
        <v>0</v>
      </c>
      <c r="M108" s="171">
        <v>0</v>
      </c>
      <c r="N108" s="171">
        <v>5</v>
      </c>
      <c r="O108" s="156" t="str">
        <f>IF((G108&lt;=N108),"Request","")</f>
        <v>Request</v>
      </c>
      <c r="P108" s="158" t="s">
        <v>25</v>
      </c>
      <c r="Q108" s="157" t="str">
        <f t="shared" si="6"/>
        <v>Newly Requested Spares</v>
      </c>
    </row>
    <row r="109" spans="1:17" s="122" customFormat="1" ht="12.75" hidden="1" customHeight="1" x14ac:dyDescent="0.25">
      <c r="A109" s="181">
        <v>102</v>
      </c>
      <c r="B109" s="156" t="s">
        <v>270</v>
      </c>
      <c r="C109" s="156" t="s">
        <v>267</v>
      </c>
      <c r="D109" s="156" t="s">
        <v>615</v>
      </c>
      <c r="E109" s="156" t="s">
        <v>271</v>
      </c>
      <c r="F109" s="156"/>
      <c r="G109" s="171">
        <f>K109+L109-M109</f>
        <v>4</v>
      </c>
      <c r="H109" s="156" t="s">
        <v>38</v>
      </c>
      <c r="I109" s="156" t="s">
        <v>638</v>
      </c>
      <c r="J109" s="172"/>
      <c r="K109" s="171">
        <v>0</v>
      </c>
      <c r="L109" s="171">
        <v>4</v>
      </c>
      <c r="M109" s="171">
        <v>0</v>
      </c>
      <c r="N109" s="171">
        <v>1</v>
      </c>
      <c r="O109" s="156" t="str">
        <f>IF((G109&lt;=N109),"Request","")</f>
        <v/>
      </c>
      <c r="P109" s="158" t="s">
        <v>25</v>
      </c>
      <c r="Q109" s="157" t="str">
        <f t="shared" si="6"/>
        <v/>
      </c>
    </row>
    <row r="110" spans="1:17" s="122" customFormat="1" ht="12.75" hidden="1" customHeight="1" x14ac:dyDescent="0.25">
      <c r="A110" s="181">
        <v>103</v>
      </c>
      <c r="B110" s="156" t="s">
        <v>67</v>
      </c>
      <c r="C110" s="156" t="s">
        <v>19</v>
      </c>
      <c r="D110" s="156" t="s">
        <v>710</v>
      </c>
      <c r="E110" s="156" t="s">
        <v>68</v>
      </c>
      <c r="F110" s="156"/>
      <c r="G110" s="171">
        <f>K110+L110-M110</f>
        <v>13</v>
      </c>
      <c r="H110" s="156" t="s">
        <v>38</v>
      </c>
      <c r="I110" s="156" t="s">
        <v>386</v>
      </c>
      <c r="J110" s="170"/>
      <c r="K110" s="171">
        <v>0</v>
      </c>
      <c r="L110" s="171">
        <v>13</v>
      </c>
      <c r="M110" s="171">
        <v>0</v>
      </c>
      <c r="N110" s="171">
        <v>5</v>
      </c>
      <c r="O110" s="156" t="str">
        <f>IF((G110&lt;=N110),"Request","")</f>
        <v/>
      </c>
      <c r="P110" s="158" t="s">
        <v>25</v>
      </c>
      <c r="Q110" s="157" t="str">
        <f t="shared" si="6"/>
        <v/>
      </c>
    </row>
    <row r="111" spans="1:17" s="122" customFormat="1" ht="12.75" hidden="1" customHeight="1" x14ac:dyDescent="0.25">
      <c r="A111" s="181">
        <v>104</v>
      </c>
      <c r="B111" s="156" t="s">
        <v>67</v>
      </c>
      <c r="C111" s="156" t="s">
        <v>19</v>
      </c>
      <c r="D111" s="156" t="s">
        <v>675</v>
      </c>
      <c r="E111" s="156" t="s">
        <v>69</v>
      </c>
      <c r="F111" s="156"/>
      <c r="G111" s="171">
        <f>K111+L111-M111</f>
        <v>4</v>
      </c>
      <c r="H111" s="156" t="s">
        <v>38</v>
      </c>
      <c r="I111" s="156" t="s">
        <v>386</v>
      </c>
      <c r="J111" s="170"/>
      <c r="K111" s="171">
        <v>0</v>
      </c>
      <c r="L111" s="171">
        <v>4</v>
      </c>
      <c r="M111" s="171">
        <v>0</v>
      </c>
      <c r="N111" s="171">
        <v>5</v>
      </c>
      <c r="O111" s="156" t="str">
        <f>IF((G111&lt;=N111),"Request","")</f>
        <v>Request</v>
      </c>
      <c r="P111" s="158" t="s">
        <v>25</v>
      </c>
      <c r="Q111" s="157" t="str">
        <f t="shared" si="6"/>
        <v>Newly Requested Spares</v>
      </c>
    </row>
    <row r="112" spans="1:17" s="122" customFormat="1" ht="12.75" hidden="1" customHeight="1" x14ac:dyDescent="0.25">
      <c r="A112" s="181">
        <v>105</v>
      </c>
      <c r="B112" s="156" t="s">
        <v>67</v>
      </c>
      <c r="C112" s="156" t="s">
        <v>19</v>
      </c>
      <c r="D112" s="156" t="s">
        <v>880</v>
      </c>
      <c r="E112" s="156" t="s">
        <v>69</v>
      </c>
      <c r="F112" s="156"/>
      <c r="G112" s="171">
        <f>K112+L112-M112</f>
        <v>5</v>
      </c>
      <c r="H112" s="156" t="s">
        <v>38</v>
      </c>
      <c r="I112" s="156" t="s">
        <v>386</v>
      </c>
      <c r="J112" s="170"/>
      <c r="K112" s="171">
        <v>0</v>
      </c>
      <c r="L112" s="171">
        <v>5</v>
      </c>
      <c r="M112" s="171">
        <v>0</v>
      </c>
      <c r="N112" s="171">
        <v>5</v>
      </c>
      <c r="O112" s="156" t="str">
        <f>IF((G112&lt;=N112),"Request","")</f>
        <v>Request</v>
      </c>
      <c r="P112" s="158" t="s">
        <v>25</v>
      </c>
      <c r="Q112" s="157" t="str">
        <f t="shared" si="6"/>
        <v>Newly Requested Spares</v>
      </c>
    </row>
    <row r="113" spans="1:17" s="122" customFormat="1" ht="12.75" hidden="1" customHeight="1" x14ac:dyDescent="0.25">
      <c r="A113" s="181">
        <v>106</v>
      </c>
      <c r="B113" s="156" t="s">
        <v>545</v>
      </c>
      <c r="C113" s="156" t="s">
        <v>19</v>
      </c>
      <c r="D113" s="156" t="s">
        <v>547</v>
      </c>
      <c r="E113" s="156" t="s">
        <v>548</v>
      </c>
      <c r="F113" s="156"/>
      <c r="G113" s="171">
        <f>K113+L113-M113</f>
        <v>20</v>
      </c>
      <c r="H113" s="156" t="s">
        <v>492</v>
      </c>
      <c r="I113" s="156" t="s">
        <v>386</v>
      </c>
      <c r="J113" s="172"/>
      <c r="K113" s="171">
        <v>0</v>
      </c>
      <c r="L113" s="171">
        <v>20</v>
      </c>
      <c r="M113" s="171">
        <v>0</v>
      </c>
      <c r="N113" s="171">
        <v>2</v>
      </c>
      <c r="O113" s="156" t="str">
        <f>IF((G113&lt;=N113),"Request","")</f>
        <v/>
      </c>
      <c r="P113" s="158" t="s">
        <v>25</v>
      </c>
      <c r="Q113" s="157" t="str">
        <f t="shared" si="6"/>
        <v/>
      </c>
    </row>
    <row r="114" spans="1:17" s="121" customFormat="1" ht="23.25" hidden="1" thickTop="1" x14ac:dyDescent="0.25">
      <c r="A114" s="181">
        <v>107</v>
      </c>
      <c r="B114" s="157" t="s">
        <v>559</v>
      </c>
      <c r="C114" s="156" t="s">
        <v>240</v>
      </c>
      <c r="D114" s="158" t="s">
        <v>25</v>
      </c>
      <c r="E114" s="156" t="s">
        <v>621</v>
      </c>
      <c r="F114" s="158"/>
      <c r="G114" s="171">
        <f>K114+L114-M114</f>
        <v>3</v>
      </c>
      <c r="H114" s="172" t="s">
        <v>83</v>
      </c>
      <c r="I114" s="156" t="s">
        <v>638</v>
      </c>
      <c r="J114" s="172"/>
      <c r="K114" s="171">
        <v>0</v>
      </c>
      <c r="L114" s="171">
        <v>3</v>
      </c>
      <c r="M114" s="171">
        <v>0</v>
      </c>
      <c r="N114" s="171">
        <v>1</v>
      </c>
      <c r="O114" s="156" t="str">
        <f>IF((G114&lt;=N114),"Request","")</f>
        <v/>
      </c>
      <c r="P114" s="158" t="s">
        <v>25</v>
      </c>
      <c r="Q114" s="157" t="str">
        <f t="shared" si="6"/>
        <v/>
      </c>
    </row>
    <row r="115" spans="1:17" s="122" customFormat="1" ht="12.75" hidden="1" customHeight="1" x14ac:dyDescent="0.25">
      <c r="A115" s="181">
        <v>108</v>
      </c>
      <c r="B115" s="157" t="s">
        <v>536</v>
      </c>
      <c r="C115" s="175" t="s">
        <v>19</v>
      </c>
      <c r="D115" s="176" t="s">
        <v>1070</v>
      </c>
      <c r="E115" s="176" t="s">
        <v>1070</v>
      </c>
      <c r="F115" s="176"/>
      <c r="G115" s="171">
        <f>K115+L115-M115</f>
        <v>1</v>
      </c>
      <c r="H115" s="180" t="s">
        <v>1118</v>
      </c>
      <c r="I115" s="173" t="s">
        <v>638</v>
      </c>
      <c r="J115" s="172"/>
      <c r="K115" s="171">
        <v>0</v>
      </c>
      <c r="L115" s="171">
        <v>1</v>
      </c>
      <c r="M115" s="171">
        <v>0</v>
      </c>
      <c r="N115" s="171">
        <v>1</v>
      </c>
      <c r="O115" s="156" t="str">
        <f>IF((G115&lt;=N115),"Request","")</f>
        <v>Request</v>
      </c>
      <c r="P115" s="158" t="s">
        <v>25</v>
      </c>
      <c r="Q115" s="157" t="str">
        <f t="shared" si="6"/>
        <v>Newly Requested Spares</v>
      </c>
    </row>
    <row r="116" spans="1:17" s="122" customFormat="1" ht="12.75" hidden="1" customHeight="1" x14ac:dyDescent="0.25">
      <c r="A116" s="181">
        <v>109</v>
      </c>
      <c r="B116" s="175" t="s">
        <v>994</v>
      </c>
      <c r="C116" s="175" t="s">
        <v>19</v>
      </c>
      <c r="D116" s="156" t="s">
        <v>995</v>
      </c>
      <c r="E116" s="159" t="s">
        <v>993</v>
      </c>
      <c r="F116" s="156"/>
      <c r="G116" s="171">
        <f>K116+L116-M116</f>
        <v>2</v>
      </c>
      <c r="H116" s="156" t="s">
        <v>83</v>
      </c>
      <c r="I116" s="173" t="s">
        <v>386</v>
      </c>
      <c r="J116" s="172"/>
      <c r="K116" s="171">
        <v>0</v>
      </c>
      <c r="L116" s="171">
        <v>2</v>
      </c>
      <c r="M116" s="171">
        <v>0</v>
      </c>
      <c r="N116" s="171">
        <v>2</v>
      </c>
      <c r="O116" s="156" t="str">
        <f>IF((G116&lt;=N116),"Request","")</f>
        <v>Request</v>
      </c>
      <c r="P116" s="158" t="s">
        <v>25</v>
      </c>
      <c r="Q116" s="157" t="str">
        <f t="shared" si="6"/>
        <v>Newly Requested Spares</v>
      </c>
    </row>
    <row r="117" spans="1:17" s="122" customFormat="1" ht="12.75" hidden="1" customHeight="1" x14ac:dyDescent="0.25">
      <c r="A117" s="181">
        <v>110</v>
      </c>
      <c r="B117" s="156" t="s">
        <v>536</v>
      </c>
      <c r="C117" s="156" t="s">
        <v>240</v>
      </c>
      <c r="D117" s="158" t="s">
        <v>25</v>
      </c>
      <c r="E117" s="157" t="s">
        <v>970</v>
      </c>
      <c r="F117" s="158"/>
      <c r="G117" s="171">
        <f>K117+L117-M117</f>
        <v>1</v>
      </c>
      <c r="H117" s="172" t="s">
        <v>83</v>
      </c>
      <c r="I117" s="156" t="s">
        <v>638</v>
      </c>
      <c r="J117" s="172"/>
      <c r="K117" s="171">
        <v>0</v>
      </c>
      <c r="L117" s="171">
        <v>1</v>
      </c>
      <c r="M117" s="171">
        <v>0</v>
      </c>
      <c r="N117" s="171">
        <v>1</v>
      </c>
      <c r="O117" s="156" t="str">
        <f>IF((G117&lt;=N117),"Request","")</f>
        <v>Request</v>
      </c>
      <c r="P117" s="158" t="s">
        <v>25</v>
      </c>
      <c r="Q117" s="157"/>
    </row>
    <row r="118" spans="1:17" s="122" customFormat="1" ht="12.75" hidden="1" customHeight="1" x14ac:dyDescent="0.25">
      <c r="A118" s="181">
        <v>111</v>
      </c>
      <c r="B118" s="175" t="s">
        <v>1026</v>
      </c>
      <c r="C118" s="175" t="s">
        <v>19</v>
      </c>
      <c r="D118" s="159" t="s">
        <v>1027</v>
      </c>
      <c r="E118" s="159" t="s">
        <v>1028</v>
      </c>
      <c r="F118" s="159"/>
      <c r="G118" s="171">
        <f>K118+L118-M118</f>
        <v>6</v>
      </c>
      <c r="H118" s="156" t="s">
        <v>83</v>
      </c>
      <c r="I118" s="173" t="s">
        <v>638</v>
      </c>
      <c r="J118" s="172"/>
      <c r="K118" s="171">
        <v>0</v>
      </c>
      <c r="L118" s="171">
        <v>6</v>
      </c>
      <c r="M118" s="171">
        <v>0</v>
      </c>
      <c r="N118" s="171">
        <v>1</v>
      </c>
      <c r="O118" s="156" t="str">
        <f>IF((G118&lt;=N118),"Request","")</f>
        <v/>
      </c>
      <c r="P118" s="158" t="s">
        <v>25</v>
      </c>
      <c r="Q118" s="157" t="str">
        <f t="shared" ref="Q118:Q130" si="7">IF(O118="Request","Newly Requested Spares","")</f>
        <v/>
      </c>
    </row>
    <row r="119" spans="1:17" s="122" customFormat="1" ht="12.75" hidden="1" customHeight="1" x14ac:dyDescent="0.25">
      <c r="A119" s="181">
        <v>112</v>
      </c>
      <c r="B119" s="156" t="s">
        <v>915</v>
      </c>
      <c r="C119" s="175" t="s">
        <v>866</v>
      </c>
      <c r="D119" s="159" t="s">
        <v>921</v>
      </c>
      <c r="E119" s="157" t="s">
        <v>709</v>
      </c>
      <c r="F119" s="159"/>
      <c r="G119" s="171">
        <f>K119+L119-M119</f>
        <v>14</v>
      </c>
      <c r="H119" s="159" t="s">
        <v>83</v>
      </c>
      <c r="I119" s="173" t="s">
        <v>386</v>
      </c>
      <c r="J119" s="172"/>
      <c r="K119" s="171">
        <v>0</v>
      </c>
      <c r="L119" s="171">
        <v>14</v>
      </c>
      <c r="M119" s="171">
        <v>0</v>
      </c>
      <c r="N119" s="171">
        <v>5</v>
      </c>
      <c r="O119" s="156" t="str">
        <f>IF((G119&lt;=N119),"Request","")</f>
        <v/>
      </c>
      <c r="P119" s="158" t="s">
        <v>25</v>
      </c>
      <c r="Q119" s="157" t="str">
        <f t="shared" si="7"/>
        <v/>
      </c>
    </row>
    <row r="120" spans="1:17" s="122" customFormat="1" ht="12.75" hidden="1" customHeight="1" x14ac:dyDescent="0.25">
      <c r="A120" s="181">
        <v>113</v>
      </c>
      <c r="B120" s="156" t="s">
        <v>208</v>
      </c>
      <c r="C120" s="156" t="s">
        <v>19</v>
      </c>
      <c r="D120" s="156" t="s">
        <v>210</v>
      </c>
      <c r="E120" s="156" t="s">
        <v>209</v>
      </c>
      <c r="F120" s="156"/>
      <c r="G120" s="171">
        <f>K120+L120-M120</f>
        <v>0</v>
      </c>
      <c r="H120" s="156" t="s">
        <v>83</v>
      </c>
      <c r="I120" s="156" t="s">
        <v>638</v>
      </c>
      <c r="J120" s="170"/>
      <c r="K120" s="171">
        <v>0</v>
      </c>
      <c r="L120" s="171">
        <v>0</v>
      </c>
      <c r="M120" s="171">
        <v>0</v>
      </c>
      <c r="N120" s="171">
        <v>1</v>
      </c>
      <c r="O120" s="156" t="str">
        <f>IF((G120&lt;=N120),"Request","")</f>
        <v>Request</v>
      </c>
      <c r="P120" s="158" t="s">
        <v>25</v>
      </c>
      <c r="Q120" s="157" t="str">
        <f t="shared" si="7"/>
        <v>Newly Requested Spares</v>
      </c>
    </row>
    <row r="121" spans="1:17" s="122" customFormat="1" ht="12.75" hidden="1" customHeight="1" x14ac:dyDescent="0.25">
      <c r="A121" s="181">
        <v>114</v>
      </c>
      <c r="B121" s="175" t="s">
        <v>222</v>
      </c>
      <c r="C121" s="175" t="s">
        <v>775</v>
      </c>
      <c r="D121" s="158" t="s">
        <v>25</v>
      </c>
      <c r="E121" s="156" t="s">
        <v>708</v>
      </c>
      <c r="F121" s="158"/>
      <c r="G121" s="171">
        <f>K121+L121-M121</f>
        <v>0</v>
      </c>
      <c r="H121" s="173" t="s">
        <v>709</v>
      </c>
      <c r="I121" s="173" t="s">
        <v>386</v>
      </c>
      <c r="J121" s="172"/>
      <c r="K121" s="171">
        <v>0</v>
      </c>
      <c r="L121" s="171">
        <v>0</v>
      </c>
      <c r="M121" s="171">
        <v>0</v>
      </c>
      <c r="N121" s="171">
        <v>1</v>
      </c>
      <c r="O121" s="156" t="str">
        <f>IF((G121&lt;=N121),"Request","")</f>
        <v>Request</v>
      </c>
      <c r="P121" s="158" t="s">
        <v>25</v>
      </c>
      <c r="Q121" s="157" t="str">
        <f t="shared" si="7"/>
        <v>Newly Requested Spares</v>
      </c>
    </row>
    <row r="122" spans="1:17" s="122" customFormat="1" hidden="1" thickTop="1" x14ac:dyDescent="0.25">
      <c r="A122" s="181">
        <v>115</v>
      </c>
      <c r="B122" s="175" t="s">
        <v>1012</v>
      </c>
      <c r="C122" s="175" t="s">
        <v>19</v>
      </c>
      <c r="D122" s="156" t="s">
        <v>709</v>
      </c>
      <c r="E122" s="159" t="s">
        <v>1011</v>
      </c>
      <c r="F122" s="156"/>
      <c r="G122" s="171">
        <f>K122+L122-M122</f>
        <v>3</v>
      </c>
      <c r="H122" s="156" t="s">
        <v>83</v>
      </c>
      <c r="I122" s="173" t="s">
        <v>638</v>
      </c>
      <c r="J122" s="172"/>
      <c r="K122" s="171">
        <v>0</v>
      </c>
      <c r="L122" s="171">
        <v>3</v>
      </c>
      <c r="M122" s="171">
        <v>0</v>
      </c>
      <c r="N122" s="171">
        <v>2</v>
      </c>
      <c r="O122" s="156" t="str">
        <f>IF((G122&lt;=N122),"Request","")</f>
        <v/>
      </c>
      <c r="P122" s="158" t="s">
        <v>25</v>
      </c>
      <c r="Q122" s="157" t="str">
        <f t="shared" si="7"/>
        <v/>
      </c>
    </row>
    <row r="123" spans="1:17" s="122" customFormat="1" ht="12.75" hidden="1" customHeight="1" x14ac:dyDescent="0.25">
      <c r="A123" s="181">
        <v>116</v>
      </c>
      <c r="B123" s="156" t="s">
        <v>523</v>
      </c>
      <c r="C123" s="156" t="s">
        <v>19</v>
      </c>
      <c r="D123" s="157" t="s">
        <v>520</v>
      </c>
      <c r="E123" s="157" t="s">
        <v>519</v>
      </c>
      <c r="F123" s="157"/>
      <c r="G123" s="171">
        <f>K123+L123-M123</f>
        <v>0</v>
      </c>
      <c r="H123" s="156" t="s">
        <v>103</v>
      </c>
      <c r="I123" s="156" t="s">
        <v>638</v>
      </c>
      <c r="J123" s="172"/>
      <c r="K123" s="171">
        <v>0</v>
      </c>
      <c r="L123" s="171">
        <v>0</v>
      </c>
      <c r="M123" s="171">
        <v>0</v>
      </c>
      <c r="N123" s="171">
        <v>5</v>
      </c>
      <c r="O123" s="156" t="str">
        <f>IF((G123&lt;=N123),"Request","")</f>
        <v>Request</v>
      </c>
      <c r="P123" s="158" t="s">
        <v>25</v>
      </c>
      <c r="Q123" s="157" t="str">
        <f t="shared" si="7"/>
        <v>Newly Requested Spares</v>
      </c>
    </row>
    <row r="124" spans="1:17" s="122" customFormat="1" ht="12.75" hidden="1" customHeight="1" x14ac:dyDescent="0.25">
      <c r="A124" s="181">
        <v>117</v>
      </c>
      <c r="B124" s="173" t="s">
        <v>698</v>
      </c>
      <c r="C124" s="156" t="s">
        <v>19</v>
      </c>
      <c r="D124" s="176" t="s">
        <v>554</v>
      </c>
      <c r="E124" s="157" t="s">
        <v>734</v>
      </c>
      <c r="F124" s="176"/>
      <c r="G124" s="171">
        <f>K124+L124-M124</f>
        <v>9</v>
      </c>
      <c r="H124" s="156" t="s">
        <v>38</v>
      </c>
      <c r="I124" s="156" t="s">
        <v>386</v>
      </c>
      <c r="J124" s="170"/>
      <c r="K124" s="171">
        <v>0</v>
      </c>
      <c r="L124" s="171">
        <v>9</v>
      </c>
      <c r="M124" s="171">
        <v>0</v>
      </c>
      <c r="N124" s="171">
        <v>1</v>
      </c>
      <c r="O124" s="156" t="str">
        <f>IF((G124&lt;=N124),"Request","")</f>
        <v/>
      </c>
      <c r="P124" s="158" t="s">
        <v>25</v>
      </c>
      <c r="Q124" s="157" t="str">
        <f t="shared" si="7"/>
        <v/>
      </c>
    </row>
    <row r="125" spans="1:17" s="122" customFormat="1" ht="12.75" hidden="1" customHeight="1" x14ac:dyDescent="0.25">
      <c r="A125" s="181">
        <v>118</v>
      </c>
      <c r="B125" s="175" t="s">
        <v>557</v>
      </c>
      <c r="C125" s="175" t="s">
        <v>19</v>
      </c>
      <c r="D125" s="158" t="s">
        <v>1081</v>
      </c>
      <c r="E125" s="158" t="s">
        <v>1080</v>
      </c>
      <c r="F125" s="158"/>
      <c r="G125" s="171">
        <f>K125+L125-M125</f>
        <v>20</v>
      </c>
      <c r="H125" s="158" t="s">
        <v>83</v>
      </c>
      <c r="I125" s="173" t="s">
        <v>638</v>
      </c>
      <c r="J125" s="172"/>
      <c r="K125" s="171">
        <v>0</v>
      </c>
      <c r="L125" s="171">
        <v>20</v>
      </c>
      <c r="M125" s="171">
        <v>0</v>
      </c>
      <c r="N125" s="171">
        <v>2</v>
      </c>
      <c r="O125" s="156" t="str">
        <f>IF((G125&lt;=N125),"Request","")</f>
        <v/>
      </c>
      <c r="P125" s="158" t="s">
        <v>25</v>
      </c>
      <c r="Q125" s="157" t="str">
        <f t="shared" si="7"/>
        <v/>
      </c>
    </row>
    <row r="126" spans="1:17" s="122" customFormat="1" ht="12.75" hidden="1" customHeight="1" x14ac:dyDescent="0.25">
      <c r="A126" s="181">
        <v>119</v>
      </c>
      <c r="B126" s="173" t="s">
        <v>742</v>
      </c>
      <c r="C126" s="156" t="s">
        <v>743</v>
      </c>
      <c r="D126" s="156" t="s">
        <v>749</v>
      </c>
      <c r="E126" s="173" t="s">
        <v>1040</v>
      </c>
      <c r="F126" s="156"/>
      <c r="G126" s="171">
        <f>K126+L126-M126</f>
        <v>2</v>
      </c>
      <c r="H126" s="156" t="s">
        <v>86</v>
      </c>
      <c r="I126" s="156" t="s">
        <v>386</v>
      </c>
      <c r="J126" s="170"/>
      <c r="K126" s="171">
        <v>0</v>
      </c>
      <c r="L126" s="171">
        <v>2</v>
      </c>
      <c r="M126" s="171">
        <v>0</v>
      </c>
      <c r="N126" s="171">
        <v>1</v>
      </c>
      <c r="O126" s="156" t="str">
        <f>IF((G126&lt;=N126),"Request","")</f>
        <v/>
      </c>
      <c r="P126" s="158" t="s">
        <v>1041</v>
      </c>
      <c r="Q126" s="157" t="str">
        <f t="shared" si="7"/>
        <v/>
      </c>
    </row>
    <row r="127" spans="1:17" s="122" customFormat="1" ht="12.75" hidden="1" customHeight="1" x14ac:dyDescent="0.25">
      <c r="A127" s="181">
        <v>120</v>
      </c>
      <c r="B127" s="173" t="s">
        <v>742</v>
      </c>
      <c r="C127" s="156" t="s">
        <v>743</v>
      </c>
      <c r="D127" s="156" t="s">
        <v>749</v>
      </c>
      <c r="E127" s="173" t="s">
        <v>746</v>
      </c>
      <c r="F127" s="156"/>
      <c r="G127" s="171">
        <f>K127+L127-M127</f>
        <v>2</v>
      </c>
      <c r="H127" s="156" t="s">
        <v>86</v>
      </c>
      <c r="I127" s="156" t="s">
        <v>386</v>
      </c>
      <c r="J127" s="170"/>
      <c r="K127" s="171">
        <v>0</v>
      </c>
      <c r="L127" s="171">
        <v>2</v>
      </c>
      <c r="M127" s="171">
        <v>0</v>
      </c>
      <c r="N127" s="171">
        <v>1</v>
      </c>
      <c r="O127" s="156" t="str">
        <f>IF((G127&lt;=N127),"Request","")</f>
        <v/>
      </c>
      <c r="P127" s="158" t="s">
        <v>25</v>
      </c>
      <c r="Q127" s="157" t="str">
        <f t="shared" si="7"/>
        <v/>
      </c>
    </row>
    <row r="128" spans="1:17" s="122" customFormat="1" ht="12.75" hidden="1" customHeight="1" x14ac:dyDescent="0.25">
      <c r="A128" s="181">
        <v>121</v>
      </c>
      <c r="B128" s="173" t="s">
        <v>742</v>
      </c>
      <c r="C128" s="156" t="s">
        <v>743</v>
      </c>
      <c r="D128" s="156" t="s">
        <v>749</v>
      </c>
      <c r="E128" s="175" t="s">
        <v>744</v>
      </c>
      <c r="F128" s="156"/>
      <c r="G128" s="171">
        <f>K128+L128-M128</f>
        <v>0</v>
      </c>
      <c r="H128" s="156" t="s">
        <v>86</v>
      </c>
      <c r="I128" s="156" t="s">
        <v>386</v>
      </c>
      <c r="J128" s="172"/>
      <c r="K128" s="171">
        <v>0</v>
      </c>
      <c r="L128" s="171">
        <v>0</v>
      </c>
      <c r="M128" s="171">
        <v>0</v>
      </c>
      <c r="N128" s="171">
        <v>1</v>
      </c>
      <c r="O128" s="156" t="str">
        <f>IF((G128&lt;=N128),"Request","")</f>
        <v>Request</v>
      </c>
      <c r="P128" s="158" t="s">
        <v>25</v>
      </c>
      <c r="Q128" s="157" t="str">
        <f t="shared" si="7"/>
        <v>Newly Requested Spares</v>
      </c>
    </row>
    <row r="129" spans="1:17" s="122" customFormat="1" ht="12.75" hidden="1" customHeight="1" x14ac:dyDescent="0.25">
      <c r="A129" s="181">
        <v>122</v>
      </c>
      <c r="B129" s="173" t="s">
        <v>742</v>
      </c>
      <c r="C129" s="156" t="s">
        <v>743</v>
      </c>
      <c r="D129" s="156" t="s">
        <v>749</v>
      </c>
      <c r="E129" s="173" t="s">
        <v>955</v>
      </c>
      <c r="F129" s="156"/>
      <c r="G129" s="171">
        <f>K129+L129-M129</f>
        <v>4</v>
      </c>
      <c r="H129" s="156" t="s">
        <v>86</v>
      </c>
      <c r="I129" s="156" t="s">
        <v>386</v>
      </c>
      <c r="J129" s="170"/>
      <c r="K129" s="171">
        <v>0</v>
      </c>
      <c r="L129" s="171">
        <v>4</v>
      </c>
      <c r="M129" s="171">
        <v>0</v>
      </c>
      <c r="N129" s="171">
        <v>2</v>
      </c>
      <c r="O129" s="156" t="str">
        <f>IF((G129&lt;=N129),"Request","")</f>
        <v/>
      </c>
      <c r="P129" s="158" t="s">
        <v>25</v>
      </c>
      <c r="Q129" s="157" t="str">
        <f t="shared" si="7"/>
        <v/>
      </c>
    </row>
    <row r="130" spans="1:17" s="122" customFormat="1" ht="12.75" hidden="1" customHeight="1" x14ac:dyDescent="0.25">
      <c r="A130" s="181">
        <v>123</v>
      </c>
      <c r="B130" s="156" t="s">
        <v>1036</v>
      </c>
      <c r="C130" s="156" t="s">
        <v>1037</v>
      </c>
      <c r="D130" s="156" t="s">
        <v>74</v>
      </c>
      <c r="E130" s="156" t="s">
        <v>73</v>
      </c>
      <c r="F130" s="156"/>
      <c r="G130" s="171">
        <f>K130+L130-M130</f>
        <v>0</v>
      </c>
      <c r="H130" s="156" t="s">
        <v>75</v>
      </c>
      <c r="I130" s="156" t="s">
        <v>386</v>
      </c>
      <c r="J130" s="172"/>
      <c r="K130" s="171">
        <v>0</v>
      </c>
      <c r="L130" s="171">
        <v>0</v>
      </c>
      <c r="M130" s="171">
        <v>0</v>
      </c>
      <c r="N130" s="171">
        <v>1</v>
      </c>
      <c r="O130" s="156" t="str">
        <f>IF((G130&lt;=N130),"Request","")</f>
        <v>Request</v>
      </c>
      <c r="P130" s="158" t="s">
        <v>25</v>
      </c>
      <c r="Q130" s="157" t="str">
        <f t="shared" si="7"/>
        <v>Newly Requested Spares</v>
      </c>
    </row>
    <row r="131" spans="1:17" s="122" customFormat="1" ht="12.75" hidden="1" customHeight="1" x14ac:dyDescent="0.25">
      <c r="A131" s="181">
        <v>124</v>
      </c>
      <c r="B131" s="157" t="s">
        <v>1133</v>
      </c>
      <c r="C131" s="156" t="s">
        <v>30</v>
      </c>
      <c r="D131" s="156" t="s">
        <v>554</v>
      </c>
      <c r="E131" s="187" t="s">
        <v>1166</v>
      </c>
      <c r="F131" s="156"/>
      <c r="G131" s="171">
        <f>K131+L131-M131</f>
        <v>1</v>
      </c>
      <c r="H131" s="180" t="s">
        <v>38</v>
      </c>
      <c r="I131" s="156" t="s">
        <v>638</v>
      </c>
      <c r="J131" s="170"/>
      <c r="K131" s="171">
        <v>0</v>
      </c>
      <c r="L131" s="171">
        <v>1</v>
      </c>
      <c r="M131" s="171">
        <v>0</v>
      </c>
      <c r="N131" s="171">
        <v>5</v>
      </c>
      <c r="O131" s="156" t="str">
        <f>IF((G131&lt;=N131),"Request","")</f>
        <v>Request</v>
      </c>
      <c r="P131" s="158"/>
      <c r="Q131" s="157"/>
    </row>
    <row r="132" spans="1:17" s="122" customFormat="1" ht="12.75" hidden="1" customHeight="1" x14ac:dyDescent="0.25">
      <c r="A132" s="181">
        <v>125</v>
      </c>
      <c r="B132" s="156" t="s">
        <v>48</v>
      </c>
      <c r="C132" s="156" t="s">
        <v>19</v>
      </c>
      <c r="D132" s="156" t="s">
        <v>50</v>
      </c>
      <c r="E132" s="156" t="s">
        <v>49</v>
      </c>
      <c r="F132" s="156"/>
      <c r="G132" s="171">
        <f>K132+L132-M132</f>
        <v>3</v>
      </c>
      <c r="H132" s="156" t="s">
        <v>38</v>
      </c>
      <c r="I132" s="156" t="s">
        <v>386</v>
      </c>
      <c r="J132" s="170"/>
      <c r="K132" s="171">
        <v>0</v>
      </c>
      <c r="L132" s="171">
        <v>3</v>
      </c>
      <c r="M132" s="171">
        <v>0</v>
      </c>
      <c r="N132" s="171">
        <v>5</v>
      </c>
      <c r="O132" s="156" t="str">
        <f>IF((G132&lt;=N132),"Request","")</f>
        <v>Request</v>
      </c>
      <c r="P132" s="158" t="s">
        <v>25</v>
      </c>
      <c r="Q132" s="157" t="str">
        <f>IF(O132="Request","Newly Requested Spares","")</f>
        <v>Newly Requested Spares</v>
      </c>
    </row>
    <row r="133" spans="1:17" s="122" customFormat="1" ht="12.75" hidden="1" customHeight="1" x14ac:dyDescent="0.25">
      <c r="A133" s="181">
        <v>126</v>
      </c>
      <c r="B133" s="176" t="s">
        <v>1042</v>
      </c>
      <c r="C133" s="175" t="s">
        <v>19</v>
      </c>
      <c r="D133" s="180" t="s">
        <v>38</v>
      </c>
      <c r="E133" s="176" t="s">
        <v>1044</v>
      </c>
      <c r="F133" s="180"/>
      <c r="G133" s="171">
        <f>K133+L133-M133</f>
        <v>2</v>
      </c>
      <c r="H133" s="180" t="s">
        <v>1043</v>
      </c>
      <c r="I133" s="173" t="s">
        <v>386</v>
      </c>
      <c r="J133" s="172"/>
      <c r="K133" s="171">
        <v>0</v>
      </c>
      <c r="L133" s="171">
        <v>2</v>
      </c>
      <c r="M133" s="171">
        <v>0</v>
      </c>
      <c r="N133" s="171">
        <v>1</v>
      </c>
      <c r="O133" s="156" t="str">
        <f>IF((G133&lt;=N133),"Request","")</f>
        <v/>
      </c>
      <c r="P133" s="158" t="s">
        <v>25</v>
      </c>
      <c r="Q133" s="157" t="str">
        <f>IF(O133="Request","Newly Requested Spares","")</f>
        <v/>
      </c>
    </row>
    <row r="134" spans="1:17" s="122" customFormat="1" ht="12.75" hidden="1" customHeight="1" x14ac:dyDescent="0.25">
      <c r="A134" s="181">
        <v>127</v>
      </c>
      <c r="B134" s="157" t="s">
        <v>824</v>
      </c>
      <c r="C134" s="175" t="s">
        <v>19</v>
      </c>
      <c r="D134" s="179" t="s">
        <v>25</v>
      </c>
      <c r="E134" s="173" t="s">
        <v>827</v>
      </c>
      <c r="F134" s="179"/>
      <c r="G134" s="171">
        <f>K134+L134-M134</f>
        <v>1</v>
      </c>
      <c r="H134" s="173" t="s">
        <v>83</v>
      </c>
      <c r="I134" s="173" t="s">
        <v>638</v>
      </c>
      <c r="J134" s="172"/>
      <c r="K134" s="171">
        <v>0</v>
      </c>
      <c r="L134" s="171">
        <v>1</v>
      </c>
      <c r="M134" s="171">
        <v>0</v>
      </c>
      <c r="N134" s="171">
        <v>5</v>
      </c>
      <c r="O134" s="156" t="str">
        <f>IF((G134&lt;=N134),"Request","")</f>
        <v>Request</v>
      </c>
      <c r="P134" s="158" t="s">
        <v>25</v>
      </c>
      <c r="Q134" s="157" t="str">
        <f>IF(O134="Request","Newly Requested Spares","")</f>
        <v>Newly Requested Spares</v>
      </c>
    </row>
    <row r="135" spans="1:17" s="122" customFormat="1" ht="12.75" hidden="1" customHeight="1" x14ac:dyDescent="0.25">
      <c r="A135" s="181">
        <v>128</v>
      </c>
      <c r="B135" s="156" t="s">
        <v>833</v>
      </c>
      <c r="C135" s="175" t="s">
        <v>866</v>
      </c>
      <c r="D135" s="176" t="s">
        <v>554</v>
      </c>
      <c r="E135" s="157" t="s">
        <v>875</v>
      </c>
      <c r="F135" s="176"/>
      <c r="G135" s="171">
        <f>K135+L135-M135</f>
        <v>100</v>
      </c>
      <c r="H135" s="159" t="s">
        <v>733</v>
      </c>
      <c r="I135" s="173" t="s">
        <v>386</v>
      </c>
      <c r="J135" s="172"/>
      <c r="K135" s="171">
        <v>0</v>
      </c>
      <c r="L135" s="171">
        <v>100</v>
      </c>
      <c r="M135" s="171">
        <v>0</v>
      </c>
      <c r="N135" s="171">
        <v>10</v>
      </c>
      <c r="O135" s="156" t="str">
        <f>IF((G135&lt;=N135),"Request","")</f>
        <v/>
      </c>
      <c r="P135" s="158" t="s">
        <v>25</v>
      </c>
      <c r="Q135" s="157"/>
    </row>
    <row r="136" spans="1:17" s="122" customFormat="1" ht="12.75" hidden="1" customHeight="1" x14ac:dyDescent="0.25">
      <c r="A136" s="181">
        <v>129</v>
      </c>
      <c r="B136" s="156" t="s">
        <v>523</v>
      </c>
      <c r="C136" s="156" t="s">
        <v>19</v>
      </c>
      <c r="D136" s="159" t="s">
        <v>25</v>
      </c>
      <c r="E136" s="157" t="s">
        <v>755</v>
      </c>
      <c r="F136" s="159"/>
      <c r="G136" s="171">
        <f>K136+L136-M136</f>
        <v>1</v>
      </c>
      <c r="H136" s="156" t="s">
        <v>103</v>
      </c>
      <c r="I136" s="156" t="s">
        <v>638</v>
      </c>
      <c r="J136" s="172"/>
      <c r="K136" s="171">
        <v>0</v>
      </c>
      <c r="L136" s="171">
        <v>1</v>
      </c>
      <c r="M136" s="171">
        <v>0</v>
      </c>
      <c r="N136" s="171">
        <v>5</v>
      </c>
      <c r="O136" s="156" t="str">
        <f>IF((G136&lt;=N136),"Request","")</f>
        <v>Request</v>
      </c>
      <c r="P136" s="158" t="s">
        <v>25</v>
      </c>
      <c r="Q136" s="157" t="str">
        <f t="shared" ref="Q136:Q145" si="8">IF(O136="Request","Newly Requested Spares","")</f>
        <v>Newly Requested Spares</v>
      </c>
    </row>
    <row r="137" spans="1:17" s="122" customFormat="1" ht="12.75" hidden="1" customHeight="1" x14ac:dyDescent="0.25">
      <c r="A137" s="181">
        <v>130</v>
      </c>
      <c r="B137" s="156" t="s">
        <v>453</v>
      </c>
      <c r="C137" s="156" t="s">
        <v>19</v>
      </c>
      <c r="D137" s="156" t="s">
        <v>64</v>
      </c>
      <c r="E137" s="156" t="s">
        <v>663</v>
      </c>
      <c r="F137" s="156"/>
      <c r="G137" s="171">
        <f>K137+L137-M137</f>
        <v>7</v>
      </c>
      <c r="H137" s="156" t="s">
        <v>38</v>
      </c>
      <c r="I137" s="156" t="s">
        <v>638</v>
      </c>
      <c r="J137" s="170"/>
      <c r="K137" s="171">
        <v>0</v>
      </c>
      <c r="L137" s="171">
        <v>8</v>
      </c>
      <c r="M137" s="171">
        <v>1</v>
      </c>
      <c r="N137" s="171">
        <v>5</v>
      </c>
      <c r="O137" s="156" t="str">
        <f>IF((G137&lt;=N137),"Request","")</f>
        <v/>
      </c>
      <c r="P137" s="158" t="s">
        <v>25</v>
      </c>
      <c r="Q137" s="157" t="str">
        <f t="shared" si="8"/>
        <v/>
      </c>
    </row>
    <row r="138" spans="1:17" s="122" customFormat="1" ht="12.75" hidden="1" customHeight="1" x14ac:dyDescent="0.25">
      <c r="A138" s="181">
        <v>131</v>
      </c>
      <c r="B138" s="156" t="s">
        <v>453</v>
      </c>
      <c r="C138" s="156" t="s">
        <v>19</v>
      </c>
      <c r="D138" s="156" t="s">
        <v>65</v>
      </c>
      <c r="E138" s="156" t="s">
        <v>663</v>
      </c>
      <c r="F138" s="156"/>
      <c r="G138" s="171">
        <f>K138+L138-M138</f>
        <v>0</v>
      </c>
      <c r="H138" s="156" t="s">
        <v>38</v>
      </c>
      <c r="I138" s="156" t="s">
        <v>638</v>
      </c>
      <c r="J138" s="170"/>
      <c r="K138" s="171">
        <v>0</v>
      </c>
      <c r="L138" s="171">
        <v>0</v>
      </c>
      <c r="M138" s="171">
        <v>0</v>
      </c>
      <c r="N138" s="171">
        <v>5</v>
      </c>
      <c r="O138" s="156" t="str">
        <f>IF((G138&lt;=N138),"Request","")</f>
        <v>Request</v>
      </c>
      <c r="P138" s="158" t="s">
        <v>25</v>
      </c>
      <c r="Q138" s="157" t="str">
        <f t="shared" si="8"/>
        <v>Newly Requested Spares</v>
      </c>
    </row>
    <row r="139" spans="1:17" s="122" customFormat="1" ht="12.75" hidden="1" customHeight="1" x14ac:dyDescent="0.25">
      <c r="A139" s="181">
        <v>132</v>
      </c>
      <c r="B139" s="156" t="s">
        <v>453</v>
      </c>
      <c r="C139" s="156" t="s">
        <v>19</v>
      </c>
      <c r="D139" s="156" t="s">
        <v>64</v>
      </c>
      <c r="E139" s="156" t="s">
        <v>661</v>
      </c>
      <c r="F139" s="156"/>
      <c r="G139" s="171">
        <f>K139+L139-M139</f>
        <v>20</v>
      </c>
      <c r="H139" s="172" t="s">
        <v>38</v>
      </c>
      <c r="I139" s="156" t="s">
        <v>638</v>
      </c>
      <c r="J139" s="170"/>
      <c r="K139" s="171">
        <v>5</v>
      </c>
      <c r="L139" s="171">
        <v>15</v>
      </c>
      <c r="M139" s="171">
        <v>0</v>
      </c>
      <c r="N139" s="171">
        <v>5</v>
      </c>
      <c r="O139" s="156" t="str">
        <f>IF((G139&lt;=N139),"Request","")</f>
        <v/>
      </c>
      <c r="P139" s="158" t="s">
        <v>25</v>
      </c>
      <c r="Q139" s="157" t="str">
        <f t="shared" si="8"/>
        <v/>
      </c>
    </row>
    <row r="140" spans="1:17" s="122" customFormat="1" ht="12.75" hidden="1" customHeight="1" x14ac:dyDescent="0.25">
      <c r="A140" s="181">
        <v>133</v>
      </c>
      <c r="B140" s="157" t="s">
        <v>454</v>
      </c>
      <c r="C140" s="156" t="s">
        <v>19</v>
      </c>
      <c r="D140" s="156" t="s">
        <v>297</v>
      </c>
      <c r="E140" s="156" t="s">
        <v>661</v>
      </c>
      <c r="F140" s="156"/>
      <c r="G140" s="171">
        <f>K140+L140-M140</f>
        <v>0</v>
      </c>
      <c r="H140" s="172" t="s">
        <v>38</v>
      </c>
      <c r="I140" s="156" t="s">
        <v>638</v>
      </c>
      <c r="J140" s="172"/>
      <c r="K140" s="171">
        <v>0</v>
      </c>
      <c r="L140" s="171">
        <v>0</v>
      </c>
      <c r="M140" s="171">
        <v>0</v>
      </c>
      <c r="N140" s="171">
        <v>5</v>
      </c>
      <c r="O140" s="156" t="str">
        <f>IF((G140&lt;=N140),"Request","")</f>
        <v>Request</v>
      </c>
      <c r="P140" s="158" t="s">
        <v>25</v>
      </c>
      <c r="Q140" s="157" t="str">
        <f t="shared" si="8"/>
        <v>Newly Requested Spares</v>
      </c>
    </row>
    <row r="141" spans="1:17" s="122" customFormat="1" ht="12.75" hidden="1" customHeight="1" x14ac:dyDescent="0.25">
      <c r="A141" s="181">
        <v>134</v>
      </c>
      <c r="B141" s="156" t="s">
        <v>501</v>
      </c>
      <c r="C141" s="156" t="s">
        <v>19</v>
      </c>
      <c r="D141" s="157" t="s">
        <v>512</v>
      </c>
      <c r="E141" s="157" t="s">
        <v>505</v>
      </c>
      <c r="F141" s="157"/>
      <c r="G141" s="171">
        <f>K141+L141-M141</f>
        <v>1</v>
      </c>
      <c r="H141" s="172" t="s">
        <v>38</v>
      </c>
      <c r="I141" s="156" t="s">
        <v>638</v>
      </c>
      <c r="J141" s="172"/>
      <c r="K141" s="171">
        <v>0</v>
      </c>
      <c r="L141" s="171">
        <v>1</v>
      </c>
      <c r="M141" s="171">
        <v>0</v>
      </c>
      <c r="N141" s="171">
        <v>2</v>
      </c>
      <c r="O141" s="156" t="str">
        <f>IF((G141&lt;=N141),"Request","")</f>
        <v>Request</v>
      </c>
      <c r="P141" s="158" t="s">
        <v>25</v>
      </c>
      <c r="Q141" s="157" t="str">
        <f t="shared" si="8"/>
        <v>Newly Requested Spares</v>
      </c>
    </row>
    <row r="142" spans="1:17" s="121" customFormat="1" ht="12.75" hidden="1" customHeight="1" x14ac:dyDescent="0.25">
      <c r="A142" s="181">
        <v>135</v>
      </c>
      <c r="B142" s="156" t="s">
        <v>483</v>
      </c>
      <c r="C142" s="156" t="s">
        <v>243</v>
      </c>
      <c r="D142" s="156" t="s">
        <v>482</v>
      </c>
      <c r="E142" s="156" t="s">
        <v>639</v>
      </c>
      <c r="F142" s="156"/>
      <c r="G142" s="171">
        <f>K142+L142-M142</f>
        <v>1</v>
      </c>
      <c r="H142" s="156" t="s">
        <v>57</v>
      </c>
      <c r="I142" s="156" t="s">
        <v>638</v>
      </c>
      <c r="J142" s="172"/>
      <c r="K142" s="171">
        <v>0</v>
      </c>
      <c r="L142" s="171">
        <v>1</v>
      </c>
      <c r="M142" s="171">
        <v>0</v>
      </c>
      <c r="N142" s="171">
        <v>10</v>
      </c>
      <c r="O142" s="156" t="str">
        <f>IF((G142&lt;=N142),"Request","")</f>
        <v>Request</v>
      </c>
      <c r="P142" s="158" t="s">
        <v>25</v>
      </c>
      <c r="Q142" s="157" t="str">
        <f t="shared" si="8"/>
        <v>Newly Requested Spares</v>
      </c>
    </row>
    <row r="143" spans="1:17" s="121" customFormat="1" ht="12.75" hidden="1" customHeight="1" x14ac:dyDescent="0.25">
      <c r="A143" s="181">
        <v>136</v>
      </c>
      <c r="B143" s="156" t="s">
        <v>214</v>
      </c>
      <c r="C143" s="156" t="s">
        <v>19</v>
      </c>
      <c r="D143" s="156" t="s">
        <v>216</v>
      </c>
      <c r="E143" s="156" t="s">
        <v>215</v>
      </c>
      <c r="F143" s="156"/>
      <c r="G143" s="171">
        <f>K143+L143-M143</f>
        <v>0</v>
      </c>
      <c r="H143" s="156" t="s">
        <v>22</v>
      </c>
      <c r="I143" s="156" t="s">
        <v>638</v>
      </c>
      <c r="J143" s="170"/>
      <c r="K143" s="171">
        <v>0</v>
      </c>
      <c r="L143" s="171">
        <v>0</v>
      </c>
      <c r="M143" s="171">
        <v>0</v>
      </c>
      <c r="N143" s="171">
        <v>5</v>
      </c>
      <c r="O143" s="156" t="str">
        <f>IF((G143&lt;=N143),"Request","")</f>
        <v>Request</v>
      </c>
      <c r="P143" s="158" t="s">
        <v>25</v>
      </c>
      <c r="Q143" s="157" t="str">
        <f t="shared" si="8"/>
        <v>Newly Requested Spares</v>
      </c>
    </row>
    <row r="144" spans="1:17" s="121" customFormat="1" ht="12.75" hidden="1" customHeight="1" x14ac:dyDescent="0.25">
      <c r="A144" s="181">
        <v>137</v>
      </c>
      <c r="B144" s="175" t="s">
        <v>222</v>
      </c>
      <c r="C144" s="175" t="s">
        <v>775</v>
      </c>
      <c r="D144" s="158" t="s">
        <v>25</v>
      </c>
      <c r="E144" s="156" t="s">
        <v>732</v>
      </c>
      <c r="F144" s="158"/>
      <c r="G144" s="171">
        <f>K144+L144-M144</f>
        <v>5</v>
      </c>
      <c r="H144" s="173" t="s">
        <v>725</v>
      </c>
      <c r="I144" s="173" t="s">
        <v>386</v>
      </c>
      <c r="J144" s="170"/>
      <c r="K144" s="171">
        <v>0</v>
      </c>
      <c r="L144" s="171">
        <v>5</v>
      </c>
      <c r="M144" s="171">
        <v>0</v>
      </c>
      <c r="N144" s="171">
        <v>1</v>
      </c>
      <c r="O144" s="156" t="str">
        <f>IF((G144&lt;=N144),"Request","")</f>
        <v/>
      </c>
      <c r="P144" s="158" t="s">
        <v>1039</v>
      </c>
      <c r="Q144" s="157" t="str">
        <f t="shared" si="8"/>
        <v/>
      </c>
    </row>
    <row r="145" spans="1:17" s="121" customFormat="1" ht="12.75" hidden="1" customHeight="1" x14ac:dyDescent="0.25">
      <c r="A145" s="181">
        <v>138</v>
      </c>
      <c r="B145" s="175" t="s">
        <v>341</v>
      </c>
      <c r="C145" s="175" t="s">
        <v>19</v>
      </c>
      <c r="D145" s="173" t="s">
        <v>75</v>
      </c>
      <c r="E145" s="173" t="s">
        <v>769</v>
      </c>
      <c r="F145" s="173"/>
      <c r="G145" s="171">
        <f>K145+L145-M145</f>
        <v>0</v>
      </c>
      <c r="H145" s="173" t="s">
        <v>83</v>
      </c>
      <c r="I145" s="173" t="s">
        <v>386</v>
      </c>
      <c r="J145" s="178"/>
      <c r="K145" s="171">
        <v>0</v>
      </c>
      <c r="L145" s="171">
        <v>0</v>
      </c>
      <c r="M145" s="171">
        <v>0</v>
      </c>
      <c r="N145" s="171">
        <v>5</v>
      </c>
      <c r="O145" s="156" t="str">
        <f>IF((G145&lt;=N145),"Request","")</f>
        <v>Request</v>
      </c>
      <c r="P145" s="158" t="s">
        <v>25</v>
      </c>
      <c r="Q145" s="157" t="str">
        <f t="shared" si="8"/>
        <v>Newly Requested Spares</v>
      </c>
    </row>
    <row r="146" spans="1:17" s="121" customFormat="1" ht="12.75" hidden="1" customHeight="1" x14ac:dyDescent="0.25">
      <c r="A146" s="181">
        <v>139</v>
      </c>
      <c r="B146" s="156">
        <v>2</v>
      </c>
      <c r="C146" s="156" t="s">
        <v>342</v>
      </c>
      <c r="D146" s="159" t="s">
        <v>151</v>
      </c>
      <c r="E146" s="157" t="s">
        <v>564</v>
      </c>
      <c r="F146" s="159"/>
      <c r="G146" s="171">
        <f>K146+L146-M146</f>
        <v>5</v>
      </c>
      <c r="H146" s="172" t="s">
        <v>83</v>
      </c>
      <c r="I146" s="156" t="s">
        <v>638</v>
      </c>
      <c r="J146" s="172"/>
      <c r="K146" s="171">
        <v>0</v>
      </c>
      <c r="L146" s="171">
        <v>5</v>
      </c>
      <c r="M146" s="171">
        <v>0</v>
      </c>
      <c r="N146" s="174">
        <v>1</v>
      </c>
      <c r="O146" s="156" t="str">
        <f>IF((G146&lt;=N146),"Request","")</f>
        <v/>
      </c>
      <c r="P146" s="158" t="s">
        <v>25</v>
      </c>
      <c r="Q146" s="157" t="s">
        <v>391</v>
      </c>
    </row>
    <row r="147" spans="1:17" s="121" customFormat="1" ht="12.75" hidden="1" customHeight="1" x14ac:dyDescent="0.25">
      <c r="A147" s="181">
        <v>140</v>
      </c>
      <c r="B147" s="156" t="s">
        <v>556</v>
      </c>
      <c r="C147" s="156" t="s">
        <v>240</v>
      </c>
      <c r="D147" s="156" t="s">
        <v>242</v>
      </c>
      <c r="E147" s="156" t="s">
        <v>128</v>
      </c>
      <c r="F147" s="156"/>
      <c r="G147" s="171">
        <f>K147+L147-M147</f>
        <v>1</v>
      </c>
      <c r="H147" s="156" t="s">
        <v>38</v>
      </c>
      <c r="I147" s="156" t="s">
        <v>638</v>
      </c>
      <c r="J147" s="170"/>
      <c r="K147" s="171">
        <v>0</v>
      </c>
      <c r="L147" s="171">
        <v>1</v>
      </c>
      <c r="M147" s="171">
        <v>0</v>
      </c>
      <c r="N147" s="171">
        <v>5</v>
      </c>
      <c r="O147" s="156" t="str">
        <f>IF((G147&lt;=N147),"Request","")</f>
        <v>Request</v>
      </c>
      <c r="P147" s="158" t="s">
        <v>25</v>
      </c>
      <c r="Q147" s="157" t="str">
        <f t="shared" ref="Q147:Q188" si="9">IF(O147="Request","Newly Requested Spares","")</f>
        <v>Newly Requested Spares</v>
      </c>
    </row>
    <row r="148" spans="1:17" s="121" customFormat="1" ht="12.75" hidden="1" customHeight="1" x14ac:dyDescent="0.25">
      <c r="A148" s="181">
        <v>141</v>
      </c>
      <c r="B148" s="157" t="s">
        <v>455</v>
      </c>
      <c r="C148" s="156" t="s">
        <v>110</v>
      </c>
      <c r="D148" s="156" t="s">
        <v>66</v>
      </c>
      <c r="E148" s="156" t="s">
        <v>603</v>
      </c>
      <c r="F148" s="156"/>
      <c r="G148" s="171">
        <f>K148+L148-M148</f>
        <v>4</v>
      </c>
      <c r="H148" s="172" t="s">
        <v>38</v>
      </c>
      <c r="I148" s="156" t="s">
        <v>638</v>
      </c>
      <c r="J148" s="170"/>
      <c r="K148" s="171">
        <v>0</v>
      </c>
      <c r="L148" s="171">
        <v>4</v>
      </c>
      <c r="M148" s="171">
        <v>0</v>
      </c>
      <c r="N148" s="171">
        <v>8</v>
      </c>
      <c r="O148" s="156" t="str">
        <f>IF((G148&lt;=N148),"Request","")</f>
        <v>Request</v>
      </c>
      <c r="P148" s="158" t="s">
        <v>25</v>
      </c>
      <c r="Q148" s="157" t="str">
        <f t="shared" si="9"/>
        <v>Newly Requested Spares</v>
      </c>
    </row>
    <row r="149" spans="1:17" s="121" customFormat="1" ht="12.75" hidden="1" customHeight="1" x14ac:dyDescent="0.25">
      <c r="A149" s="181">
        <v>142</v>
      </c>
      <c r="B149" s="157" t="s">
        <v>823</v>
      </c>
      <c r="C149" s="156" t="s">
        <v>342</v>
      </c>
      <c r="D149" s="158" t="s">
        <v>25</v>
      </c>
      <c r="E149" s="158" t="s">
        <v>577</v>
      </c>
      <c r="F149" s="158"/>
      <c r="G149" s="171">
        <f>K149+L149-M149</f>
        <v>3</v>
      </c>
      <c r="H149" s="156" t="s">
        <v>83</v>
      </c>
      <c r="I149" s="156" t="s">
        <v>638</v>
      </c>
      <c r="J149" s="172"/>
      <c r="K149" s="171">
        <v>0</v>
      </c>
      <c r="L149" s="171">
        <v>3</v>
      </c>
      <c r="M149" s="171">
        <v>0</v>
      </c>
      <c r="N149" s="171">
        <v>5</v>
      </c>
      <c r="O149" s="156" t="str">
        <f>IF((G149&lt;=N149),"Request","")</f>
        <v>Request</v>
      </c>
      <c r="P149" s="158" t="s">
        <v>25</v>
      </c>
      <c r="Q149" s="157" t="str">
        <f t="shared" si="9"/>
        <v>Newly Requested Spares</v>
      </c>
    </row>
    <row r="150" spans="1:17" s="121" customFormat="1" ht="12.75" hidden="1" customHeight="1" x14ac:dyDescent="0.25">
      <c r="A150" s="181">
        <v>143</v>
      </c>
      <c r="B150" s="156" t="s">
        <v>523</v>
      </c>
      <c r="C150" s="156" t="s">
        <v>19</v>
      </c>
      <c r="D150" s="157" t="s">
        <v>515</v>
      </c>
      <c r="E150" s="157" t="s">
        <v>522</v>
      </c>
      <c r="F150" s="157"/>
      <c r="G150" s="171">
        <f>K150+L150-M150</f>
        <v>3</v>
      </c>
      <c r="H150" s="172" t="s">
        <v>22</v>
      </c>
      <c r="I150" s="156" t="s">
        <v>638</v>
      </c>
      <c r="J150" s="172"/>
      <c r="K150" s="171">
        <v>0</v>
      </c>
      <c r="L150" s="171">
        <v>3</v>
      </c>
      <c r="M150" s="171">
        <v>0</v>
      </c>
      <c r="N150" s="171">
        <v>5</v>
      </c>
      <c r="O150" s="156" t="str">
        <f>IF((G150&lt;=N150),"Request","")</f>
        <v>Request</v>
      </c>
      <c r="P150" s="158" t="s">
        <v>25</v>
      </c>
      <c r="Q150" s="157" t="str">
        <f t="shared" si="9"/>
        <v>Newly Requested Spares</v>
      </c>
    </row>
    <row r="151" spans="1:17" s="121" customFormat="1" ht="12.75" hidden="1" customHeight="1" x14ac:dyDescent="0.25">
      <c r="A151" s="181">
        <v>144</v>
      </c>
      <c r="B151" s="173" t="s">
        <v>905</v>
      </c>
      <c r="C151" s="175" t="s">
        <v>866</v>
      </c>
      <c r="D151" s="159" t="s">
        <v>25</v>
      </c>
      <c r="E151" s="157" t="s">
        <v>903</v>
      </c>
      <c r="F151" s="159"/>
      <c r="G151" s="171">
        <f>K151+L151-M151</f>
        <v>11</v>
      </c>
      <c r="H151" s="159" t="s">
        <v>904</v>
      </c>
      <c r="I151" s="173" t="s">
        <v>638</v>
      </c>
      <c r="J151" s="172"/>
      <c r="K151" s="171">
        <v>0</v>
      </c>
      <c r="L151" s="171">
        <v>11</v>
      </c>
      <c r="M151" s="171">
        <v>0</v>
      </c>
      <c r="N151" s="171">
        <v>2</v>
      </c>
      <c r="O151" s="156" t="str">
        <f>IF((G151&lt;=N151),"Request","")</f>
        <v/>
      </c>
      <c r="P151" s="158" t="s">
        <v>25</v>
      </c>
      <c r="Q151" s="157" t="str">
        <f t="shared" si="9"/>
        <v/>
      </c>
    </row>
    <row r="152" spans="1:17" s="121" customFormat="1" ht="12.75" hidden="1" customHeight="1" x14ac:dyDescent="0.25">
      <c r="A152" s="181">
        <v>145</v>
      </c>
      <c r="B152" s="156" t="s">
        <v>93</v>
      </c>
      <c r="C152" s="156" t="s">
        <v>94</v>
      </c>
      <c r="D152" s="156" t="s">
        <v>721</v>
      </c>
      <c r="E152" s="156" t="s">
        <v>95</v>
      </c>
      <c r="F152" s="156"/>
      <c r="G152" s="171">
        <f>K152+L152-M152</f>
        <v>10</v>
      </c>
      <c r="H152" s="156" t="s">
        <v>83</v>
      </c>
      <c r="I152" s="156" t="s">
        <v>638</v>
      </c>
      <c r="J152" s="170"/>
      <c r="K152" s="171">
        <v>0</v>
      </c>
      <c r="L152" s="171">
        <v>10</v>
      </c>
      <c r="M152" s="171">
        <v>0</v>
      </c>
      <c r="N152" s="171">
        <v>1</v>
      </c>
      <c r="O152" s="156" t="str">
        <f>IF((G152&lt;=N152),"Request","")</f>
        <v/>
      </c>
      <c r="P152" s="158" t="s">
        <v>25</v>
      </c>
      <c r="Q152" s="157" t="str">
        <f t="shared" si="9"/>
        <v/>
      </c>
    </row>
    <row r="153" spans="1:17" s="121" customFormat="1" ht="12.75" hidden="1" customHeight="1" x14ac:dyDescent="0.25">
      <c r="A153" s="181">
        <v>146</v>
      </c>
      <c r="B153" s="156" t="s">
        <v>26</v>
      </c>
      <c r="C153" s="156" t="s">
        <v>19</v>
      </c>
      <c r="D153" s="156" t="s">
        <v>28</v>
      </c>
      <c r="E153" s="156" t="s">
        <v>27</v>
      </c>
      <c r="F153" s="156"/>
      <c r="G153" s="171">
        <f>K153+L153-M153</f>
        <v>1</v>
      </c>
      <c r="H153" s="156" t="s">
        <v>22</v>
      </c>
      <c r="I153" s="156" t="s">
        <v>638</v>
      </c>
      <c r="J153" s="170"/>
      <c r="K153" s="171">
        <v>0</v>
      </c>
      <c r="L153" s="171">
        <v>1</v>
      </c>
      <c r="M153" s="171">
        <v>0</v>
      </c>
      <c r="N153" s="171">
        <v>1</v>
      </c>
      <c r="O153" s="156" t="str">
        <f>IF((G153&lt;=N153),"Request","")</f>
        <v>Request</v>
      </c>
      <c r="P153" s="158" t="s">
        <v>25</v>
      </c>
      <c r="Q153" s="157" t="str">
        <f t="shared" si="9"/>
        <v>Newly Requested Spares</v>
      </c>
    </row>
    <row r="154" spans="1:17" s="121" customFormat="1" ht="12.75" hidden="1" customHeight="1" x14ac:dyDescent="0.25">
      <c r="A154" s="181">
        <v>147</v>
      </c>
      <c r="B154" s="156" t="s">
        <v>52</v>
      </c>
      <c r="C154" s="156" t="s">
        <v>19</v>
      </c>
      <c r="D154" s="156" t="s">
        <v>54</v>
      </c>
      <c r="E154" s="156" t="s">
        <v>53</v>
      </c>
      <c r="F154" s="156"/>
      <c r="G154" s="171">
        <f>K154+L154-M154</f>
        <v>7</v>
      </c>
      <c r="H154" s="156" t="s">
        <v>22</v>
      </c>
      <c r="I154" s="156" t="s">
        <v>638</v>
      </c>
      <c r="J154" s="170"/>
      <c r="K154" s="171">
        <v>0</v>
      </c>
      <c r="L154" s="171">
        <v>7</v>
      </c>
      <c r="M154" s="171">
        <v>0</v>
      </c>
      <c r="N154" s="171">
        <v>5</v>
      </c>
      <c r="O154" s="156" t="str">
        <f>IF((G154&lt;=N154),"Request","")</f>
        <v/>
      </c>
      <c r="P154" s="158" t="s">
        <v>25</v>
      </c>
      <c r="Q154" s="157" t="str">
        <f t="shared" si="9"/>
        <v/>
      </c>
    </row>
    <row r="155" spans="1:17" s="121" customFormat="1" ht="12.75" hidden="1" customHeight="1" x14ac:dyDescent="0.25">
      <c r="A155" s="181">
        <v>148</v>
      </c>
      <c r="B155" s="156" t="s">
        <v>18</v>
      </c>
      <c r="C155" s="156" t="s">
        <v>19</v>
      </c>
      <c r="D155" s="156" t="s">
        <v>21</v>
      </c>
      <c r="E155" s="156" t="s">
        <v>20</v>
      </c>
      <c r="F155" s="156"/>
      <c r="G155" s="171">
        <f>K155+L155-M155</f>
        <v>1</v>
      </c>
      <c r="H155" s="156" t="s">
        <v>22</v>
      </c>
      <c r="I155" s="156" t="s">
        <v>638</v>
      </c>
      <c r="J155" s="170"/>
      <c r="K155" s="171">
        <v>0</v>
      </c>
      <c r="L155" s="171">
        <v>1</v>
      </c>
      <c r="M155" s="171">
        <v>0</v>
      </c>
      <c r="N155" s="171">
        <v>1</v>
      </c>
      <c r="O155" s="156" t="str">
        <f>IF((G155&lt;=N155),"Request","")</f>
        <v>Request</v>
      </c>
      <c r="P155" s="158" t="s">
        <v>25</v>
      </c>
      <c r="Q155" s="157" t="str">
        <f t="shared" si="9"/>
        <v>Newly Requested Spares</v>
      </c>
    </row>
    <row r="156" spans="1:17" s="121" customFormat="1" ht="23.25" hidden="1" customHeight="1" x14ac:dyDescent="0.25">
      <c r="A156" s="181">
        <v>149</v>
      </c>
      <c r="B156" s="156" t="s">
        <v>40</v>
      </c>
      <c r="C156" s="156" t="s">
        <v>30</v>
      </c>
      <c r="D156" s="156" t="s">
        <v>42</v>
      </c>
      <c r="E156" s="156" t="s">
        <v>41</v>
      </c>
      <c r="F156" s="156"/>
      <c r="G156" s="171">
        <f>K156+L156-M156</f>
        <v>4</v>
      </c>
      <c r="H156" s="156" t="s">
        <v>22</v>
      </c>
      <c r="I156" s="156" t="s">
        <v>638</v>
      </c>
      <c r="J156" s="170"/>
      <c r="K156" s="171">
        <v>0</v>
      </c>
      <c r="L156" s="171">
        <v>4</v>
      </c>
      <c r="M156" s="171">
        <v>0</v>
      </c>
      <c r="N156" s="171">
        <v>1</v>
      </c>
      <c r="O156" s="156" t="str">
        <f>IF((G156&lt;=N156),"Request","")</f>
        <v/>
      </c>
      <c r="P156" s="158" t="s">
        <v>25</v>
      </c>
      <c r="Q156" s="157" t="str">
        <f t="shared" si="9"/>
        <v/>
      </c>
    </row>
    <row r="157" spans="1:17" s="121" customFormat="1" hidden="1" thickTop="1" x14ac:dyDescent="0.25">
      <c r="A157" s="181">
        <v>150</v>
      </c>
      <c r="B157" s="173" t="s">
        <v>905</v>
      </c>
      <c r="C157" s="175" t="s">
        <v>866</v>
      </c>
      <c r="D157" s="159" t="s">
        <v>426</v>
      </c>
      <c r="E157" s="158" t="s">
        <v>928</v>
      </c>
      <c r="F157" s="159"/>
      <c r="G157" s="171">
        <f>K157+L157-M157</f>
        <v>29</v>
      </c>
      <c r="H157" s="159" t="s">
        <v>904</v>
      </c>
      <c r="I157" s="173" t="s">
        <v>386</v>
      </c>
      <c r="J157" s="170"/>
      <c r="K157" s="171">
        <v>0</v>
      </c>
      <c r="L157" s="171">
        <v>29</v>
      </c>
      <c r="M157" s="171">
        <v>0</v>
      </c>
      <c r="N157" s="171">
        <v>5</v>
      </c>
      <c r="O157" s="156" t="str">
        <f>IF((G157&lt;=N157),"Request","")</f>
        <v/>
      </c>
      <c r="P157" s="158" t="s">
        <v>25</v>
      </c>
      <c r="Q157" s="157" t="str">
        <f t="shared" si="9"/>
        <v/>
      </c>
    </row>
    <row r="158" spans="1:17" s="121" customFormat="1" hidden="1" thickTop="1" x14ac:dyDescent="0.25">
      <c r="A158" s="181">
        <v>151</v>
      </c>
      <c r="B158" s="156" t="s">
        <v>409</v>
      </c>
      <c r="C158" s="156" t="s">
        <v>19</v>
      </c>
      <c r="D158" s="156" t="s">
        <v>435</v>
      </c>
      <c r="E158" s="157" t="s">
        <v>428</v>
      </c>
      <c r="F158" s="156"/>
      <c r="G158" s="171">
        <f>K158+L158-M158</f>
        <v>4</v>
      </c>
      <c r="H158" s="156" t="s">
        <v>38</v>
      </c>
      <c r="I158" s="156" t="s">
        <v>386</v>
      </c>
      <c r="J158" s="172"/>
      <c r="K158" s="171">
        <v>0</v>
      </c>
      <c r="L158" s="171">
        <v>4</v>
      </c>
      <c r="M158" s="171">
        <v>0</v>
      </c>
      <c r="N158" s="171">
        <v>2</v>
      </c>
      <c r="O158" s="156" t="str">
        <f>IF((G158&lt;=N158),"Request","")</f>
        <v/>
      </c>
      <c r="P158" s="158" t="s">
        <v>25</v>
      </c>
      <c r="Q158" s="157" t="str">
        <f t="shared" si="9"/>
        <v/>
      </c>
    </row>
    <row r="159" spans="1:17" s="121" customFormat="1" ht="21.75" hidden="1" customHeight="1" x14ac:dyDescent="0.25">
      <c r="A159" s="181">
        <v>152</v>
      </c>
      <c r="B159" s="156" t="s">
        <v>409</v>
      </c>
      <c r="C159" s="156" t="s">
        <v>19</v>
      </c>
      <c r="D159" s="156" t="s">
        <v>434</v>
      </c>
      <c r="E159" s="157" t="s">
        <v>433</v>
      </c>
      <c r="F159" s="156"/>
      <c r="G159" s="171">
        <f>K159+L159-M159</f>
        <v>8</v>
      </c>
      <c r="H159" s="156" t="s">
        <v>38</v>
      </c>
      <c r="I159" s="156" t="s">
        <v>386</v>
      </c>
      <c r="J159" s="172"/>
      <c r="K159" s="171">
        <v>0</v>
      </c>
      <c r="L159" s="171">
        <v>8</v>
      </c>
      <c r="M159" s="171">
        <v>0</v>
      </c>
      <c r="N159" s="171">
        <v>2</v>
      </c>
      <c r="O159" s="156" t="str">
        <f>IF((G159&lt;=N159),"Request","")</f>
        <v/>
      </c>
      <c r="P159" s="158" t="s">
        <v>25</v>
      </c>
      <c r="Q159" s="157" t="str">
        <f t="shared" si="9"/>
        <v/>
      </c>
    </row>
    <row r="160" spans="1:17" s="121" customFormat="1" ht="27" hidden="1" customHeight="1" x14ac:dyDescent="0.25">
      <c r="A160" s="181">
        <v>153</v>
      </c>
      <c r="B160" s="156" t="s">
        <v>409</v>
      </c>
      <c r="C160" s="156" t="s">
        <v>19</v>
      </c>
      <c r="D160" s="156" t="s">
        <v>436</v>
      </c>
      <c r="E160" s="157" t="s">
        <v>432</v>
      </c>
      <c r="F160" s="156"/>
      <c r="G160" s="171">
        <f>K160+L160-M160</f>
        <v>0</v>
      </c>
      <c r="H160" s="156" t="s">
        <v>38</v>
      </c>
      <c r="I160" s="156" t="s">
        <v>386</v>
      </c>
      <c r="J160" s="172"/>
      <c r="K160" s="171">
        <v>0</v>
      </c>
      <c r="L160" s="171">
        <v>0</v>
      </c>
      <c r="M160" s="171">
        <v>0</v>
      </c>
      <c r="N160" s="171">
        <v>2</v>
      </c>
      <c r="O160" s="156" t="str">
        <f>IF((G160&lt;=N160),"Request","")</f>
        <v>Request</v>
      </c>
      <c r="P160" s="158" t="s">
        <v>25</v>
      </c>
      <c r="Q160" s="157" t="str">
        <f t="shared" si="9"/>
        <v>Newly Requested Spares</v>
      </c>
    </row>
    <row r="161" spans="1:17" s="121" customFormat="1" ht="12.75" hidden="1" customHeight="1" x14ac:dyDescent="0.25">
      <c r="A161" s="181">
        <v>154</v>
      </c>
      <c r="B161" s="156" t="s">
        <v>409</v>
      </c>
      <c r="C161" s="156" t="s">
        <v>19</v>
      </c>
      <c r="D161" s="156" t="s">
        <v>437</v>
      </c>
      <c r="E161" s="157" t="s">
        <v>431</v>
      </c>
      <c r="F161" s="156"/>
      <c r="G161" s="171">
        <f>K161+L161-M161</f>
        <v>7</v>
      </c>
      <c r="H161" s="156" t="s">
        <v>38</v>
      </c>
      <c r="I161" s="156" t="s">
        <v>386</v>
      </c>
      <c r="J161" s="172"/>
      <c r="K161" s="171">
        <v>0</v>
      </c>
      <c r="L161" s="171">
        <v>7</v>
      </c>
      <c r="M161" s="171">
        <v>0</v>
      </c>
      <c r="N161" s="171">
        <v>2</v>
      </c>
      <c r="O161" s="156" t="str">
        <f>IF((G161&lt;=N161),"Request","")</f>
        <v/>
      </c>
      <c r="P161" s="158" t="s">
        <v>25</v>
      </c>
      <c r="Q161" s="157" t="str">
        <f t="shared" si="9"/>
        <v/>
      </c>
    </row>
    <row r="162" spans="1:17" s="121" customFormat="1" ht="23.25" hidden="1" thickTop="1" x14ac:dyDescent="0.25">
      <c r="A162" s="181">
        <v>155</v>
      </c>
      <c r="B162" s="156" t="s">
        <v>409</v>
      </c>
      <c r="C162" s="156" t="s">
        <v>19</v>
      </c>
      <c r="D162" s="156" t="s">
        <v>430</v>
      </c>
      <c r="E162" s="157" t="s">
        <v>429</v>
      </c>
      <c r="F162" s="156"/>
      <c r="G162" s="171">
        <f>K162+L162-M162</f>
        <v>3</v>
      </c>
      <c r="H162" s="156" t="s">
        <v>38</v>
      </c>
      <c r="I162" s="156" t="s">
        <v>386</v>
      </c>
      <c r="J162" s="172"/>
      <c r="K162" s="171">
        <v>0</v>
      </c>
      <c r="L162" s="171">
        <v>3</v>
      </c>
      <c r="M162" s="171">
        <v>0</v>
      </c>
      <c r="N162" s="171">
        <v>2</v>
      </c>
      <c r="O162" s="156" t="str">
        <f>IF((G162&lt;=N162),"Request","")</f>
        <v/>
      </c>
      <c r="P162" s="158" t="s">
        <v>25</v>
      </c>
      <c r="Q162" s="157" t="str">
        <f t="shared" si="9"/>
        <v/>
      </c>
    </row>
    <row r="163" spans="1:17" s="121" customFormat="1" ht="12.75" hidden="1" customHeight="1" x14ac:dyDescent="0.25">
      <c r="A163" s="181">
        <v>156</v>
      </c>
      <c r="B163" s="173" t="s">
        <v>905</v>
      </c>
      <c r="C163" s="175" t="s">
        <v>866</v>
      </c>
      <c r="D163" s="159" t="s">
        <v>25</v>
      </c>
      <c r="E163" s="158" t="s">
        <v>913</v>
      </c>
      <c r="F163" s="159"/>
      <c r="G163" s="171">
        <f>K163+L163-M163</f>
        <v>3</v>
      </c>
      <c r="H163" s="159" t="s">
        <v>904</v>
      </c>
      <c r="I163" s="173" t="s">
        <v>386</v>
      </c>
      <c r="J163" s="170"/>
      <c r="K163" s="171">
        <v>0</v>
      </c>
      <c r="L163" s="171">
        <v>3</v>
      </c>
      <c r="M163" s="171">
        <v>0</v>
      </c>
      <c r="N163" s="171">
        <v>5</v>
      </c>
      <c r="O163" s="156" t="str">
        <f>IF((G163&lt;=N163),"Request","")</f>
        <v>Request</v>
      </c>
      <c r="P163" s="158" t="s">
        <v>25</v>
      </c>
      <c r="Q163" s="157" t="str">
        <f t="shared" si="9"/>
        <v>Newly Requested Spares</v>
      </c>
    </row>
    <row r="164" spans="1:17" s="122" customFormat="1" ht="12.75" hidden="1" customHeight="1" x14ac:dyDescent="0.25">
      <c r="A164" s="181">
        <v>157</v>
      </c>
      <c r="B164" s="173" t="s">
        <v>905</v>
      </c>
      <c r="C164" s="175" t="s">
        <v>866</v>
      </c>
      <c r="D164" s="159" t="s">
        <v>25</v>
      </c>
      <c r="E164" s="158" t="s">
        <v>912</v>
      </c>
      <c r="F164" s="159"/>
      <c r="G164" s="171">
        <f>K164+L164-M164</f>
        <v>4</v>
      </c>
      <c r="H164" s="159" t="s">
        <v>904</v>
      </c>
      <c r="I164" s="173" t="s">
        <v>386</v>
      </c>
      <c r="J164" s="170"/>
      <c r="K164" s="171">
        <v>0</v>
      </c>
      <c r="L164" s="171">
        <v>4</v>
      </c>
      <c r="M164" s="171">
        <v>0</v>
      </c>
      <c r="N164" s="171">
        <v>5</v>
      </c>
      <c r="O164" s="156" t="str">
        <f>IF((G164&lt;=N164),"Request","")</f>
        <v>Request</v>
      </c>
      <c r="P164" s="158" t="s">
        <v>25</v>
      </c>
      <c r="Q164" s="157" t="str">
        <f t="shared" si="9"/>
        <v>Newly Requested Spares</v>
      </c>
    </row>
    <row r="165" spans="1:17" s="122" customFormat="1" ht="33.75" hidden="1" customHeight="1" x14ac:dyDescent="0.25">
      <c r="A165" s="181">
        <v>158</v>
      </c>
      <c r="B165" s="156" t="s">
        <v>119</v>
      </c>
      <c r="C165" s="156" t="s">
        <v>19</v>
      </c>
      <c r="D165" s="158" t="s">
        <v>25</v>
      </c>
      <c r="E165" s="158" t="s">
        <v>693</v>
      </c>
      <c r="F165" s="158"/>
      <c r="G165" s="171">
        <f>K165+L165-M165</f>
        <v>11</v>
      </c>
      <c r="H165" s="175" t="s">
        <v>83</v>
      </c>
      <c r="I165" s="156" t="s">
        <v>638</v>
      </c>
      <c r="J165" s="172"/>
      <c r="K165" s="171">
        <v>0</v>
      </c>
      <c r="L165" s="171">
        <v>11</v>
      </c>
      <c r="M165" s="171">
        <v>0</v>
      </c>
      <c r="N165" s="171">
        <v>1</v>
      </c>
      <c r="O165" s="156" t="str">
        <f>IF((G165&lt;=N165),"Request","")</f>
        <v/>
      </c>
      <c r="P165" s="158" t="s">
        <v>25</v>
      </c>
      <c r="Q165" s="157" t="str">
        <f t="shared" si="9"/>
        <v/>
      </c>
    </row>
    <row r="166" spans="1:17" s="122" customFormat="1" ht="30.75" hidden="1" customHeight="1" x14ac:dyDescent="0.25">
      <c r="A166" s="181">
        <v>159</v>
      </c>
      <c r="B166" s="176" t="s">
        <v>1046</v>
      </c>
      <c r="C166" s="175" t="s">
        <v>19</v>
      </c>
      <c r="D166" s="180" t="s">
        <v>1048</v>
      </c>
      <c r="E166" s="176" t="s">
        <v>1047</v>
      </c>
      <c r="F166" s="180"/>
      <c r="G166" s="171">
        <f>K166+L166-M166</f>
        <v>18</v>
      </c>
      <c r="H166" s="180" t="s">
        <v>141</v>
      </c>
      <c r="I166" s="173" t="s">
        <v>386</v>
      </c>
      <c r="J166" s="172"/>
      <c r="K166" s="171">
        <v>0</v>
      </c>
      <c r="L166" s="171">
        <v>18</v>
      </c>
      <c r="M166" s="171">
        <v>0</v>
      </c>
      <c r="N166" s="171">
        <v>2</v>
      </c>
      <c r="O166" s="156" t="str">
        <f>IF((G166&lt;=N166),"Request","")</f>
        <v/>
      </c>
      <c r="P166" s="158" t="s">
        <v>25</v>
      </c>
      <c r="Q166" s="157" t="str">
        <f t="shared" si="9"/>
        <v/>
      </c>
    </row>
    <row r="167" spans="1:17" s="122" customFormat="1" ht="12.75" hidden="1" customHeight="1" x14ac:dyDescent="0.25">
      <c r="A167" s="181">
        <v>160</v>
      </c>
      <c r="B167" s="159" t="s">
        <v>25</v>
      </c>
      <c r="C167" s="157" t="s">
        <v>110</v>
      </c>
      <c r="D167" s="156" t="s">
        <v>312</v>
      </c>
      <c r="E167" s="156" t="s">
        <v>312</v>
      </c>
      <c r="F167" s="156"/>
      <c r="G167" s="171">
        <f>K167+L167-M167</f>
        <v>2</v>
      </c>
      <c r="H167" s="156" t="s">
        <v>141</v>
      </c>
      <c r="I167" s="156" t="s">
        <v>638</v>
      </c>
      <c r="J167" s="172"/>
      <c r="K167" s="171">
        <v>0</v>
      </c>
      <c r="L167" s="171">
        <v>2</v>
      </c>
      <c r="M167" s="171">
        <v>0</v>
      </c>
      <c r="N167" s="174">
        <v>1</v>
      </c>
      <c r="O167" s="156" t="str">
        <f>IF((G167&lt;=N167),"Request","")</f>
        <v/>
      </c>
      <c r="P167" s="158" t="s">
        <v>25</v>
      </c>
      <c r="Q167" s="157" t="str">
        <f t="shared" si="9"/>
        <v/>
      </c>
    </row>
    <row r="168" spans="1:17" s="122" customFormat="1" ht="12.75" hidden="1" customHeight="1" x14ac:dyDescent="0.25">
      <c r="A168" s="181">
        <v>161</v>
      </c>
      <c r="B168" s="159" t="s">
        <v>25</v>
      </c>
      <c r="C168" s="157" t="s">
        <v>110</v>
      </c>
      <c r="D168" s="156" t="s">
        <v>313</v>
      </c>
      <c r="E168" s="156" t="s">
        <v>313</v>
      </c>
      <c r="F168" s="156"/>
      <c r="G168" s="171">
        <f>K168+L168-M168</f>
        <v>1</v>
      </c>
      <c r="H168" s="156" t="s">
        <v>141</v>
      </c>
      <c r="I168" s="156" t="s">
        <v>638</v>
      </c>
      <c r="J168" s="172"/>
      <c r="K168" s="171">
        <v>0</v>
      </c>
      <c r="L168" s="171">
        <v>1</v>
      </c>
      <c r="M168" s="171">
        <v>0</v>
      </c>
      <c r="N168" s="174">
        <v>1</v>
      </c>
      <c r="O168" s="156" t="str">
        <f>IF((G168&lt;=N168),"Request","")</f>
        <v>Request</v>
      </c>
      <c r="P168" s="158" t="s">
        <v>25</v>
      </c>
      <c r="Q168" s="157" t="str">
        <f t="shared" si="9"/>
        <v>Newly Requested Spares</v>
      </c>
    </row>
    <row r="169" spans="1:17" s="122" customFormat="1" ht="12.75" hidden="1" customHeight="1" x14ac:dyDescent="0.25">
      <c r="A169" s="181">
        <v>162</v>
      </c>
      <c r="B169" s="156" t="s">
        <v>222</v>
      </c>
      <c r="C169" s="156" t="s">
        <v>110</v>
      </c>
      <c r="D169" s="156" t="s">
        <v>406</v>
      </c>
      <c r="E169" s="156" t="s">
        <v>406</v>
      </c>
      <c r="F169" s="156"/>
      <c r="G169" s="171">
        <f>K169+L169-M169</f>
        <v>0</v>
      </c>
      <c r="H169" s="156" t="s">
        <v>141</v>
      </c>
      <c r="I169" s="156" t="s">
        <v>386</v>
      </c>
      <c r="J169" s="172"/>
      <c r="K169" s="171">
        <v>0</v>
      </c>
      <c r="L169" s="171">
        <v>0</v>
      </c>
      <c r="M169" s="171">
        <v>0</v>
      </c>
      <c r="N169" s="171">
        <v>5</v>
      </c>
      <c r="O169" s="156" t="str">
        <f>IF((G169&lt;=N169),"Request","")</f>
        <v>Request</v>
      </c>
      <c r="P169" s="158" t="s">
        <v>25</v>
      </c>
      <c r="Q169" s="157" t="str">
        <f t="shared" si="9"/>
        <v>Newly Requested Spares</v>
      </c>
    </row>
    <row r="170" spans="1:17" s="122" customFormat="1" ht="12.75" hidden="1" customHeight="1" x14ac:dyDescent="0.25">
      <c r="A170" s="181">
        <v>163</v>
      </c>
      <c r="B170" s="156" t="s">
        <v>187</v>
      </c>
      <c r="C170" s="156" t="s">
        <v>159</v>
      </c>
      <c r="D170" s="156" t="s">
        <v>277</v>
      </c>
      <c r="E170" s="156" t="s">
        <v>277</v>
      </c>
      <c r="F170" s="156"/>
      <c r="G170" s="171">
        <f>K170+L170-M170</f>
        <v>11</v>
      </c>
      <c r="H170" s="156" t="s">
        <v>141</v>
      </c>
      <c r="I170" s="156" t="s">
        <v>386</v>
      </c>
      <c r="J170" s="170"/>
      <c r="K170" s="171">
        <v>0</v>
      </c>
      <c r="L170" s="171">
        <v>11</v>
      </c>
      <c r="M170" s="171">
        <v>0</v>
      </c>
      <c r="N170" s="171">
        <v>10</v>
      </c>
      <c r="O170" s="156" t="str">
        <f>IF((G170&lt;=N170),"Request","")</f>
        <v/>
      </c>
      <c r="P170" s="158" t="s">
        <v>25</v>
      </c>
      <c r="Q170" s="157" t="str">
        <f t="shared" si="9"/>
        <v/>
      </c>
    </row>
    <row r="171" spans="1:17" s="122" customFormat="1" hidden="1" thickTop="1" x14ac:dyDescent="0.25">
      <c r="A171" s="181">
        <v>164</v>
      </c>
      <c r="B171" s="156" t="s">
        <v>278</v>
      </c>
      <c r="C171" s="156" t="s">
        <v>19</v>
      </c>
      <c r="D171" s="176" t="s">
        <v>280</v>
      </c>
      <c r="E171" s="157" t="s">
        <v>685</v>
      </c>
      <c r="F171" s="176"/>
      <c r="G171" s="171">
        <f>K171+L171-M171</f>
        <v>4</v>
      </c>
      <c r="H171" s="175" t="s">
        <v>141</v>
      </c>
      <c r="I171" s="156" t="s">
        <v>638</v>
      </c>
      <c r="J171" s="172"/>
      <c r="K171" s="171">
        <v>0</v>
      </c>
      <c r="L171" s="171">
        <v>4</v>
      </c>
      <c r="M171" s="171">
        <v>0</v>
      </c>
      <c r="N171" s="171">
        <v>1</v>
      </c>
      <c r="O171" s="156" t="str">
        <f>IF((G171&lt;=N171),"Request","")</f>
        <v/>
      </c>
      <c r="P171" s="158" t="s">
        <v>25</v>
      </c>
      <c r="Q171" s="157" t="str">
        <f t="shared" si="9"/>
        <v/>
      </c>
    </row>
    <row r="172" spans="1:17" s="122" customFormat="1" ht="22.5" hidden="1" customHeight="1" x14ac:dyDescent="0.25">
      <c r="A172" s="181">
        <v>165</v>
      </c>
      <c r="B172" s="175" t="s">
        <v>676</v>
      </c>
      <c r="C172" s="156" t="s">
        <v>19</v>
      </c>
      <c r="D172" s="158" t="s">
        <v>25</v>
      </c>
      <c r="E172" s="159" t="s">
        <v>731</v>
      </c>
      <c r="F172" s="158"/>
      <c r="G172" s="171">
        <f>K172+L172-M172</f>
        <v>1</v>
      </c>
      <c r="H172" s="175" t="s">
        <v>141</v>
      </c>
      <c r="I172" s="156" t="s">
        <v>386</v>
      </c>
      <c r="J172" s="170"/>
      <c r="K172" s="171">
        <v>0</v>
      </c>
      <c r="L172" s="171">
        <v>1</v>
      </c>
      <c r="M172" s="171">
        <v>0</v>
      </c>
      <c r="N172" s="171">
        <v>2</v>
      </c>
      <c r="O172" s="156" t="str">
        <f>IF((G172&lt;=N172),"Request","")</f>
        <v>Request</v>
      </c>
      <c r="P172" s="158" t="s">
        <v>25</v>
      </c>
      <c r="Q172" s="157" t="str">
        <f t="shared" si="9"/>
        <v>Newly Requested Spares</v>
      </c>
    </row>
    <row r="173" spans="1:17" s="122" customFormat="1" ht="12.75" hidden="1" customHeight="1" x14ac:dyDescent="0.25">
      <c r="A173" s="181">
        <v>166</v>
      </c>
      <c r="B173" s="156" t="s">
        <v>52</v>
      </c>
      <c r="C173" s="156" t="s">
        <v>115</v>
      </c>
      <c r="D173" s="157" t="s">
        <v>792</v>
      </c>
      <c r="E173" s="157" t="s">
        <v>791</v>
      </c>
      <c r="F173" s="157"/>
      <c r="G173" s="171">
        <f>K173+L173-M173</f>
        <v>1</v>
      </c>
      <c r="H173" s="156" t="s">
        <v>118</v>
      </c>
      <c r="I173" s="156" t="s">
        <v>638</v>
      </c>
      <c r="J173" s="170"/>
      <c r="K173" s="171">
        <v>0</v>
      </c>
      <c r="L173" s="171">
        <v>1</v>
      </c>
      <c r="M173" s="171">
        <v>0</v>
      </c>
      <c r="N173" s="171">
        <v>1</v>
      </c>
      <c r="O173" s="156" t="str">
        <f>IF((G173&lt;=N173),"Request","")</f>
        <v>Request</v>
      </c>
      <c r="P173" s="158" t="s">
        <v>25</v>
      </c>
      <c r="Q173" s="157" t="str">
        <f t="shared" si="9"/>
        <v>Newly Requested Spares</v>
      </c>
    </row>
    <row r="174" spans="1:17" s="122" customFormat="1" ht="12.75" hidden="1" customHeight="1" x14ac:dyDescent="0.25">
      <c r="A174" s="181">
        <v>167</v>
      </c>
      <c r="B174" s="156" t="s">
        <v>222</v>
      </c>
      <c r="C174" s="156" t="s">
        <v>159</v>
      </c>
      <c r="D174" s="156" t="s">
        <v>298</v>
      </c>
      <c r="E174" s="156" t="s">
        <v>298</v>
      </c>
      <c r="F174" s="156"/>
      <c r="G174" s="171">
        <f>K174+L174-M174</f>
        <v>10</v>
      </c>
      <c r="H174" s="172" t="s">
        <v>83</v>
      </c>
      <c r="I174" s="156" t="s">
        <v>386</v>
      </c>
      <c r="J174" s="172"/>
      <c r="K174" s="171">
        <v>0</v>
      </c>
      <c r="L174" s="171">
        <v>10</v>
      </c>
      <c r="M174" s="171">
        <v>0</v>
      </c>
      <c r="N174" s="171">
        <v>5</v>
      </c>
      <c r="O174" s="156" t="str">
        <f>IF((G174&lt;=N174),"Request","")</f>
        <v/>
      </c>
      <c r="P174" s="158" t="s">
        <v>25</v>
      </c>
      <c r="Q174" s="157" t="str">
        <f t="shared" si="9"/>
        <v/>
      </c>
    </row>
    <row r="175" spans="1:17" s="122" customFormat="1" ht="12.75" hidden="1" customHeight="1" x14ac:dyDescent="0.25">
      <c r="A175" s="181">
        <v>168</v>
      </c>
      <c r="B175" s="175" t="s">
        <v>222</v>
      </c>
      <c r="C175" s="175" t="s">
        <v>866</v>
      </c>
      <c r="D175" s="159" t="s">
        <v>554</v>
      </c>
      <c r="E175" s="159" t="s">
        <v>943</v>
      </c>
      <c r="F175" s="159"/>
      <c r="G175" s="171">
        <f>K175+L175-M175</f>
        <v>10</v>
      </c>
      <c r="H175" s="159" t="s">
        <v>83</v>
      </c>
      <c r="I175" s="173" t="s">
        <v>386</v>
      </c>
      <c r="J175" s="172"/>
      <c r="K175" s="171">
        <v>0</v>
      </c>
      <c r="L175" s="171">
        <v>10</v>
      </c>
      <c r="M175" s="171">
        <v>0</v>
      </c>
      <c r="N175" s="171">
        <v>5</v>
      </c>
      <c r="O175" s="156" t="str">
        <f>IF((G175&lt;=N175),"Request","")</f>
        <v/>
      </c>
      <c r="P175" s="158" t="s">
        <v>25</v>
      </c>
      <c r="Q175" s="157" t="str">
        <f t="shared" si="9"/>
        <v/>
      </c>
    </row>
    <row r="176" spans="1:17" s="122" customFormat="1" ht="12.75" hidden="1" customHeight="1" x14ac:dyDescent="0.25">
      <c r="A176" s="181">
        <v>169</v>
      </c>
      <c r="B176" s="156" t="s">
        <v>695</v>
      </c>
      <c r="C176" s="156" t="s">
        <v>19</v>
      </c>
      <c r="D176" s="158" t="s">
        <v>25</v>
      </c>
      <c r="E176" s="158" t="s">
        <v>694</v>
      </c>
      <c r="F176" s="158"/>
      <c r="G176" s="171">
        <f>K176+L176-M176</f>
        <v>1</v>
      </c>
      <c r="H176" s="175" t="s">
        <v>83</v>
      </c>
      <c r="I176" s="156" t="s">
        <v>638</v>
      </c>
      <c r="J176" s="172"/>
      <c r="K176" s="171">
        <v>0</v>
      </c>
      <c r="L176" s="171">
        <v>1</v>
      </c>
      <c r="M176" s="171">
        <v>0</v>
      </c>
      <c r="N176" s="171">
        <v>5</v>
      </c>
      <c r="O176" s="156" t="str">
        <f>IF((G176&lt;=N176),"Request","")</f>
        <v>Request</v>
      </c>
      <c r="P176" s="158" t="s">
        <v>25</v>
      </c>
      <c r="Q176" s="157" t="str">
        <f t="shared" si="9"/>
        <v>Newly Requested Spares</v>
      </c>
    </row>
    <row r="177" spans="1:17" s="122" customFormat="1" ht="12.75" hidden="1" customHeight="1" x14ac:dyDescent="0.25">
      <c r="A177" s="181">
        <v>170</v>
      </c>
      <c r="B177" s="156" t="s">
        <v>676</v>
      </c>
      <c r="C177" s="156" t="s">
        <v>19</v>
      </c>
      <c r="D177" s="175" t="s">
        <v>83</v>
      </c>
      <c r="E177" s="157" t="s">
        <v>677</v>
      </c>
      <c r="F177" s="175"/>
      <c r="G177" s="171">
        <f>K177+L177-M177</f>
        <v>0</v>
      </c>
      <c r="H177" s="175" t="s">
        <v>83</v>
      </c>
      <c r="I177" s="156" t="s">
        <v>638</v>
      </c>
      <c r="J177" s="172"/>
      <c r="K177" s="171">
        <v>0</v>
      </c>
      <c r="L177" s="171">
        <v>0</v>
      </c>
      <c r="M177" s="171">
        <v>0</v>
      </c>
      <c r="N177" s="171">
        <v>2</v>
      </c>
      <c r="O177" s="156" t="str">
        <f>IF((G177&lt;=N177),"Request","")</f>
        <v>Request</v>
      </c>
      <c r="P177" s="158" t="s">
        <v>25</v>
      </c>
      <c r="Q177" s="157" t="str">
        <f t="shared" si="9"/>
        <v>Newly Requested Spares</v>
      </c>
    </row>
    <row r="178" spans="1:17" s="122" customFormat="1" ht="12.75" hidden="1" customHeight="1" x14ac:dyDescent="0.25">
      <c r="A178" s="181">
        <v>171</v>
      </c>
      <c r="B178" s="158" t="s">
        <v>937</v>
      </c>
      <c r="C178" s="175" t="s">
        <v>866</v>
      </c>
      <c r="D178" s="159" t="s">
        <v>554</v>
      </c>
      <c r="E178" s="159" t="s">
        <v>939</v>
      </c>
      <c r="F178" s="159"/>
      <c r="G178" s="171">
        <f>K178+L178-M178</f>
        <v>1</v>
      </c>
      <c r="H178" s="159" t="s">
        <v>83</v>
      </c>
      <c r="I178" s="173" t="s">
        <v>386</v>
      </c>
      <c r="J178" s="172"/>
      <c r="K178" s="171">
        <v>0</v>
      </c>
      <c r="L178" s="171">
        <v>1</v>
      </c>
      <c r="M178" s="171">
        <v>0</v>
      </c>
      <c r="N178" s="171">
        <v>1</v>
      </c>
      <c r="O178" s="156" t="str">
        <f>IF((G178&lt;=N178),"Request","")</f>
        <v>Request</v>
      </c>
      <c r="P178" s="158" t="s">
        <v>25</v>
      </c>
      <c r="Q178" s="157" t="str">
        <f t="shared" si="9"/>
        <v>Newly Requested Spares</v>
      </c>
    </row>
    <row r="179" spans="1:17" s="122" customFormat="1" ht="12.75" hidden="1" customHeight="1" x14ac:dyDescent="0.25">
      <c r="A179" s="181">
        <v>172</v>
      </c>
      <c r="B179" s="156" t="s">
        <v>333</v>
      </c>
      <c r="C179" s="156" t="s">
        <v>328</v>
      </c>
      <c r="D179" s="156" t="s">
        <v>335</v>
      </c>
      <c r="E179" s="156" t="s">
        <v>334</v>
      </c>
      <c r="F179" s="156"/>
      <c r="G179" s="171">
        <f>K179+L179-M179</f>
        <v>0</v>
      </c>
      <c r="H179" s="156" t="s">
        <v>92</v>
      </c>
      <c r="I179" s="156" t="s">
        <v>386</v>
      </c>
      <c r="J179" s="170"/>
      <c r="K179" s="171">
        <v>0</v>
      </c>
      <c r="L179" s="171">
        <v>0</v>
      </c>
      <c r="M179" s="171">
        <v>0</v>
      </c>
      <c r="N179" s="174">
        <v>2</v>
      </c>
      <c r="O179" s="156" t="str">
        <f>IF((G179&lt;=N179),"Request","")</f>
        <v>Request</v>
      </c>
      <c r="P179" s="158" t="s">
        <v>25</v>
      </c>
      <c r="Q179" s="157" t="str">
        <f t="shared" si="9"/>
        <v>Newly Requested Spares</v>
      </c>
    </row>
    <row r="180" spans="1:17" s="122" customFormat="1" ht="12.75" hidden="1" customHeight="1" x14ac:dyDescent="0.25">
      <c r="A180" s="181">
        <v>173</v>
      </c>
      <c r="B180" s="156" t="s">
        <v>962</v>
      </c>
      <c r="C180" s="156" t="s">
        <v>19</v>
      </c>
      <c r="D180" s="156" t="s">
        <v>493</v>
      </c>
      <c r="E180" s="157" t="s">
        <v>495</v>
      </c>
      <c r="F180" s="156"/>
      <c r="G180" s="171">
        <f>K180+L180-M180</f>
        <v>6</v>
      </c>
      <c r="H180" s="156" t="s">
        <v>492</v>
      </c>
      <c r="I180" s="156" t="s">
        <v>638</v>
      </c>
      <c r="J180" s="172"/>
      <c r="K180" s="171">
        <v>0</v>
      </c>
      <c r="L180" s="171">
        <v>6</v>
      </c>
      <c r="M180" s="171">
        <v>0</v>
      </c>
      <c r="N180" s="171">
        <v>5</v>
      </c>
      <c r="O180" s="156" t="str">
        <f>IF((G180&lt;=N180),"Request","")</f>
        <v/>
      </c>
      <c r="P180" s="158" t="s">
        <v>25</v>
      </c>
      <c r="Q180" s="157" t="str">
        <f t="shared" si="9"/>
        <v/>
      </c>
    </row>
    <row r="181" spans="1:17" s="122" customFormat="1" ht="12.75" hidden="1" customHeight="1" x14ac:dyDescent="0.25">
      <c r="A181" s="181">
        <v>174</v>
      </c>
      <c r="B181" s="156" t="s">
        <v>76</v>
      </c>
      <c r="C181" s="156" t="s">
        <v>217</v>
      </c>
      <c r="D181" s="156" t="s">
        <v>219</v>
      </c>
      <c r="E181" s="156" t="s">
        <v>218</v>
      </c>
      <c r="F181" s="156"/>
      <c r="G181" s="171">
        <f>K181+L181-M181</f>
        <v>3</v>
      </c>
      <c r="H181" s="156" t="s">
        <v>92</v>
      </c>
      <c r="I181" s="156" t="s">
        <v>386</v>
      </c>
      <c r="J181" s="170"/>
      <c r="K181" s="171">
        <v>0</v>
      </c>
      <c r="L181" s="171">
        <v>3</v>
      </c>
      <c r="M181" s="171">
        <v>0</v>
      </c>
      <c r="N181" s="171">
        <v>2</v>
      </c>
      <c r="O181" s="156" t="str">
        <f>IF((G181&lt;=N181),"Request","")</f>
        <v/>
      </c>
      <c r="P181" s="158" t="s">
        <v>25</v>
      </c>
      <c r="Q181" s="157" t="str">
        <f t="shared" si="9"/>
        <v/>
      </c>
    </row>
    <row r="182" spans="1:17" s="122" customFormat="1" ht="22.5" hidden="1" customHeight="1" x14ac:dyDescent="0.25">
      <c r="A182" s="181">
        <v>175</v>
      </c>
      <c r="B182" s="175" t="s">
        <v>853</v>
      </c>
      <c r="C182" s="175" t="s">
        <v>19</v>
      </c>
      <c r="D182" s="156" t="s">
        <v>103</v>
      </c>
      <c r="E182" s="157" t="s">
        <v>855</v>
      </c>
      <c r="F182" s="156"/>
      <c r="G182" s="171">
        <f>K182+L182-M182</f>
        <v>10</v>
      </c>
      <c r="H182" s="173" t="s">
        <v>774</v>
      </c>
      <c r="I182" s="173" t="s">
        <v>638</v>
      </c>
      <c r="J182" s="170"/>
      <c r="K182" s="171">
        <v>0</v>
      </c>
      <c r="L182" s="171">
        <v>10</v>
      </c>
      <c r="M182" s="171">
        <v>0</v>
      </c>
      <c r="N182" s="171">
        <v>5</v>
      </c>
      <c r="O182" s="156" t="str">
        <f>IF((G182&lt;=N182),"Request","")</f>
        <v/>
      </c>
      <c r="P182" s="158" t="s">
        <v>25</v>
      </c>
      <c r="Q182" s="157" t="str">
        <f t="shared" si="9"/>
        <v/>
      </c>
    </row>
    <row r="183" spans="1:17" s="122" customFormat="1" ht="22.5" hidden="1" customHeight="1" x14ac:dyDescent="0.25">
      <c r="A183" s="181">
        <v>176</v>
      </c>
      <c r="B183" s="158" t="s">
        <v>222</v>
      </c>
      <c r="C183" s="175" t="s">
        <v>866</v>
      </c>
      <c r="D183" s="159" t="s">
        <v>931</v>
      </c>
      <c r="E183" s="159" t="s">
        <v>930</v>
      </c>
      <c r="F183" s="159"/>
      <c r="G183" s="171">
        <f>K183+L183-M183</f>
        <v>1</v>
      </c>
      <c r="H183" s="159" t="s">
        <v>492</v>
      </c>
      <c r="I183" s="173" t="s">
        <v>386</v>
      </c>
      <c r="J183" s="172"/>
      <c r="K183" s="171">
        <v>0</v>
      </c>
      <c r="L183" s="171">
        <v>1</v>
      </c>
      <c r="M183" s="171">
        <v>0</v>
      </c>
      <c r="N183" s="171">
        <v>5</v>
      </c>
      <c r="O183" s="156" t="str">
        <f>IF((G183&lt;=N183),"Request","")</f>
        <v>Request</v>
      </c>
      <c r="P183" s="158" t="s">
        <v>25</v>
      </c>
      <c r="Q183" s="157" t="str">
        <f t="shared" si="9"/>
        <v>Newly Requested Spares</v>
      </c>
    </row>
    <row r="184" spans="1:17" s="122" customFormat="1" ht="12.75" hidden="1" customHeight="1" x14ac:dyDescent="0.25">
      <c r="A184" s="181">
        <v>177</v>
      </c>
      <c r="B184" s="156" t="s">
        <v>422</v>
      </c>
      <c r="C184" s="156" t="s">
        <v>110</v>
      </c>
      <c r="D184" s="156" t="s">
        <v>263</v>
      </c>
      <c r="E184" s="156" t="s">
        <v>407</v>
      </c>
      <c r="F184" s="156"/>
      <c r="G184" s="171">
        <f>K184+L184-M184</f>
        <v>3</v>
      </c>
      <c r="H184" s="156" t="s">
        <v>86</v>
      </c>
      <c r="I184" s="156" t="s">
        <v>386</v>
      </c>
      <c r="J184" s="172"/>
      <c r="K184" s="171">
        <v>0</v>
      </c>
      <c r="L184" s="171">
        <v>3</v>
      </c>
      <c r="M184" s="171">
        <v>0</v>
      </c>
      <c r="N184" s="171">
        <v>5</v>
      </c>
      <c r="O184" s="156" t="str">
        <f>IF((G184&lt;=N184),"Request","")</f>
        <v>Request</v>
      </c>
      <c r="P184" s="158" t="s">
        <v>25</v>
      </c>
      <c r="Q184" s="157" t="str">
        <f t="shared" si="9"/>
        <v>Newly Requested Spares</v>
      </c>
    </row>
    <row r="185" spans="1:17" s="122" customFormat="1" ht="12.75" hidden="1" customHeight="1" x14ac:dyDescent="0.25">
      <c r="A185" s="181">
        <v>178</v>
      </c>
      <c r="B185" s="156" t="s">
        <v>159</v>
      </c>
      <c r="C185" s="156" t="s">
        <v>160</v>
      </c>
      <c r="D185" s="156" t="s">
        <v>162</v>
      </c>
      <c r="E185" s="156" t="s">
        <v>161</v>
      </c>
      <c r="F185" s="156"/>
      <c r="G185" s="171">
        <f>K185+L185-M185</f>
        <v>2</v>
      </c>
      <c r="H185" s="156" t="s">
        <v>163</v>
      </c>
      <c r="I185" s="156" t="s">
        <v>386</v>
      </c>
      <c r="J185" s="170"/>
      <c r="K185" s="171">
        <v>0</v>
      </c>
      <c r="L185" s="171">
        <v>2</v>
      </c>
      <c r="M185" s="171">
        <v>0</v>
      </c>
      <c r="N185" s="171">
        <v>2</v>
      </c>
      <c r="O185" s="156" t="str">
        <f>IF((G185&lt;=N185),"Request","")</f>
        <v>Request</v>
      </c>
      <c r="P185" s="158" t="s">
        <v>25</v>
      </c>
      <c r="Q185" s="157" t="str">
        <f t="shared" si="9"/>
        <v>Newly Requested Spares</v>
      </c>
    </row>
    <row r="186" spans="1:17" s="122" customFormat="1" ht="12.75" hidden="1" customHeight="1" x14ac:dyDescent="0.25">
      <c r="A186" s="181">
        <v>179</v>
      </c>
      <c r="B186" s="175" t="s">
        <v>973</v>
      </c>
      <c r="C186" s="175" t="s">
        <v>19</v>
      </c>
      <c r="D186" s="158" t="s">
        <v>975</v>
      </c>
      <c r="E186" s="158" t="s">
        <v>974</v>
      </c>
      <c r="F186" s="158"/>
      <c r="G186" s="171">
        <f>K186+L186-M186</f>
        <v>3</v>
      </c>
      <c r="H186" s="158" t="s">
        <v>57</v>
      </c>
      <c r="I186" s="173" t="s">
        <v>386</v>
      </c>
      <c r="J186" s="172"/>
      <c r="K186" s="171">
        <v>0</v>
      </c>
      <c r="L186" s="171">
        <v>3</v>
      </c>
      <c r="M186" s="171">
        <v>0</v>
      </c>
      <c r="N186" s="171">
        <v>1</v>
      </c>
      <c r="O186" s="156" t="str">
        <f>IF((G186&lt;=N186),"Request","")</f>
        <v/>
      </c>
      <c r="P186" s="158" t="s">
        <v>25</v>
      </c>
      <c r="Q186" s="157" t="str">
        <f t="shared" si="9"/>
        <v/>
      </c>
    </row>
    <row r="187" spans="1:17" s="122" customFormat="1" ht="12.75" hidden="1" customHeight="1" x14ac:dyDescent="0.25">
      <c r="A187" s="181">
        <v>180</v>
      </c>
      <c r="B187" s="175" t="s">
        <v>719</v>
      </c>
      <c r="C187" s="156" t="s">
        <v>19</v>
      </c>
      <c r="D187" s="176" t="s">
        <v>718</v>
      </c>
      <c r="E187" s="176" t="s">
        <v>717</v>
      </c>
      <c r="F187" s="176"/>
      <c r="G187" s="171">
        <f>K187+L187-M187</f>
        <v>1</v>
      </c>
      <c r="H187" s="156" t="s">
        <v>141</v>
      </c>
      <c r="I187" s="156" t="s">
        <v>386</v>
      </c>
      <c r="J187" s="172"/>
      <c r="K187" s="171">
        <v>0</v>
      </c>
      <c r="L187" s="171">
        <v>1</v>
      </c>
      <c r="M187" s="171">
        <v>0</v>
      </c>
      <c r="N187" s="171">
        <v>1</v>
      </c>
      <c r="O187" s="156" t="str">
        <f>IF((G187&lt;=N187),"Request","")</f>
        <v>Request</v>
      </c>
      <c r="P187" s="158" t="s">
        <v>25</v>
      </c>
      <c r="Q187" s="157" t="str">
        <f t="shared" si="9"/>
        <v>Newly Requested Spares</v>
      </c>
    </row>
    <row r="188" spans="1:17" s="121" customFormat="1" ht="12.75" hidden="1" customHeight="1" x14ac:dyDescent="0.25">
      <c r="A188" s="181">
        <v>181</v>
      </c>
      <c r="B188" s="175" t="s">
        <v>719</v>
      </c>
      <c r="C188" s="156" t="s">
        <v>19</v>
      </c>
      <c r="D188" s="176" t="s">
        <v>38</v>
      </c>
      <c r="E188" s="176" t="s">
        <v>720</v>
      </c>
      <c r="F188" s="176"/>
      <c r="G188" s="171">
        <f>K188+L188-M188</f>
        <v>2</v>
      </c>
      <c r="H188" s="156" t="s">
        <v>141</v>
      </c>
      <c r="I188" s="156" t="s">
        <v>386</v>
      </c>
      <c r="J188" s="172"/>
      <c r="K188" s="171">
        <v>0</v>
      </c>
      <c r="L188" s="171">
        <v>2</v>
      </c>
      <c r="M188" s="171">
        <v>0</v>
      </c>
      <c r="N188" s="171">
        <v>1</v>
      </c>
      <c r="O188" s="156" t="str">
        <f>IF((G188&lt;=N188),"Request","")</f>
        <v/>
      </c>
      <c r="P188" s="158" t="s">
        <v>25</v>
      </c>
      <c r="Q188" s="157" t="str">
        <f t="shared" si="9"/>
        <v/>
      </c>
    </row>
    <row r="189" spans="1:17" s="121" customFormat="1" ht="12.75" hidden="1" customHeight="1" x14ac:dyDescent="0.25">
      <c r="A189" s="181">
        <v>182</v>
      </c>
      <c r="B189" s="157" t="s">
        <v>540</v>
      </c>
      <c r="C189" s="156" t="s">
        <v>342</v>
      </c>
      <c r="D189" s="158" t="s">
        <v>25</v>
      </c>
      <c r="E189" s="156" t="s">
        <v>630</v>
      </c>
      <c r="F189" s="158"/>
      <c r="G189" s="171">
        <f>K189+L189-M189</f>
        <v>2</v>
      </c>
      <c r="H189" s="156" t="s">
        <v>92</v>
      </c>
      <c r="I189" s="156" t="s">
        <v>638</v>
      </c>
      <c r="J189" s="172"/>
      <c r="K189" s="171">
        <v>0</v>
      </c>
      <c r="L189" s="171">
        <v>2</v>
      </c>
      <c r="M189" s="171">
        <v>0</v>
      </c>
      <c r="N189" s="171">
        <v>1</v>
      </c>
      <c r="O189" s="156" t="str">
        <f>IF((G189&lt;=N189),"Request","")</f>
        <v/>
      </c>
      <c r="P189" s="158" t="s">
        <v>25</v>
      </c>
      <c r="Q189" s="157"/>
    </row>
    <row r="190" spans="1:17" s="121" customFormat="1" hidden="1" thickTop="1" x14ac:dyDescent="0.25">
      <c r="A190" s="181">
        <v>183</v>
      </c>
      <c r="B190" s="156" t="s">
        <v>850</v>
      </c>
      <c r="C190" s="175" t="s">
        <v>866</v>
      </c>
      <c r="D190" s="159" t="s">
        <v>554</v>
      </c>
      <c r="E190" s="157" t="s">
        <v>918</v>
      </c>
      <c r="F190" s="159"/>
      <c r="G190" s="171">
        <f>K190+L190-M190</f>
        <v>10</v>
      </c>
      <c r="H190" s="159" t="s">
        <v>922</v>
      </c>
      <c r="I190" s="173" t="s">
        <v>638</v>
      </c>
      <c r="J190" s="172"/>
      <c r="K190" s="171">
        <v>0</v>
      </c>
      <c r="L190" s="171">
        <v>10</v>
      </c>
      <c r="M190" s="171">
        <v>0</v>
      </c>
      <c r="N190" s="171">
        <v>2</v>
      </c>
      <c r="O190" s="156" t="str">
        <f>IF((G190&lt;=N190),"Request","")</f>
        <v/>
      </c>
      <c r="P190" s="158" t="s">
        <v>25</v>
      </c>
      <c r="Q190" s="157" t="str">
        <f>IF(O190="Request","Newly Requested Spares","")</f>
        <v/>
      </c>
    </row>
    <row r="191" spans="1:17" s="121" customFormat="1" ht="12.75" hidden="1" customHeight="1" x14ac:dyDescent="0.2">
      <c r="A191" s="181">
        <v>184</v>
      </c>
      <c r="B191" s="158" t="s">
        <v>773</v>
      </c>
      <c r="C191" s="158" t="s">
        <v>25</v>
      </c>
      <c r="D191" s="158" t="s">
        <v>25</v>
      </c>
      <c r="E191" s="158" t="s">
        <v>469</v>
      </c>
      <c r="F191" s="158"/>
      <c r="G191" s="171">
        <f>K191+L191-M191</f>
        <v>2</v>
      </c>
      <c r="H191" s="172" t="s">
        <v>83</v>
      </c>
      <c r="I191" s="156" t="s">
        <v>638</v>
      </c>
      <c r="J191" s="183"/>
      <c r="K191" s="171">
        <v>0</v>
      </c>
      <c r="L191" s="171">
        <v>2</v>
      </c>
      <c r="M191" s="171">
        <v>0</v>
      </c>
      <c r="N191" s="171">
        <v>2</v>
      </c>
      <c r="O191" s="156" t="str">
        <f>IF((G191&lt;=N191),"Request","")</f>
        <v>Request</v>
      </c>
      <c r="P191" s="158" t="s">
        <v>25</v>
      </c>
      <c r="Q191" s="157"/>
    </row>
    <row r="192" spans="1:17" s="121" customFormat="1" ht="12.75" hidden="1" customHeight="1" x14ac:dyDescent="0.25">
      <c r="A192" s="181">
        <v>185</v>
      </c>
      <c r="B192" s="156" t="s">
        <v>81</v>
      </c>
      <c r="C192" s="156" t="s">
        <v>19</v>
      </c>
      <c r="D192" s="156" t="s">
        <v>611</v>
      </c>
      <c r="E192" s="156" t="s">
        <v>82</v>
      </c>
      <c r="F192" s="156"/>
      <c r="G192" s="171">
        <f>K192+L192-M192</f>
        <v>0</v>
      </c>
      <c r="H192" s="156" t="s">
        <v>83</v>
      </c>
      <c r="I192" s="156" t="s">
        <v>386</v>
      </c>
      <c r="J192" s="170"/>
      <c r="K192" s="171">
        <v>0</v>
      </c>
      <c r="L192" s="171">
        <v>0</v>
      </c>
      <c r="M192" s="171">
        <v>0</v>
      </c>
      <c r="N192" s="171">
        <v>2</v>
      </c>
      <c r="O192" s="156" t="str">
        <f>IF((G192&lt;=N192),"Request","")</f>
        <v>Request</v>
      </c>
      <c r="P192" s="158" t="s">
        <v>25</v>
      </c>
      <c r="Q192" s="157" t="str">
        <f t="shared" ref="Q192:Q205" si="10">IF(O192="Request","Newly Requested Spares","")</f>
        <v>Newly Requested Spares</v>
      </c>
    </row>
    <row r="193" spans="1:17" s="121" customFormat="1" ht="12.75" hidden="1" customHeight="1" x14ac:dyDescent="0.25">
      <c r="A193" s="181">
        <v>186</v>
      </c>
      <c r="B193" s="156" t="s">
        <v>106</v>
      </c>
      <c r="C193" s="156" t="s">
        <v>30</v>
      </c>
      <c r="D193" s="156" t="s">
        <v>108</v>
      </c>
      <c r="E193" s="156" t="s">
        <v>107</v>
      </c>
      <c r="F193" s="156"/>
      <c r="G193" s="171">
        <f>K193+L193-M193</f>
        <v>1</v>
      </c>
      <c r="H193" s="156" t="s">
        <v>109</v>
      </c>
      <c r="I193" s="156" t="s">
        <v>638</v>
      </c>
      <c r="J193" s="172"/>
      <c r="K193" s="171">
        <v>0</v>
      </c>
      <c r="L193" s="171">
        <v>1</v>
      </c>
      <c r="M193" s="171">
        <v>0</v>
      </c>
      <c r="N193" s="171">
        <v>1</v>
      </c>
      <c r="O193" s="156" t="str">
        <f>IF((G193&lt;=N193),"Request","")</f>
        <v>Request</v>
      </c>
      <c r="P193" s="158" t="s">
        <v>25</v>
      </c>
      <c r="Q193" s="157" t="str">
        <f t="shared" si="10"/>
        <v>Newly Requested Spares</v>
      </c>
    </row>
    <row r="194" spans="1:17" s="121" customFormat="1" ht="12.75" hidden="1" customHeight="1" x14ac:dyDescent="0.25">
      <c r="A194" s="181">
        <v>187</v>
      </c>
      <c r="B194" s="175" t="s">
        <v>957</v>
      </c>
      <c r="C194" s="175" t="s">
        <v>19</v>
      </c>
      <c r="D194" s="158" t="s">
        <v>184</v>
      </c>
      <c r="E194" s="158" t="s">
        <v>960</v>
      </c>
      <c r="F194" s="158"/>
      <c r="G194" s="171">
        <f>K194+L194-M194</f>
        <v>20</v>
      </c>
      <c r="H194" s="158" t="s">
        <v>184</v>
      </c>
      <c r="I194" s="173" t="s">
        <v>638</v>
      </c>
      <c r="J194" s="170"/>
      <c r="K194" s="171">
        <v>0</v>
      </c>
      <c r="L194" s="171">
        <v>20</v>
      </c>
      <c r="M194" s="171">
        <v>0</v>
      </c>
      <c r="N194" s="171">
        <v>2</v>
      </c>
      <c r="O194" s="156" t="str">
        <f>IF((G194&lt;=N194),"Request","")</f>
        <v/>
      </c>
      <c r="P194" s="158" t="s">
        <v>25</v>
      </c>
      <c r="Q194" s="157" t="str">
        <f t="shared" si="10"/>
        <v/>
      </c>
    </row>
    <row r="195" spans="1:17" s="121" customFormat="1" ht="12.75" hidden="1" customHeight="1" x14ac:dyDescent="0.25">
      <c r="A195" s="181">
        <v>188</v>
      </c>
      <c r="B195" s="175" t="s">
        <v>957</v>
      </c>
      <c r="C195" s="175" t="s">
        <v>19</v>
      </c>
      <c r="D195" s="158" t="s">
        <v>184</v>
      </c>
      <c r="E195" s="158" t="s">
        <v>956</v>
      </c>
      <c r="F195" s="158"/>
      <c r="G195" s="171">
        <f>K195+L195-M195</f>
        <v>3</v>
      </c>
      <c r="H195" s="158" t="s">
        <v>184</v>
      </c>
      <c r="I195" s="173" t="s">
        <v>638</v>
      </c>
      <c r="J195" s="170"/>
      <c r="K195" s="171">
        <v>0</v>
      </c>
      <c r="L195" s="171">
        <v>3</v>
      </c>
      <c r="M195" s="171">
        <v>0</v>
      </c>
      <c r="N195" s="171">
        <v>2</v>
      </c>
      <c r="O195" s="156" t="str">
        <f>IF((G195&lt;=N195),"Request","")</f>
        <v/>
      </c>
      <c r="P195" s="158" t="s">
        <v>25</v>
      </c>
      <c r="Q195" s="157" t="str">
        <f t="shared" si="10"/>
        <v/>
      </c>
    </row>
    <row r="196" spans="1:17" s="121" customFormat="1" ht="12.75" hidden="1" customHeight="1" x14ac:dyDescent="0.25">
      <c r="A196" s="181">
        <v>189</v>
      </c>
      <c r="B196" s="157" t="s">
        <v>524</v>
      </c>
      <c r="C196" s="156" t="s">
        <v>30</v>
      </c>
      <c r="D196" s="156" t="s">
        <v>32</v>
      </c>
      <c r="E196" s="156" t="s">
        <v>377</v>
      </c>
      <c r="F196" s="156"/>
      <c r="G196" s="171">
        <v>2</v>
      </c>
      <c r="H196" s="156" t="s">
        <v>33</v>
      </c>
      <c r="I196" s="156" t="s">
        <v>638</v>
      </c>
      <c r="J196" s="170"/>
      <c r="K196" s="171">
        <v>0</v>
      </c>
      <c r="L196" s="171">
        <v>2</v>
      </c>
      <c r="M196" s="171">
        <v>0</v>
      </c>
      <c r="N196" s="171">
        <v>1</v>
      </c>
      <c r="O196" s="156" t="str">
        <f>IF((G196&lt;=N196),"Request","")</f>
        <v/>
      </c>
      <c r="P196" s="158" t="s">
        <v>25</v>
      </c>
      <c r="Q196" s="157" t="str">
        <f t="shared" si="10"/>
        <v/>
      </c>
    </row>
    <row r="197" spans="1:17" s="121" customFormat="1" ht="12.75" hidden="1" customHeight="1" x14ac:dyDescent="0.25">
      <c r="A197" s="181">
        <v>190</v>
      </c>
      <c r="B197" s="157" t="s">
        <v>557</v>
      </c>
      <c r="C197" s="175" t="s">
        <v>19</v>
      </c>
      <c r="D197" s="159" t="s">
        <v>1084</v>
      </c>
      <c r="E197" s="159" t="s">
        <v>1084</v>
      </c>
      <c r="F197" s="159"/>
      <c r="G197" s="171">
        <f>K197+L197-M197</f>
        <v>4</v>
      </c>
      <c r="H197" s="180" t="s">
        <v>904</v>
      </c>
      <c r="I197" s="173" t="s">
        <v>386</v>
      </c>
      <c r="J197" s="172"/>
      <c r="K197" s="171">
        <v>0</v>
      </c>
      <c r="L197" s="171">
        <v>4</v>
      </c>
      <c r="M197" s="171">
        <v>0</v>
      </c>
      <c r="N197" s="171">
        <v>2</v>
      </c>
      <c r="O197" s="156" t="str">
        <f>IF((G197&lt;=N197),"Request","")</f>
        <v/>
      </c>
      <c r="P197" s="158" t="s">
        <v>25</v>
      </c>
      <c r="Q197" s="157" t="str">
        <f t="shared" si="10"/>
        <v/>
      </c>
    </row>
    <row r="198" spans="1:17" s="121" customFormat="1" ht="12.75" hidden="1" customHeight="1" x14ac:dyDescent="0.25">
      <c r="A198" s="181">
        <v>191</v>
      </c>
      <c r="B198" s="156" t="s">
        <v>67</v>
      </c>
      <c r="C198" s="156" t="s">
        <v>19</v>
      </c>
      <c r="D198" s="156" t="s">
        <v>414</v>
      </c>
      <c r="E198" s="156" t="s">
        <v>202</v>
      </c>
      <c r="F198" s="156"/>
      <c r="G198" s="171">
        <f>K198+L198-M198</f>
        <v>11</v>
      </c>
      <c r="H198" s="156" t="s">
        <v>38</v>
      </c>
      <c r="I198" s="156" t="s">
        <v>386</v>
      </c>
      <c r="J198" s="172"/>
      <c r="K198" s="171">
        <v>0</v>
      </c>
      <c r="L198" s="171">
        <v>11</v>
      </c>
      <c r="M198" s="171">
        <v>0</v>
      </c>
      <c r="N198" s="171">
        <v>5</v>
      </c>
      <c r="O198" s="156" t="str">
        <f>IF((G198&lt;=N198),"Request","")</f>
        <v/>
      </c>
      <c r="P198" s="158" t="s">
        <v>25</v>
      </c>
      <c r="Q198" s="157" t="str">
        <f t="shared" si="10"/>
        <v/>
      </c>
    </row>
    <row r="199" spans="1:17" s="121" customFormat="1" ht="12.75" hidden="1" customHeight="1" x14ac:dyDescent="0.25">
      <c r="A199" s="181">
        <v>192</v>
      </c>
      <c r="B199" s="156" t="s">
        <v>208</v>
      </c>
      <c r="C199" s="156" t="s">
        <v>19</v>
      </c>
      <c r="D199" s="156" t="s">
        <v>221</v>
      </c>
      <c r="E199" s="156" t="s">
        <v>220</v>
      </c>
      <c r="F199" s="156"/>
      <c r="G199" s="171">
        <f>K199+L199-M199</f>
        <v>10</v>
      </c>
      <c r="H199" s="156" t="s">
        <v>38</v>
      </c>
      <c r="I199" s="156" t="s">
        <v>386</v>
      </c>
      <c r="J199" s="170"/>
      <c r="K199" s="171">
        <v>0</v>
      </c>
      <c r="L199" s="171">
        <v>10</v>
      </c>
      <c r="M199" s="171">
        <v>0</v>
      </c>
      <c r="N199" s="171">
        <v>5</v>
      </c>
      <c r="O199" s="156" t="str">
        <f>IF((G199&lt;=N199),"Request","")</f>
        <v/>
      </c>
      <c r="P199" s="158" t="s">
        <v>25</v>
      </c>
      <c r="Q199" s="157" t="str">
        <f t="shared" si="10"/>
        <v/>
      </c>
    </row>
    <row r="200" spans="1:17" s="121" customFormat="1" ht="12.75" hidden="1" customHeight="1" x14ac:dyDescent="0.25">
      <c r="A200" s="181">
        <v>193</v>
      </c>
      <c r="B200" s="158" t="s">
        <v>810</v>
      </c>
      <c r="C200" s="175" t="s">
        <v>866</v>
      </c>
      <c r="D200" s="159" t="s">
        <v>929</v>
      </c>
      <c r="E200" s="159" t="s">
        <v>932</v>
      </c>
      <c r="F200" s="159"/>
      <c r="G200" s="171">
        <f>K200+L200-M200</f>
        <v>10</v>
      </c>
      <c r="H200" s="159" t="s">
        <v>492</v>
      </c>
      <c r="I200" s="173" t="s">
        <v>386</v>
      </c>
      <c r="J200" s="172"/>
      <c r="K200" s="171">
        <v>0</v>
      </c>
      <c r="L200" s="171">
        <v>10</v>
      </c>
      <c r="M200" s="171">
        <v>0</v>
      </c>
      <c r="N200" s="171">
        <v>5</v>
      </c>
      <c r="O200" s="156" t="str">
        <f>IF((G200&lt;=N200),"Request","")</f>
        <v/>
      </c>
      <c r="P200" s="158" t="s">
        <v>25</v>
      </c>
      <c r="Q200" s="157" t="str">
        <f t="shared" si="10"/>
        <v/>
      </c>
    </row>
    <row r="201" spans="1:17" s="121" customFormat="1" ht="12.75" hidden="1" customHeight="1" x14ac:dyDescent="0.25">
      <c r="A201" s="181">
        <v>194</v>
      </c>
      <c r="B201" s="175" t="s">
        <v>810</v>
      </c>
      <c r="C201" s="175" t="s">
        <v>19</v>
      </c>
      <c r="D201" s="157" t="s">
        <v>57</v>
      </c>
      <c r="E201" s="159" t="s">
        <v>806</v>
      </c>
      <c r="F201" s="157"/>
      <c r="G201" s="171">
        <f>K201+L201-M201</f>
        <v>16</v>
      </c>
      <c r="H201" s="173" t="s">
        <v>811</v>
      </c>
      <c r="I201" s="173" t="s">
        <v>386</v>
      </c>
      <c r="J201" s="170"/>
      <c r="K201" s="171">
        <v>0</v>
      </c>
      <c r="L201" s="171">
        <v>28</v>
      </c>
      <c r="M201" s="171">
        <v>12</v>
      </c>
      <c r="N201" s="171">
        <v>10</v>
      </c>
      <c r="O201" s="156" t="str">
        <f>IF((G201&lt;=N201),"Request","")</f>
        <v/>
      </c>
      <c r="P201" s="158" t="s">
        <v>1033</v>
      </c>
      <c r="Q201" s="157" t="str">
        <f t="shared" si="10"/>
        <v/>
      </c>
    </row>
    <row r="202" spans="1:17" s="121" customFormat="1" ht="12.75" hidden="1" customHeight="1" x14ac:dyDescent="0.25">
      <c r="A202" s="181">
        <v>195</v>
      </c>
      <c r="B202" s="175" t="s">
        <v>964</v>
      </c>
      <c r="C202" s="175" t="s">
        <v>19</v>
      </c>
      <c r="D202" s="157" t="s">
        <v>57</v>
      </c>
      <c r="E202" s="159" t="s">
        <v>861</v>
      </c>
      <c r="F202" s="157"/>
      <c r="G202" s="171">
        <f>K202+L202-M202</f>
        <v>7</v>
      </c>
      <c r="H202" s="173" t="s">
        <v>811</v>
      </c>
      <c r="I202" s="173" t="s">
        <v>386</v>
      </c>
      <c r="J202" s="170"/>
      <c r="K202" s="171">
        <v>0</v>
      </c>
      <c r="L202" s="171">
        <v>7</v>
      </c>
      <c r="M202" s="171">
        <v>0</v>
      </c>
      <c r="N202" s="171">
        <v>5</v>
      </c>
      <c r="O202" s="156" t="str">
        <f>IF((G202&lt;=N202),"Request","")</f>
        <v/>
      </c>
      <c r="P202" s="158" t="s">
        <v>25</v>
      </c>
      <c r="Q202" s="157" t="str">
        <f t="shared" si="10"/>
        <v/>
      </c>
    </row>
    <row r="203" spans="1:17" s="121" customFormat="1" ht="12.75" hidden="1" customHeight="1" x14ac:dyDescent="0.25">
      <c r="A203" s="181">
        <v>196</v>
      </c>
      <c r="B203" s="156" t="s">
        <v>52</v>
      </c>
      <c r="C203" s="156" t="s">
        <v>19</v>
      </c>
      <c r="D203" s="156" t="s">
        <v>71</v>
      </c>
      <c r="E203" s="156" t="s">
        <v>70</v>
      </c>
      <c r="F203" s="156"/>
      <c r="G203" s="171">
        <f>K203+L203-M203</f>
        <v>3</v>
      </c>
      <c r="H203" s="156" t="s">
        <v>38</v>
      </c>
      <c r="I203" s="156" t="s">
        <v>638</v>
      </c>
      <c r="J203" s="170"/>
      <c r="K203" s="171">
        <v>0</v>
      </c>
      <c r="L203" s="171">
        <v>3</v>
      </c>
      <c r="M203" s="171">
        <v>0</v>
      </c>
      <c r="N203" s="171">
        <v>5</v>
      </c>
      <c r="O203" s="156" t="str">
        <f>IF((G203&lt;=N203),"Request","")</f>
        <v>Request</v>
      </c>
      <c r="P203" s="158" t="s">
        <v>25</v>
      </c>
      <c r="Q203" s="157" t="str">
        <f t="shared" si="10"/>
        <v>Newly Requested Spares</v>
      </c>
    </row>
    <row r="204" spans="1:17" s="121" customFormat="1" ht="12.75" hidden="1" customHeight="1" x14ac:dyDescent="0.25">
      <c r="A204" s="181">
        <v>197</v>
      </c>
      <c r="B204" s="156" t="s">
        <v>52</v>
      </c>
      <c r="C204" s="156" t="s">
        <v>19</v>
      </c>
      <c r="D204" s="156" t="s">
        <v>72</v>
      </c>
      <c r="E204" s="156" t="s">
        <v>70</v>
      </c>
      <c r="F204" s="156"/>
      <c r="G204" s="171">
        <f>K204+L204-M204</f>
        <v>9</v>
      </c>
      <c r="H204" s="156" t="s">
        <v>38</v>
      </c>
      <c r="I204" s="156" t="s">
        <v>638</v>
      </c>
      <c r="J204" s="170"/>
      <c r="K204" s="171">
        <v>0</v>
      </c>
      <c r="L204" s="171">
        <v>9</v>
      </c>
      <c r="M204" s="171">
        <v>0</v>
      </c>
      <c r="N204" s="171">
        <v>5</v>
      </c>
      <c r="O204" s="156" t="str">
        <f>IF((G204&lt;=N204),"Request","")</f>
        <v/>
      </c>
      <c r="P204" s="158" t="s">
        <v>25</v>
      </c>
      <c r="Q204" s="157" t="str">
        <f t="shared" si="10"/>
        <v/>
      </c>
    </row>
    <row r="205" spans="1:17" s="121" customFormat="1" ht="12.75" hidden="1" customHeight="1" x14ac:dyDescent="0.25">
      <c r="A205" s="181">
        <v>198</v>
      </c>
      <c r="B205" s="157" t="s">
        <v>540</v>
      </c>
      <c r="C205" s="156" t="s">
        <v>217</v>
      </c>
      <c r="D205" s="156" t="s">
        <v>261</v>
      </c>
      <c r="E205" s="156" t="s">
        <v>613</v>
      </c>
      <c r="F205" s="156"/>
      <c r="G205" s="171">
        <f>K205+L205-M205</f>
        <v>3</v>
      </c>
      <c r="H205" s="156" t="s">
        <v>80</v>
      </c>
      <c r="I205" s="156" t="s">
        <v>638</v>
      </c>
      <c r="J205" s="170"/>
      <c r="K205" s="171">
        <v>0</v>
      </c>
      <c r="L205" s="171">
        <v>3</v>
      </c>
      <c r="M205" s="171">
        <v>0</v>
      </c>
      <c r="N205" s="171">
        <v>1</v>
      </c>
      <c r="O205" s="156" t="str">
        <f>IF((G205&lt;=N205),"Request","")</f>
        <v/>
      </c>
      <c r="P205" s="158" t="s">
        <v>25</v>
      </c>
      <c r="Q205" s="157" t="str">
        <f t="shared" si="10"/>
        <v/>
      </c>
    </row>
    <row r="206" spans="1:17" s="121" customFormat="1" ht="12.75" hidden="1" customHeight="1" x14ac:dyDescent="0.25">
      <c r="A206" s="181">
        <v>199</v>
      </c>
      <c r="B206" s="156" t="s">
        <v>557</v>
      </c>
      <c r="C206" s="156" t="s">
        <v>30</v>
      </c>
      <c r="D206" s="157" t="s">
        <v>925</v>
      </c>
      <c r="E206" s="156" t="s">
        <v>924</v>
      </c>
      <c r="F206" s="157"/>
      <c r="G206" s="171">
        <f>K206+L206-M206</f>
        <v>2</v>
      </c>
      <c r="H206" s="156" t="s">
        <v>425</v>
      </c>
      <c r="I206" s="156" t="s">
        <v>386</v>
      </c>
      <c r="J206" s="170"/>
      <c r="K206" s="171">
        <v>0</v>
      </c>
      <c r="L206" s="171">
        <v>2</v>
      </c>
      <c r="M206" s="171">
        <v>0</v>
      </c>
      <c r="N206" s="171">
        <v>2</v>
      </c>
      <c r="O206" s="156" t="str">
        <f>IF((G206&lt;=N206),"Request","")</f>
        <v>Request</v>
      </c>
      <c r="P206" s="158" t="s">
        <v>25</v>
      </c>
      <c r="Q206" s="157"/>
    </row>
    <row r="207" spans="1:17" s="121" customFormat="1" ht="12.75" hidden="1" customHeight="1" x14ac:dyDescent="0.25">
      <c r="A207" s="181">
        <v>200</v>
      </c>
      <c r="B207" s="158" t="s">
        <v>810</v>
      </c>
      <c r="C207" s="175" t="s">
        <v>866</v>
      </c>
      <c r="D207" s="159" t="s">
        <v>118</v>
      </c>
      <c r="E207" s="159" t="s">
        <v>936</v>
      </c>
      <c r="F207" s="159"/>
      <c r="G207" s="171">
        <f>K207+L207-M207</f>
        <v>5</v>
      </c>
      <c r="H207" s="159" t="s">
        <v>83</v>
      </c>
      <c r="I207" s="173" t="s">
        <v>386</v>
      </c>
      <c r="J207" s="172"/>
      <c r="K207" s="171">
        <v>0</v>
      </c>
      <c r="L207" s="171">
        <v>5</v>
      </c>
      <c r="M207" s="171">
        <v>0</v>
      </c>
      <c r="N207" s="171">
        <v>1</v>
      </c>
      <c r="O207" s="156" t="str">
        <f>IF((G207&lt;=N207),"Request","")</f>
        <v/>
      </c>
      <c r="P207" s="158" t="s">
        <v>25</v>
      </c>
      <c r="Q207" s="157" t="str">
        <f>IF(O207="Request","Newly Requested Spares","")</f>
        <v/>
      </c>
    </row>
    <row r="208" spans="1:17" s="121" customFormat="1" ht="12.75" hidden="1" customHeight="1" x14ac:dyDescent="0.25">
      <c r="A208" s="181">
        <v>201</v>
      </c>
      <c r="B208" s="156" t="s">
        <v>494</v>
      </c>
      <c r="C208" s="156" t="s">
        <v>19</v>
      </c>
      <c r="D208" s="156" t="s">
        <v>500</v>
      </c>
      <c r="E208" s="157" t="s">
        <v>788</v>
      </c>
      <c r="F208" s="156"/>
      <c r="G208" s="171">
        <f>K208+L208-M208</f>
        <v>2</v>
      </c>
      <c r="H208" s="172" t="s">
        <v>83</v>
      </c>
      <c r="I208" s="156" t="s">
        <v>638</v>
      </c>
      <c r="J208" s="172"/>
      <c r="K208" s="171">
        <v>0</v>
      </c>
      <c r="L208" s="171">
        <v>2</v>
      </c>
      <c r="M208" s="171">
        <v>0</v>
      </c>
      <c r="N208" s="171">
        <v>5</v>
      </c>
      <c r="O208" s="156" t="str">
        <f>IF((G208&lt;=N208),"Request","")</f>
        <v>Request</v>
      </c>
      <c r="P208" s="158" t="s">
        <v>25</v>
      </c>
      <c r="Q208" s="157" t="str">
        <f>IF(O208="Request","Newly Requested Spares","")</f>
        <v>Newly Requested Spares</v>
      </c>
    </row>
    <row r="209" spans="1:17" s="121" customFormat="1" ht="12.75" hidden="1" customHeight="1" x14ac:dyDescent="0.25">
      <c r="A209" s="181">
        <v>202</v>
      </c>
      <c r="B209" s="156" t="s">
        <v>557</v>
      </c>
      <c r="C209" s="156" t="s">
        <v>30</v>
      </c>
      <c r="D209" s="156" t="s">
        <v>599</v>
      </c>
      <c r="E209" s="175" t="s">
        <v>894</v>
      </c>
      <c r="F209" s="156"/>
      <c r="G209" s="171">
        <f>K209+L209-M209</f>
        <v>4</v>
      </c>
      <c r="H209" s="172" t="s">
        <v>38</v>
      </c>
      <c r="I209" s="156" t="s">
        <v>638</v>
      </c>
      <c r="J209" s="172"/>
      <c r="K209" s="171">
        <v>0</v>
      </c>
      <c r="L209" s="171">
        <v>4</v>
      </c>
      <c r="M209" s="171">
        <v>0</v>
      </c>
      <c r="N209" s="174">
        <v>5</v>
      </c>
      <c r="O209" s="156" t="str">
        <f>IF((G209&lt;=N209),"Request","")</f>
        <v>Request</v>
      </c>
      <c r="P209" s="158" t="s">
        <v>25</v>
      </c>
      <c r="Q209" s="157" t="str">
        <f>IF(O209="Request","Newly Requested Spares","")</f>
        <v>Newly Requested Spares</v>
      </c>
    </row>
    <row r="210" spans="1:17" s="122" customFormat="1" ht="12.75" hidden="1" customHeight="1" x14ac:dyDescent="0.25">
      <c r="A210" s="181">
        <v>203</v>
      </c>
      <c r="B210" s="156" t="s">
        <v>557</v>
      </c>
      <c r="C210" s="156" t="s">
        <v>30</v>
      </c>
      <c r="D210" s="176" t="s">
        <v>591</v>
      </c>
      <c r="E210" s="176" t="s">
        <v>605</v>
      </c>
      <c r="F210" s="176"/>
      <c r="G210" s="171">
        <f>K210+L210-M210</f>
        <v>37</v>
      </c>
      <c r="H210" s="176" t="s">
        <v>590</v>
      </c>
      <c r="I210" s="156" t="s">
        <v>386</v>
      </c>
      <c r="J210" s="170"/>
      <c r="K210" s="171">
        <v>0</v>
      </c>
      <c r="L210" s="171">
        <v>50</v>
      </c>
      <c r="M210" s="171">
        <v>13</v>
      </c>
      <c r="N210" s="171">
        <v>10</v>
      </c>
      <c r="O210" s="156" t="str">
        <f>IF((G210&lt;=N210),"Request","")</f>
        <v/>
      </c>
      <c r="P210" s="158" t="s">
        <v>1057</v>
      </c>
      <c r="Q210" s="157"/>
    </row>
    <row r="211" spans="1:17" s="122" customFormat="1" ht="12.75" hidden="1" customHeight="1" x14ac:dyDescent="0.25">
      <c r="A211" s="181">
        <v>204</v>
      </c>
      <c r="B211" s="175" t="s">
        <v>730</v>
      </c>
      <c r="C211" s="156" t="s">
        <v>19</v>
      </c>
      <c r="D211" s="156" t="s">
        <v>864</v>
      </c>
      <c r="E211" s="159" t="s">
        <v>727</v>
      </c>
      <c r="F211" s="156"/>
      <c r="G211" s="171">
        <f>K211+L211-M211</f>
        <v>6</v>
      </c>
      <c r="H211" s="156" t="s">
        <v>141</v>
      </c>
      <c r="I211" s="156" t="s">
        <v>386</v>
      </c>
      <c r="J211" s="172"/>
      <c r="K211" s="171">
        <v>0</v>
      </c>
      <c r="L211" s="171">
        <v>6</v>
      </c>
      <c r="M211" s="171">
        <v>0</v>
      </c>
      <c r="N211" s="171">
        <v>5</v>
      </c>
      <c r="O211" s="156" t="str">
        <f>IF((G211&lt;=N211),"Request","")</f>
        <v/>
      </c>
      <c r="P211" s="158" t="s">
        <v>25</v>
      </c>
      <c r="Q211" s="157" t="str">
        <f t="shared" ref="Q211:Q217" si="11">IF(O211="Request","Newly Requested Spares","")</f>
        <v/>
      </c>
    </row>
    <row r="212" spans="1:17" s="122" customFormat="1" ht="12.75" hidden="1" customHeight="1" x14ac:dyDescent="0.25">
      <c r="A212" s="181">
        <v>205</v>
      </c>
      <c r="B212" s="175" t="s">
        <v>810</v>
      </c>
      <c r="C212" s="175" t="s">
        <v>19</v>
      </c>
      <c r="D212" s="156" t="s">
        <v>801</v>
      </c>
      <c r="E212" s="159" t="s">
        <v>800</v>
      </c>
      <c r="F212" s="156"/>
      <c r="G212" s="171">
        <f>K212+L212-M212</f>
        <v>8</v>
      </c>
      <c r="H212" s="173" t="s">
        <v>63</v>
      </c>
      <c r="I212" s="173" t="s">
        <v>386</v>
      </c>
      <c r="J212" s="170"/>
      <c r="K212" s="171">
        <v>0</v>
      </c>
      <c r="L212" s="171">
        <v>8</v>
      </c>
      <c r="M212" s="171">
        <v>0</v>
      </c>
      <c r="N212" s="171">
        <v>1</v>
      </c>
      <c r="O212" s="156" t="str">
        <f>IF((G212&lt;=N212),"Request","")</f>
        <v/>
      </c>
      <c r="P212" s="158" t="s">
        <v>25</v>
      </c>
      <c r="Q212" s="157" t="str">
        <f t="shared" si="11"/>
        <v/>
      </c>
    </row>
    <row r="213" spans="1:17" s="122" customFormat="1" ht="12.75" hidden="1" customHeight="1" x14ac:dyDescent="0.25">
      <c r="A213" s="181">
        <v>206</v>
      </c>
      <c r="B213" s="175" t="s">
        <v>810</v>
      </c>
      <c r="C213" s="175" t="s">
        <v>19</v>
      </c>
      <c r="D213" s="156" t="s">
        <v>799</v>
      </c>
      <c r="E213" s="159" t="s">
        <v>798</v>
      </c>
      <c r="F213" s="156"/>
      <c r="G213" s="171">
        <f>K213+L213-M213</f>
        <v>15</v>
      </c>
      <c r="H213" s="173" t="s">
        <v>63</v>
      </c>
      <c r="I213" s="173" t="s">
        <v>386</v>
      </c>
      <c r="J213" s="170"/>
      <c r="K213" s="171">
        <v>0</v>
      </c>
      <c r="L213" s="171">
        <v>15</v>
      </c>
      <c r="M213" s="171">
        <v>0</v>
      </c>
      <c r="N213" s="171">
        <v>1</v>
      </c>
      <c r="O213" s="156" t="str">
        <f>IF((G213&lt;=N213),"Request","")</f>
        <v/>
      </c>
      <c r="P213" s="158" t="s">
        <v>25</v>
      </c>
      <c r="Q213" s="157" t="str">
        <f t="shared" si="11"/>
        <v/>
      </c>
    </row>
    <row r="214" spans="1:17" s="122" customFormat="1" ht="12.75" hidden="1" customHeight="1" x14ac:dyDescent="0.25">
      <c r="A214" s="181">
        <v>207</v>
      </c>
      <c r="B214" s="156" t="s">
        <v>676</v>
      </c>
      <c r="C214" s="156" t="s">
        <v>19</v>
      </c>
      <c r="D214" s="175" t="s">
        <v>83</v>
      </c>
      <c r="E214" s="157" t="s">
        <v>680</v>
      </c>
      <c r="F214" s="175"/>
      <c r="G214" s="171">
        <f>K214+L214-M214</f>
        <v>0</v>
      </c>
      <c r="H214" s="175" t="s">
        <v>83</v>
      </c>
      <c r="I214" s="156" t="s">
        <v>638</v>
      </c>
      <c r="J214" s="172"/>
      <c r="K214" s="171">
        <v>0</v>
      </c>
      <c r="L214" s="171">
        <v>0</v>
      </c>
      <c r="M214" s="171">
        <v>0</v>
      </c>
      <c r="N214" s="171">
        <v>2</v>
      </c>
      <c r="O214" s="156" t="str">
        <f>IF((G214&lt;=N214),"Request","")</f>
        <v>Request</v>
      </c>
      <c r="P214" s="158" t="s">
        <v>25</v>
      </c>
      <c r="Q214" s="157" t="str">
        <f t="shared" si="11"/>
        <v>Newly Requested Spares</v>
      </c>
    </row>
    <row r="215" spans="1:17" s="122" customFormat="1" ht="12.75" hidden="1" customHeight="1" x14ac:dyDescent="0.25">
      <c r="A215" s="181">
        <v>208</v>
      </c>
      <c r="B215" s="156" t="s">
        <v>688</v>
      </c>
      <c r="C215" s="156" t="s">
        <v>19</v>
      </c>
      <c r="D215" s="176" t="s">
        <v>22</v>
      </c>
      <c r="E215" s="157" t="s">
        <v>692</v>
      </c>
      <c r="F215" s="176"/>
      <c r="G215" s="171">
        <f>K215+L215-M215</f>
        <v>1</v>
      </c>
      <c r="H215" s="175" t="s">
        <v>22</v>
      </c>
      <c r="I215" s="156" t="s">
        <v>638</v>
      </c>
      <c r="J215" s="172"/>
      <c r="K215" s="171">
        <v>0</v>
      </c>
      <c r="L215" s="171">
        <v>1</v>
      </c>
      <c r="M215" s="171">
        <v>0</v>
      </c>
      <c r="N215" s="171">
        <v>1</v>
      </c>
      <c r="O215" s="156" t="str">
        <f>IF((G215&lt;=N215),"Request","")</f>
        <v>Request</v>
      </c>
      <c r="P215" s="158" t="s">
        <v>25</v>
      </c>
      <c r="Q215" s="157" t="str">
        <f t="shared" si="11"/>
        <v>Newly Requested Spares</v>
      </c>
    </row>
    <row r="216" spans="1:17" s="122" customFormat="1" ht="12.75" hidden="1" customHeight="1" x14ac:dyDescent="0.25">
      <c r="A216" s="181">
        <v>209</v>
      </c>
      <c r="B216" s="156" t="s">
        <v>265</v>
      </c>
      <c r="C216" s="156" t="s">
        <v>240</v>
      </c>
      <c r="D216" s="156" t="s">
        <v>475</v>
      </c>
      <c r="E216" s="156" t="s">
        <v>265</v>
      </c>
      <c r="F216" s="156"/>
      <c r="G216" s="171">
        <f>K216+L216-M216</f>
        <v>3</v>
      </c>
      <c r="H216" s="156" t="s">
        <v>198</v>
      </c>
      <c r="I216" s="156" t="s">
        <v>638</v>
      </c>
      <c r="J216" s="172"/>
      <c r="K216" s="171">
        <v>0</v>
      </c>
      <c r="L216" s="171">
        <v>3</v>
      </c>
      <c r="M216" s="171">
        <v>0</v>
      </c>
      <c r="N216" s="171">
        <v>1</v>
      </c>
      <c r="O216" s="156" t="str">
        <f>IF((G216&lt;=N216),"Request","")</f>
        <v/>
      </c>
      <c r="P216" s="158" t="s">
        <v>25</v>
      </c>
      <c r="Q216" s="157" t="str">
        <f t="shared" si="11"/>
        <v/>
      </c>
    </row>
    <row r="217" spans="1:17" s="122" customFormat="1" ht="12.75" hidden="1" customHeight="1" x14ac:dyDescent="0.25">
      <c r="A217" s="181">
        <v>210</v>
      </c>
      <c r="B217" s="156" t="s">
        <v>265</v>
      </c>
      <c r="C217" s="156" t="s">
        <v>240</v>
      </c>
      <c r="D217" s="156" t="s">
        <v>476</v>
      </c>
      <c r="E217" s="156" t="s">
        <v>265</v>
      </c>
      <c r="F217" s="156"/>
      <c r="G217" s="171">
        <f>K217+L217-M217</f>
        <v>7</v>
      </c>
      <c r="H217" s="156" t="s">
        <v>198</v>
      </c>
      <c r="I217" s="156" t="s">
        <v>638</v>
      </c>
      <c r="J217" s="172"/>
      <c r="K217" s="171">
        <v>0</v>
      </c>
      <c r="L217" s="171">
        <v>7</v>
      </c>
      <c r="M217" s="171">
        <v>0</v>
      </c>
      <c r="N217" s="171">
        <v>1</v>
      </c>
      <c r="O217" s="156" t="str">
        <f>IF((G217&lt;=N217),"Request","")</f>
        <v/>
      </c>
      <c r="P217" s="158" t="s">
        <v>25</v>
      </c>
      <c r="Q217" s="157" t="str">
        <f t="shared" si="11"/>
        <v/>
      </c>
    </row>
    <row r="218" spans="1:17" s="122" customFormat="1" ht="12.75" hidden="1" customHeight="1" x14ac:dyDescent="0.25">
      <c r="A218" s="181">
        <v>211</v>
      </c>
      <c r="B218" s="173" t="s">
        <v>1133</v>
      </c>
      <c r="C218" s="156" t="s">
        <v>30</v>
      </c>
      <c r="D218" s="243" t="s">
        <v>1143</v>
      </c>
      <c r="E218" s="242" t="s">
        <v>57</v>
      </c>
      <c r="F218" s="243"/>
      <c r="G218" s="171">
        <f>K218+L218-M218</f>
        <v>16</v>
      </c>
      <c r="H218" s="243" t="s">
        <v>554</v>
      </c>
      <c r="I218" s="156" t="s">
        <v>638</v>
      </c>
      <c r="J218" s="170"/>
      <c r="K218" s="171">
        <v>0</v>
      </c>
      <c r="L218" s="171">
        <v>18</v>
      </c>
      <c r="M218" s="171">
        <v>2</v>
      </c>
      <c r="N218" s="171">
        <v>1</v>
      </c>
      <c r="O218" s="156" t="str">
        <f>IF((G218&lt;=N218),"Request","")</f>
        <v/>
      </c>
      <c r="P218" s="158"/>
      <c r="Q218" s="157"/>
    </row>
    <row r="219" spans="1:17" s="122" customFormat="1" ht="12.75" hidden="1" customHeight="1" x14ac:dyDescent="0.25">
      <c r="A219" s="181">
        <v>212</v>
      </c>
      <c r="B219" s="175" t="s">
        <v>945</v>
      </c>
      <c r="C219" s="175" t="s">
        <v>866</v>
      </c>
      <c r="D219" s="159" t="s">
        <v>554</v>
      </c>
      <c r="E219" s="159" t="s">
        <v>946</v>
      </c>
      <c r="F219" s="159"/>
      <c r="G219" s="171">
        <f>K219+L219-M219</f>
        <v>6</v>
      </c>
      <c r="H219" s="159" t="s">
        <v>57</v>
      </c>
      <c r="I219" s="173" t="s">
        <v>386</v>
      </c>
      <c r="J219" s="172"/>
      <c r="K219" s="171">
        <v>0</v>
      </c>
      <c r="L219" s="171">
        <v>8</v>
      </c>
      <c r="M219" s="171">
        <v>2</v>
      </c>
      <c r="N219" s="171">
        <v>10</v>
      </c>
      <c r="O219" s="156" t="str">
        <f>IF((G219&lt;=N219),"Request","")</f>
        <v>Request</v>
      </c>
      <c r="P219" s="158" t="s">
        <v>25</v>
      </c>
      <c r="Q219" s="157" t="str">
        <f t="shared" ref="Q219:Q230" si="12">IF(O219="Request","Newly Requested Spares","")</f>
        <v>Newly Requested Spares</v>
      </c>
    </row>
    <row r="220" spans="1:17" s="122" customFormat="1" ht="12.75" hidden="1" customHeight="1" x14ac:dyDescent="0.25">
      <c r="A220" s="181">
        <v>213</v>
      </c>
      <c r="B220" s="175" t="s">
        <v>957</v>
      </c>
      <c r="C220" s="175" t="s">
        <v>19</v>
      </c>
      <c r="D220" s="158" t="s">
        <v>57</v>
      </c>
      <c r="E220" s="158" t="s">
        <v>959</v>
      </c>
      <c r="F220" s="158"/>
      <c r="G220" s="171">
        <f>K220+L220-M220</f>
        <v>93</v>
      </c>
      <c r="H220" s="158" t="s">
        <v>57</v>
      </c>
      <c r="I220" s="173" t="s">
        <v>638</v>
      </c>
      <c r="J220" s="170"/>
      <c r="K220" s="171">
        <v>0</v>
      </c>
      <c r="L220" s="171">
        <v>93</v>
      </c>
      <c r="M220" s="171">
        <v>0</v>
      </c>
      <c r="N220" s="171">
        <v>5</v>
      </c>
      <c r="O220" s="156" t="str">
        <f>IF((G220&lt;=N220),"Request","")</f>
        <v/>
      </c>
      <c r="P220" s="158" t="s">
        <v>25</v>
      </c>
      <c r="Q220" s="157" t="str">
        <f t="shared" si="12"/>
        <v/>
      </c>
    </row>
    <row r="221" spans="1:17" s="122" customFormat="1" ht="12.75" hidden="1" customHeight="1" x14ac:dyDescent="0.25">
      <c r="A221" s="181">
        <v>214</v>
      </c>
      <c r="B221" s="156" t="s">
        <v>555</v>
      </c>
      <c r="C221" s="156" t="s">
        <v>342</v>
      </c>
      <c r="D221" s="158" t="s">
        <v>765</v>
      </c>
      <c r="E221" s="158" t="s">
        <v>566</v>
      </c>
      <c r="F221" s="158"/>
      <c r="G221" s="171">
        <f>K221+L221-M221</f>
        <v>9</v>
      </c>
      <c r="H221" s="172" t="s">
        <v>514</v>
      </c>
      <c r="I221" s="156" t="s">
        <v>638</v>
      </c>
      <c r="J221" s="170"/>
      <c r="K221" s="171">
        <v>0</v>
      </c>
      <c r="L221" s="171">
        <v>9</v>
      </c>
      <c r="M221" s="171">
        <v>0</v>
      </c>
      <c r="N221" s="174">
        <v>5</v>
      </c>
      <c r="O221" s="156" t="str">
        <f>IF((G221&lt;=N221),"Request","")</f>
        <v/>
      </c>
      <c r="P221" s="158" t="s">
        <v>25</v>
      </c>
      <c r="Q221" s="157" t="str">
        <f t="shared" si="12"/>
        <v/>
      </c>
    </row>
    <row r="222" spans="1:17" s="122" customFormat="1" ht="12.75" hidden="1" customHeight="1" x14ac:dyDescent="0.25">
      <c r="A222" s="181">
        <v>215</v>
      </c>
      <c r="B222" s="175" t="s">
        <v>972</v>
      </c>
      <c r="C222" s="175" t="s">
        <v>19</v>
      </c>
      <c r="D222" s="188" t="s">
        <v>971</v>
      </c>
      <c r="E222" s="187" t="s">
        <v>986</v>
      </c>
      <c r="F222" s="188"/>
      <c r="G222" s="171">
        <f>K222+L222-M222</f>
        <v>2</v>
      </c>
      <c r="H222" s="158" t="s">
        <v>83</v>
      </c>
      <c r="I222" s="173" t="s">
        <v>386</v>
      </c>
      <c r="J222" s="170"/>
      <c r="K222" s="171">
        <v>0</v>
      </c>
      <c r="L222" s="171">
        <v>2</v>
      </c>
      <c r="M222" s="171">
        <v>0</v>
      </c>
      <c r="N222" s="171">
        <v>2</v>
      </c>
      <c r="O222" s="156" t="str">
        <f>IF((G222&lt;=N222),"Request","")</f>
        <v>Request</v>
      </c>
      <c r="P222" s="158" t="s">
        <v>25</v>
      </c>
      <c r="Q222" s="157" t="str">
        <f t="shared" si="12"/>
        <v>Newly Requested Spares</v>
      </c>
    </row>
    <row r="223" spans="1:17" s="122" customFormat="1" hidden="1" thickTop="1" x14ac:dyDescent="0.25">
      <c r="A223" s="181">
        <v>216</v>
      </c>
      <c r="B223" s="157" t="s">
        <v>531</v>
      </c>
      <c r="C223" s="156" t="s">
        <v>285</v>
      </c>
      <c r="D223" s="156" t="s">
        <v>568</v>
      </c>
      <c r="E223" s="156" t="s">
        <v>286</v>
      </c>
      <c r="F223" s="156"/>
      <c r="G223" s="171">
        <f>K223+L223-M223</f>
        <v>0</v>
      </c>
      <c r="H223" s="156" t="s">
        <v>92</v>
      </c>
      <c r="I223" s="156" t="s">
        <v>386</v>
      </c>
      <c r="J223" s="170"/>
      <c r="K223" s="171">
        <v>0</v>
      </c>
      <c r="L223" s="171">
        <v>0</v>
      </c>
      <c r="M223" s="171">
        <v>0</v>
      </c>
      <c r="N223" s="171">
        <v>2</v>
      </c>
      <c r="O223" s="156" t="str">
        <f>IF((G223&lt;=N223),"Request","")</f>
        <v>Request</v>
      </c>
      <c r="P223" s="158" t="s">
        <v>25</v>
      </c>
      <c r="Q223" s="157" t="str">
        <f t="shared" si="12"/>
        <v>Newly Requested Spares</v>
      </c>
    </row>
    <row r="224" spans="1:17" s="122" customFormat="1" ht="12.75" hidden="1" customHeight="1" x14ac:dyDescent="0.25">
      <c r="A224" s="181">
        <v>217</v>
      </c>
      <c r="B224" s="159" t="s">
        <v>1091</v>
      </c>
      <c r="C224" s="175" t="s">
        <v>19</v>
      </c>
      <c r="D224" s="159" t="s">
        <v>1093</v>
      </c>
      <c r="E224" s="159" t="s">
        <v>1092</v>
      </c>
      <c r="F224" s="159"/>
      <c r="G224" s="171">
        <f>K224+L224-M224</f>
        <v>24</v>
      </c>
      <c r="H224" s="180" t="s">
        <v>83</v>
      </c>
      <c r="I224" s="173" t="s">
        <v>386</v>
      </c>
      <c r="J224" s="172"/>
      <c r="K224" s="171">
        <v>0</v>
      </c>
      <c r="L224" s="171">
        <v>24</v>
      </c>
      <c r="M224" s="171">
        <v>0</v>
      </c>
      <c r="N224" s="171">
        <v>2</v>
      </c>
      <c r="O224" s="156" t="str">
        <f>IF((G224&lt;=N224),"Request","")</f>
        <v/>
      </c>
      <c r="P224" s="158" t="s">
        <v>25</v>
      </c>
      <c r="Q224" s="157" t="str">
        <f t="shared" si="12"/>
        <v/>
      </c>
    </row>
    <row r="225" spans="1:17" s="122" customFormat="1" ht="12.75" hidden="1" customHeight="1" x14ac:dyDescent="0.25">
      <c r="A225" s="181">
        <v>218</v>
      </c>
      <c r="B225" s="156" t="s">
        <v>676</v>
      </c>
      <c r="C225" s="156" t="s">
        <v>19</v>
      </c>
      <c r="D225" s="175" t="s">
        <v>681</v>
      </c>
      <c r="E225" s="157" t="s">
        <v>678</v>
      </c>
      <c r="F225" s="175"/>
      <c r="G225" s="171">
        <f>K225+L225-M225</f>
        <v>2</v>
      </c>
      <c r="H225" s="175" t="s">
        <v>382</v>
      </c>
      <c r="I225" s="156" t="s">
        <v>638</v>
      </c>
      <c r="J225" s="170"/>
      <c r="K225" s="171"/>
      <c r="L225" s="171">
        <v>2</v>
      </c>
      <c r="M225" s="171">
        <v>0</v>
      </c>
      <c r="N225" s="171">
        <v>3</v>
      </c>
      <c r="O225" s="156" t="str">
        <f>IF((G225&lt;=N225),"Request","")</f>
        <v>Request</v>
      </c>
      <c r="P225" s="158" t="s">
        <v>1032</v>
      </c>
      <c r="Q225" s="157" t="str">
        <f t="shared" si="12"/>
        <v>Newly Requested Spares</v>
      </c>
    </row>
    <row r="226" spans="1:17" s="122" customFormat="1" ht="12.75" hidden="1" customHeight="1" x14ac:dyDescent="0.25">
      <c r="A226" s="181">
        <v>219</v>
      </c>
      <c r="B226" s="156" t="s">
        <v>443</v>
      </c>
      <c r="C226" s="156" t="s">
        <v>30</v>
      </c>
      <c r="D226" s="156" t="s">
        <v>620</v>
      </c>
      <c r="E226" s="157" t="s">
        <v>427</v>
      </c>
      <c r="F226" s="156"/>
      <c r="G226" s="171">
        <f>K226+L226-M226</f>
        <v>1</v>
      </c>
      <c r="H226" s="156" t="s">
        <v>118</v>
      </c>
      <c r="I226" s="156" t="s">
        <v>386</v>
      </c>
      <c r="J226" s="172"/>
      <c r="K226" s="171">
        <v>0</v>
      </c>
      <c r="L226" s="171">
        <v>1</v>
      </c>
      <c r="M226" s="171">
        <v>0</v>
      </c>
      <c r="N226" s="171">
        <v>1</v>
      </c>
      <c r="O226" s="156" t="str">
        <f>IF((G226&lt;=N226),"Request","")</f>
        <v>Request</v>
      </c>
      <c r="P226" s="158" t="s">
        <v>25</v>
      </c>
      <c r="Q226" s="157" t="str">
        <f t="shared" si="12"/>
        <v>Newly Requested Spares</v>
      </c>
    </row>
    <row r="227" spans="1:17" s="122" customFormat="1" ht="12.75" hidden="1" customHeight="1" x14ac:dyDescent="0.25">
      <c r="A227" s="181">
        <v>220</v>
      </c>
      <c r="B227" s="156" t="s">
        <v>106</v>
      </c>
      <c r="C227" s="156" t="s">
        <v>115</v>
      </c>
      <c r="D227" s="156" t="s">
        <v>117</v>
      </c>
      <c r="E227" s="156" t="s">
        <v>116</v>
      </c>
      <c r="F227" s="156"/>
      <c r="G227" s="171">
        <f>K227+L227-M227</f>
        <v>2</v>
      </c>
      <c r="H227" s="156" t="s">
        <v>118</v>
      </c>
      <c r="I227" s="156" t="s">
        <v>638</v>
      </c>
      <c r="J227" s="170"/>
      <c r="K227" s="171">
        <v>0</v>
      </c>
      <c r="L227" s="171">
        <v>2</v>
      </c>
      <c r="M227" s="171">
        <v>0</v>
      </c>
      <c r="N227" s="171">
        <v>1</v>
      </c>
      <c r="O227" s="156" t="str">
        <f>IF((G227&lt;=N227),"Request","")</f>
        <v/>
      </c>
      <c r="P227" s="158" t="s">
        <v>25</v>
      </c>
      <c r="Q227" s="157" t="str">
        <f t="shared" si="12"/>
        <v/>
      </c>
    </row>
    <row r="228" spans="1:17" s="122" customFormat="1" ht="12" hidden="1" customHeight="1" x14ac:dyDescent="0.25">
      <c r="A228" s="181">
        <v>221</v>
      </c>
      <c r="B228" s="175" t="s">
        <v>292</v>
      </c>
      <c r="C228" s="175" t="s">
        <v>19</v>
      </c>
      <c r="D228" s="179" t="s">
        <v>25</v>
      </c>
      <c r="E228" s="175" t="s">
        <v>781</v>
      </c>
      <c r="F228" s="179"/>
      <c r="G228" s="171">
        <f>K228+L228-M228</f>
        <v>0</v>
      </c>
      <c r="H228" s="173" t="s">
        <v>752</v>
      </c>
      <c r="I228" s="173" t="s">
        <v>386</v>
      </c>
      <c r="J228" s="178"/>
      <c r="K228" s="171">
        <v>0</v>
      </c>
      <c r="L228" s="171">
        <v>0</v>
      </c>
      <c r="M228" s="171">
        <v>0</v>
      </c>
      <c r="N228" s="171">
        <v>1</v>
      </c>
      <c r="O228" s="156" t="str">
        <f>IF((G228&lt;=N228),"Request","")</f>
        <v>Request</v>
      </c>
      <c r="P228" s="158" t="s">
        <v>25</v>
      </c>
      <c r="Q228" s="157" t="str">
        <f t="shared" si="12"/>
        <v>Newly Requested Spares</v>
      </c>
    </row>
    <row r="229" spans="1:17" s="122" customFormat="1" ht="12.75" hidden="1" customHeight="1" x14ac:dyDescent="0.25">
      <c r="A229" s="181">
        <v>222</v>
      </c>
      <c r="B229" s="175" t="s">
        <v>557</v>
      </c>
      <c r="C229" s="175" t="s">
        <v>19</v>
      </c>
      <c r="D229" s="158" t="s">
        <v>83</v>
      </c>
      <c r="E229" s="158" t="s">
        <v>965</v>
      </c>
      <c r="F229" s="158"/>
      <c r="G229" s="171">
        <f>K229+L229-M229</f>
        <v>2</v>
      </c>
      <c r="H229" s="158" t="s">
        <v>83</v>
      </c>
      <c r="I229" s="173" t="s">
        <v>638</v>
      </c>
      <c r="J229" s="172"/>
      <c r="K229" s="171">
        <v>0</v>
      </c>
      <c r="L229" s="171">
        <v>2</v>
      </c>
      <c r="M229" s="171">
        <v>0</v>
      </c>
      <c r="N229" s="171">
        <v>1</v>
      </c>
      <c r="O229" s="156" t="str">
        <f>IF((G229&lt;=N229),"Request","")</f>
        <v/>
      </c>
      <c r="P229" s="158" t="s">
        <v>25</v>
      </c>
      <c r="Q229" s="157" t="str">
        <f t="shared" si="12"/>
        <v/>
      </c>
    </row>
    <row r="230" spans="1:17" s="122" customFormat="1" ht="12.75" hidden="1" customHeight="1" x14ac:dyDescent="0.25">
      <c r="A230" s="181">
        <v>223</v>
      </c>
      <c r="B230" s="156" t="s">
        <v>915</v>
      </c>
      <c r="C230" s="175" t="s">
        <v>866</v>
      </c>
      <c r="D230" s="159" t="s">
        <v>554</v>
      </c>
      <c r="E230" s="157" t="s">
        <v>256</v>
      </c>
      <c r="F230" s="159"/>
      <c r="G230" s="171">
        <f>K230+L230-M230</f>
        <v>1</v>
      </c>
      <c r="H230" s="159" t="s">
        <v>83</v>
      </c>
      <c r="I230" s="173" t="s">
        <v>638</v>
      </c>
      <c r="J230" s="172"/>
      <c r="K230" s="171">
        <v>0</v>
      </c>
      <c r="L230" s="171">
        <v>1</v>
      </c>
      <c r="M230" s="171">
        <v>0</v>
      </c>
      <c r="N230" s="171">
        <v>2</v>
      </c>
      <c r="O230" s="156" t="str">
        <f>IF((G230&lt;=N230),"Request","")</f>
        <v>Request</v>
      </c>
      <c r="P230" s="158" t="s">
        <v>25</v>
      </c>
      <c r="Q230" s="157" t="str">
        <f t="shared" si="12"/>
        <v>Newly Requested Spares</v>
      </c>
    </row>
    <row r="231" spans="1:17" s="122" customFormat="1" ht="12.75" hidden="1" customHeight="1" x14ac:dyDescent="0.25">
      <c r="A231" s="181">
        <v>224</v>
      </c>
      <c r="B231" s="173" t="s">
        <v>1133</v>
      </c>
      <c r="C231" s="156" t="s">
        <v>30</v>
      </c>
      <c r="D231" s="240" t="s">
        <v>47</v>
      </c>
      <c r="E231" s="180" t="s">
        <v>1146</v>
      </c>
      <c r="F231" s="240"/>
      <c r="G231" s="171">
        <f>K231+L231-M231</f>
        <v>1</v>
      </c>
      <c r="H231" s="243" t="s">
        <v>554</v>
      </c>
      <c r="I231" s="156" t="s">
        <v>638</v>
      </c>
      <c r="J231" s="170"/>
      <c r="K231" s="171">
        <v>0</v>
      </c>
      <c r="L231" s="171">
        <v>1</v>
      </c>
      <c r="M231" s="171">
        <v>0</v>
      </c>
      <c r="N231" s="171">
        <v>1</v>
      </c>
      <c r="O231" s="156" t="str">
        <f>IF((G231&lt;=N231),"Request","")</f>
        <v>Request</v>
      </c>
      <c r="P231" s="158"/>
      <c r="Q231" s="157"/>
    </row>
    <row r="232" spans="1:17" s="122" customFormat="1" ht="12.75" hidden="1" customHeight="1" x14ac:dyDescent="0.25">
      <c r="A232" s="181">
        <v>225</v>
      </c>
      <c r="B232" s="175" t="s">
        <v>810</v>
      </c>
      <c r="C232" s="175" t="s">
        <v>19</v>
      </c>
      <c r="D232" s="158" t="s">
        <v>38</v>
      </c>
      <c r="E232" s="158" t="s">
        <v>809</v>
      </c>
      <c r="F232" s="158"/>
      <c r="G232" s="171">
        <f>K232+L232-M232</f>
        <v>2</v>
      </c>
      <c r="H232" s="173" t="s">
        <v>38</v>
      </c>
      <c r="I232" s="173" t="s">
        <v>638</v>
      </c>
      <c r="J232" s="170"/>
      <c r="K232" s="171">
        <v>0</v>
      </c>
      <c r="L232" s="171">
        <v>2</v>
      </c>
      <c r="M232" s="171">
        <v>0</v>
      </c>
      <c r="N232" s="171">
        <v>1</v>
      </c>
      <c r="O232" s="156" t="str">
        <f>IF((G232&lt;=N232),"Request","")</f>
        <v/>
      </c>
      <c r="P232" s="158" t="s">
        <v>25</v>
      </c>
      <c r="Q232" s="157" t="str">
        <f>IF(O232="Request","Newly Requested Spares","")</f>
        <v/>
      </c>
    </row>
    <row r="233" spans="1:17" s="122" customFormat="1" ht="12.75" hidden="1" customHeight="1" x14ac:dyDescent="0.25">
      <c r="A233" s="181">
        <v>226</v>
      </c>
      <c r="B233" s="173" t="s">
        <v>698</v>
      </c>
      <c r="C233" s="156" t="s">
        <v>19</v>
      </c>
      <c r="D233" s="176" t="s">
        <v>702</v>
      </c>
      <c r="E233" s="175" t="s">
        <v>700</v>
      </c>
      <c r="F233" s="176"/>
      <c r="G233" s="171">
        <f>K233+L233-M233</f>
        <v>5</v>
      </c>
      <c r="H233" s="175" t="s">
        <v>141</v>
      </c>
      <c r="I233" s="156" t="s">
        <v>386</v>
      </c>
      <c r="J233" s="170"/>
      <c r="K233" s="171">
        <v>0</v>
      </c>
      <c r="L233" s="171">
        <v>5</v>
      </c>
      <c r="M233" s="171">
        <v>0</v>
      </c>
      <c r="N233" s="171">
        <v>2</v>
      </c>
      <c r="O233" s="156" t="str">
        <f>IF((G233&lt;=N233),"Request","")</f>
        <v/>
      </c>
      <c r="P233" s="158" t="s">
        <v>25</v>
      </c>
      <c r="Q233" s="157" t="str">
        <f>IF(O233="Request","Newly Requested Spares","")</f>
        <v/>
      </c>
    </row>
    <row r="234" spans="1:17" s="122" customFormat="1" ht="11.25" hidden="1" customHeight="1" x14ac:dyDescent="0.25">
      <c r="A234" s="181">
        <v>227</v>
      </c>
      <c r="B234" s="173" t="s">
        <v>1021</v>
      </c>
      <c r="C234" s="156" t="s">
        <v>44</v>
      </c>
      <c r="D234" s="157" t="s">
        <v>790</v>
      </c>
      <c r="E234" s="157" t="s">
        <v>426</v>
      </c>
      <c r="F234" s="157"/>
      <c r="G234" s="171">
        <f>K234+L234-M234</f>
        <v>40</v>
      </c>
      <c r="H234" s="156" t="s">
        <v>425</v>
      </c>
      <c r="I234" s="156" t="s">
        <v>638</v>
      </c>
      <c r="J234" s="170"/>
      <c r="K234" s="171">
        <v>0</v>
      </c>
      <c r="L234" s="171">
        <v>40</v>
      </c>
      <c r="M234" s="171">
        <v>0</v>
      </c>
      <c r="N234" s="171">
        <v>5</v>
      </c>
      <c r="O234" s="156" t="str">
        <f>IF((G234&lt;=N234),"Request","")</f>
        <v/>
      </c>
      <c r="P234" s="158" t="s">
        <v>25</v>
      </c>
      <c r="Q234" s="157" t="str">
        <f>IF(O234="Request","Newly Requested Spares","")</f>
        <v/>
      </c>
    </row>
    <row r="235" spans="1:17" s="122" customFormat="1" ht="11.25" hidden="1" customHeight="1" x14ac:dyDescent="0.25">
      <c r="A235" s="181">
        <v>228</v>
      </c>
      <c r="B235" s="156" t="s">
        <v>452</v>
      </c>
      <c r="C235" s="156" t="s">
        <v>342</v>
      </c>
      <c r="D235" s="156" t="s">
        <v>346</v>
      </c>
      <c r="E235" s="156" t="s">
        <v>345</v>
      </c>
      <c r="F235" s="156"/>
      <c r="G235" s="171">
        <f>K235+L235-M235</f>
        <v>0</v>
      </c>
      <c r="H235" s="156" t="s">
        <v>83</v>
      </c>
      <c r="I235" s="156" t="s">
        <v>638</v>
      </c>
      <c r="J235" s="172"/>
      <c r="K235" s="171">
        <v>0</v>
      </c>
      <c r="L235" s="171">
        <v>0</v>
      </c>
      <c r="M235" s="171">
        <v>0</v>
      </c>
      <c r="N235" s="171">
        <v>5</v>
      </c>
      <c r="O235" s="156" t="str">
        <f>IF((G235&lt;=N235),"Request","")</f>
        <v>Request</v>
      </c>
      <c r="P235" s="158" t="s">
        <v>25</v>
      </c>
      <c r="Q235" s="157" t="str">
        <f>IF(O235="Request","Newly Requested Spares","")</f>
        <v>Newly Requested Spares</v>
      </c>
    </row>
    <row r="236" spans="1:17" s="122" customFormat="1" hidden="1" thickTop="1" x14ac:dyDescent="0.25">
      <c r="A236" s="181">
        <v>229</v>
      </c>
      <c r="B236" s="156" t="s">
        <v>52</v>
      </c>
      <c r="C236" s="156" t="s">
        <v>240</v>
      </c>
      <c r="D236" s="156" t="s">
        <v>468</v>
      </c>
      <c r="E236" s="158" t="s">
        <v>624</v>
      </c>
      <c r="F236" s="156"/>
      <c r="G236" s="171">
        <f>K236+L236-M236</f>
        <v>1</v>
      </c>
      <c r="H236" s="156" t="s">
        <v>38</v>
      </c>
      <c r="I236" s="156" t="s">
        <v>638</v>
      </c>
      <c r="J236" s="172"/>
      <c r="K236" s="171">
        <v>0</v>
      </c>
      <c r="L236" s="171">
        <v>1</v>
      </c>
      <c r="M236" s="171">
        <v>0</v>
      </c>
      <c r="N236" s="171">
        <v>1</v>
      </c>
      <c r="O236" s="156" t="str">
        <f>IF((G236&lt;=N236),"Request","")</f>
        <v>Request</v>
      </c>
      <c r="P236" s="158" t="s">
        <v>25</v>
      </c>
      <c r="Q236" s="157" t="str">
        <f>IF(O236="Request","Newly Requested Spares","")</f>
        <v>Newly Requested Spares</v>
      </c>
    </row>
    <row r="237" spans="1:17" s="121" customFormat="1" ht="12.75" hidden="1" customHeight="1" x14ac:dyDescent="0.25">
      <c r="A237" s="181">
        <v>230</v>
      </c>
      <c r="B237" s="156" t="s">
        <v>52</v>
      </c>
      <c r="C237" s="156" t="s">
        <v>240</v>
      </c>
      <c r="D237" s="156" t="s">
        <v>468</v>
      </c>
      <c r="E237" s="158" t="s">
        <v>626</v>
      </c>
      <c r="F237" s="156"/>
      <c r="G237" s="171">
        <f>K237+L237-M237</f>
        <v>1</v>
      </c>
      <c r="H237" s="156" t="s">
        <v>38</v>
      </c>
      <c r="I237" s="156" t="s">
        <v>638</v>
      </c>
      <c r="J237" s="172"/>
      <c r="K237" s="171">
        <v>0</v>
      </c>
      <c r="L237" s="171">
        <v>1</v>
      </c>
      <c r="M237" s="171">
        <v>0</v>
      </c>
      <c r="N237" s="171">
        <v>1</v>
      </c>
      <c r="O237" s="156" t="str">
        <f>IF((G237&lt;=N237),"Request","")</f>
        <v>Request</v>
      </c>
      <c r="P237" s="158" t="s">
        <v>25</v>
      </c>
      <c r="Q237" s="157"/>
    </row>
    <row r="238" spans="1:17" s="122" customFormat="1" ht="22.5" hidden="1" customHeight="1" x14ac:dyDescent="0.25">
      <c r="A238" s="181">
        <v>231</v>
      </c>
      <c r="B238" s="156" t="s">
        <v>52</v>
      </c>
      <c r="C238" s="156" t="s">
        <v>240</v>
      </c>
      <c r="D238" s="156" t="s">
        <v>468</v>
      </c>
      <c r="E238" s="158" t="s">
        <v>623</v>
      </c>
      <c r="F238" s="156"/>
      <c r="G238" s="171">
        <f>K238+L238-M238</f>
        <v>1</v>
      </c>
      <c r="H238" s="156" t="s">
        <v>38</v>
      </c>
      <c r="I238" s="156" t="s">
        <v>638</v>
      </c>
      <c r="J238" s="172"/>
      <c r="K238" s="171">
        <v>0</v>
      </c>
      <c r="L238" s="171">
        <v>1</v>
      </c>
      <c r="M238" s="171">
        <v>0</v>
      </c>
      <c r="N238" s="171">
        <v>1</v>
      </c>
      <c r="O238" s="156" t="str">
        <f>IF((G238&lt;=N238),"Request","")</f>
        <v>Request</v>
      </c>
      <c r="P238" s="158" t="s">
        <v>25</v>
      </c>
      <c r="Q238" s="157"/>
    </row>
    <row r="239" spans="1:17" s="122" customFormat="1" ht="11.25" hidden="1" customHeight="1" x14ac:dyDescent="0.25">
      <c r="A239" s="181">
        <v>232</v>
      </c>
      <c r="B239" s="156" t="s">
        <v>52</v>
      </c>
      <c r="C239" s="156" t="s">
        <v>240</v>
      </c>
      <c r="D239" s="156" t="s">
        <v>468</v>
      </c>
      <c r="E239" s="158" t="s">
        <v>625</v>
      </c>
      <c r="F239" s="156"/>
      <c r="G239" s="171">
        <f>K239+L239-M239</f>
        <v>3</v>
      </c>
      <c r="H239" s="156" t="s">
        <v>38</v>
      </c>
      <c r="I239" s="156" t="s">
        <v>638</v>
      </c>
      <c r="J239" s="172"/>
      <c r="K239" s="171">
        <v>0</v>
      </c>
      <c r="L239" s="171">
        <v>3</v>
      </c>
      <c r="M239" s="171">
        <v>0</v>
      </c>
      <c r="N239" s="171">
        <v>1</v>
      </c>
      <c r="O239" s="156" t="str">
        <f>IF((G239&lt;=N239),"Request","")</f>
        <v/>
      </c>
      <c r="P239" s="158" t="s">
        <v>25</v>
      </c>
      <c r="Q239" s="157"/>
    </row>
    <row r="240" spans="1:17" s="122" customFormat="1" hidden="1" thickTop="1" x14ac:dyDescent="0.25">
      <c r="A240" s="181">
        <v>233</v>
      </c>
      <c r="B240" s="173" t="s">
        <v>810</v>
      </c>
      <c r="C240" s="175" t="s">
        <v>866</v>
      </c>
      <c r="D240" s="159" t="s">
        <v>520</v>
      </c>
      <c r="E240" s="157" t="s">
        <v>901</v>
      </c>
      <c r="F240" s="159"/>
      <c r="G240" s="171">
        <f>K240+L240-M240</f>
        <v>1</v>
      </c>
      <c r="H240" s="159" t="s">
        <v>103</v>
      </c>
      <c r="I240" s="173" t="s">
        <v>386</v>
      </c>
      <c r="J240" s="170"/>
      <c r="K240" s="171">
        <v>0</v>
      </c>
      <c r="L240" s="171">
        <v>1</v>
      </c>
      <c r="M240" s="171">
        <v>0</v>
      </c>
      <c r="N240" s="171">
        <v>2</v>
      </c>
      <c r="O240" s="156" t="str">
        <f>IF((G240&lt;=N240),"Request","")</f>
        <v>Request</v>
      </c>
      <c r="P240" s="158" t="s">
        <v>25</v>
      </c>
      <c r="Q240" s="157" t="str">
        <f t="shared" ref="Q240:Q252" si="13">IF(O240="Request","Newly Requested Spares","")</f>
        <v>Newly Requested Spares</v>
      </c>
    </row>
    <row r="241" spans="1:17" s="122" customFormat="1" hidden="1" thickTop="1" x14ac:dyDescent="0.25">
      <c r="A241" s="181">
        <v>234</v>
      </c>
      <c r="B241" s="173" t="s">
        <v>810</v>
      </c>
      <c r="C241" s="175" t="s">
        <v>866</v>
      </c>
      <c r="D241" s="159" t="s">
        <v>517</v>
      </c>
      <c r="E241" s="157" t="s">
        <v>900</v>
      </c>
      <c r="F241" s="159"/>
      <c r="G241" s="171">
        <f>K241+L241-M241</f>
        <v>7</v>
      </c>
      <c r="H241" s="159" t="s">
        <v>103</v>
      </c>
      <c r="I241" s="173" t="s">
        <v>386</v>
      </c>
      <c r="J241" s="172"/>
      <c r="K241" s="171">
        <v>0</v>
      </c>
      <c r="L241" s="171">
        <v>7</v>
      </c>
      <c r="M241" s="171">
        <v>0</v>
      </c>
      <c r="N241" s="171">
        <v>2</v>
      </c>
      <c r="O241" s="156" t="str">
        <f>IF((G241&lt;=N241),"Request","")</f>
        <v/>
      </c>
      <c r="P241" s="158" t="s">
        <v>25</v>
      </c>
      <c r="Q241" s="157" t="str">
        <f t="shared" si="13"/>
        <v/>
      </c>
    </row>
    <row r="242" spans="1:17" s="122" customFormat="1" ht="11.25" hidden="1" customHeight="1" x14ac:dyDescent="0.25">
      <c r="A242" s="181">
        <v>235</v>
      </c>
      <c r="B242" s="173" t="s">
        <v>810</v>
      </c>
      <c r="C242" s="175" t="s">
        <v>866</v>
      </c>
      <c r="D242" s="159" t="s">
        <v>902</v>
      </c>
      <c r="E242" s="159" t="s">
        <v>898</v>
      </c>
      <c r="F242" s="159"/>
      <c r="G242" s="171">
        <f>K242+L242-M242</f>
        <v>8</v>
      </c>
      <c r="H242" s="159" t="s">
        <v>103</v>
      </c>
      <c r="I242" s="173" t="s">
        <v>386</v>
      </c>
      <c r="J242" s="172"/>
      <c r="K242" s="171">
        <v>0</v>
      </c>
      <c r="L242" s="171">
        <v>8</v>
      </c>
      <c r="M242" s="171">
        <v>0</v>
      </c>
      <c r="N242" s="171">
        <v>2</v>
      </c>
      <c r="O242" s="156" t="str">
        <f>IF((G242&lt;=N242),"Request","")</f>
        <v/>
      </c>
      <c r="P242" s="158" t="s">
        <v>25</v>
      </c>
      <c r="Q242" s="157" t="str">
        <f t="shared" si="13"/>
        <v/>
      </c>
    </row>
    <row r="243" spans="1:17" s="122" customFormat="1" ht="11.25" hidden="1" customHeight="1" x14ac:dyDescent="0.25">
      <c r="A243" s="181">
        <v>236</v>
      </c>
      <c r="B243" s="157" t="s">
        <v>447</v>
      </c>
      <c r="C243" s="156" t="s">
        <v>19</v>
      </c>
      <c r="D243" s="157" t="s">
        <v>448</v>
      </c>
      <c r="E243" s="157" t="s">
        <v>666</v>
      </c>
      <c r="F243" s="157"/>
      <c r="G243" s="171">
        <f>K243+L243-M243</f>
        <v>0</v>
      </c>
      <c r="H243" s="156" t="s">
        <v>103</v>
      </c>
      <c r="I243" s="156" t="s">
        <v>386</v>
      </c>
      <c r="J243" s="172"/>
      <c r="K243" s="171">
        <v>0</v>
      </c>
      <c r="L243" s="171">
        <v>0</v>
      </c>
      <c r="M243" s="171">
        <v>0</v>
      </c>
      <c r="N243" s="171">
        <v>2</v>
      </c>
      <c r="O243" s="156" t="str">
        <f>IF((G243&lt;=N243),"Request","")</f>
        <v>Request</v>
      </c>
      <c r="P243" s="158" t="s">
        <v>25</v>
      </c>
      <c r="Q243" s="157" t="str">
        <f t="shared" si="13"/>
        <v>Newly Requested Spares</v>
      </c>
    </row>
    <row r="244" spans="1:17" s="122" customFormat="1" ht="11.25" hidden="1" customHeight="1" x14ac:dyDescent="0.25">
      <c r="A244" s="181">
        <v>237</v>
      </c>
      <c r="B244" s="173" t="s">
        <v>810</v>
      </c>
      <c r="C244" s="175" t="s">
        <v>866</v>
      </c>
      <c r="D244" s="159" t="s">
        <v>518</v>
      </c>
      <c r="E244" s="157" t="s">
        <v>899</v>
      </c>
      <c r="F244" s="159"/>
      <c r="G244" s="171">
        <f>K244+L244-M244</f>
        <v>8</v>
      </c>
      <c r="H244" s="159" t="s">
        <v>103</v>
      </c>
      <c r="I244" s="173" t="s">
        <v>386</v>
      </c>
      <c r="J244" s="172"/>
      <c r="K244" s="171">
        <v>0</v>
      </c>
      <c r="L244" s="171">
        <v>8</v>
      </c>
      <c r="M244" s="171">
        <v>0</v>
      </c>
      <c r="N244" s="171">
        <v>2</v>
      </c>
      <c r="O244" s="156" t="str">
        <f>IF((G244&lt;=N244),"Request","")</f>
        <v/>
      </c>
      <c r="P244" s="158" t="s">
        <v>25</v>
      </c>
      <c r="Q244" s="157" t="str">
        <f t="shared" si="13"/>
        <v/>
      </c>
    </row>
    <row r="245" spans="1:17" s="122" customFormat="1" hidden="1" thickTop="1" x14ac:dyDescent="0.25">
      <c r="A245" s="181">
        <v>238</v>
      </c>
      <c r="B245" s="156" t="s">
        <v>850</v>
      </c>
      <c r="C245" s="175" t="s">
        <v>866</v>
      </c>
      <c r="D245" s="159" t="s">
        <v>917</v>
      </c>
      <c r="E245" s="157" t="s">
        <v>916</v>
      </c>
      <c r="F245" s="159"/>
      <c r="G245" s="171">
        <f>K245+L245-M245</f>
        <v>10</v>
      </c>
      <c r="H245" s="159" t="s">
        <v>103</v>
      </c>
      <c r="I245" s="173" t="s">
        <v>638</v>
      </c>
      <c r="J245" s="172"/>
      <c r="K245" s="171">
        <v>0</v>
      </c>
      <c r="L245" s="171">
        <v>10</v>
      </c>
      <c r="M245" s="171">
        <v>0</v>
      </c>
      <c r="N245" s="171">
        <v>2</v>
      </c>
      <c r="O245" s="156" t="str">
        <f>IF((G245&lt;=N245),"Request","")</f>
        <v/>
      </c>
      <c r="P245" s="158" t="s">
        <v>25</v>
      </c>
      <c r="Q245" s="157" t="str">
        <f t="shared" si="13"/>
        <v/>
      </c>
    </row>
    <row r="246" spans="1:17" s="122" customFormat="1" hidden="1" thickTop="1" x14ac:dyDescent="0.25">
      <c r="A246" s="181">
        <v>239</v>
      </c>
      <c r="B246" s="156" t="s">
        <v>168</v>
      </c>
      <c r="C246" s="156" t="s">
        <v>299</v>
      </c>
      <c r="D246" s="156" t="s">
        <v>301</v>
      </c>
      <c r="E246" s="156" t="s">
        <v>300</v>
      </c>
      <c r="F246" s="156"/>
      <c r="G246" s="171">
        <f>K246+L246-M246</f>
        <v>2</v>
      </c>
      <c r="H246" s="156" t="s">
        <v>92</v>
      </c>
      <c r="I246" s="156" t="s">
        <v>386</v>
      </c>
      <c r="J246" s="172"/>
      <c r="K246" s="171">
        <v>0</v>
      </c>
      <c r="L246" s="171">
        <v>2</v>
      </c>
      <c r="M246" s="171">
        <v>0</v>
      </c>
      <c r="N246" s="171">
        <v>2</v>
      </c>
      <c r="O246" s="156" t="str">
        <f>IF((G246&lt;=N246),"Request","")</f>
        <v>Request</v>
      </c>
      <c r="P246" s="158" t="s">
        <v>25</v>
      </c>
      <c r="Q246" s="157" t="str">
        <f t="shared" si="13"/>
        <v>Newly Requested Spares</v>
      </c>
    </row>
    <row r="247" spans="1:17" s="122" customFormat="1" hidden="1" thickTop="1" x14ac:dyDescent="0.25">
      <c r="A247" s="181">
        <v>240</v>
      </c>
      <c r="B247" s="157" t="s">
        <v>327</v>
      </c>
      <c r="C247" s="156" t="s">
        <v>328</v>
      </c>
      <c r="D247" s="156" t="s">
        <v>331</v>
      </c>
      <c r="E247" s="156" t="s">
        <v>330</v>
      </c>
      <c r="F247" s="156"/>
      <c r="G247" s="171">
        <f>K247+L247-M247</f>
        <v>0</v>
      </c>
      <c r="H247" s="156" t="s">
        <v>92</v>
      </c>
      <c r="I247" s="156" t="s">
        <v>386</v>
      </c>
      <c r="J247" s="172"/>
      <c r="K247" s="171">
        <v>0</v>
      </c>
      <c r="L247" s="171">
        <v>0</v>
      </c>
      <c r="M247" s="171">
        <v>0</v>
      </c>
      <c r="N247" s="171">
        <v>2</v>
      </c>
      <c r="O247" s="156" t="str">
        <f>IF((G247&lt;=N247),"Request","")</f>
        <v>Request</v>
      </c>
      <c r="P247" s="158" t="s">
        <v>25</v>
      </c>
      <c r="Q247" s="157" t="str">
        <f t="shared" si="13"/>
        <v>Newly Requested Spares</v>
      </c>
    </row>
    <row r="248" spans="1:17" s="122" customFormat="1" hidden="1" thickTop="1" x14ac:dyDescent="0.25">
      <c r="A248" s="181">
        <v>241</v>
      </c>
      <c r="B248" s="156" t="s">
        <v>527</v>
      </c>
      <c r="C248" s="158" t="s">
        <v>25</v>
      </c>
      <c r="D248" s="156" t="s">
        <v>102</v>
      </c>
      <c r="E248" s="156" t="s">
        <v>102</v>
      </c>
      <c r="F248" s="156"/>
      <c r="G248" s="171">
        <f>K248+L248-M248</f>
        <v>10</v>
      </c>
      <c r="H248" s="156" t="s">
        <v>103</v>
      </c>
      <c r="I248" s="156" t="s">
        <v>386</v>
      </c>
      <c r="J248" s="170"/>
      <c r="K248" s="171">
        <v>0</v>
      </c>
      <c r="L248" s="171">
        <v>10</v>
      </c>
      <c r="M248" s="171">
        <v>0</v>
      </c>
      <c r="N248" s="171">
        <v>2</v>
      </c>
      <c r="O248" s="156" t="str">
        <f>IF((G248&lt;=N248),"Request","")</f>
        <v/>
      </c>
      <c r="P248" s="158" t="s">
        <v>25</v>
      </c>
      <c r="Q248" s="157" t="str">
        <f t="shared" si="13"/>
        <v/>
      </c>
    </row>
    <row r="249" spans="1:17" s="122" customFormat="1" ht="12" hidden="1" customHeight="1" x14ac:dyDescent="0.25">
      <c r="A249" s="181">
        <v>242</v>
      </c>
      <c r="B249" s="157" t="s">
        <v>418</v>
      </c>
      <c r="C249" s="156" t="s">
        <v>328</v>
      </c>
      <c r="D249" s="156" t="s">
        <v>329</v>
      </c>
      <c r="E249" s="156" t="s">
        <v>419</v>
      </c>
      <c r="F249" s="156"/>
      <c r="G249" s="171">
        <f>K249+L249-M249</f>
        <v>14</v>
      </c>
      <c r="H249" s="156" t="s">
        <v>92</v>
      </c>
      <c r="I249" s="156" t="s">
        <v>386</v>
      </c>
      <c r="J249" s="172"/>
      <c r="K249" s="171">
        <v>0</v>
      </c>
      <c r="L249" s="171">
        <v>14</v>
      </c>
      <c r="M249" s="171">
        <v>0</v>
      </c>
      <c r="N249" s="171">
        <v>2</v>
      </c>
      <c r="O249" s="156" t="str">
        <f>IF((G249&lt;=N249),"Request","")</f>
        <v/>
      </c>
      <c r="P249" s="158" t="s">
        <v>25</v>
      </c>
      <c r="Q249" s="157" t="str">
        <f t="shared" si="13"/>
        <v/>
      </c>
    </row>
    <row r="250" spans="1:17" s="122" customFormat="1" hidden="1" thickTop="1" x14ac:dyDescent="0.25">
      <c r="A250" s="181">
        <v>243</v>
      </c>
      <c r="B250" s="156" t="s">
        <v>421</v>
      </c>
      <c r="C250" s="156" t="s">
        <v>19</v>
      </c>
      <c r="D250" s="156" t="s">
        <v>417</v>
      </c>
      <c r="E250" s="156" t="s">
        <v>420</v>
      </c>
      <c r="F250" s="156"/>
      <c r="G250" s="171">
        <f>K250+L250-M250</f>
        <v>2</v>
      </c>
      <c r="H250" s="156" t="s">
        <v>103</v>
      </c>
      <c r="I250" s="156" t="s">
        <v>386</v>
      </c>
      <c r="J250" s="172"/>
      <c r="K250" s="171">
        <v>0</v>
      </c>
      <c r="L250" s="171">
        <v>2</v>
      </c>
      <c r="M250" s="171">
        <v>0</v>
      </c>
      <c r="N250" s="171">
        <v>2</v>
      </c>
      <c r="O250" s="156" t="str">
        <f>IF((G250&lt;=N250),"Request","")</f>
        <v>Request</v>
      </c>
      <c r="P250" s="158" t="s">
        <v>25</v>
      </c>
      <c r="Q250" s="157" t="str">
        <f t="shared" si="13"/>
        <v>Newly Requested Spares</v>
      </c>
    </row>
    <row r="251" spans="1:17" s="122" customFormat="1" hidden="1" thickTop="1" x14ac:dyDescent="0.25">
      <c r="A251" s="181">
        <v>244</v>
      </c>
      <c r="B251" s="157" t="s">
        <v>317</v>
      </c>
      <c r="C251" s="157" t="s">
        <v>318</v>
      </c>
      <c r="D251" s="156" t="s">
        <v>320</v>
      </c>
      <c r="E251" s="156" t="s">
        <v>319</v>
      </c>
      <c r="F251" s="156"/>
      <c r="G251" s="171">
        <f>K251+L251-M251</f>
        <v>10</v>
      </c>
      <c r="H251" s="156" t="s">
        <v>92</v>
      </c>
      <c r="I251" s="156" t="s">
        <v>386</v>
      </c>
      <c r="J251" s="172"/>
      <c r="K251" s="171">
        <v>0</v>
      </c>
      <c r="L251" s="171">
        <v>10</v>
      </c>
      <c r="M251" s="171">
        <v>0</v>
      </c>
      <c r="N251" s="171">
        <v>5</v>
      </c>
      <c r="O251" s="156" t="str">
        <f>IF((G251&lt;=N251),"Request","")</f>
        <v/>
      </c>
      <c r="P251" s="158" t="s">
        <v>25</v>
      </c>
      <c r="Q251" s="157" t="str">
        <f t="shared" si="13"/>
        <v/>
      </c>
    </row>
    <row r="252" spans="1:17" s="122" customFormat="1" ht="10.5" hidden="1" customHeight="1" x14ac:dyDescent="0.25">
      <c r="A252" s="181">
        <v>245</v>
      </c>
      <c r="B252" s="175" t="s">
        <v>839</v>
      </c>
      <c r="C252" s="175" t="s">
        <v>19</v>
      </c>
      <c r="D252" s="158" t="s">
        <v>852</v>
      </c>
      <c r="E252" s="173" t="s">
        <v>852</v>
      </c>
      <c r="F252" s="158"/>
      <c r="G252" s="171">
        <f>K252+L252-M252</f>
        <v>1</v>
      </c>
      <c r="H252" s="173" t="s">
        <v>774</v>
      </c>
      <c r="I252" s="173" t="s">
        <v>638</v>
      </c>
      <c r="J252" s="170"/>
      <c r="K252" s="171">
        <v>0</v>
      </c>
      <c r="L252" s="171">
        <v>1</v>
      </c>
      <c r="M252" s="171">
        <v>0</v>
      </c>
      <c r="N252" s="171">
        <v>5</v>
      </c>
      <c r="O252" s="156" t="str">
        <f>IF((G252&lt;=N252),"Request","")</f>
        <v>Request</v>
      </c>
      <c r="P252" s="158" t="s">
        <v>25</v>
      </c>
      <c r="Q252" s="157" t="str">
        <f t="shared" si="13"/>
        <v>Newly Requested Spares</v>
      </c>
    </row>
    <row r="253" spans="1:17" s="122" customFormat="1" ht="11.25" hidden="1" customHeight="1" x14ac:dyDescent="0.25">
      <c r="A253" s="181">
        <v>246</v>
      </c>
      <c r="B253" s="175" t="s">
        <v>810</v>
      </c>
      <c r="C253" s="175" t="s">
        <v>19</v>
      </c>
      <c r="D253" s="156" t="s">
        <v>808</v>
      </c>
      <c r="E253" s="156" t="s">
        <v>854</v>
      </c>
      <c r="F253" s="156"/>
      <c r="G253" s="171">
        <f>K253+L253-M253</f>
        <v>8</v>
      </c>
      <c r="H253" s="173" t="s">
        <v>774</v>
      </c>
      <c r="I253" s="173" t="s">
        <v>638</v>
      </c>
      <c r="J253" s="172"/>
      <c r="K253" s="171">
        <v>0</v>
      </c>
      <c r="L253" s="171">
        <v>8</v>
      </c>
      <c r="M253" s="171">
        <v>0</v>
      </c>
      <c r="N253" s="171">
        <v>5</v>
      </c>
      <c r="O253" s="156" t="str">
        <f>IF((G253&lt;=N253),"Request","")</f>
        <v/>
      </c>
      <c r="P253" s="158" t="s">
        <v>25</v>
      </c>
      <c r="Q253" s="157"/>
    </row>
    <row r="254" spans="1:17" s="122" customFormat="1" ht="11.25" hidden="1" customHeight="1" x14ac:dyDescent="0.25">
      <c r="A254" s="181">
        <v>247</v>
      </c>
      <c r="B254" s="156" t="s">
        <v>129</v>
      </c>
      <c r="C254" s="156" t="s">
        <v>19</v>
      </c>
      <c r="D254" s="156" t="s">
        <v>741</v>
      </c>
      <c r="E254" s="156" t="s">
        <v>637</v>
      </c>
      <c r="F254" s="156"/>
      <c r="G254" s="171">
        <f>K254+L254-M254</f>
        <v>4</v>
      </c>
      <c r="H254" s="156" t="s">
        <v>132</v>
      </c>
      <c r="I254" s="156" t="s">
        <v>638</v>
      </c>
      <c r="J254" s="170"/>
      <c r="K254" s="171">
        <v>0</v>
      </c>
      <c r="L254" s="171">
        <v>4</v>
      </c>
      <c r="M254" s="171">
        <v>0</v>
      </c>
      <c r="N254" s="171">
        <v>5</v>
      </c>
      <c r="O254" s="156" t="str">
        <f>IF((G254&lt;=N254),"Request","")</f>
        <v>Request</v>
      </c>
      <c r="P254" s="158" t="s">
        <v>25</v>
      </c>
      <c r="Q254" s="157" t="str">
        <f t="shared" ref="Q254:Q269" si="14">IF(O254="Request","Newly Requested Spares","")</f>
        <v>Newly Requested Spares</v>
      </c>
    </row>
    <row r="255" spans="1:17" s="122" customFormat="1" ht="11.25" hidden="1" customHeight="1" x14ac:dyDescent="0.25">
      <c r="A255" s="181">
        <v>248</v>
      </c>
      <c r="B255" s="156" t="s">
        <v>1020</v>
      </c>
      <c r="C255" s="156" t="s">
        <v>30</v>
      </c>
      <c r="D255" s="156" t="s">
        <v>185</v>
      </c>
      <c r="E255" s="156" t="s">
        <v>736</v>
      </c>
      <c r="F255" s="156"/>
      <c r="G255" s="171">
        <f>K255+L255-M255</f>
        <v>5</v>
      </c>
      <c r="H255" s="156" t="s">
        <v>83</v>
      </c>
      <c r="I255" s="156" t="s">
        <v>638</v>
      </c>
      <c r="J255" s="170"/>
      <c r="K255" s="171">
        <v>0</v>
      </c>
      <c r="L255" s="171">
        <v>5</v>
      </c>
      <c r="M255" s="171">
        <v>0</v>
      </c>
      <c r="N255" s="171">
        <v>2</v>
      </c>
      <c r="O255" s="156" t="str">
        <f>IF((G255&lt;=N255),"Request","")</f>
        <v/>
      </c>
      <c r="P255" s="158" t="s">
        <v>25</v>
      </c>
      <c r="Q255" s="157" t="str">
        <f t="shared" si="14"/>
        <v/>
      </c>
    </row>
    <row r="256" spans="1:17" s="122" customFormat="1" ht="11.25" hidden="1" customHeight="1" x14ac:dyDescent="0.25">
      <c r="A256" s="181">
        <v>249</v>
      </c>
      <c r="B256" s="156" t="s">
        <v>557</v>
      </c>
      <c r="C256" s="156" t="s">
        <v>342</v>
      </c>
      <c r="D256" s="156" t="s">
        <v>497</v>
      </c>
      <c r="E256" s="156" t="s">
        <v>580</v>
      </c>
      <c r="F256" s="156"/>
      <c r="G256" s="171">
        <f>K256+L256-M256</f>
        <v>1</v>
      </c>
      <c r="H256" s="156" t="s">
        <v>83</v>
      </c>
      <c r="I256" s="156" t="s">
        <v>638</v>
      </c>
      <c r="J256" s="172"/>
      <c r="K256" s="171">
        <v>0</v>
      </c>
      <c r="L256" s="171">
        <v>1</v>
      </c>
      <c r="M256" s="171">
        <v>0</v>
      </c>
      <c r="N256" s="171">
        <v>5</v>
      </c>
      <c r="O256" s="156" t="str">
        <f>IF((G256&lt;=N256),"Request","")</f>
        <v>Request</v>
      </c>
      <c r="P256" s="158" t="s">
        <v>25</v>
      </c>
      <c r="Q256" s="157" t="str">
        <f t="shared" si="14"/>
        <v>Newly Requested Spares</v>
      </c>
    </row>
    <row r="257" spans="1:19" s="122" customFormat="1" hidden="1" thickTop="1" x14ac:dyDescent="0.25">
      <c r="A257" s="181">
        <v>250</v>
      </c>
      <c r="B257" s="157" t="s">
        <v>321</v>
      </c>
      <c r="C257" s="157" t="s">
        <v>322</v>
      </c>
      <c r="D257" s="156" t="s">
        <v>324</v>
      </c>
      <c r="E257" s="156" t="s">
        <v>323</v>
      </c>
      <c r="F257" s="156"/>
      <c r="G257" s="171">
        <f>K257+L257-M257</f>
        <v>1</v>
      </c>
      <c r="H257" s="156" t="s">
        <v>184</v>
      </c>
      <c r="I257" s="156" t="s">
        <v>638</v>
      </c>
      <c r="J257" s="172"/>
      <c r="K257" s="171">
        <v>0</v>
      </c>
      <c r="L257" s="171">
        <v>1</v>
      </c>
      <c r="M257" s="171">
        <v>0</v>
      </c>
      <c r="N257" s="171">
        <v>5</v>
      </c>
      <c r="O257" s="156" t="str">
        <f>IF((G257&lt;=N257),"Request","")</f>
        <v>Request</v>
      </c>
      <c r="P257" s="158" t="s">
        <v>25</v>
      </c>
      <c r="Q257" s="157" t="str">
        <f t="shared" si="14"/>
        <v>Newly Requested Spares</v>
      </c>
      <c r="R257" s="121"/>
      <c r="S257" s="121"/>
    </row>
    <row r="258" spans="1:19" s="122" customFormat="1" ht="13.5" hidden="1" customHeight="1" x14ac:dyDescent="0.25">
      <c r="A258" s="181">
        <v>251</v>
      </c>
      <c r="B258" s="156" t="s">
        <v>321</v>
      </c>
      <c r="C258" s="156" t="s">
        <v>19</v>
      </c>
      <c r="D258" s="176" t="s">
        <v>25</v>
      </c>
      <c r="E258" s="157" t="s">
        <v>691</v>
      </c>
      <c r="F258" s="176"/>
      <c r="G258" s="171">
        <f>K258+L258-M258</f>
        <v>10</v>
      </c>
      <c r="H258" s="175" t="s">
        <v>549</v>
      </c>
      <c r="I258" s="156" t="s">
        <v>638</v>
      </c>
      <c r="J258" s="172"/>
      <c r="K258" s="171">
        <v>0</v>
      </c>
      <c r="L258" s="171">
        <v>10</v>
      </c>
      <c r="M258" s="171">
        <v>0</v>
      </c>
      <c r="N258" s="171">
        <v>1</v>
      </c>
      <c r="O258" s="156" t="str">
        <f>IF((G258&lt;=N258),"Request","")</f>
        <v/>
      </c>
      <c r="P258" s="158" t="s">
        <v>25</v>
      </c>
      <c r="Q258" s="157" t="str">
        <f t="shared" si="14"/>
        <v/>
      </c>
    </row>
    <row r="259" spans="1:19" s="122" customFormat="1" ht="11.25" hidden="1" customHeight="1" x14ac:dyDescent="0.25">
      <c r="A259" s="181">
        <v>252</v>
      </c>
      <c r="B259" s="156" t="s">
        <v>199</v>
      </c>
      <c r="C259" s="156" t="s">
        <v>200</v>
      </c>
      <c r="D259" s="156" t="s">
        <v>199</v>
      </c>
      <c r="E259" s="156" t="s">
        <v>201</v>
      </c>
      <c r="F259" s="156"/>
      <c r="G259" s="171">
        <f>K259+L259-M259</f>
        <v>6</v>
      </c>
      <c r="H259" s="156" t="s">
        <v>96</v>
      </c>
      <c r="I259" s="156" t="s">
        <v>638</v>
      </c>
      <c r="J259" s="170"/>
      <c r="K259" s="171">
        <v>0</v>
      </c>
      <c r="L259" s="171">
        <v>6</v>
      </c>
      <c r="M259" s="171">
        <v>0</v>
      </c>
      <c r="N259" s="171">
        <v>1</v>
      </c>
      <c r="O259" s="156" t="str">
        <f>IF((G259&lt;=N259),"Request","")</f>
        <v/>
      </c>
      <c r="P259" s="158" t="s">
        <v>25</v>
      </c>
      <c r="Q259" s="157" t="str">
        <f t="shared" si="14"/>
        <v/>
      </c>
    </row>
    <row r="260" spans="1:19" s="122" customFormat="1" ht="11.25" hidden="1" customHeight="1" x14ac:dyDescent="0.25">
      <c r="A260" s="181">
        <v>253</v>
      </c>
      <c r="B260" s="156" t="s">
        <v>120</v>
      </c>
      <c r="C260" s="156" t="s">
        <v>19</v>
      </c>
      <c r="D260" s="156" t="s">
        <v>122</v>
      </c>
      <c r="E260" s="156" t="s">
        <v>121</v>
      </c>
      <c r="F260" s="156"/>
      <c r="G260" s="171">
        <f>K260+L260-M260</f>
        <v>3</v>
      </c>
      <c r="H260" s="156" t="s">
        <v>118</v>
      </c>
      <c r="I260" s="156" t="s">
        <v>638</v>
      </c>
      <c r="J260" s="170"/>
      <c r="K260" s="171">
        <v>0</v>
      </c>
      <c r="L260" s="171">
        <v>3</v>
      </c>
      <c r="M260" s="171">
        <v>0</v>
      </c>
      <c r="N260" s="171">
        <v>1</v>
      </c>
      <c r="O260" s="156" t="str">
        <f>IF((G260&lt;=N260),"Request","")</f>
        <v/>
      </c>
      <c r="P260" s="158" t="s">
        <v>25</v>
      </c>
      <c r="Q260" s="157" t="str">
        <f t="shared" si="14"/>
        <v/>
      </c>
    </row>
    <row r="261" spans="1:19" s="122" customFormat="1" ht="11.25" hidden="1" customHeight="1" x14ac:dyDescent="0.25">
      <c r="A261" s="181">
        <v>254</v>
      </c>
      <c r="B261" s="156" t="s">
        <v>915</v>
      </c>
      <c r="C261" s="175" t="s">
        <v>866</v>
      </c>
      <c r="D261" s="159" t="s">
        <v>554</v>
      </c>
      <c r="E261" s="157" t="s">
        <v>920</v>
      </c>
      <c r="F261" s="159"/>
      <c r="G261" s="171">
        <f>K261+L261-M261</f>
        <v>2</v>
      </c>
      <c r="H261" s="159" t="s">
        <v>83</v>
      </c>
      <c r="I261" s="173" t="s">
        <v>638</v>
      </c>
      <c r="J261" s="172"/>
      <c r="K261" s="171">
        <v>0</v>
      </c>
      <c r="L261" s="171">
        <v>2</v>
      </c>
      <c r="M261" s="171">
        <v>0</v>
      </c>
      <c r="N261" s="171">
        <v>2</v>
      </c>
      <c r="O261" s="156" t="str">
        <f>IF((G261&lt;=N261),"Request","")</f>
        <v>Request</v>
      </c>
      <c r="P261" s="158" t="s">
        <v>25</v>
      </c>
      <c r="Q261" s="157" t="str">
        <f t="shared" si="14"/>
        <v>Newly Requested Spares</v>
      </c>
    </row>
    <row r="262" spans="1:19" s="122" customFormat="1" ht="22.5" hidden="1" customHeight="1" x14ac:dyDescent="0.25">
      <c r="A262" s="181">
        <v>255</v>
      </c>
      <c r="B262" s="156" t="s">
        <v>159</v>
      </c>
      <c r="C262" s="156" t="s">
        <v>160</v>
      </c>
      <c r="D262" s="156" t="s">
        <v>167</v>
      </c>
      <c r="E262" s="156" t="s">
        <v>166</v>
      </c>
      <c r="F262" s="156"/>
      <c r="G262" s="171">
        <f>K262+L262-M262</f>
        <v>3</v>
      </c>
      <c r="H262" s="156" t="s">
        <v>163</v>
      </c>
      <c r="I262" s="156" t="s">
        <v>386</v>
      </c>
      <c r="J262" s="170"/>
      <c r="K262" s="171">
        <v>0</v>
      </c>
      <c r="L262" s="171">
        <v>3</v>
      </c>
      <c r="M262" s="171">
        <v>0</v>
      </c>
      <c r="N262" s="171">
        <v>1</v>
      </c>
      <c r="O262" s="156" t="str">
        <f>IF((G262&lt;=N262),"Request","")</f>
        <v/>
      </c>
      <c r="P262" s="158" t="s">
        <v>25</v>
      </c>
      <c r="Q262" s="157" t="str">
        <f t="shared" si="14"/>
        <v/>
      </c>
    </row>
    <row r="263" spans="1:19" s="121" customFormat="1" ht="12.75" hidden="1" customHeight="1" x14ac:dyDescent="0.25">
      <c r="A263" s="181">
        <v>256</v>
      </c>
      <c r="B263" s="157" t="s">
        <v>829</v>
      </c>
      <c r="C263" s="175" t="s">
        <v>19</v>
      </c>
      <c r="D263" s="158" t="s">
        <v>831</v>
      </c>
      <c r="E263" s="173" t="s">
        <v>830</v>
      </c>
      <c r="F263" s="158"/>
      <c r="G263" s="171">
        <f>K263+L263-M263</f>
        <v>9</v>
      </c>
      <c r="H263" s="173" t="s">
        <v>83</v>
      </c>
      <c r="I263" s="173" t="s">
        <v>386</v>
      </c>
      <c r="J263" s="172"/>
      <c r="K263" s="171">
        <v>0</v>
      </c>
      <c r="L263" s="171">
        <v>9</v>
      </c>
      <c r="M263" s="171">
        <v>0</v>
      </c>
      <c r="N263" s="171">
        <v>5</v>
      </c>
      <c r="O263" s="156" t="str">
        <f>IF((G263&lt;=N263),"Request","")</f>
        <v/>
      </c>
      <c r="P263" s="158" t="s">
        <v>25</v>
      </c>
      <c r="Q263" s="157" t="str">
        <f t="shared" si="14"/>
        <v/>
      </c>
    </row>
    <row r="264" spans="1:19" s="122" customFormat="1" ht="12.75" hidden="1" customHeight="1" x14ac:dyDescent="0.25">
      <c r="A264" s="181">
        <v>257</v>
      </c>
      <c r="B264" s="175" t="s">
        <v>810</v>
      </c>
      <c r="C264" s="175" t="s">
        <v>19</v>
      </c>
      <c r="D264" s="158" t="s">
        <v>25</v>
      </c>
      <c r="E264" s="158" t="s">
        <v>981</v>
      </c>
      <c r="F264" s="158"/>
      <c r="G264" s="171">
        <f>K264+L264-M264</f>
        <v>1</v>
      </c>
      <c r="H264" s="156" t="s">
        <v>198</v>
      </c>
      <c r="I264" s="173" t="s">
        <v>638</v>
      </c>
      <c r="J264" s="170"/>
      <c r="K264" s="171">
        <v>0</v>
      </c>
      <c r="L264" s="171">
        <v>1</v>
      </c>
      <c r="M264" s="171">
        <v>0</v>
      </c>
      <c r="N264" s="171">
        <v>1</v>
      </c>
      <c r="O264" s="156" t="str">
        <f>IF((G264&lt;=N264),"Request","")</f>
        <v>Request</v>
      </c>
      <c r="P264" s="158" t="s">
        <v>25</v>
      </c>
      <c r="Q264" s="157" t="str">
        <f t="shared" si="14"/>
        <v>Newly Requested Spares</v>
      </c>
    </row>
    <row r="265" spans="1:19" s="122" customFormat="1" ht="12.75" hidden="1" customHeight="1" x14ac:dyDescent="0.25">
      <c r="A265" s="181">
        <v>258</v>
      </c>
      <c r="B265" s="156" t="s">
        <v>51</v>
      </c>
      <c r="C265" s="156" t="s">
        <v>51</v>
      </c>
      <c r="D265" s="156" t="s">
        <v>143</v>
      </c>
      <c r="E265" s="156" t="s">
        <v>142</v>
      </c>
      <c r="F265" s="156"/>
      <c r="G265" s="171">
        <f>K265+L265-M265</f>
        <v>11</v>
      </c>
      <c r="H265" s="156" t="s">
        <v>38</v>
      </c>
      <c r="I265" s="156" t="s">
        <v>386</v>
      </c>
      <c r="J265" s="172"/>
      <c r="K265" s="171">
        <v>0</v>
      </c>
      <c r="L265" s="171">
        <v>11</v>
      </c>
      <c r="M265" s="171">
        <v>0</v>
      </c>
      <c r="N265" s="171">
        <v>2</v>
      </c>
      <c r="O265" s="156" t="str">
        <f>IF((G265&lt;=N265),"Request","")</f>
        <v/>
      </c>
      <c r="P265" s="158" t="s">
        <v>25</v>
      </c>
      <c r="Q265" s="157" t="str">
        <f t="shared" si="14"/>
        <v/>
      </c>
    </row>
    <row r="266" spans="1:19" s="122" customFormat="1" ht="12.75" hidden="1" customHeight="1" x14ac:dyDescent="0.25">
      <c r="A266" s="181">
        <v>259</v>
      </c>
      <c r="B266" s="156" t="s">
        <v>51</v>
      </c>
      <c r="C266" s="156" t="s">
        <v>51</v>
      </c>
      <c r="D266" s="156" t="s">
        <v>140</v>
      </c>
      <c r="E266" s="156" t="s">
        <v>139</v>
      </c>
      <c r="F266" s="156"/>
      <c r="G266" s="171">
        <f>K266+L266-M266</f>
        <v>3</v>
      </c>
      <c r="H266" s="156" t="s">
        <v>141</v>
      </c>
      <c r="I266" s="156" t="s">
        <v>386</v>
      </c>
      <c r="J266" s="170"/>
      <c r="K266" s="171">
        <v>0</v>
      </c>
      <c r="L266" s="171">
        <v>3</v>
      </c>
      <c r="M266" s="171">
        <v>0</v>
      </c>
      <c r="N266" s="171">
        <v>1</v>
      </c>
      <c r="O266" s="156" t="str">
        <f>IF((G266&lt;=N266),"Request","")</f>
        <v/>
      </c>
      <c r="P266" s="158" t="s">
        <v>25</v>
      </c>
      <c r="Q266" s="157" t="str">
        <f t="shared" si="14"/>
        <v/>
      </c>
    </row>
    <row r="267" spans="1:19" s="122" customFormat="1" ht="12.75" hidden="1" customHeight="1" x14ac:dyDescent="0.25">
      <c r="A267" s="181">
        <v>260</v>
      </c>
      <c r="B267" s="156" t="s">
        <v>51</v>
      </c>
      <c r="C267" s="156" t="s">
        <v>51</v>
      </c>
      <c r="D267" s="156" t="s">
        <v>144</v>
      </c>
      <c r="E267" s="156" t="s">
        <v>408</v>
      </c>
      <c r="F267" s="156"/>
      <c r="G267" s="171">
        <f>K267+L267-M267</f>
        <v>24</v>
      </c>
      <c r="H267" s="156" t="s">
        <v>38</v>
      </c>
      <c r="I267" s="156" t="s">
        <v>386</v>
      </c>
      <c r="J267" s="170"/>
      <c r="K267" s="171">
        <v>0</v>
      </c>
      <c r="L267" s="171">
        <v>24</v>
      </c>
      <c r="M267" s="171">
        <v>0</v>
      </c>
      <c r="N267" s="171">
        <v>2</v>
      </c>
      <c r="O267" s="156" t="str">
        <f>IF((G267&lt;=N267),"Request","")</f>
        <v/>
      </c>
      <c r="P267" s="158" t="s">
        <v>25</v>
      </c>
      <c r="Q267" s="157" t="str">
        <f t="shared" si="14"/>
        <v/>
      </c>
    </row>
    <row r="268" spans="1:19" s="122" customFormat="1" ht="12.75" hidden="1" customHeight="1" x14ac:dyDescent="0.25">
      <c r="A268" s="181">
        <v>261</v>
      </c>
      <c r="B268" s="156" t="s">
        <v>619</v>
      </c>
      <c r="C268" s="156" t="s">
        <v>19</v>
      </c>
      <c r="D268" s="156" t="s">
        <v>144</v>
      </c>
      <c r="E268" s="156" t="s">
        <v>326</v>
      </c>
      <c r="F268" s="156"/>
      <c r="G268" s="171">
        <f>K268+L268-M268</f>
        <v>13</v>
      </c>
      <c r="H268" s="156" t="s">
        <v>38</v>
      </c>
      <c r="I268" s="156" t="s">
        <v>386</v>
      </c>
      <c r="J268" s="170"/>
      <c r="K268" s="171">
        <v>0</v>
      </c>
      <c r="L268" s="171">
        <v>13</v>
      </c>
      <c r="M268" s="171">
        <v>0</v>
      </c>
      <c r="N268" s="171">
        <v>10</v>
      </c>
      <c r="O268" s="156" t="str">
        <f>IF((G268&lt;=N268),"Request","")</f>
        <v/>
      </c>
      <c r="P268" s="158" t="s">
        <v>25</v>
      </c>
      <c r="Q268" s="157" t="str">
        <f t="shared" si="14"/>
        <v/>
      </c>
    </row>
    <row r="269" spans="1:19" s="122" customFormat="1" ht="12.75" hidden="1" customHeight="1" x14ac:dyDescent="0.25">
      <c r="A269" s="181">
        <v>262</v>
      </c>
      <c r="B269" s="156" t="s">
        <v>452</v>
      </c>
      <c r="C269" s="156" t="s">
        <v>217</v>
      </c>
      <c r="D269" s="156" t="s">
        <v>229</v>
      </c>
      <c r="E269" s="156" t="s">
        <v>228</v>
      </c>
      <c r="F269" s="156"/>
      <c r="G269" s="171">
        <f>K269+L269-M269</f>
        <v>1</v>
      </c>
      <c r="H269" s="156" t="s">
        <v>230</v>
      </c>
      <c r="I269" s="156" t="s">
        <v>638</v>
      </c>
      <c r="J269" s="172"/>
      <c r="K269" s="171">
        <v>0</v>
      </c>
      <c r="L269" s="171">
        <v>1</v>
      </c>
      <c r="M269" s="171">
        <v>0</v>
      </c>
      <c r="N269" s="171">
        <v>5</v>
      </c>
      <c r="O269" s="156" t="str">
        <f>IF((G269&lt;=N269),"Request","")</f>
        <v>Request</v>
      </c>
      <c r="P269" s="158" t="s">
        <v>25</v>
      </c>
      <c r="Q269" s="157" t="str">
        <f t="shared" si="14"/>
        <v>Newly Requested Spares</v>
      </c>
    </row>
    <row r="270" spans="1:19" s="122" customFormat="1" ht="12.75" hidden="1" customHeight="1" x14ac:dyDescent="0.25">
      <c r="A270" s="181">
        <v>263</v>
      </c>
      <c r="B270" s="173" t="s">
        <v>1133</v>
      </c>
      <c r="C270" s="156" t="s">
        <v>30</v>
      </c>
      <c r="D270" s="240" t="s">
        <v>1106</v>
      </c>
      <c r="E270" s="180" t="s">
        <v>1147</v>
      </c>
      <c r="F270" s="240"/>
      <c r="G270" s="171">
        <f>K270+L270-M270</f>
        <v>2</v>
      </c>
      <c r="H270" s="243" t="s">
        <v>554</v>
      </c>
      <c r="I270" s="156" t="s">
        <v>638</v>
      </c>
      <c r="J270" s="170"/>
      <c r="K270" s="171">
        <v>0</v>
      </c>
      <c r="L270" s="171">
        <v>2</v>
      </c>
      <c r="M270" s="171">
        <v>0</v>
      </c>
      <c r="N270" s="171">
        <v>1</v>
      </c>
      <c r="O270" s="156" t="str">
        <f>IF((G270&lt;=N270),"Request","")</f>
        <v/>
      </c>
      <c r="P270" s="158"/>
      <c r="Q270" s="157"/>
    </row>
    <row r="271" spans="1:19" s="122" customFormat="1" ht="12.75" hidden="1" customHeight="1" x14ac:dyDescent="0.25">
      <c r="A271" s="181">
        <v>264</v>
      </c>
      <c r="B271" s="157" t="s">
        <v>1133</v>
      </c>
      <c r="C271" s="156" t="s">
        <v>30</v>
      </c>
      <c r="D271" s="156" t="s">
        <v>554</v>
      </c>
      <c r="E271" s="158" t="s">
        <v>1163</v>
      </c>
      <c r="F271" s="156"/>
      <c r="G271" s="171">
        <f>K271+L271-M271</f>
        <v>2</v>
      </c>
      <c r="H271" s="156" t="s">
        <v>22</v>
      </c>
      <c r="I271" s="156" t="s">
        <v>638</v>
      </c>
      <c r="J271" s="170"/>
      <c r="K271" s="171">
        <v>0</v>
      </c>
      <c r="L271" s="171">
        <v>2</v>
      </c>
      <c r="M271" s="171">
        <v>0</v>
      </c>
      <c r="N271" s="171">
        <v>5</v>
      </c>
      <c r="O271" s="156" t="str">
        <f>IF((G271&lt;=N271),"Request","")</f>
        <v>Request</v>
      </c>
      <c r="P271" s="158"/>
      <c r="Q271" s="157"/>
    </row>
    <row r="272" spans="1:19" s="122" customFormat="1" ht="12.75" hidden="1" customHeight="1" x14ac:dyDescent="0.25">
      <c r="A272" s="181">
        <v>265</v>
      </c>
      <c r="B272" s="157" t="s">
        <v>824</v>
      </c>
      <c r="C272" s="175" t="s">
        <v>19</v>
      </c>
      <c r="D272" s="179" t="s">
        <v>25</v>
      </c>
      <c r="E272" s="173" t="s">
        <v>118</v>
      </c>
      <c r="F272" s="179"/>
      <c r="G272" s="171">
        <f>K272+L272-M272</f>
        <v>2</v>
      </c>
      <c r="H272" s="173" t="s">
        <v>83</v>
      </c>
      <c r="I272" s="173" t="s">
        <v>638</v>
      </c>
      <c r="J272" s="172"/>
      <c r="K272" s="171">
        <v>0</v>
      </c>
      <c r="L272" s="171">
        <v>2</v>
      </c>
      <c r="M272" s="171">
        <v>0</v>
      </c>
      <c r="N272" s="171">
        <v>5</v>
      </c>
      <c r="O272" s="156" t="str">
        <f>IF((G272&lt;=N272),"Request","")</f>
        <v>Request</v>
      </c>
      <c r="P272" s="158" t="s">
        <v>25</v>
      </c>
      <c r="Q272" s="157" t="str">
        <f>IF(O272="Request","Newly Requested Spares","")</f>
        <v>Newly Requested Spares</v>
      </c>
    </row>
    <row r="273" spans="1:17" s="122" customFormat="1" ht="12.75" hidden="1" customHeight="1" x14ac:dyDescent="0.25">
      <c r="A273" s="181">
        <v>266</v>
      </c>
      <c r="B273" s="157" t="s">
        <v>999</v>
      </c>
      <c r="C273" s="175" t="s">
        <v>19</v>
      </c>
      <c r="D273" s="158" t="s">
        <v>1096</v>
      </c>
      <c r="E273" s="158" t="s">
        <v>1058</v>
      </c>
      <c r="F273" s="158"/>
      <c r="G273" s="171">
        <f>K273+L273-M273</f>
        <v>0</v>
      </c>
      <c r="H273" s="180" t="s">
        <v>83</v>
      </c>
      <c r="I273" s="173" t="s">
        <v>638</v>
      </c>
      <c r="J273" s="172"/>
      <c r="K273" s="171">
        <v>0</v>
      </c>
      <c r="L273" s="171">
        <v>0</v>
      </c>
      <c r="M273" s="171">
        <v>0</v>
      </c>
      <c r="N273" s="171">
        <v>2</v>
      </c>
      <c r="O273" s="156" t="str">
        <f>IF((G273&lt;=N273),"Request","")</f>
        <v>Request</v>
      </c>
      <c r="P273" s="158" t="s">
        <v>25</v>
      </c>
      <c r="Q273" s="157" t="str">
        <f>IF(O273="Request","Newly Requested Spares","")</f>
        <v>Newly Requested Spares</v>
      </c>
    </row>
    <row r="274" spans="1:17" s="122" customFormat="1" ht="12.75" hidden="1" customHeight="1" x14ac:dyDescent="0.25">
      <c r="A274" s="181">
        <v>267</v>
      </c>
      <c r="B274" s="156" t="s">
        <v>129</v>
      </c>
      <c r="C274" s="156" t="s">
        <v>379</v>
      </c>
      <c r="D274" s="156" t="s">
        <v>574</v>
      </c>
      <c r="E274" s="175" t="s">
        <v>573</v>
      </c>
      <c r="F274" s="156"/>
      <c r="G274" s="171">
        <f>K274+L274-M274</f>
        <v>3</v>
      </c>
      <c r="H274" s="172" t="s">
        <v>83</v>
      </c>
      <c r="I274" s="156" t="s">
        <v>638</v>
      </c>
      <c r="J274" s="172"/>
      <c r="K274" s="171">
        <v>0</v>
      </c>
      <c r="L274" s="171">
        <v>3</v>
      </c>
      <c r="M274" s="171">
        <v>0</v>
      </c>
      <c r="N274" s="174">
        <v>5</v>
      </c>
      <c r="O274" s="156" t="str">
        <f>IF((G274&lt;=N274),"Request","")</f>
        <v>Request</v>
      </c>
      <c r="P274" s="158" t="s">
        <v>25</v>
      </c>
      <c r="Q274" s="157"/>
    </row>
    <row r="275" spans="1:17" s="122" customFormat="1" hidden="1" thickTop="1" x14ac:dyDescent="0.25">
      <c r="A275" s="181">
        <v>268</v>
      </c>
      <c r="B275" s="175" t="s">
        <v>810</v>
      </c>
      <c r="C275" s="175" t="s">
        <v>19</v>
      </c>
      <c r="D275" s="158" t="s">
        <v>25</v>
      </c>
      <c r="E275" s="158" t="s">
        <v>816</v>
      </c>
      <c r="F275" s="158"/>
      <c r="G275" s="171">
        <f>K275+L275-M275</f>
        <v>1</v>
      </c>
      <c r="H275" s="156" t="s">
        <v>198</v>
      </c>
      <c r="I275" s="173" t="s">
        <v>638</v>
      </c>
      <c r="J275" s="170"/>
      <c r="K275" s="171">
        <v>0</v>
      </c>
      <c r="L275" s="171">
        <v>1</v>
      </c>
      <c r="M275" s="171">
        <v>0</v>
      </c>
      <c r="N275" s="171">
        <v>1</v>
      </c>
      <c r="O275" s="156" t="str">
        <f>IF((G275&lt;=N275),"Request","")</f>
        <v>Request</v>
      </c>
      <c r="P275" s="158" t="s">
        <v>25</v>
      </c>
      <c r="Q275" s="157" t="str">
        <f t="shared" ref="Q275:Q306" si="15">IF(O275="Request","Newly Requested Spares","")</f>
        <v>Newly Requested Spares</v>
      </c>
    </row>
    <row r="276" spans="1:17" s="122" customFormat="1" hidden="1" thickTop="1" x14ac:dyDescent="0.25">
      <c r="A276" s="181">
        <v>269</v>
      </c>
      <c r="B276" s="156" t="s">
        <v>948</v>
      </c>
      <c r="C276" s="156" t="s">
        <v>240</v>
      </c>
      <c r="D276" s="156" t="s">
        <v>402</v>
      </c>
      <c r="E276" s="156" t="s">
        <v>401</v>
      </c>
      <c r="F276" s="156"/>
      <c r="G276" s="171">
        <f>K276+L276-M276</f>
        <v>2</v>
      </c>
      <c r="H276" s="156" t="s">
        <v>47</v>
      </c>
      <c r="I276" s="156" t="s">
        <v>638</v>
      </c>
      <c r="J276" s="170"/>
      <c r="K276" s="171">
        <v>0</v>
      </c>
      <c r="L276" s="171">
        <v>2</v>
      </c>
      <c r="M276" s="171">
        <v>0</v>
      </c>
      <c r="N276" s="171">
        <v>2</v>
      </c>
      <c r="O276" s="156" t="str">
        <f>IF((G276&lt;=N276),"Request","")</f>
        <v>Request</v>
      </c>
      <c r="P276" s="158" t="s">
        <v>25</v>
      </c>
      <c r="Q276" s="157" t="str">
        <f t="shared" si="15"/>
        <v>Newly Requested Spares</v>
      </c>
    </row>
    <row r="277" spans="1:17" s="122" customFormat="1" hidden="1" thickTop="1" x14ac:dyDescent="0.25">
      <c r="A277" s="181">
        <v>270</v>
      </c>
      <c r="B277" s="156" t="s">
        <v>168</v>
      </c>
      <c r="C277" s="156" t="s">
        <v>248</v>
      </c>
      <c r="D277" s="156" t="s">
        <v>249</v>
      </c>
      <c r="E277" s="156" t="s">
        <v>249</v>
      </c>
      <c r="F277" s="156"/>
      <c r="G277" s="171">
        <f>K277+L277-M277</f>
        <v>4</v>
      </c>
      <c r="H277" s="156" t="s">
        <v>141</v>
      </c>
      <c r="I277" s="156" t="s">
        <v>386</v>
      </c>
      <c r="J277" s="170"/>
      <c r="K277" s="171">
        <v>0</v>
      </c>
      <c r="L277" s="171">
        <v>4</v>
      </c>
      <c r="M277" s="171">
        <v>0</v>
      </c>
      <c r="N277" s="171">
        <v>2</v>
      </c>
      <c r="O277" s="156" t="str">
        <f>IF((G277&lt;=N277),"Request","")</f>
        <v/>
      </c>
      <c r="P277" s="158" t="s">
        <v>25</v>
      </c>
      <c r="Q277" s="157" t="str">
        <f t="shared" si="15"/>
        <v/>
      </c>
    </row>
    <row r="278" spans="1:17" s="122" customFormat="1" hidden="1" thickTop="1" x14ac:dyDescent="0.25">
      <c r="A278" s="181">
        <v>271</v>
      </c>
      <c r="B278" s="156" t="s">
        <v>129</v>
      </c>
      <c r="C278" s="156" t="s">
        <v>44</v>
      </c>
      <c r="D278" s="156" t="s">
        <v>131</v>
      </c>
      <c r="E278" s="156" t="s">
        <v>130</v>
      </c>
      <c r="F278" s="156"/>
      <c r="G278" s="171">
        <f>K278+L278-M278</f>
        <v>0</v>
      </c>
      <c r="H278" s="156" t="s">
        <v>132</v>
      </c>
      <c r="I278" s="156" t="s">
        <v>638</v>
      </c>
      <c r="J278" s="172"/>
      <c r="K278" s="171">
        <v>0</v>
      </c>
      <c r="L278" s="171">
        <v>0</v>
      </c>
      <c r="M278" s="171">
        <v>0</v>
      </c>
      <c r="N278" s="171">
        <v>5</v>
      </c>
      <c r="O278" s="156" t="str">
        <f>IF((G278&lt;=N278),"Request","")</f>
        <v>Request</v>
      </c>
      <c r="P278" s="158" t="s">
        <v>25</v>
      </c>
      <c r="Q278" s="157" t="str">
        <f t="shared" si="15"/>
        <v>Newly Requested Spares</v>
      </c>
    </row>
    <row r="279" spans="1:17" s="122" customFormat="1" hidden="1" thickTop="1" x14ac:dyDescent="0.25">
      <c r="A279" s="181">
        <v>272</v>
      </c>
      <c r="B279" s="156" t="s">
        <v>557</v>
      </c>
      <c r="C279" s="156" t="s">
        <v>342</v>
      </c>
      <c r="D279" s="156" t="s">
        <v>766</v>
      </c>
      <c r="E279" s="156" t="s">
        <v>581</v>
      </c>
      <c r="F279" s="156"/>
      <c r="G279" s="171">
        <f>K279+L279-M279</f>
        <v>0</v>
      </c>
      <c r="H279" s="156" t="s">
        <v>83</v>
      </c>
      <c r="I279" s="156" t="s">
        <v>638</v>
      </c>
      <c r="J279" s="172"/>
      <c r="K279" s="171">
        <v>0</v>
      </c>
      <c r="L279" s="171">
        <v>0</v>
      </c>
      <c r="M279" s="171">
        <v>0</v>
      </c>
      <c r="N279" s="171">
        <v>5</v>
      </c>
      <c r="O279" s="156" t="str">
        <f>IF((G279&lt;=N279),"Request","")</f>
        <v>Request</v>
      </c>
      <c r="P279" s="158" t="s">
        <v>25</v>
      </c>
      <c r="Q279" s="157" t="str">
        <f t="shared" si="15"/>
        <v>Newly Requested Spares</v>
      </c>
    </row>
    <row r="280" spans="1:17" s="122" customFormat="1" hidden="1" thickTop="1" x14ac:dyDescent="0.25">
      <c r="A280" s="181">
        <v>273</v>
      </c>
      <c r="B280" s="156" t="s">
        <v>501</v>
      </c>
      <c r="C280" s="156" t="s">
        <v>19</v>
      </c>
      <c r="D280" s="157" t="s">
        <v>511</v>
      </c>
      <c r="E280" s="157" t="s">
        <v>510</v>
      </c>
      <c r="F280" s="157"/>
      <c r="G280" s="171">
        <f>K280+L280-M280</f>
        <v>1</v>
      </c>
      <c r="H280" s="172" t="s">
        <v>38</v>
      </c>
      <c r="I280" s="156" t="s">
        <v>638</v>
      </c>
      <c r="J280" s="172"/>
      <c r="K280" s="171">
        <v>0</v>
      </c>
      <c r="L280" s="171">
        <v>1</v>
      </c>
      <c r="M280" s="171">
        <v>0</v>
      </c>
      <c r="N280" s="171">
        <v>5</v>
      </c>
      <c r="O280" s="156" t="str">
        <f>IF((G280&lt;=N280),"Request","")</f>
        <v>Request</v>
      </c>
      <c r="P280" s="158" t="s">
        <v>25</v>
      </c>
      <c r="Q280" s="157" t="str">
        <f t="shared" si="15"/>
        <v>Newly Requested Spares</v>
      </c>
    </row>
    <row r="281" spans="1:17" s="122" customFormat="1" ht="11.25" hidden="1" customHeight="1" x14ac:dyDescent="0.25">
      <c r="A281" s="181">
        <v>274</v>
      </c>
      <c r="B281" s="156" t="s">
        <v>523</v>
      </c>
      <c r="C281" s="156" t="s">
        <v>19</v>
      </c>
      <c r="D281" s="157" t="s">
        <v>518</v>
      </c>
      <c r="E281" s="157" t="s">
        <v>521</v>
      </c>
      <c r="F281" s="157"/>
      <c r="G281" s="171">
        <f>K281+L281-M281</f>
        <v>0</v>
      </c>
      <c r="H281" s="156" t="s">
        <v>103</v>
      </c>
      <c r="I281" s="156" t="s">
        <v>638</v>
      </c>
      <c r="J281" s="172"/>
      <c r="K281" s="171">
        <v>0</v>
      </c>
      <c r="L281" s="171">
        <v>0</v>
      </c>
      <c r="M281" s="171">
        <v>0</v>
      </c>
      <c r="N281" s="171">
        <v>5</v>
      </c>
      <c r="O281" s="156" t="str">
        <f>IF((G281&lt;=N281),"Request","")</f>
        <v>Request</v>
      </c>
      <c r="P281" s="158" t="s">
        <v>25</v>
      </c>
      <c r="Q281" s="157" t="str">
        <f t="shared" si="15"/>
        <v>Newly Requested Spares</v>
      </c>
    </row>
    <row r="282" spans="1:17" s="122" customFormat="1" hidden="1" thickTop="1" x14ac:dyDescent="0.25">
      <c r="A282" s="181">
        <v>275</v>
      </c>
      <c r="B282" s="157" t="s">
        <v>999</v>
      </c>
      <c r="C282" s="175" t="s">
        <v>19</v>
      </c>
      <c r="D282" s="180" t="s">
        <v>38</v>
      </c>
      <c r="E282" s="159" t="s">
        <v>1002</v>
      </c>
      <c r="F282" s="180"/>
      <c r="G282" s="171">
        <f>K282+L282-M282</f>
        <v>6</v>
      </c>
      <c r="H282" s="180" t="s">
        <v>38</v>
      </c>
      <c r="I282" s="173" t="s">
        <v>638</v>
      </c>
      <c r="J282" s="172"/>
      <c r="K282" s="171">
        <v>0</v>
      </c>
      <c r="L282" s="171">
        <v>6</v>
      </c>
      <c r="M282" s="171">
        <v>0</v>
      </c>
      <c r="N282" s="171">
        <v>5</v>
      </c>
      <c r="O282" s="156" t="str">
        <f>IF((G282&lt;=N282),"Request","")</f>
        <v/>
      </c>
      <c r="P282" s="158" t="s">
        <v>25</v>
      </c>
      <c r="Q282" s="157" t="str">
        <f t="shared" si="15"/>
        <v/>
      </c>
    </row>
    <row r="283" spans="1:17" s="122" customFormat="1" hidden="1" thickTop="1" x14ac:dyDescent="0.25">
      <c r="A283" s="181">
        <v>276</v>
      </c>
      <c r="B283" s="157" t="s">
        <v>999</v>
      </c>
      <c r="C283" s="175" t="s">
        <v>19</v>
      </c>
      <c r="D283" s="180" t="s">
        <v>38</v>
      </c>
      <c r="E283" s="159" t="s">
        <v>1003</v>
      </c>
      <c r="F283" s="180"/>
      <c r="G283" s="171">
        <f>K283+L283-M283</f>
        <v>6</v>
      </c>
      <c r="H283" s="180" t="s">
        <v>38</v>
      </c>
      <c r="I283" s="173" t="s">
        <v>638</v>
      </c>
      <c r="J283" s="172"/>
      <c r="K283" s="171">
        <v>0</v>
      </c>
      <c r="L283" s="171">
        <v>6</v>
      </c>
      <c r="M283" s="171">
        <v>0</v>
      </c>
      <c r="N283" s="171">
        <v>5</v>
      </c>
      <c r="O283" s="156" t="str">
        <f>IF((G283&lt;=N283),"Request","")</f>
        <v/>
      </c>
      <c r="P283" s="158" t="s">
        <v>25</v>
      </c>
      <c r="Q283" s="157" t="str">
        <f t="shared" si="15"/>
        <v/>
      </c>
    </row>
    <row r="284" spans="1:17" s="122" customFormat="1" ht="11.25" hidden="1" customHeight="1" x14ac:dyDescent="0.25">
      <c r="A284" s="181">
        <v>277</v>
      </c>
      <c r="B284" s="156" t="s">
        <v>523</v>
      </c>
      <c r="C284" s="156" t="s">
        <v>19</v>
      </c>
      <c r="D284" s="157" t="s">
        <v>518</v>
      </c>
      <c r="E284" s="157" t="s">
        <v>484</v>
      </c>
      <c r="F284" s="157"/>
      <c r="G284" s="171">
        <f>K284+L284-M284</f>
        <v>0</v>
      </c>
      <c r="H284" s="156" t="s">
        <v>103</v>
      </c>
      <c r="I284" s="156" t="s">
        <v>638</v>
      </c>
      <c r="J284" s="172"/>
      <c r="K284" s="171">
        <v>0</v>
      </c>
      <c r="L284" s="171">
        <v>0</v>
      </c>
      <c r="M284" s="171">
        <v>0</v>
      </c>
      <c r="N284" s="171">
        <v>5</v>
      </c>
      <c r="O284" s="156" t="str">
        <f>IF((G284&lt;=N284),"Request","")</f>
        <v>Request</v>
      </c>
      <c r="P284" s="158" t="s">
        <v>25</v>
      </c>
      <c r="Q284" s="157" t="str">
        <f t="shared" si="15"/>
        <v>Newly Requested Spares</v>
      </c>
    </row>
    <row r="285" spans="1:17" s="122" customFormat="1" ht="11.25" hidden="1" customHeight="1" x14ac:dyDescent="0.25">
      <c r="A285" s="181">
        <v>278</v>
      </c>
      <c r="B285" s="156" t="s">
        <v>172</v>
      </c>
      <c r="C285" s="156" t="s">
        <v>44</v>
      </c>
      <c r="D285" s="156" t="s">
        <v>174</v>
      </c>
      <c r="E285" s="156" t="s">
        <v>173</v>
      </c>
      <c r="F285" s="156"/>
      <c r="G285" s="171">
        <f>K285+L285-M285</f>
        <v>3</v>
      </c>
      <c r="H285" s="156" t="s">
        <v>22</v>
      </c>
      <c r="I285" s="156" t="s">
        <v>386</v>
      </c>
      <c r="J285" s="170"/>
      <c r="K285" s="171">
        <v>0</v>
      </c>
      <c r="L285" s="171">
        <v>3</v>
      </c>
      <c r="M285" s="171">
        <v>0</v>
      </c>
      <c r="N285" s="171">
        <v>2</v>
      </c>
      <c r="O285" s="156" t="str">
        <f>IF((G285&lt;=N285),"Request","")</f>
        <v/>
      </c>
      <c r="P285" s="158" t="s">
        <v>25</v>
      </c>
      <c r="Q285" s="157" t="str">
        <f t="shared" si="15"/>
        <v/>
      </c>
    </row>
    <row r="286" spans="1:17" s="122" customFormat="1" hidden="1" thickTop="1" x14ac:dyDescent="0.25">
      <c r="A286" s="181">
        <v>279</v>
      </c>
      <c r="B286" s="156" t="s">
        <v>715</v>
      </c>
      <c r="C286" s="156" t="s">
        <v>19</v>
      </c>
      <c r="D286" s="156" t="s">
        <v>174</v>
      </c>
      <c r="E286" s="156" t="s">
        <v>716</v>
      </c>
      <c r="F286" s="156"/>
      <c r="G286" s="171">
        <f>K286+L286-M286</f>
        <v>4</v>
      </c>
      <c r="H286" s="156" t="s">
        <v>22</v>
      </c>
      <c r="I286" s="156" t="s">
        <v>386</v>
      </c>
      <c r="J286" s="170"/>
      <c r="K286" s="171">
        <v>0</v>
      </c>
      <c r="L286" s="171">
        <v>4</v>
      </c>
      <c r="M286" s="171">
        <v>0</v>
      </c>
      <c r="N286" s="171">
        <v>2</v>
      </c>
      <c r="O286" s="156" t="str">
        <f>IF((G286&lt;=N286),"Request","")</f>
        <v/>
      </c>
      <c r="P286" s="158" t="s">
        <v>25</v>
      </c>
      <c r="Q286" s="157" t="str">
        <f t="shared" si="15"/>
        <v/>
      </c>
    </row>
    <row r="287" spans="1:17" s="122" customFormat="1" hidden="1" thickTop="1" x14ac:dyDescent="0.25">
      <c r="A287" s="181">
        <v>280</v>
      </c>
      <c r="B287" s="156" t="s">
        <v>523</v>
      </c>
      <c r="C287" s="156" t="s">
        <v>19</v>
      </c>
      <c r="D287" s="159" t="s">
        <v>518</v>
      </c>
      <c r="E287" s="157" t="s">
        <v>627</v>
      </c>
      <c r="F287" s="159"/>
      <c r="G287" s="171">
        <f>K287+L287-M287</f>
        <v>0</v>
      </c>
      <c r="H287" s="156" t="s">
        <v>103</v>
      </c>
      <c r="I287" s="156" t="s">
        <v>638</v>
      </c>
      <c r="J287" s="172"/>
      <c r="K287" s="171">
        <v>0</v>
      </c>
      <c r="L287" s="171">
        <v>0</v>
      </c>
      <c r="M287" s="171">
        <v>0</v>
      </c>
      <c r="N287" s="171">
        <v>5</v>
      </c>
      <c r="O287" s="156" t="str">
        <f>IF((G287&lt;=N287),"Request","")</f>
        <v>Request</v>
      </c>
      <c r="P287" s="158" t="s">
        <v>25</v>
      </c>
      <c r="Q287" s="157" t="str">
        <f t="shared" si="15"/>
        <v>Newly Requested Spares</v>
      </c>
    </row>
    <row r="288" spans="1:17" s="122" customFormat="1" hidden="1" thickTop="1" x14ac:dyDescent="0.25">
      <c r="A288" s="181">
        <v>281</v>
      </c>
      <c r="B288" s="175" t="s">
        <v>810</v>
      </c>
      <c r="C288" s="175" t="s">
        <v>19</v>
      </c>
      <c r="D288" s="159" t="s">
        <v>141</v>
      </c>
      <c r="E288" s="157" t="s">
        <v>813</v>
      </c>
      <c r="F288" s="159"/>
      <c r="G288" s="171">
        <f>K288+L288-M288</f>
        <v>4</v>
      </c>
      <c r="H288" s="159" t="s">
        <v>141</v>
      </c>
      <c r="I288" s="173" t="s">
        <v>386</v>
      </c>
      <c r="J288" s="170"/>
      <c r="K288" s="171">
        <v>0</v>
      </c>
      <c r="L288" s="171">
        <v>4</v>
      </c>
      <c r="M288" s="171">
        <v>0</v>
      </c>
      <c r="N288" s="171">
        <v>1</v>
      </c>
      <c r="O288" s="156" t="str">
        <f>IF((G288&lt;=N288),"Request","")</f>
        <v/>
      </c>
      <c r="P288" s="158" t="s">
        <v>25</v>
      </c>
      <c r="Q288" s="157" t="str">
        <f t="shared" si="15"/>
        <v/>
      </c>
    </row>
    <row r="289" spans="1:17" s="122" customFormat="1" hidden="1" thickTop="1" x14ac:dyDescent="0.25">
      <c r="A289" s="181">
        <v>282</v>
      </c>
      <c r="B289" s="175" t="s">
        <v>810</v>
      </c>
      <c r="C289" s="175" t="s">
        <v>19</v>
      </c>
      <c r="D289" s="159" t="s">
        <v>141</v>
      </c>
      <c r="E289" s="157" t="s">
        <v>812</v>
      </c>
      <c r="F289" s="159"/>
      <c r="G289" s="171">
        <f>K289+L289-M289</f>
        <v>5</v>
      </c>
      <c r="H289" s="159" t="s">
        <v>141</v>
      </c>
      <c r="I289" s="173" t="s">
        <v>638</v>
      </c>
      <c r="J289" s="170"/>
      <c r="K289" s="171">
        <v>0</v>
      </c>
      <c r="L289" s="171">
        <v>5</v>
      </c>
      <c r="M289" s="171">
        <v>0</v>
      </c>
      <c r="N289" s="171">
        <v>1</v>
      </c>
      <c r="O289" s="156" t="str">
        <f>IF((G289&lt;=N289),"Request","")</f>
        <v/>
      </c>
      <c r="P289" s="158" t="s">
        <v>25</v>
      </c>
      <c r="Q289" s="157" t="str">
        <f t="shared" si="15"/>
        <v/>
      </c>
    </row>
    <row r="290" spans="1:17" s="122" customFormat="1" ht="12.75" hidden="1" customHeight="1" x14ac:dyDescent="0.25">
      <c r="A290" s="181">
        <v>283</v>
      </c>
      <c r="B290" s="156" t="s">
        <v>129</v>
      </c>
      <c r="C290" s="156" t="s">
        <v>379</v>
      </c>
      <c r="D290" s="159" t="s">
        <v>571</v>
      </c>
      <c r="E290" s="158" t="s">
        <v>794</v>
      </c>
      <c r="F290" s="159"/>
      <c r="G290" s="171">
        <f>K290+L290-M290</f>
        <v>5</v>
      </c>
      <c r="H290" s="172" t="s">
        <v>83</v>
      </c>
      <c r="I290" s="156" t="s">
        <v>638</v>
      </c>
      <c r="J290" s="172"/>
      <c r="K290" s="171">
        <v>0</v>
      </c>
      <c r="L290" s="171">
        <v>5</v>
      </c>
      <c r="M290" s="171">
        <v>0</v>
      </c>
      <c r="N290" s="174">
        <v>5</v>
      </c>
      <c r="O290" s="156" t="str">
        <f>IF((G290&lt;=N290),"Request","")</f>
        <v>Request</v>
      </c>
      <c r="P290" s="158" t="s">
        <v>25</v>
      </c>
      <c r="Q290" s="157" t="str">
        <f t="shared" si="15"/>
        <v>Newly Requested Spares</v>
      </c>
    </row>
    <row r="291" spans="1:17" s="122" customFormat="1" ht="12.75" hidden="1" customHeight="1" x14ac:dyDescent="0.25">
      <c r="A291" s="181">
        <v>284</v>
      </c>
      <c r="B291" s="175" t="s">
        <v>1010</v>
      </c>
      <c r="C291" s="175" t="s">
        <v>19</v>
      </c>
      <c r="D291" s="156" t="s">
        <v>1014</v>
      </c>
      <c r="E291" s="159" t="s">
        <v>1013</v>
      </c>
      <c r="F291" s="156"/>
      <c r="G291" s="171">
        <f>K291+L291-M291</f>
        <v>5</v>
      </c>
      <c r="H291" s="180" t="s">
        <v>22</v>
      </c>
      <c r="I291" s="173" t="s">
        <v>386</v>
      </c>
      <c r="J291" s="170"/>
      <c r="K291" s="171">
        <v>0</v>
      </c>
      <c r="L291" s="171">
        <v>5</v>
      </c>
      <c r="M291" s="171">
        <v>0</v>
      </c>
      <c r="N291" s="171">
        <v>1</v>
      </c>
      <c r="O291" s="156" t="str">
        <f>IF((G291&lt;=N291),"Request","")</f>
        <v/>
      </c>
      <c r="P291" s="158" t="s">
        <v>25</v>
      </c>
      <c r="Q291" s="157" t="str">
        <f t="shared" si="15"/>
        <v/>
      </c>
    </row>
    <row r="292" spans="1:17" s="122" customFormat="1" ht="12.75" hidden="1" customHeight="1" x14ac:dyDescent="0.25">
      <c r="A292" s="181">
        <v>285</v>
      </c>
      <c r="B292" s="157" t="s">
        <v>534</v>
      </c>
      <c r="C292" s="156" t="s">
        <v>240</v>
      </c>
      <c r="D292" s="156" t="s">
        <v>440</v>
      </c>
      <c r="E292" s="156" t="s">
        <v>441</v>
      </c>
      <c r="F292" s="156"/>
      <c r="G292" s="171">
        <f>K292+L292-M292</f>
        <v>1</v>
      </c>
      <c r="H292" s="156" t="s">
        <v>47</v>
      </c>
      <c r="I292" s="156" t="s">
        <v>638</v>
      </c>
      <c r="J292" s="172"/>
      <c r="K292" s="171">
        <v>0</v>
      </c>
      <c r="L292" s="171">
        <v>1</v>
      </c>
      <c r="M292" s="171">
        <v>0</v>
      </c>
      <c r="N292" s="171">
        <v>1</v>
      </c>
      <c r="O292" s="156" t="str">
        <f>IF((G292&lt;=N292),"Request","")</f>
        <v>Request</v>
      </c>
      <c r="P292" s="158" t="s">
        <v>25</v>
      </c>
      <c r="Q292" s="157" t="str">
        <f t="shared" si="15"/>
        <v>Newly Requested Spares</v>
      </c>
    </row>
    <row r="293" spans="1:17" s="122" customFormat="1" ht="12.75" hidden="1" customHeight="1" x14ac:dyDescent="0.25">
      <c r="A293" s="181">
        <v>286</v>
      </c>
      <c r="B293" s="156" t="s">
        <v>557</v>
      </c>
      <c r="C293" s="156" t="s">
        <v>19</v>
      </c>
      <c r="D293" s="156" t="s">
        <v>642</v>
      </c>
      <c r="E293" s="156" t="s">
        <v>641</v>
      </c>
      <c r="F293" s="156"/>
      <c r="G293" s="171">
        <f>K293+L293-M293</f>
        <v>1</v>
      </c>
      <c r="H293" s="172" t="s">
        <v>83</v>
      </c>
      <c r="I293" s="156" t="s">
        <v>386</v>
      </c>
      <c r="J293" s="172"/>
      <c r="K293" s="171">
        <v>0</v>
      </c>
      <c r="L293" s="171">
        <v>1</v>
      </c>
      <c r="M293" s="171">
        <v>0</v>
      </c>
      <c r="N293" s="171">
        <v>5</v>
      </c>
      <c r="O293" s="156" t="str">
        <f>IF((G293&lt;=N293),"Request","")</f>
        <v>Request</v>
      </c>
      <c r="P293" s="158" t="s">
        <v>25</v>
      </c>
      <c r="Q293" s="157" t="str">
        <f t="shared" si="15"/>
        <v>Newly Requested Spares</v>
      </c>
    </row>
    <row r="294" spans="1:17" s="122" customFormat="1" ht="12.75" hidden="1" customHeight="1" x14ac:dyDescent="0.25">
      <c r="A294" s="181">
        <v>287</v>
      </c>
      <c r="B294" s="175" t="s">
        <v>810</v>
      </c>
      <c r="C294" s="175" t="s">
        <v>19</v>
      </c>
      <c r="D294" s="157" t="s">
        <v>805</v>
      </c>
      <c r="E294" s="159" t="s">
        <v>804</v>
      </c>
      <c r="F294" s="157"/>
      <c r="G294" s="171">
        <f>K294+L294-M294</f>
        <v>3</v>
      </c>
      <c r="H294" s="173" t="s">
        <v>83</v>
      </c>
      <c r="I294" s="173" t="s">
        <v>386</v>
      </c>
      <c r="J294" s="170"/>
      <c r="K294" s="171">
        <v>0</v>
      </c>
      <c r="L294" s="171">
        <v>3</v>
      </c>
      <c r="M294" s="171">
        <v>0</v>
      </c>
      <c r="N294" s="171">
        <v>1</v>
      </c>
      <c r="O294" s="156" t="str">
        <f>IF((G294&lt;=N294),"Request","")</f>
        <v/>
      </c>
      <c r="P294" s="158" t="s">
        <v>25</v>
      </c>
      <c r="Q294" s="157" t="str">
        <f t="shared" si="15"/>
        <v/>
      </c>
    </row>
    <row r="295" spans="1:17" s="122" customFormat="1" ht="12.75" hidden="1" customHeight="1" x14ac:dyDescent="0.25">
      <c r="A295" s="181">
        <v>288</v>
      </c>
      <c r="B295" s="175" t="s">
        <v>810</v>
      </c>
      <c r="C295" s="175" t="s">
        <v>19</v>
      </c>
      <c r="D295" s="158" t="s">
        <v>25</v>
      </c>
      <c r="E295" s="156" t="s">
        <v>814</v>
      </c>
      <c r="F295" s="158"/>
      <c r="G295" s="171">
        <f>K295+L295-M295</f>
        <v>3</v>
      </c>
      <c r="H295" s="156" t="s">
        <v>815</v>
      </c>
      <c r="I295" s="173" t="s">
        <v>638</v>
      </c>
      <c r="J295" s="170"/>
      <c r="K295" s="171">
        <v>0</v>
      </c>
      <c r="L295" s="171">
        <v>3</v>
      </c>
      <c r="M295" s="171">
        <v>0</v>
      </c>
      <c r="N295" s="171">
        <v>1</v>
      </c>
      <c r="O295" s="156" t="str">
        <f>IF((G295&lt;=N295),"Request","")</f>
        <v/>
      </c>
      <c r="P295" s="158" t="s">
        <v>25</v>
      </c>
      <c r="Q295" s="157" t="str">
        <f t="shared" si="15"/>
        <v/>
      </c>
    </row>
    <row r="296" spans="1:17" s="122" customFormat="1" ht="12.75" hidden="1" customHeight="1" x14ac:dyDescent="0.25">
      <c r="A296" s="181">
        <v>289</v>
      </c>
      <c r="B296" s="175" t="s">
        <v>810</v>
      </c>
      <c r="C296" s="175" t="s">
        <v>19</v>
      </c>
      <c r="D296" s="158" t="s">
        <v>815</v>
      </c>
      <c r="E296" s="158" t="s">
        <v>966</v>
      </c>
      <c r="F296" s="158"/>
      <c r="G296" s="171">
        <f>K296+L296-M296</f>
        <v>3</v>
      </c>
      <c r="H296" s="158" t="s">
        <v>83</v>
      </c>
      <c r="I296" s="173" t="s">
        <v>638</v>
      </c>
      <c r="J296" s="172"/>
      <c r="K296" s="171">
        <v>0</v>
      </c>
      <c r="L296" s="171">
        <v>3</v>
      </c>
      <c r="M296" s="171">
        <v>0</v>
      </c>
      <c r="N296" s="171">
        <v>2</v>
      </c>
      <c r="O296" s="156" t="str">
        <f>IF((G296&lt;=N296),"Request","")</f>
        <v/>
      </c>
      <c r="P296" s="158" t="s">
        <v>25</v>
      </c>
      <c r="Q296" s="157" t="str">
        <f t="shared" si="15"/>
        <v/>
      </c>
    </row>
    <row r="297" spans="1:17" s="122" customFormat="1" ht="12.75" hidden="1" customHeight="1" x14ac:dyDescent="0.25">
      <c r="A297" s="181">
        <v>290</v>
      </c>
      <c r="B297" s="156" t="s">
        <v>134</v>
      </c>
      <c r="C297" s="156" t="s">
        <v>19</v>
      </c>
      <c r="D297" s="156" t="s">
        <v>138</v>
      </c>
      <c r="E297" s="156" t="s">
        <v>137</v>
      </c>
      <c r="F297" s="156"/>
      <c r="G297" s="171">
        <f>K297+L297-M297</f>
        <v>100</v>
      </c>
      <c r="H297" s="156" t="s">
        <v>109</v>
      </c>
      <c r="I297" s="156" t="s">
        <v>386</v>
      </c>
      <c r="J297" s="170"/>
      <c r="K297" s="171">
        <v>0</v>
      </c>
      <c r="L297" s="171">
        <v>100</v>
      </c>
      <c r="M297" s="171">
        <v>0</v>
      </c>
      <c r="N297" s="171">
        <v>10</v>
      </c>
      <c r="O297" s="156" t="str">
        <f>IF((G297&lt;=N297),"Request","")</f>
        <v/>
      </c>
      <c r="P297" s="158" t="s">
        <v>25</v>
      </c>
      <c r="Q297" s="157" t="str">
        <f t="shared" si="15"/>
        <v/>
      </c>
    </row>
    <row r="298" spans="1:17" s="122" customFormat="1" ht="12.75" hidden="1" customHeight="1" x14ac:dyDescent="0.25">
      <c r="A298" s="181">
        <v>291</v>
      </c>
      <c r="B298" s="156" t="s">
        <v>145</v>
      </c>
      <c r="C298" s="156" t="s">
        <v>19</v>
      </c>
      <c r="D298" s="156" t="s">
        <v>147</v>
      </c>
      <c r="E298" s="156" t="s">
        <v>146</v>
      </c>
      <c r="F298" s="156"/>
      <c r="G298" s="171">
        <f>K298+L298-M298</f>
        <v>13</v>
      </c>
      <c r="H298" s="156" t="s">
        <v>38</v>
      </c>
      <c r="I298" s="156" t="s">
        <v>638</v>
      </c>
      <c r="J298" s="170"/>
      <c r="K298" s="171">
        <v>0</v>
      </c>
      <c r="L298" s="171">
        <v>13</v>
      </c>
      <c r="M298" s="171">
        <v>0</v>
      </c>
      <c r="N298" s="171">
        <v>5</v>
      </c>
      <c r="O298" s="156" t="str">
        <f>IF((G298&lt;=N298),"Request","")</f>
        <v/>
      </c>
      <c r="P298" s="158" t="s">
        <v>25</v>
      </c>
      <c r="Q298" s="157" t="str">
        <f t="shared" si="15"/>
        <v/>
      </c>
    </row>
    <row r="299" spans="1:17" s="122" customFormat="1" ht="11.25" hidden="1" customHeight="1" x14ac:dyDescent="0.25">
      <c r="A299" s="181">
        <v>292</v>
      </c>
      <c r="B299" s="156" t="s">
        <v>18</v>
      </c>
      <c r="C299" s="156" t="s">
        <v>30</v>
      </c>
      <c r="D299" s="156" t="s">
        <v>62</v>
      </c>
      <c r="E299" s="156" t="s">
        <v>61</v>
      </c>
      <c r="F299" s="156"/>
      <c r="G299" s="171">
        <f>K299+L299-M299</f>
        <v>13</v>
      </c>
      <c r="H299" s="156" t="s">
        <v>63</v>
      </c>
      <c r="I299" s="156" t="s">
        <v>386</v>
      </c>
      <c r="J299" s="172"/>
      <c r="K299" s="171">
        <v>0</v>
      </c>
      <c r="L299" s="171">
        <v>13</v>
      </c>
      <c r="M299" s="171">
        <v>0</v>
      </c>
      <c r="N299" s="171">
        <v>5</v>
      </c>
      <c r="O299" s="156" t="str">
        <f>IF((G299&lt;=N299),"Request","")</f>
        <v/>
      </c>
      <c r="P299" s="158" t="s">
        <v>25</v>
      </c>
      <c r="Q299" s="157" t="str">
        <f t="shared" si="15"/>
        <v/>
      </c>
    </row>
    <row r="300" spans="1:17" s="122" customFormat="1" hidden="1" thickTop="1" x14ac:dyDescent="0.25">
      <c r="A300" s="181">
        <v>293</v>
      </c>
      <c r="B300" s="156" t="s">
        <v>51</v>
      </c>
      <c r="C300" s="156" t="s">
        <v>51</v>
      </c>
      <c r="D300" s="156" t="s">
        <v>176</v>
      </c>
      <c r="E300" s="156" t="s">
        <v>61</v>
      </c>
      <c r="F300" s="156"/>
      <c r="G300" s="171">
        <f>K300+L300-M300</f>
        <v>4</v>
      </c>
      <c r="H300" s="156" t="s">
        <v>38</v>
      </c>
      <c r="I300" s="156" t="s">
        <v>386</v>
      </c>
      <c r="J300" s="170"/>
      <c r="K300" s="171">
        <v>0</v>
      </c>
      <c r="L300" s="171">
        <v>4</v>
      </c>
      <c r="M300" s="171">
        <v>0</v>
      </c>
      <c r="N300" s="171">
        <v>1</v>
      </c>
      <c r="O300" s="156" t="str">
        <f>IF((G300&lt;=N300),"Request","")</f>
        <v/>
      </c>
      <c r="P300" s="158" t="s">
        <v>25</v>
      </c>
      <c r="Q300" s="157" t="str">
        <f t="shared" si="15"/>
        <v/>
      </c>
    </row>
    <row r="301" spans="1:17" s="122" customFormat="1" hidden="1" thickTop="1" x14ac:dyDescent="0.25">
      <c r="A301" s="181">
        <v>294</v>
      </c>
      <c r="B301" s="156" t="s">
        <v>272</v>
      </c>
      <c r="C301" s="156" t="s">
        <v>267</v>
      </c>
      <c r="D301" s="156" t="s">
        <v>274</v>
      </c>
      <c r="E301" s="156" t="s">
        <v>273</v>
      </c>
      <c r="F301" s="156"/>
      <c r="G301" s="171">
        <f>K301+L301-M301</f>
        <v>1</v>
      </c>
      <c r="H301" s="156" t="s">
        <v>38</v>
      </c>
      <c r="I301" s="156" t="s">
        <v>386</v>
      </c>
      <c r="J301" s="172"/>
      <c r="K301" s="171">
        <v>0</v>
      </c>
      <c r="L301" s="171">
        <v>1</v>
      </c>
      <c r="M301" s="171">
        <v>0</v>
      </c>
      <c r="N301" s="171">
        <v>1</v>
      </c>
      <c r="O301" s="156" t="str">
        <f>IF((G301&lt;=N301),"Request","")</f>
        <v>Request</v>
      </c>
      <c r="P301" s="158" t="s">
        <v>25</v>
      </c>
      <c r="Q301" s="157" t="str">
        <f t="shared" si="15"/>
        <v>Newly Requested Spares</v>
      </c>
    </row>
    <row r="302" spans="1:17" s="122" customFormat="1" ht="11.25" hidden="1" customHeight="1" x14ac:dyDescent="0.25">
      <c r="A302" s="181">
        <v>295</v>
      </c>
      <c r="B302" s="156" t="s">
        <v>84</v>
      </c>
      <c r="C302" s="156" t="s">
        <v>44</v>
      </c>
      <c r="D302" s="156" t="s">
        <v>85</v>
      </c>
      <c r="E302" s="156" t="s">
        <v>554</v>
      </c>
      <c r="F302" s="156"/>
      <c r="G302" s="171">
        <f>K302+L302-M302</f>
        <v>9</v>
      </c>
      <c r="H302" s="156" t="s">
        <v>86</v>
      </c>
      <c r="I302" s="156" t="s">
        <v>638</v>
      </c>
      <c r="J302" s="170"/>
      <c r="K302" s="171">
        <v>0</v>
      </c>
      <c r="L302" s="171">
        <v>9</v>
      </c>
      <c r="M302" s="171">
        <v>0</v>
      </c>
      <c r="N302" s="171">
        <v>2</v>
      </c>
      <c r="O302" s="156" t="str">
        <f>IF((G302&lt;=N302),"Request","")</f>
        <v/>
      </c>
      <c r="P302" s="158" t="s">
        <v>25</v>
      </c>
      <c r="Q302" s="157" t="str">
        <f t="shared" si="15"/>
        <v/>
      </c>
    </row>
    <row r="303" spans="1:17" s="122" customFormat="1" ht="11.25" hidden="1" customHeight="1" x14ac:dyDescent="0.25">
      <c r="A303" s="181">
        <v>296</v>
      </c>
      <c r="B303" s="156" t="s">
        <v>84</v>
      </c>
      <c r="C303" s="156" t="s">
        <v>44</v>
      </c>
      <c r="D303" s="156" t="s">
        <v>87</v>
      </c>
      <c r="E303" s="156" t="s">
        <v>554</v>
      </c>
      <c r="F303" s="156"/>
      <c r="G303" s="171">
        <f>K303+L303-M303</f>
        <v>6</v>
      </c>
      <c r="H303" s="156" t="s">
        <v>86</v>
      </c>
      <c r="I303" s="156" t="s">
        <v>638</v>
      </c>
      <c r="J303" s="170"/>
      <c r="K303" s="171">
        <v>0</v>
      </c>
      <c r="L303" s="171">
        <v>6</v>
      </c>
      <c r="M303" s="171">
        <v>0</v>
      </c>
      <c r="N303" s="171">
        <v>5</v>
      </c>
      <c r="O303" s="156" t="str">
        <f>IF((G303&lt;=N303),"Request","")</f>
        <v/>
      </c>
      <c r="P303" s="158" t="s">
        <v>25</v>
      </c>
      <c r="Q303" s="157" t="str">
        <f t="shared" si="15"/>
        <v/>
      </c>
    </row>
    <row r="304" spans="1:17" s="122" customFormat="1" ht="11.25" hidden="1" customHeight="1" x14ac:dyDescent="0.25">
      <c r="A304" s="181">
        <v>297</v>
      </c>
      <c r="B304" s="156" t="s">
        <v>541</v>
      </c>
      <c r="C304" s="156" t="s">
        <v>44</v>
      </c>
      <c r="D304" s="156" t="s">
        <v>105</v>
      </c>
      <c r="E304" s="156" t="s">
        <v>554</v>
      </c>
      <c r="F304" s="156"/>
      <c r="G304" s="171">
        <f>K304+L304-M304</f>
        <v>4</v>
      </c>
      <c r="H304" s="156" t="s">
        <v>86</v>
      </c>
      <c r="I304" s="156" t="s">
        <v>638</v>
      </c>
      <c r="J304" s="170"/>
      <c r="K304" s="171">
        <v>0</v>
      </c>
      <c r="L304" s="171">
        <v>4</v>
      </c>
      <c r="M304" s="171">
        <v>0</v>
      </c>
      <c r="N304" s="171">
        <v>1</v>
      </c>
      <c r="O304" s="156" t="str">
        <f>IF((G304&lt;=N304),"Request","")</f>
        <v/>
      </c>
      <c r="P304" s="158" t="s">
        <v>25</v>
      </c>
      <c r="Q304" s="157" t="str">
        <f t="shared" si="15"/>
        <v/>
      </c>
    </row>
    <row r="305" spans="1:17" s="122" customFormat="1" ht="11.25" hidden="1" customHeight="1" x14ac:dyDescent="0.25">
      <c r="A305" s="181">
        <v>298</v>
      </c>
      <c r="B305" s="156" t="s">
        <v>129</v>
      </c>
      <c r="C305" s="156" t="s">
        <v>19</v>
      </c>
      <c r="D305" s="156" t="s">
        <v>458</v>
      </c>
      <c r="E305" s="156" t="s">
        <v>554</v>
      </c>
      <c r="F305" s="156"/>
      <c r="G305" s="171">
        <f>K305+L305-M305</f>
        <v>3</v>
      </c>
      <c r="H305" s="156" t="s">
        <v>132</v>
      </c>
      <c r="I305" s="156" t="s">
        <v>638</v>
      </c>
      <c r="J305" s="170"/>
      <c r="K305" s="171">
        <v>0</v>
      </c>
      <c r="L305" s="171">
        <v>3</v>
      </c>
      <c r="M305" s="171">
        <v>0</v>
      </c>
      <c r="N305" s="171">
        <v>5</v>
      </c>
      <c r="O305" s="156" t="str">
        <f>IF((G305&lt;=N305),"Request","")</f>
        <v>Request</v>
      </c>
      <c r="P305" s="158" t="s">
        <v>25</v>
      </c>
      <c r="Q305" s="157" t="str">
        <f t="shared" si="15"/>
        <v>Newly Requested Spares</v>
      </c>
    </row>
    <row r="306" spans="1:17" s="122" customFormat="1" ht="11.25" hidden="1" customHeight="1" x14ac:dyDescent="0.25">
      <c r="A306" s="181">
        <v>299</v>
      </c>
      <c r="B306" s="156" t="s">
        <v>18</v>
      </c>
      <c r="C306" s="156" t="s">
        <v>30</v>
      </c>
      <c r="D306" s="156" t="s">
        <v>735</v>
      </c>
      <c r="E306" s="156" t="s">
        <v>554</v>
      </c>
      <c r="F306" s="156"/>
      <c r="G306" s="171">
        <f>K306+L306-M306</f>
        <v>1</v>
      </c>
      <c r="H306" s="156" t="s">
        <v>83</v>
      </c>
      <c r="I306" s="156" t="s">
        <v>638</v>
      </c>
      <c r="J306" s="170"/>
      <c r="K306" s="171">
        <v>0</v>
      </c>
      <c r="L306" s="171">
        <v>1</v>
      </c>
      <c r="M306" s="171">
        <v>0</v>
      </c>
      <c r="N306" s="171">
        <v>1</v>
      </c>
      <c r="O306" s="156" t="str">
        <f>IF((G306&lt;=N306),"Request","")</f>
        <v>Request</v>
      </c>
      <c r="P306" s="158" t="s">
        <v>25</v>
      </c>
      <c r="Q306" s="157" t="str">
        <f t="shared" si="15"/>
        <v>Newly Requested Spares</v>
      </c>
    </row>
    <row r="307" spans="1:17" s="117" customFormat="1" ht="23.25" hidden="1" thickTop="1" x14ac:dyDescent="0.25">
      <c r="A307" s="181">
        <v>300</v>
      </c>
      <c r="B307" s="157" t="s">
        <v>963</v>
      </c>
      <c r="C307" s="156" t="s">
        <v>342</v>
      </c>
      <c r="D307" s="159" t="s">
        <v>567</v>
      </c>
      <c r="E307" s="159" t="s">
        <v>567</v>
      </c>
      <c r="F307" s="159"/>
      <c r="G307" s="171">
        <f>K307+L307-M307</f>
        <v>1</v>
      </c>
      <c r="H307" s="172" t="s">
        <v>83</v>
      </c>
      <c r="I307" s="156" t="s">
        <v>638</v>
      </c>
      <c r="J307" s="172"/>
      <c r="K307" s="171">
        <v>0</v>
      </c>
      <c r="L307" s="171">
        <v>1</v>
      </c>
      <c r="M307" s="171">
        <v>0</v>
      </c>
      <c r="N307" s="174">
        <v>2</v>
      </c>
      <c r="O307" s="156" t="str">
        <f>IF((G307&lt;=N307),"Request","")</f>
        <v>Request</v>
      </c>
      <c r="P307" s="158" t="s">
        <v>25</v>
      </c>
      <c r="Q307" s="157" t="s">
        <v>391</v>
      </c>
    </row>
    <row r="308" spans="1:17" s="117" customFormat="1" ht="11.25" hidden="1" customHeight="1" x14ac:dyDescent="0.25">
      <c r="A308" s="181">
        <v>301</v>
      </c>
      <c r="B308" s="156" t="s">
        <v>557</v>
      </c>
      <c r="C308" s="156" t="s">
        <v>379</v>
      </c>
      <c r="D308" s="156" t="s">
        <v>560</v>
      </c>
      <c r="E308" s="157" t="s">
        <v>554</v>
      </c>
      <c r="F308" s="156"/>
      <c r="G308" s="171">
        <f>K308+L308-M308</f>
        <v>2</v>
      </c>
      <c r="H308" s="172" t="s">
        <v>83</v>
      </c>
      <c r="I308" s="156" t="s">
        <v>638</v>
      </c>
      <c r="J308" s="172"/>
      <c r="K308" s="171">
        <v>0</v>
      </c>
      <c r="L308" s="171">
        <v>2</v>
      </c>
      <c r="M308" s="171">
        <v>0</v>
      </c>
      <c r="N308" s="174">
        <v>5</v>
      </c>
      <c r="O308" s="156" t="str">
        <f>IF((G308&lt;=N308),"Request","")</f>
        <v>Request</v>
      </c>
      <c r="P308" s="158" t="s">
        <v>25</v>
      </c>
      <c r="Q308" s="157" t="str">
        <f>IF(O308="Request","Newly Requested Spares","")</f>
        <v>Newly Requested Spares</v>
      </c>
    </row>
    <row r="309" spans="1:17" s="117" customFormat="1" ht="11.25" hidden="1" customHeight="1" x14ac:dyDescent="0.25">
      <c r="A309" s="181">
        <v>302</v>
      </c>
      <c r="B309" s="156" t="s">
        <v>129</v>
      </c>
      <c r="C309" s="156" t="s">
        <v>379</v>
      </c>
      <c r="D309" s="156" t="s">
        <v>667</v>
      </c>
      <c r="E309" s="157" t="s">
        <v>554</v>
      </c>
      <c r="F309" s="156"/>
      <c r="G309" s="171">
        <f>K309+L309-M309</f>
        <v>8</v>
      </c>
      <c r="H309" s="172" t="s">
        <v>83</v>
      </c>
      <c r="I309" s="156" t="s">
        <v>386</v>
      </c>
      <c r="J309" s="172"/>
      <c r="K309" s="171">
        <v>0</v>
      </c>
      <c r="L309" s="171">
        <v>8</v>
      </c>
      <c r="M309" s="171">
        <v>0</v>
      </c>
      <c r="N309" s="174">
        <v>5</v>
      </c>
      <c r="O309" s="156" t="str">
        <f>IF((G309&lt;=N309),"Request","")</f>
        <v/>
      </c>
      <c r="P309" s="158" t="s">
        <v>25</v>
      </c>
      <c r="Q309" s="157" t="str">
        <f>IF(O309="Request","Newly Requested Spares","")</f>
        <v/>
      </c>
    </row>
    <row r="310" spans="1:17" s="117" customFormat="1" hidden="1" thickTop="1" x14ac:dyDescent="0.25">
      <c r="A310" s="181">
        <v>303</v>
      </c>
      <c r="B310" s="156" t="s">
        <v>129</v>
      </c>
      <c r="C310" s="156" t="s">
        <v>379</v>
      </c>
      <c r="D310" s="156" t="s">
        <v>668</v>
      </c>
      <c r="E310" s="157" t="s">
        <v>554</v>
      </c>
      <c r="F310" s="156"/>
      <c r="G310" s="171">
        <f>K310+L310-M310</f>
        <v>2</v>
      </c>
      <c r="H310" s="172" t="s">
        <v>83</v>
      </c>
      <c r="I310" s="156" t="s">
        <v>638</v>
      </c>
      <c r="J310" s="172"/>
      <c r="K310" s="171">
        <v>0</v>
      </c>
      <c r="L310" s="171">
        <v>2</v>
      </c>
      <c r="M310" s="171">
        <v>0</v>
      </c>
      <c r="N310" s="174">
        <v>5</v>
      </c>
      <c r="O310" s="156" t="str">
        <f>IF((G310&lt;=N310),"Request","")</f>
        <v>Request</v>
      </c>
      <c r="P310" s="158" t="s">
        <v>25</v>
      </c>
      <c r="Q310" s="157" t="str">
        <f>IF(O310="Request","Newly Requested Spares","")</f>
        <v>Newly Requested Spares</v>
      </c>
    </row>
    <row r="311" spans="1:17" s="117" customFormat="1" hidden="1" thickTop="1" x14ac:dyDescent="0.25">
      <c r="A311" s="181">
        <v>304</v>
      </c>
      <c r="B311" s="156" t="s">
        <v>570</v>
      </c>
      <c r="C311" s="156" t="s">
        <v>379</v>
      </c>
      <c r="D311" s="156" t="s">
        <v>670</v>
      </c>
      <c r="E311" s="157" t="s">
        <v>554</v>
      </c>
      <c r="F311" s="156"/>
      <c r="G311" s="171">
        <f>K311+L311-M311</f>
        <v>2</v>
      </c>
      <c r="H311" s="172" t="s">
        <v>83</v>
      </c>
      <c r="I311" s="156" t="s">
        <v>638</v>
      </c>
      <c r="J311" s="172"/>
      <c r="K311" s="171">
        <v>0</v>
      </c>
      <c r="L311" s="171">
        <v>2</v>
      </c>
      <c r="M311" s="171">
        <v>0</v>
      </c>
      <c r="N311" s="174">
        <v>2</v>
      </c>
      <c r="O311" s="156" t="str">
        <f>IF((G311&lt;=N311),"Request","")</f>
        <v>Request</v>
      </c>
      <c r="P311" s="158" t="s">
        <v>25</v>
      </c>
      <c r="Q311" s="157" t="str">
        <f>IF(O311="Request","Newly Requested Spares","")</f>
        <v>Newly Requested Spares</v>
      </c>
    </row>
    <row r="312" spans="1:17" s="117" customFormat="1" hidden="1" thickTop="1" x14ac:dyDescent="0.25">
      <c r="A312" s="181">
        <v>305</v>
      </c>
      <c r="B312" s="156" t="s">
        <v>168</v>
      </c>
      <c r="C312" s="156" t="s">
        <v>248</v>
      </c>
      <c r="D312" s="156" t="s">
        <v>572</v>
      </c>
      <c r="E312" s="157" t="s">
        <v>554</v>
      </c>
      <c r="F312" s="156"/>
      <c r="G312" s="171">
        <f>K312+L312-M312</f>
        <v>0</v>
      </c>
      <c r="H312" s="172" t="s">
        <v>83</v>
      </c>
      <c r="I312" s="156" t="s">
        <v>638</v>
      </c>
      <c r="J312" s="172"/>
      <c r="K312" s="171">
        <v>0</v>
      </c>
      <c r="L312" s="171">
        <v>0</v>
      </c>
      <c r="M312" s="171">
        <v>0</v>
      </c>
      <c r="N312" s="174">
        <v>2</v>
      </c>
      <c r="O312" s="156" t="str">
        <f>IF((G312&lt;=N312),"Request","")</f>
        <v>Request</v>
      </c>
      <c r="P312" s="158" t="s">
        <v>25</v>
      </c>
      <c r="Q312" s="157" t="str">
        <f>IF(O312="Request","Newly Requested Spares","")</f>
        <v>Newly Requested Spares</v>
      </c>
    </row>
    <row r="313" spans="1:17" s="117" customFormat="1" hidden="1" thickTop="1" x14ac:dyDescent="0.25">
      <c r="A313" s="181">
        <v>306</v>
      </c>
      <c r="B313" s="156" t="s">
        <v>129</v>
      </c>
      <c r="C313" s="156" t="s">
        <v>379</v>
      </c>
      <c r="D313" s="156" t="s">
        <v>967</v>
      </c>
      <c r="E313" s="157" t="s">
        <v>554</v>
      </c>
      <c r="F313" s="156"/>
      <c r="G313" s="171">
        <f>K313+L313-M313</f>
        <v>2</v>
      </c>
      <c r="H313" s="172" t="s">
        <v>83</v>
      </c>
      <c r="I313" s="156" t="s">
        <v>638</v>
      </c>
      <c r="J313" s="172"/>
      <c r="K313" s="171">
        <v>0</v>
      </c>
      <c r="L313" s="171">
        <v>2</v>
      </c>
      <c r="M313" s="171">
        <v>0</v>
      </c>
      <c r="N313" s="174">
        <v>5</v>
      </c>
      <c r="O313" s="156" t="str">
        <f>IF((G313&lt;=N313),"Request","")</f>
        <v>Request</v>
      </c>
      <c r="P313" s="158" t="s">
        <v>25</v>
      </c>
      <c r="Q313" s="157"/>
    </row>
    <row r="314" spans="1:17" s="117" customFormat="1" ht="11.25" hidden="1" customHeight="1" x14ac:dyDescent="0.25">
      <c r="A314" s="181">
        <v>307</v>
      </c>
      <c r="B314" s="157" t="s">
        <v>829</v>
      </c>
      <c r="C314" s="175" t="s">
        <v>19</v>
      </c>
      <c r="D314" s="158" t="s">
        <v>848</v>
      </c>
      <c r="E314" s="173" t="s">
        <v>554</v>
      </c>
      <c r="F314" s="158"/>
      <c r="G314" s="171">
        <f>K314+L314-M314</f>
        <v>25</v>
      </c>
      <c r="H314" s="173" t="s">
        <v>83</v>
      </c>
      <c r="I314" s="173" t="s">
        <v>386</v>
      </c>
      <c r="J314" s="172"/>
      <c r="K314" s="171">
        <v>0</v>
      </c>
      <c r="L314" s="171">
        <v>25</v>
      </c>
      <c r="M314" s="171">
        <v>0</v>
      </c>
      <c r="N314" s="171">
        <v>5</v>
      </c>
      <c r="O314" s="156" t="str">
        <f>IF((G314&lt;=N314),"Request","")</f>
        <v/>
      </c>
      <c r="P314" s="158" t="s">
        <v>25</v>
      </c>
      <c r="Q314" s="157" t="str">
        <f t="shared" ref="Q314:Q335" si="16">IF(O314="Request","Newly Requested Spares","")</f>
        <v/>
      </c>
    </row>
    <row r="315" spans="1:17" s="117" customFormat="1" ht="11.25" hidden="1" customHeight="1" x14ac:dyDescent="0.25">
      <c r="A315" s="181">
        <v>308</v>
      </c>
      <c r="B315" s="157" t="s">
        <v>829</v>
      </c>
      <c r="C315" s="175" t="s">
        <v>19</v>
      </c>
      <c r="D315" s="158" t="s">
        <v>832</v>
      </c>
      <c r="E315" s="173" t="s">
        <v>554</v>
      </c>
      <c r="F315" s="158"/>
      <c r="G315" s="171">
        <f>K315+L315-M315</f>
        <v>12</v>
      </c>
      <c r="H315" s="173" t="s">
        <v>83</v>
      </c>
      <c r="I315" s="173" t="s">
        <v>386</v>
      </c>
      <c r="J315" s="172"/>
      <c r="K315" s="171">
        <v>0</v>
      </c>
      <c r="L315" s="171">
        <v>12</v>
      </c>
      <c r="M315" s="171">
        <v>0</v>
      </c>
      <c r="N315" s="171">
        <v>5</v>
      </c>
      <c r="O315" s="156" t="str">
        <f>IF((G315&lt;=N315),"Request","")</f>
        <v/>
      </c>
      <c r="P315" s="158" t="s">
        <v>25</v>
      </c>
      <c r="Q315" s="157" t="str">
        <f t="shared" si="16"/>
        <v/>
      </c>
    </row>
    <row r="316" spans="1:17" s="117" customFormat="1" ht="11.25" hidden="1" customHeight="1" x14ac:dyDescent="0.25">
      <c r="A316" s="181">
        <v>309</v>
      </c>
      <c r="B316" s="175" t="s">
        <v>833</v>
      </c>
      <c r="C316" s="175" t="s">
        <v>19</v>
      </c>
      <c r="D316" s="158" t="s">
        <v>836</v>
      </c>
      <c r="E316" s="173" t="s">
        <v>554</v>
      </c>
      <c r="F316" s="158"/>
      <c r="G316" s="171">
        <f>K316+L316-M316</f>
        <v>27</v>
      </c>
      <c r="H316" s="173" t="s">
        <v>22</v>
      </c>
      <c r="I316" s="173" t="s">
        <v>386</v>
      </c>
      <c r="J316" s="170"/>
      <c r="K316" s="171">
        <v>0</v>
      </c>
      <c r="L316" s="171">
        <v>27</v>
      </c>
      <c r="M316" s="171">
        <v>0</v>
      </c>
      <c r="N316" s="171">
        <v>5</v>
      </c>
      <c r="O316" s="156" t="str">
        <f>IF((G316&lt;=N316),"Request","")</f>
        <v/>
      </c>
      <c r="P316" s="158" t="s">
        <v>25</v>
      </c>
      <c r="Q316" s="157" t="str">
        <f t="shared" si="16"/>
        <v/>
      </c>
    </row>
    <row r="317" spans="1:17" s="117" customFormat="1" ht="11.25" hidden="1" customHeight="1" x14ac:dyDescent="0.25">
      <c r="A317" s="181">
        <v>310</v>
      </c>
      <c r="B317" s="175" t="s">
        <v>834</v>
      </c>
      <c r="C317" s="175" t="s">
        <v>19</v>
      </c>
      <c r="D317" s="158" t="s">
        <v>846</v>
      </c>
      <c r="E317" s="173" t="s">
        <v>554</v>
      </c>
      <c r="F317" s="158"/>
      <c r="G317" s="171">
        <f>K317+L317-M317</f>
        <v>7</v>
      </c>
      <c r="H317" s="173" t="s">
        <v>83</v>
      </c>
      <c r="I317" s="173" t="s">
        <v>386</v>
      </c>
      <c r="J317" s="170"/>
      <c r="K317" s="171">
        <v>0</v>
      </c>
      <c r="L317" s="171">
        <v>7</v>
      </c>
      <c r="M317" s="171">
        <v>0</v>
      </c>
      <c r="N317" s="171">
        <v>1</v>
      </c>
      <c r="O317" s="156" t="str">
        <f>IF((G317&lt;=N317),"Request","")</f>
        <v/>
      </c>
      <c r="P317" s="158" t="s">
        <v>25</v>
      </c>
      <c r="Q317" s="157" t="str">
        <f t="shared" si="16"/>
        <v/>
      </c>
    </row>
    <row r="318" spans="1:17" s="117" customFormat="1" ht="11.25" hidden="1" customHeight="1" x14ac:dyDescent="0.25">
      <c r="A318" s="181">
        <v>311</v>
      </c>
      <c r="B318" s="175" t="s">
        <v>834</v>
      </c>
      <c r="C318" s="175" t="s">
        <v>19</v>
      </c>
      <c r="D318" s="158" t="s">
        <v>847</v>
      </c>
      <c r="E318" s="173" t="s">
        <v>554</v>
      </c>
      <c r="F318" s="158"/>
      <c r="G318" s="171">
        <f>K318+L318-M318</f>
        <v>8</v>
      </c>
      <c r="H318" s="173" t="s">
        <v>83</v>
      </c>
      <c r="I318" s="173" t="s">
        <v>386</v>
      </c>
      <c r="J318" s="170"/>
      <c r="K318" s="171">
        <v>0</v>
      </c>
      <c r="L318" s="171">
        <v>8</v>
      </c>
      <c r="M318" s="171">
        <v>0</v>
      </c>
      <c r="N318" s="171">
        <v>1</v>
      </c>
      <c r="O318" s="156" t="str">
        <f>IF((G318&lt;=N318),"Request","")</f>
        <v/>
      </c>
      <c r="P318" s="158" t="s">
        <v>25</v>
      </c>
      <c r="Q318" s="157" t="str">
        <f t="shared" si="16"/>
        <v/>
      </c>
    </row>
    <row r="319" spans="1:17" s="117" customFormat="1" ht="11.25" hidden="1" customHeight="1" x14ac:dyDescent="0.25">
      <c r="A319" s="181">
        <v>312</v>
      </c>
      <c r="B319" s="175" t="s">
        <v>835</v>
      </c>
      <c r="C319" s="175" t="s">
        <v>19</v>
      </c>
      <c r="D319" s="158" t="s">
        <v>808</v>
      </c>
      <c r="E319" s="173" t="s">
        <v>554</v>
      </c>
      <c r="F319" s="158"/>
      <c r="G319" s="171">
        <f>K319+L319-M319</f>
        <v>1</v>
      </c>
      <c r="H319" s="173" t="s">
        <v>83</v>
      </c>
      <c r="I319" s="173" t="s">
        <v>386</v>
      </c>
      <c r="J319" s="170"/>
      <c r="K319" s="171">
        <v>0</v>
      </c>
      <c r="L319" s="171">
        <v>1</v>
      </c>
      <c r="M319" s="171">
        <v>0</v>
      </c>
      <c r="N319" s="171">
        <v>5</v>
      </c>
      <c r="O319" s="156" t="str">
        <f>IF((G319&lt;=N319),"Request","")</f>
        <v>Request</v>
      </c>
      <c r="P319" s="158" t="s">
        <v>25</v>
      </c>
      <c r="Q319" s="157" t="str">
        <f t="shared" si="16"/>
        <v>Newly Requested Spares</v>
      </c>
    </row>
    <row r="320" spans="1:17" s="117" customFormat="1" ht="11.25" hidden="1" customHeight="1" x14ac:dyDescent="0.25">
      <c r="A320" s="181">
        <v>313</v>
      </c>
      <c r="B320" s="175" t="s">
        <v>923</v>
      </c>
      <c r="C320" s="175" t="s">
        <v>19</v>
      </c>
      <c r="D320" s="158" t="s">
        <v>838</v>
      </c>
      <c r="E320" s="173" t="s">
        <v>554</v>
      </c>
      <c r="F320" s="158"/>
      <c r="G320" s="171">
        <f>K320+L320-M320</f>
        <v>11</v>
      </c>
      <c r="H320" s="173" t="s">
        <v>83</v>
      </c>
      <c r="I320" s="173" t="s">
        <v>638</v>
      </c>
      <c r="J320" s="170"/>
      <c r="K320" s="171">
        <v>0</v>
      </c>
      <c r="L320" s="171">
        <v>11</v>
      </c>
      <c r="M320" s="171">
        <v>0</v>
      </c>
      <c r="N320" s="171">
        <v>2</v>
      </c>
      <c r="O320" s="156" t="str">
        <f>IF((G320&lt;=N320),"Request","")</f>
        <v/>
      </c>
      <c r="P320" s="158" t="s">
        <v>25</v>
      </c>
      <c r="Q320" s="157" t="str">
        <f t="shared" si="16"/>
        <v/>
      </c>
    </row>
    <row r="321" spans="1:17" s="117" customFormat="1" ht="11.25" hidden="1" customHeight="1" x14ac:dyDescent="0.25">
      <c r="A321" s="181">
        <v>314</v>
      </c>
      <c r="B321" s="157" t="s">
        <v>837</v>
      </c>
      <c r="C321" s="175" t="s">
        <v>19</v>
      </c>
      <c r="D321" s="156" t="s">
        <v>840</v>
      </c>
      <c r="E321" s="173" t="s">
        <v>554</v>
      </c>
      <c r="F321" s="156"/>
      <c r="G321" s="171">
        <f>K321+L321-M321</f>
        <v>2</v>
      </c>
      <c r="H321" s="173" t="s">
        <v>83</v>
      </c>
      <c r="I321" s="173" t="s">
        <v>638</v>
      </c>
      <c r="J321" s="170"/>
      <c r="K321" s="171">
        <v>0</v>
      </c>
      <c r="L321" s="171">
        <v>2</v>
      </c>
      <c r="M321" s="171">
        <v>0</v>
      </c>
      <c r="N321" s="171">
        <v>5</v>
      </c>
      <c r="O321" s="156" t="str">
        <f>IF((G321&lt;=N321),"Request","")</f>
        <v>Request</v>
      </c>
      <c r="P321" s="158" t="s">
        <v>25</v>
      </c>
      <c r="Q321" s="157" t="str">
        <f t="shared" si="16"/>
        <v>Newly Requested Spares</v>
      </c>
    </row>
    <row r="322" spans="1:17" s="117" customFormat="1" ht="11.25" hidden="1" customHeight="1" x14ac:dyDescent="0.25">
      <c r="A322" s="181">
        <v>315</v>
      </c>
      <c r="B322" s="157" t="s">
        <v>837</v>
      </c>
      <c r="C322" s="175" t="s">
        <v>19</v>
      </c>
      <c r="D322" s="156" t="s">
        <v>841</v>
      </c>
      <c r="E322" s="173" t="s">
        <v>554</v>
      </c>
      <c r="F322" s="156"/>
      <c r="G322" s="171">
        <f>K322+L322-M322</f>
        <v>3</v>
      </c>
      <c r="H322" s="173" t="s">
        <v>83</v>
      </c>
      <c r="I322" s="173" t="s">
        <v>638</v>
      </c>
      <c r="J322" s="172"/>
      <c r="K322" s="171">
        <v>0</v>
      </c>
      <c r="L322" s="171">
        <v>3</v>
      </c>
      <c r="M322" s="171">
        <v>0</v>
      </c>
      <c r="N322" s="171">
        <v>2</v>
      </c>
      <c r="O322" s="156" t="str">
        <f>IF((G322&lt;=N322),"Request","")</f>
        <v/>
      </c>
      <c r="P322" s="158" t="s">
        <v>25</v>
      </c>
      <c r="Q322" s="157" t="str">
        <f t="shared" si="16"/>
        <v/>
      </c>
    </row>
    <row r="323" spans="1:17" s="117" customFormat="1" ht="11.25" hidden="1" customHeight="1" x14ac:dyDescent="0.25">
      <c r="A323" s="181">
        <v>316</v>
      </c>
      <c r="B323" s="157" t="s">
        <v>839</v>
      </c>
      <c r="C323" s="175" t="s">
        <v>19</v>
      </c>
      <c r="D323" s="186" t="s">
        <v>842</v>
      </c>
      <c r="E323" s="173" t="s">
        <v>554</v>
      </c>
      <c r="F323" s="186"/>
      <c r="G323" s="171">
        <f>K323+L323-M323</f>
        <v>9</v>
      </c>
      <c r="H323" s="173" t="s">
        <v>141</v>
      </c>
      <c r="I323" s="173" t="s">
        <v>638</v>
      </c>
      <c r="J323" s="170"/>
      <c r="K323" s="171">
        <v>0</v>
      </c>
      <c r="L323" s="171">
        <v>9</v>
      </c>
      <c r="M323" s="171">
        <v>0</v>
      </c>
      <c r="N323" s="171">
        <v>5</v>
      </c>
      <c r="O323" s="156" t="str">
        <f>IF((G323&lt;=N323),"Request","")</f>
        <v/>
      </c>
      <c r="P323" s="158" t="s">
        <v>25</v>
      </c>
      <c r="Q323" s="157" t="str">
        <f t="shared" si="16"/>
        <v/>
      </c>
    </row>
    <row r="324" spans="1:17" s="117" customFormat="1" ht="11.25" hidden="1" customHeight="1" x14ac:dyDescent="0.25">
      <c r="A324" s="181">
        <v>317</v>
      </c>
      <c r="B324" s="157" t="s">
        <v>839</v>
      </c>
      <c r="C324" s="175" t="s">
        <v>19</v>
      </c>
      <c r="D324" s="156" t="s">
        <v>843</v>
      </c>
      <c r="E324" s="173" t="s">
        <v>554</v>
      </c>
      <c r="F324" s="156"/>
      <c r="G324" s="171">
        <f>K324+L324-M324</f>
        <v>16</v>
      </c>
      <c r="H324" s="173" t="s">
        <v>22</v>
      </c>
      <c r="I324" s="173" t="s">
        <v>638</v>
      </c>
      <c r="J324" s="170"/>
      <c r="K324" s="171">
        <v>0</v>
      </c>
      <c r="L324" s="171">
        <v>16</v>
      </c>
      <c r="M324" s="171">
        <v>0</v>
      </c>
      <c r="N324" s="171">
        <v>5</v>
      </c>
      <c r="O324" s="156" t="str">
        <f>IF((G324&lt;=N324),"Request","")</f>
        <v/>
      </c>
      <c r="P324" s="158" t="s">
        <v>25</v>
      </c>
      <c r="Q324" s="157" t="str">
        <f t="shared" si="16"/>
        <v/>
      </c>
    </row>
    <row r="325" spans="1:17" s="117" customFormat="1" ht="11.25" hidden="1" customHeight="1" x14ac:dyDescent="0.25">
      <c r="A325" s="181">
        <v>318</v>
      </c>
      <c r="B325" s="175" t="s">
        <v>844</v>
      </c>
      <c r="C325" s="175" t="s">
        <v>19</v>
      </c>
      <c r="D325" s="158" t="s">
        <v>845</v>
      </c>
      <c r="E325" s="173" t="s">
        <v>554</v>
      </c>
      <c r="F325" s="158"/>
      <c r="G325" s="171">
        <f>K325+L325-M325</f>
        <v>0</v>
      </c>
      <c r="H325" s="173" t="s">
        <v>83</v>
      </c>
      <c r="I325" s="173" t="s">
        <v>638</v>
      </c>
      <c r="J325" s="170"/>
      <c r="K325" s="171">
        <v>0</v>
      </c>
      <c r="L325" s="171">
        <v>0</v>
      </c>
      <c r="M325" s="171">
        <v>0</v>
      </c>
      <c r="N325" s="171">
        <v>5</v>
      </c>
      <c r="O325" s="156" t="str">
        <f>IF((G325&lt;=N325),"Request","")</f>
        <v>Request</v>
      </c>
      <c r="P325" s="158" t="s">
        <v>25</v>
      </c>
      <c r="Q325" s="157" t="str">
        <f t="shared" si="16"/>
        <v>Newly Requested Spares</v>
      </c>
    </row>
    <row r="326" spans="1:17" s="117" customFormat="1" ht="11.25" hidden="1" customHeight="1" x14ac:dyDescent="0.25">
      <c r="A326" s="181">
        <v>319</v>
      </c>
      <c r="B326" s="175" t="s">
        <v>851</v>
      </c>
      <c r="C326" s="175" t="s">
        <v>19</v>
      </c>
      <c r="D326" s="158" t="s">
        <v>982</v>
      </c>
      <c r="E326" s="173" t="s">
        <v>554</v>
      </c>
      <c r="F326" s="158"/>
      <c r="G326" s="171">
        <f>K326+L326-M326</f>
        <v>1</v>
      </c>
      <c r="H326" s="173" t="s">
        <v>83</v>
      </c>
      <c r="I326" s="173" t="s">
        <v>638</v>
      </c>
      <c r="J326" s="170"/>
      <c r="K326" s="171">
        <v>0</v>
      </c>
      <c r="L326" s="171">
        <v>1</v>
      </c>
      <c r="M326" s="171">
        <v>0</v>
      </c>
      <c r="N326" s="171">
        <v>5</v>
      </c>
      <c r="O326" s="156" t="str">
        <f>IF((G326&lt;=N326),"Request","")</f>
        <v>Request</v>
      </c>
      <c r="P326" s="158" t="s">
        <v>25</v>
      </c>
      <c r="Q326" s="157" t="str">
        <f t="shared" si="16"/>
        <v>Newly Requested Spares</v>
      </c>
    </row>
    <row r="327" spans="1:17" s="117" customFormat="1" hidden="1" thickTop="1" x14ac:dyDescent="0.25">
      <c r="A327" s="181">
        <v>320</v>
      </c>
      <c r="B327" s="158" t="s">
        <v>853</v>
      </c>
      <c r="C327" s="175" t="s">
        <v>866</v>
      </c>
      <c r="D327" s="159" t="s">
        <v>198</v>
      </c>
      <c r="E327" s="159" t="s">
        <v>554</v>
      </c>
      <c r="F327" s="159"/>
      <c r="G327" s="171">
        <f>K327+L327-M327</f>
        <v>3</v>
      </c>
      <c r="H327" s="159" t="s">
        <v>83</v>
      </c>
      <c r="I327" s="173" t="s">
        <v>386</v>
      </c>
      <c r="J327" s="172"/>
      <c r="K327" s="171">
        <v>0</v>
      </c>
      <c r="L327" s="171">
        <v>3</v>
      </c>
      <c r="M327" s="171">
        <v>0</v>
      </c>
      <c r="N327" s="171">
        <v>2</v>
      </c>
      <c r="O327" s="156" t="str">
        <f>IF((G327&lt;=N327),"Request","")</f>
        <v/>
      </c>
      <c r="P327" s="158" t="s">
        <v>25</v>
      </c>
      <c r="Q327" s="157" t="str">
        <f t="shared" si="16"/>
        <v/>
      </c>
    </row>
    <row r="328" spans="1:17" s="117" customFormat="1" hidden="1" thickTop="1" x14ac:dyDescent="0.25">
      <c r="A328" s="181">
        <v>321</v>
      </c>
      <c r="B328" s="176" t="s">
        <v>730</v>
      </c>
      <c r="C328" s="175" t="s">
        <v>19</v>
      </c>
      <c r="D328" s="175" t="s">
        <v>1050</v>
      </c>
      <c r="E328" s="175" t="s">
        <v>554</v>
      </c>
      <c r="F328" s="175"/>
      <c r="G328" s="171">
        <f>K328+L328-M328</f>
        <v>2</v>
      </c>
      <c r="H328" s="180" t="s">
        <v>198</v>
      </c>
      <c r="I328" s="173" t="s">
        <v>386</v>
      </c>
      <c r="J328" s="172"/>
      <c r="K328" s="171">
        <v>0</v>
      </c>
      <c r="L328" s="171">
        <v>2</v>
      </c>
      <c r="M328" s="171">
        <v>0</v>
      </c>
      <c r="N328" s="171">
        <v>1</v>
      </c>
      <c r="O328" s="156" t="str">
        <f>IF((G328&lt;=N328),"Request","")</f>
        <v/>
      </c>
      <c r="P328" s="158" t="s">
        <v>25</v>
      </c>
      <c r="Q328" s="157" t="str">
        <f t="shared" si="16"/>
        <v/>
      </c>
    </row>
    <row r="329" spans="1:17" s="117" customFormat="1" hidden="1" thickTop="1" x14ac:dyDescent="0.25">
      <c r="A329" s="181">
        <v>322</v>
      </c>
      <c r="B329" s="176" t="s">
        <v>1051</v>
      </c>
      <c r="C329" s="175" t="s">
        <v>19</v>
      </c>
      <c r="D329" s="175" t="s">
        <v>1050</v>
      </c>
      <c r="E329" s="175" t="s">
        <v>554</v>
      </c>
      <c r="F329" s="175"/>
      <c r="G329" s="171">
        <f>K329+L329-M329</f>
        <v>3</v>
      </c>
      <c r="H329" s="180" t="s">
        <v>198</v>
      </c>
      <c r="I329" s="173" t="s">
        <v>386</v>
      </c>
      <c r="J329" s="172"/>
      <c r="K329" s="171">
        <v>0</v>
      </c>
      <c r="L329" s="171">
        <v>3</v>
      </c>
      <c r="M329" s="171">
        <v>0</v>
      </c>
      <c r="N329" s="171">
        <v>1</v>
      </c>
      <c r="O329" s="156" t="str">
        <f>IF((G329&lt;=N329),"Request","")</f>
        <v/>
      </c>
      <c r="P329" s="158" t="s">
        <v>25</v>
      </c>
      <c r="Q329" s="157" t="str">
        <f t="shared" si="16"/>
        <v/>
      </c>
    </row>
    <row r="330" spans="1:17" s="117" customFormat="1" hidden="1" thickTop="1" x14ac:dyDescent="0.25">
      <c r="A330" s="181">
        <v>323</v>
      </c>
      <c r="B330" s="176" t="s">
        <v>730</v>
      </c>
      <c r="C330" s="175" t="s">
        <v>19</v>
      </c>
      <c r="D330" s="175" t="s">
        <v>1052</v>
      </c>
      <c r="E330" s="175" t="s">
        <v>554</v>
      </c>
      <c r="F330" s="175"/>
      <c r="G330" s="171">
        <f>K330+L330-M330</f>
        <v>1</v>
      </c>
      <c r="H330" s="180" t="s">
        <v>22</v>
      </c>
      <c r="I330" s="173" t="s">
        <v>386</v>
      </c>
      <c r="J330" s="172"/>
      <c r="K330" s="171">
        <v>0</v>
      </c>
      <c r="L330" s="171">
        <v>1</v>
      </c>
      <c r="M330" s="171">
        <v>0</v>
      </c>
      <c r="N330" s="171">
        <v>1</v>
      </c>
      <c r="O330" s="156" t="str">
        <f>IF((G330&lt;=N330),"Request","")</f>
        <v>Request</v>
      </c>
      <c r="P330" s="158" t="s">
        <v>25</v>
      </c>
      <c r="Q330" s="157" t="str">
        <f t="shared" si="16"/>
        <v>Newly Requested Spares</v>
      </c>
    </row>
    <row r="331" spans="1:17" s="117" customFormat="1" ht="11.25" hidden="1" customHeight="1" x14ac:dyDescent="0.25">
      <c r="A331" s="181">
        <v>324</v>
      </c>
      <c r="B331" s="176" t="s">
        <v>730</v>
      </c>
      <c r="C331" s="175" t="s">
        <v>19</v>
      </c>
      <c r="D331" s="175" t="s">
        <v>1053</v>
      </c>
      <c r="E331" s="175" t="s">
        <v>554</v>
      </c>
      <c r="F331" s="175"/>
      <c r="G331" s="171">
        <f>K331+L331-M331</f>
        <v>2</v>
      </c>
      <c r="H331" s="180" t="s">
        <v>22</v>
      </c>
      <c r="I331" s="173" t="s">
        <v>386</v>
      </c>
      <c r="J331" s="172"/>
      <c r="K331" s="171">
        <v>0</v>
      </c>
      <c r="L331" s="171">
        <v>2</v>
      </c>
      <c r="M331" s="171">
        <v>0</v>
      </c>
      <c r="N331" s="171">
        <v>1</v>
      </c>
      <c r="O331" s="156" t="str">
        <f>IF((G331&lt;=N331),"Request","")</f>
        <v/>
      </c>
      <c r="P331" s="158" t="s">
        <v>25</v>
      </c>
      <c r="Q331" s="157" t="str">
        <f t="shared" si="16"/>
        <v/>
      </c>
    </row>
    <row r="332" spans="1:17" s="117" customFormat="1" ht="11.25" hidden="1" customHeight="1" x14ac:dyDescent="0.25">
      <c r="A332" s="181">
        <v>325</v>
      </c>
      <c r="B332" s="176" t="s">
        <v>557</v>
      </c>
      <c r="C332" s="175" t="s">
        <v>19</v>
      </c>
      <c r="D332" s="175" t="s">
        <v>1054</v>
      </c>
      <c r="E332" s="175" t="s">
        <v>554</v>
      </c>
      <c r="F332" s="175"/>
      <c r="G332" s="171">
        <f>K332+L332-M332</f>
        <v>100</v>
      </c>
      <c r="H332" s="180" t="s">
        <v>733</v>
      </c>
      <c r="I332" s="173" t="s">
        <v>386</v>
      </c>
      <c r="J332" s="172"/>
      <c r="K332" s="171">
        <v>0</v>
      </c>
      <c r="L332" s="171">
        <v>100</v>
      </c>
      <c r="M332" s="171">
        <v>0</v>
      </c>
      <c r="N332" s="171">
        <v>10</v>
      </c>
      <c r="O332" s="156" t="str">
        <f>IF((G332&lt;=N332),"Request","")</f>
        <v/>
      </c>
      <c r="P332" s="158" t="s">
        <v>25</v>
      </c>
      <c r="Q332" s="157" t="str">
        <f t="shared" si="16"/>
        <v/>
      </c>
    </row>
    <row r="333" spans="1:17" s="117" customFormat="1" ht="11.25" hidden="1" customHeight="1" x14ac:dyDescent="0.25">
      <c r="A333" s="181">
        <v>326</v>
      </c>
      <c r="B333" s="157" t="s">
        <v>999</v>
      </c>
      <c r="C333" s="175" t="s">
        <v>19</v>
      </c>
      <c r="D333" s="176" t="s">
        <v>1059</v>
      </c>
      <c r="E333" s="175" t="s">
        <v>554</v>
      </c>
      <c r="F333" s="176"/>
      <c r="G333" s="171">
        <f>K333+L333-M333</f>
        <v>1</v>
      </c>
      <c r="H333" s="180" t="s">
        <v>83</v>
      </c>
      <c r="I333" s="173" t="s">
        <v>638</v>
      </c>
      <c r="J333" s="172"/>
      <c r="K333" s="171">
        <v>0</v>
      </c>
      <c r="L333" s="171">
        <v>1</v>
      </c>
      <c r="M333" s="171">
        <v>0</v>
      </c>
      <c r="N333" s="171">
        <v>1</v>
      </c>
      <c r="O333" s="156" t="str">
        <f>IF((G333&lt;=N333),"Request","")</f>
        <v>Request</v>
      </c>
      <c r="P333" s="158" t="s">
        <v>25</v>
      </c>
      <c r="Q333" s="157" t="str">
        <f t="shared" si="16"/>
        <v>Newly Requested Spares</v>
      </c>
    </row>
    <row r="334" spans="1:17" s="117" customFormat="1" ht="11.25" hidden="1" customHeight="1" x14ac:dyDescent="0.25">
      <c r="A334" s="181">
        <v>327</v>
      </c>
      <c r="B334" s="157" t="s">
        <v>999</v>
      </c>
      <c r="C334" s="175" t="s">
        <v>19</v>
      </c>
      <c r="D334" s="176" t="s">
        <v>1060</v>
      </c>
      <c r="E334" s="175" t="s">
        <v>554</v>
      </c>
      <c r="F334" s="176"/>
      <c r="G334" s="171">
        <f>K334+L334-M334</f>
        <v>2</v>
      </c>
      <c r="H334" s="180" t="s">
        <v>83</v>
      </c>
      <c r="I334" s="173" t="s">
        <v>638</v>
      </c>
      <c r="J334" s="172"/>
      <c r="K334" s="171">
        <v>0</v>
      </c>
      <c r="L334" s="171">
        <v>2</v>
      </c>
      <c r="M334" s="171">
        <v>0</v>
      </c>
      <c r="N334" s="171">
        <v>1</v>
      </c>
      <c r="O334" s="156" t="str">
        <f>IF((G334&lt;=N334),"Request","")</f>
        <v/>
      </c>
      <c r="P334" s="158" t="s">
        <v>25</v>
      </c>
      <c r="Q334" s="157" t="str">
        <f t="shared" si="16"/>
        <v/>
      </c>
    </row>
    <row r="335" spans="1:17" s="117" customFormat="1" ht="11.25" hidden="1" customHeight="1" x14ac:dyDescent="0.25">
      <c r="A335" s="181">
        <v>328</v>
      </c>
      <c r="B335" s="159" t="s">
        <v>1068</v>
      </c>
      <c r="C335" s="175" t="s">
        <v>19</v>
      </c>
      <c r="D335" s="176" t="s">
        <v>1083</v>
      </c>
      <c r="E335" s="176" t="s">
        <v>1083</v>
      </c>
      <c r="F335" s="176"/>
      <c r="G335" s="171">
        <f>K335+L335-M335</f>
        <v>45</v>
      </c>
      <c r="H335" s="180" t="s">
        <v>1064</v>
      </c>
      <c r="I335" s="173" t="s">
        <v>386</v>
      </c>
      <c r="J335" s="172"/>
      <c r="K335" s="171">
        <v>0</v>
      </c>
      <c r="L335" s="171">
        <v>45</v>
      </c>
      <c r="M335" s="171">
        <v>0</v>
      </c>
      <c r="N335" s="171">
        <v>5</v>
      </c>
      <c r="O335" s="156" t="str">
        <f>IF((G335&lt;=N335),"Request","")</f>
        <v/>
      </c>
      <c r="P335" s="158" t="s">
        <v>25</v>
      </c>
      <c r="Q335" s="157" t="str">
        <f t="shared" si="16"/>
        <v/>
      </c>
    </row>
    <row r="336" spans="1:17" s="117" customFormat="1" ht="11.25" hidden="1" customHeight="1" x14ac:dyDescent="0.25">
      <c r="A336" s="181">
        <v>329</v>
      </c>
      <c r="B336" s="156" t="s">
        <v>876</v>
      </c>
      <c r="C336" s="156" t="s">
        <v>30</v>
      </c>
      <c r="D336" s="187" t="s">
        <v>1124</v>
      </c>
      <c r="E336" s="187" t="s">
        <v>554</v>
      </c>
      <c r="F336" s="187"/>
      <c r="G336" s="171">
        <f>K336+L336-M336</f>
        <v>2</v>
      </c>
      <c r="H336" s="176" t="s">
        <v>83</v>
      </c>
      <c r="I336" s="156" t="s">
        <v>386</v>
      </c>
      <c r="J336" s="170"/>
      <c r="K336" s="171">
        <v>0</v>
      </c>
      <c r="L336" s="171">
        <v>2</v>
      </c>
      <c r="M336" s="171">
        <v>0</v>
      </c>
      <c r="N336" s="171">
        <v>1</v>
      </c>
      <c r="O336" s="156" t="str">
        <f>IF((G336&lt;=N336),"Request","")</f>
        <v/>
      </c>
      <c r="P336" s="158"/>
      <c r="Q336" s="157"/>
    </row>
    <row r="337" spans="1:17" s="117" customFormat="1" ht="11.25" hidden="1" customHeight="1" x14ac:dyDescent="0.25">
      <c r="A337" s="181">
        <v>330</v>
      </c>
      <c r="B337" s="158" t="s">
        <v>1125</v>
      </c>
      <c r="C337" s="156" t="s">
        <v>30</v>
      </c>
      <c r="D337" s="187" t="s">
        <v>1126</v>
      </c>
      <c r="E337" s="187" t="s">
        <v>554</v>
      </c>
      <c r="F337" s="187"/>
      <c r="G337" s="171">
        <f>K337+L337-M337</f>
        <v>12</v>
      </c>
      <c r="H337" s="176" t="s">
        <v>789</v>
      </c>
      <c r="I337" s="156" t="s">
        <v>386</v>
      </c>
      <c r="J337" s="170"/>
      <c r="K337" s="171">
        <v>0</v>
      </c>
      <c r="L337" s="171">
        <v>12</v>
      </c>
      <c r="M337" s="171">
        <v>0</v>
      </c>
      <c r="N337" s="171">
        <v>1</v>
      </c>
      <c r="O337" s="156" t="str">
        <f>IF((G337&lt;=N337),"Request","")</f>
        <v/>
      </c>
      <c r="P337" s="158"/>
      <c r="Q337" s="157"/>
    </row>
    <row r="338" spans="1:17" s="117" customFormat="1" ht="11.25" hidden="1" customHeight="1" x14ac:dyDescent="0.25">
      <c r="A338" s="181">
        <v>331</v>
      </c>
      <c r="B338" s="173" t="s">
        <v>1133</v>
      </c>
      <c r="C338" s="156" t="s">
        <v>30</v>
      </c>
      <c r="D338" s="159" t="s">
        <v>1162</v>
      </c>
      <c r="E338" s="187" t="s">
        <v>554</v>
      </c>
      <c r="F338" s="159"/>
      <c r="G338" s="171">
        <f>K338+L338-M338</f>
        <v>26</v>
      </c>
      <c r="H338" s="156" t="s">
        <v>198</v>
      </c>
      <c r="I338" s="156" t="s">
        <v>638</v>
      </c>
      <c r="J338" s="170"/>
      <c r="K338" s="171">
        <v>0</v>
      </c>
      <c r="L338" s="171">
        <v>26</v>
      </c>
      <c r="M338" s="171">
        <v>0</v>
      </c>
      <c r="N338" s="171">
        <v>2</v>
      </c>
      <c r="O338" s="156" t="str">
        <f>IF((G338&lt;=N338),"Request","")</f>
        <v/>
      </c>
      <c r="P338" s="158"/>
      <c r="Q338" s="157"/>
    </row>
    <row r="339" spans="1:17" s="117" customFormat="1" ht="11.25" hidden="1" customHeight="1" x14ac:dyDescent="0.25">
      <c r="A339" s="181">
        <v>332</v>
      </c>
      <c r="B339" s="173" t="s">
        <v>1133</v>
      </c>
      <c r="C339" s="156" t="s">
        <v>30</v>
      </c>
      <c r="D339" s="188" t="s">
        <v>1134</v>
      </c>
      <c r="E339" s="187" t="s">
        <v>554</v>
      </c>
      <c r="F339" s="188"/>
      <c r="G339" s="171">
        <f>K339+L339-M339</f>
        <v>26</v>
      </c>
      <c r="H339" s="156" t="s">
        <v>198</v>
      </c>
      <c r="I339" s="156" t="s">
        <v>638</v>
      </c>
      <c r="J339" s="170"/>
      <c r="K339" s="171">
        <v>0</v>
      </c>
      <c r="L339" s="171">
        <v>26</v>
      </c>
      <c r="M339" s="171">
        <v>0</v>
      </c>
      <c r="N339" s="171">
        <v>2</v>
      </c>
      <c r="O339" s="156" t="str">
        <f>IF((G339&lt;=N339),"Request","")</f>
        <v/>
      </c>
      <c r="P339" s="158"/>
      <c r="Q339" s="157"/>
    </row>
    <row r="340" spans="1:17" s="117" customFormat="1" ht="11.25" hidden="1" customHeight="1" x14ac:dyDescent="0.25">
      <c r="A340" s="181">
        <v>333</v>
      </c>
      <c r="B340" s="173" t="s">
        <v>1133</v>
      </c>
      <c r="C340" s="156" t="s">
        <v>30</v>
      </c>
      <c r="D340" s="243" t="s">
        <v>1135</v>
      </c>
      <c r="E340" s="187" t="s">
        <v>554</v>
      </c>
      <c r="F340" s="243"/>
      <c r="G340" s="171">
        <f>K340+L340-M340</f>
        <v>4</v>
      </c>
      <c r="H340" s="243" t="s">
        <v>1135</v>
      </c>
      <c r="I340" s="156" t="s">
        <v>638</v>
      </c>
      <c r="J340" s="170"/>
      <c r="K340" s="171">
        <v>0</v>
      </c>
      <c r="L340" s="171">
        <v>6</v>
      </c>
      <c r="M340" s="171">
        <v>2</v>
      </c>
      <c r="N340" s="171">
        <v>2</v>
      </c>
      <c r="O340" s="156" t="str">
        <f>IF((G340&lt;=N340),"Request","")</f>
        <v/>
      </c>
      <c r="P340" s="158"/>
      <c r="Q340" s="157"/>
    </row>
    <row r="341" spans="1:17" s="117" customFormat="1" ht="11.25" hidden="1" customHeight="1" x14ac:dyDescent="0.25">
      <c r="A341" s="181">
        <v>334</v>
      </c>
      <c r="B341" s="173" t="s">
        <v>1133</v>
      </c>
      <c r="C341" s="156" t="s">
        <v>30</v>
      </c>
      <c r="D341" s="243" t="s">
        <v>1136</v>
      </c>
      <c r="E341" s="187" t="s">
        <v>554</v>
      </c>
      <c r="F341" s="243"/>
      <c r="G341" s="171">
        <f>K341+L341-M341</f>
        <v>2</v>
      </c>
      <c r="H341" s="248" t="s">
        <v>1136</v>
      </c>
      <c r="I341" s="156" t="s">
        <v>638</v>
      </c>
      <c r="J341" s="170"/>
      <c r="K341" s="171">
        <v>0</v>
      </c>
      <c r="L341" s="171">
        <v>2</v>
      </c>
      <c r="M341" s="171">
        <v>0</v>
      </c>
      <c r="N341" s="171">
        <v>1</v>
      </c>
      <c r="O341" s="156" t="str">
        <f>IF((G341&lt;=N341),"Request","")</f>
        <v/>
      </c>
      <c r="P341" s="158"/>
      <c r="Q341" s="157"/>
    </row>
    <row r="342" spans="1:17" s="117" customFormat="1" ht="11.25" hidden="1" customHeight="1" x14ac:dyDescent="0.25">
      <c r="A342" s="181">
        <v>335</v>
      </c>
      <c r="B342" s="173" t="s">
        <v>1133</v>
      </c>
      <c r="C342" s="156" t="s">
        <v>30</v>
      </c>
      <c r="D342" s="245" t="s">
        <v>1137</v>
      </c>
      <c r="E342" s="187" t="s">
        <v>554</v>
      </c>
      <c r="F342" s="245"/>
      <c r="G342" s="171">
        <f>K342+L342-M342</f>
        <v>2</v>
      </c>
      <c r="H342" s="243" t="s">
        <v>554</v>
      </c>
      <c r="I342" s="156" t="s">
        <v>638</v>
      </c>
      <c r="J342" s="170"/>
      <c r="K342" s="171">
        <v>0</v>
      </c>
      <c r="L342" s="171">
        <v>2</v>
      </c>
      <c r="M342" s="171">
        <v>0</v>
      </c>
      <c r="N342" s="171">
        <v>1</v>
      </c>
      <c r="O342" s="156" t="str">
        <f>IF((G342&lt;=N342),"Request","")</f>
        <v/>
      </c>
      <c r="P342" s="158"/>
      <c r="Q342" s="157"/>
    </row>
    <row r="343" spans="1:17" s="117" customFormat="1" ht="11.25" hidden="1" customHeight="1" x14ac:dyDescent="0.25">
      <c r="A343" s="181">
        <v>336</v>
      </c>
      <c r="B343" s="173" t="s">
        <v>1133</v>
      </c>
      <c r="C343" s="156" t="s">
        <v>30</v>
      </c>
      <c r="D343" s="245" t="s">
        <v>1138</v>
      </c>
      <c r="E343" s="187" t="s">
        <v>554</v>
      </c>
      <c r="F343" s="245"/>
      <c r="G343" s="171">
        <f>K343+L343-M343</f>
        <v>1</v>
      </c>
      <c r="H343" s="243" t="s">
        <v>83</v>
      </c>
      <c r="I343" s="156" t="s">
        <v>638</v>
      </c>
      <c r="J343" s="170"/>
      <c r="K343" s="171">
        <v>0</v>
      </c>
      <c r="L343" s="171">
        <v>1</v>
      </c>
      <c r="M343" s="171">
        <v>0</v>
      </c>
      <c r="N343" s="171">
        <v>1</v>
      </c>
      <c r="O343" s="156" t="str">
        <f>IF((G343&lt;=N343),"Request","")</f>
        <v>Request</v>
      </c>
      <c r="P343" s="158"/>
      <c r="Q343" s="157"/>
    </row>
    <row r="344" spans="1:17" s="117" customFormat="1" ht="11.25" hidden="1" customHeight="1" x14ac:dyDescent="0.25">
      <c r="A344" s="181">
        <v>337</v>
      </c>
      <c r="B344" s="173" t="s">
        <v>1133</v>
      </c>
      <c r="C344" s="156" t="s">
        <v>30</v>
      </c>
      <c r="D344" s="243" t="s">
        <v>1139</v>
      </c>
      <c r="E344" s="187" t="s">
        <v>554</v>
      </c>
      <c r="F344" s="243"/>
      <c r="G344" s="171">
        <f>K344+L344-M344</f>
        <v>6</v>
      </c>
      <c r="H344" s="243" t="s">
        <v>554</v>
      </c>
      <c r="I344" s="156" t="s">
        <v>638</v>
      </c>
      <c r="J344" s="170"/>
      <c r="K344" s="171">
        <v>0</v>
      </c>
      <c r="L344" s="171">
        <v>6</v>
      </c>
      <c r="M344" s="171">
        <v>0</v>
      </c>
      <c r="N344" s="171">
        <v>5</v>
      </c>
      <c r="O344" s="156" t="str">
        <f>IF((G344&lt;=N344),"Request","")</f>
        <v/>
      </c>
      <c r="P344" s="158"/>
      <c r="Q344" s="157"/>
    </row>
    <row r="345" spans="1:17" s="117" customFormat="1" ht="11.25" hidden="1" customHeight="1" x14ac:dyDescent="0.25">
      <c r="A345" s="181">
        <v>338</v>
      </c>
      <c r="B345" s="173" t="s">
        <v>1133</v>
      </c>
      <c r="C345" s="156" t="s">
        <v>30</v>
      </c>
      <c r="D345" s="242" t="s">
        <v>1140</v>
      </c>
      <c r="E345" s="187" t="s">
        <v>554</v>
      </c>
      <c r="F345" s="242"/>
      <c r="G345" s="171">
        <f>K345+L345-M345</f>
        <v>4</v>
      </c>
      <c r="H345" s="243" t="s">
        <v>554</v>
      </c>
      <c r="I345" s="156" t="s">
        <v>638</v>
      </c>
      <c r="J345" s="170"/>
      <c r="K345" s="171">
        <v>0</v>
      </c>
      <c r="L345" s="171">
        <v>4</v>
      </c>
      <c r="M345" s="171">
        <v>0</v>
      </c>
      <c r="N345" s="171">
        <v>2</v>
      </c>
      <c r="O345" s="156" t="str">
        <f>IF((G345&lt;=N345),"Request","")</f>
        <v/>
      </c>
      <c r="P345" s="158"/>
      <c r="Q345" s="157"/>
    </row>
    <row r="346" spans="1:17" s="117" customFormat="1" ht="11.25" hidden="1" customHeight="1" x14ac:dyDescent="0.25">
      <c r="A346" s="181">
        <v>339</v>
      </c>
      <c r="B346" s="173" t="s">
        <v>1133</v>
      </c>
      <c r="C346" s="156" t="s">
        <v>30</v>
      </c>
      <c r="D346" s="242" t="s">
        <v>1141</v>
      </c>
      <c r="E346" s="187" t="s">
        <v>554</v>
      </c>
      <c r="F346" s="242"/>
      <c r="G346" s="171">
        <f>K346+L346-M346</f>
        <v>2</v>
      </c>
      <c r="H346" s="243" t="s">
        <v>554</v>
      </c>
      <c r="I346" s="156" t="s">
        <v>638</v>
      </c>
      <c r="J346" s="170"/>
      <c r="K346" s="171">
        <v>0</v>
      </c>
      <c r="L346" s="171">
        <v>2</v>
      </c>
      <c r="M346" s="171">
        <v>0</v>
      </c>
      <c r="N346" s="171">
        <v>1</v>
      </c>
      <c r="O346" s="156" t="str">
        <f>IF((G346&lt;=N346),"Request","")</f>
        <v/>
      </c>
      <c r="P346" s="158"/>
      <c r="Q346" s="157"/>
    </row>
    <row r="347" spans="1:17" s="117" customFormat="1" ht="11.25" hidden="1" customHeight="1" x14ac:dyDescent="0.25">
      <c r="A347" s="181">
        <v>340</v>
      </c>
      <c r="B347" s="156" t="s">
        <v>501</v>
      </c>
      <c r="C347" s="156" t="s">
        <v>19</v>
      </c>
      <c r="D347" s="158" t="s">
        <v>953</v>
      </c>
      <c r="E347" s="158" t="s">
        <v>198</v>
      </c>
      <c r="F347" s="158"/>
      <c r="G347" s="171">
        <f>K347+L347-M347</f>
        <v>1</v>
      </c>
      <c r="H347" s="175" t="s">
        <v>83</v>
      </c>
      <c r="I347" s="156" t="s">
        <v>386</v>
      </c>
      <c r="J347" s="172"/>
      <c r="K347" s="171">
        <v>0</v>
      </c>
      <c r="L347" s="171">
        <v>1</v>
      </c>
      <c r="M347" s="171">
        <v>0</v>
      </c>
      <c r="N347" s="171">
        <v>5</v>
      </c>
      <c r="O347" s="156" t="str">
        <f>IF((G347&lt;=N347),"Request","")</f>
        <v>Request</v>
      </c>
      <c r="P347" s="158" t="s">
        <v>25</v>
      </c>
      <c r="Q347" s="157" t="str">
        <f>IF(O347="Request","Newly Requested Spares","")</f>
        <v>Newly Requested Spares</v>
      </c>
    </row>
    <row r="348" spans="1:17" s="117" customFormat="1" ht="11.25" hidden="1" customHeight="1" x14ac:dyDescent="0.25">
      <c r="A348" s="181">
        <v>341</v>
      </c>
      <c r="B348" s="156" t="s">
        <v>915</v>
      </c>
      <c r="C348" s="175" t="s">
        <v>866</v>
      </c>
      <c r="D348" s="159" t="s">
        <v>554</v>
      </c>
      <c r="E348" s="157" t="s">
        <v>198</v>
      </c>
      <c r="F348" s="159"/>
      <c r="G348" s="171">
        <f>K348+L348-M348</f>
        <v>1</v>
      </c>
      <c r="H348" s="159" t="s">
        <v>83</v>
      </c>
      <c r="I348" s="173" t="s">
        <v>638</v>
      </c>
      <c r="J348" s="172"/>
      <c r="K348" s="171">
        <v>0</v>
      </c>
      <c r="L348" s="171">
        <v>1</v>
      </c>
      <c r="M348" s="171">
        <v>0</v>
      </c>
      <c r="N348" s="171">
        <v>2</v>
      </c>
      <c r="O348" s="156" t="str">
        <f>IF((G348&lt;=N348),"Request","")</f>
        <v>Request</v>
      </c>
      <c r="P348" s="158" t="s">
        <v>25</v>
      </c>
      <c r="Q348" s="157" t="str">
        <f>IF(O348="Request","Newly Requested Spares","")</f>
        <v>Newly Requested Spares</v>
      </c>
    </row>
    <row r="349" spans="1:17" s="117" customFormat="1" ht="11.25" hidden="1" customHeight="1" x14ac:dyDescent="0.25">
      <c r="A349" s="181">
        <v>342</v>
      </c>
      <c r="B349" s="175" t="s">
        <v>945</v>
      </c>
      <c r="C349" s="175" t="s">
        <v>866</v>
      </c>
      <c r="D349" s="159" t="s">
        <v>554</v>
      </c>
      <c r="E349" s="159" t="s">
        <v>198</v>
      </c>
      <c r="F349" s="159"/>
      <c r="G349" s="171">
        <f>K349+L349-M349</f>
        <v>2</v>
      </c>
      <c r="H349" s="159" t="s">
        <v>83</v>
      </c>
      <c r="I349" s="173" t="s">
        <v>386</v>
      </c>
      <c r="J349" s="172"/>
      <c r="K349" s="171">
        <v>0</v>
      </c>
      <c r="L349" s="171">
        <v>2</v>
      </c>
      <c r="M349" s="171">
        <v>0</v>
      </c>
      <c r="N349" s="171">
        <v>2</v>
      </c>
      <c r="O349" s="156" t="str">
        <f>IF((G349&lt;=N349),"Request","")</f>
        <v>Request</v>
      </c>
      <c r="P349" s="158" t="s">
        <v>25</v>
      </c>
      <c r="Q349" s="157" t="str">
        <f>IF(O349="Request","Newly Requested Spares","")</f>
        <v>Newly Requested Spares</v>
      </c>
    </row>
    <row r="350" spans="1:17" s="117" customFormat="1" ht="11.25" hidden="1" customHeight="1" x14ac:dyDescent="0.25">
      <c r="A350" s="181">
        <v>343</v>
      </c>
      <c r="B350" s="175" t="s">
        <v>945</v>
      </c>
      <c r="C350" s="175" t="s">
        <v>866</v>
      </c>
      <c r="D350" s="159" t="s">
        <v>554</v>
      </c>
      <c r="E350" s="159" t="s">
        <v>947</v>
      </c>
      <c r="F350" s="159"/>
      <c r="G350" s="171">
        <f>K350+L350-M350</f>
        <v>1</v>
      </c>
      <c r="H350" s="159" t="s">
        <v>83</v>
      </c>
      <c r="I350" s="173" t="s">
        <v>386</v>
      </c>
      <c r="J350" s="172"/>
      <c r="K350" s="171">
        <v>0</v>
      </c>
      <c r="L350" s="171">
        <v>1</v>
      </c>
      <c r="M350" s="171">
        <v>0</v>
      </c>
      <c r="N350" s="171">
        <v>2</v>
      </c>
      <c r="O350" s="156" t="str">
        <f>IF((G350&lt;=N350),"Request","")</f>
        <v>Request</v>
      </c>
      <c r="P350" s="158" t="s">
        <v>25</v>
      </c>
      <c r="Q350" s="157" t="str">
        <f>IF(O350="Request","Newly Requested Spares","")</f>
        <v>Newly Requested Spares</v>
      </c>
    </row>
    <row r="351" spans="1:17" s="117" customFormat="1" ht="11.25" hidden="1" customHeight="1" x14ac:dyDescent="0.25">
      <c r="A351" s="181">
        <v>344</v>
      </c>
      <c r="B351" s="156" t="s">
        <v>1113</v>
      </c>
      <c r="C351" s="156" t="s">
        <v>30</v>
      </c>
      <c r="D351" s="187" t="s">
        <v>198</v>
      </c>
      <c r="E351" s="187" t="s">
        <v>1114</v>
      </c>
      <c r="F351" s="187"/>
      <c r="G351" s="171">
        <f>K351+L351-M351</f>
        <v>0</v>
      </c>
      <c r="H351" s="176" t="s">
        <v>83</v>
      </c>
      <c r="I351" s="156" t="s">
        <v>386</v>
      </c>
      <c r="J351" s="170"/>
      <c r="K351" s="171">
        <v>0</v>
      </c>
      <c r="L351" s="171">
        <v>0</v>
      </c>
      <c r="M351" s="171">
        <v>0</v>
      </c>
      <c r="N351" s="171">
        <v>5</v>
      </c>
      <c r="O351" s="156" t="str">
        <f>IF((G351&lt;=N351),"Request","")</f>
        <v>Request</v>
      </c>
      <c r="P351" s="158"/>
      <c r="Q351" s="157"/>
    </row>
    <row r="352" spans="1:17" s="117" customFormat="1" ht="11.25" hidden="1" customHeight="1" x14ac:dyDescent="0.25">
      <c r="A352" s="181">
        <v>345</v>
      </c>
      <c r="B352" s="156" t="s">
        <v>530</v>
      </c>
      <c r="C352" s="156" t="s">
        <v>18</v>
      </c>
      <c r="D352" s="156" t="s">
        <v>254</v>
      </c>
      <c r="E352" s="156" t="s">
        <v>253</v>
      </c>
      <c r="F352" s="156"/>
      <c r="G352" s="171">
        <f>K352+L352-M352</f>
        <v>2</v>
      </c>
      <c r="H352" s="156" t="s">
        <v>252</v>
      </c>
      <c r="I352" s="156" t="s">
        <v>638</v>
      </c>
      <c r="J352" s="170"/>
      <c r="K352" s="171">
        <v>0</v>
      </c>
      <c r="L352" s="171">
        <v>2</v>
      </c>
      <c r="M352" s="171">
        <v>0</v>
      </c>
      <c r="N352" s="171">
        <v>5</v>
      </c>
      <c r="O352" s="156" t="str">
        <f>IF((G352&lt;=N352),"Request","")</f>
        <v>Request</v>
      </c>
      <c r="P352" s="158" t="s">
        <v>25</v>
      </c>
      <c r="Q352" s="157" t="str">
        <f>IF(O352="Request","Newly Requested Spares","")</f>
        <v>Newly Requested Spares</v>
      </c>
    </row>
    <row r="353" spans="1:17" s="117" customFormat="1" hidden="1" thickTop="1" x14ac:dyDescent="0.25">
      <c r="A353" s="181">
        <v>346</v>
      </c>
      <c r="B353" s="156" t="s">
        <v>278</v>
      </c>
      <c r="C353" s="156" t="s">
        <v>19</v>
      </c>
      <c r="D353" s="176" t="s">
        <v>687</v>
      </c>
      <c r="E353" s="157" t="s">
        <v>686</v>
      </c>
      <c r="F353" s="176"/>
      <c r="G353" s="171">
        <f>K353+L353-M353</f>
        <v>2</v>
      </c>
      <c r="H353" s="175" t="s">
        <v>83</v>
      </c>
      <c r="I353" s="156" t="s">
        <v>638</v>
      </c>
      <c r="J353" s="172"/>
      <c r="K353" s="171">
        <v>0</v>
      </c>
      <c r="L353" s="171">
        <v>2</v>
      </c>
      <c r="M353" s="171">
        <v>0</v>
      </c>
      <c r="N353" s="171">
        <v>1</v>
      </c>
      <c r="O353" s="156" t="str">
        <f>IF((G353&lt;=N353),"Request","")</f>
        <v/>
      </c>
      <c r="P353" s="158" t="s">
        <v>25</v>
      </c>
      <c r="Q353" s="157" t="str">
        <f>IF(O353="Request","Newly Requested Spares","")</f>
        <v/>
      </c>
    </row>
    <row r="354" spans="1:17" s="117" customFormat="1" ht="12.75" hidden="1" customHeight="1" x14ac:dyDescent="0.25">
      <c r="A354" s="181">
        <v>347</v>
      </c>
      <c r="B354" s="157" t="s">
        <v>1024</v>
      </c>
      <c r="C354" s="156" t="s">
        <v>19</v>
      </c>
      <c r="D354" s="156" t="s">
        <v>262</v>
      </c>
      <c r="E354" s="157" t="s">
        <v>442</v>
      </c>
      <c r="F354" s="156"/>
      <c r="G354" s="171">
        <f>K354+L354-M354</f>
        <v>4</v>
      </c>
      <c r="H354" s="172" t="s">
        <v>83</v>
      </c>
      <c r="I354" s="156" t="s">
        <v>638</v>
      </c>
      <c r="J354" s="170"/>
      <c r="K354" s="171">
        <v>0</v>
      </c>
      <c r="L354" s="171">
        <v>4</v>
      </c>
      <c r="M354" s="171">
        <v>0</v>
      </c>
      <c r="N354" s="171">
        <v>1</v>
      </c>
      <c r="O354" s="156" t="str">
        <f>IF((G354&lt;=N354),"Request","")</f>
        <v/>
      </c>
      <c r="P354" s="158" t="s">
        <v>25</v>
      </c>
      <c r="Q354" s="157" t="str">
        <f>IF(O354="Request","Newly Requested Spares","")</f>
        <v/>
      </c>
    </row>
    <row r="355" spans="1:17" s="117" customFormat="1" ht="23.25" hidden="1" thickTop="1" x14ac:dyDescent="0.25">
      <c r="A355" s="181">
        <v>348</v>
      </c>
      <c r="B355" s="157" t="s">
        <v>540</v>
      </c>
      <c r="C355" s="156" t="s">
        <v>342</v>
      </c>
      <c r="D355" s="156" t="s">
        <v>261</v>
      </c>
      <c r="E355" s="156" t="s">
        <v>579</v>
      </c>
      <c r="F355" s="156"/>
      <c r="G355" s="171">
        <f>K355+L355-M355</f>
        <v>2</v>
      </c>
      <c r="H355" s="156" t="s">
        <v>262</v>
      </c>
      <c r="I355" s="156" t="s">
        <v>638</v>
      </c>
      <c r="J355" s="172"/>
      <c r="K355" s="171">
        <v>0</v>
      </c>
      <c r="L355" s="171">
        <v>2</v>
      </c>
      <c r="M355" s="171">
        <v>0</v>
      </c>
      <c r="N355" s="171">
        <v>1</v>
      </c>
      <c r="O355" s="156" t="str">
        <f>IF((G355&lt;=N355),"Request","")</f>
        <v/>
      </c>
      <c r="P355" s="158" t="s">
        <v>25</v>
      </c>
      <c r="Q355" s="157"/>
    </row>
    <row r="356" spans="1:17" s="117" customFormat="1" hidden="1" thickTop="1" x14ac:dyDescent="0.25">
      <c r="A356" s="181">
        <v>349</v>
      </c>
      <c r="B356" s="156" t="s">
        <v>134</v>
      </c>
      <c r="C356" s="156" t="s">
        <v>19</v>
      </c>
      <c r="D356" s="156" t="s">
        <v>136</v>
      </c>
      <c r="E356" s="156" t="s">
        <v>135</v>
      </c>
      <c r="F356" s="156"/>
      <c r="G356" s="171">
        <f>K356+L356-M356</f>
        <v>1</v>
      </c>
      <c r="H356" s="156" t="s">
        <v>83</v>
      </c>
      <c r="I356" s="156" t="s">
        <v>386</v>
      </c>
      <c r="J356" s="172"/>
      <c r="K356" s="171">
        <v>0</v>
      </c>
      <c r="L356" s="171">
        <v>1</v>
      </c>
      <c r="M356" s="171">
        <v>0</v>
      </c>
      <c r="N356" s="171">
        <v>2</v>
      </c>
      <c r="O356" s="156" t="str">
        <f>IF((G356&lt;=N356),"Request","")</f>
        <v>Request</v>
      </c>
      <c r="P356" s="158" t="s">
        <v>25</v>
      </c>
      <c r="Q356" s="157" t="str">
        <f>IF(O356="Request","Newly Requested Spares","")</f>
        <v>Newly Requested Spares</v>
      </c>
    </row>
    <row r="357" spans="1:17" s="117" customFormat="1" hidden="1" thickTop="1" x14ac:dyDescent="0.25">
      <c r="A357" s="181">
        <v>350</v>
      </c>
      <c r="B357" s="175" t="s">
        <v>723</v>
      </c>
      <c r="C357" s="175" t="s">
        <v>19</v>
      </c>
      <c r="D357" s="158" t="s">
        <v>25</v>
      </c>
      <c r="E357" s="156" t="s">
        <v>724</v>
      </c>
      <c r="F357" s="158"/>
      <c r="G357" s="171">
        <f>K357+L357-M357</f>
        <v>5</v>
      </c>
      <c r="H357" s="173" t="s">
        <v>725</v>
      </c>
      <c r="I357" s="173" t="s">
        <v>386</v>
      </c>
      <c r="J357" s="172"/>
      <c r="K357" s="171">
        <v>0</v>
      </c>
      <c r="L357" s="171">
        <v>5</v>
      </c>
      <c r="M357" s="171">
        <v>0</v>
      </c>
      <c r="N357" s="171">
        <v>1</v>
      </c>
      <c r="O357" s="156" t="str">
        <f>IF((G357&lt;=N357),"Request","")</f>
        <v/>
      </c>
      <c r="P357" s="158" t="s">
        <v>25</v>
      </c>
      <c r="Q357" s="157" t="str">
        <f>IF(O357="Request","Newly Requested Spares","")</f>
        <v/>
      </c>
    </row>
    <row r="358" spans="1:17" s="117" customFormat="1" hidden="1" thickTop="1" x14ac:dyDescent="0.25">
      <c r="A358" s="181">
        <v>351</v>
      </c>
      <c r="B358" s="157" t="s">
        <v>531</v>
      </c>
      <c r="C358" s="158" t="s">
        <v>25</v>
      </c>
      <c r="D358" s="158" t="s">
        <v>25</v>
      </c>
      <c r="E358" s="156" t="s">
        <v>951</v>
      </c>
      <c r="F358" s="158"/>
      <c r="G358" s="171">
        <f>K358+L358-M358</f>
        <v>12</v>
      </c>
      <c r="H358" s="172" t="s">
        <v>141</v>
      </c>
      <c r="I358" s="156" t="s">
        <v>386</v>
      </c>
      <c r="J358" s="170"/>
      <c r="K358" s="171">
        <v>0</v>
      </c>
      <c r="L358" s="171">
        <v>12</v>
      </c>
      <c r="M358" s="171">
        <v>0</v>
      </c>
      <c r="N358" s="171">
        <v>1</v>
      </c>
      <c r="O358" s="156" t="str">
        <f>IF((G358&lt;=N358),"Request","")</f>
        <v/>
      </c>
      <c r="P358" s="158" t="s">
        <v>25</v>
      </c>
      <c r="Q358" s="157" t="str">
        <f>IF(O358="Request","Newly Requested Spares","")</f>
        <v/>
      </c>
    </row>
    <row r="359" spans="1:17" s="117" customFormat="1" hidden="1" thickTop="1" x14ac:dyDescent="0.25">
      <c r="A359" s="181">
        <v>352</v>
      </c>
      <c r="B359" s="157" t="s">
        <v>531</v>
      </c>
      <c r="C359" s="158" t="s">
        <v>25</v>
      </c>
      <c r="D359" s="156" t="s">
        <v>471</v>
      </c>
      <c r="E359" s="156" t="s">
        <v>472</v>
      </c>
      <c r="F359" s="156"/>
      <c r="G359" s="171">
        <f>K359+L359-M359</f>
        <v>1</v>
      </c>
      <c r="H359" s="172" t="s">
        <v>83</v>
      </c>
      <c r="I359" s="156" t="s">
        <v>386</v>
      </c>
      <c r="J359" s="170"/>
      <c r="K359" s="171">
        <v>0</v>
      </c>
      <c r="L359" s="171">
        <v>1</v>
      </c>
      <c r="M359" s="171">
        <v>0</v>
      </c>
      <c r="N359" s="171">
        <v>1</v>
      </c>
      <c r="O359" s="156" t="str">
        <f>IF((G359&lt;=N359),"Request","")</f>
        <v>Request</v>
      </c>
      <c r="P359" s="158" t="s">
        <v>25</v>
      </c>
      <c r="Q359" s="157"/>
    </row>
    <row r="360" spans="1:17" s="117" customFormat="1" hidden="1" thickTop="1" x14ac:dyDescent="0.25">
      <c r="A360" s="181">
        <v>353</v>
      </c>
      <c r="B360" s="156" t="s">
        <v>487</v>
      </c>
      <c r="C360" s="156" t="s">
        <v>299</v>
      </c>
      <c r="D360" s="156" t="s">
        <v>489</v>
      </c>
      <c r="E360" s="156" t="s">
        <v>488</v>
      </c>
      <c r="F360" s="156"/>
      <c r="G360" s="171">
        <f>K360+L360-M360</f>
        <v>200</v>
      </c>
      <c r="H360" s="156" t="s">
        <v>490</v>
      </c>
      <c r="I360" s="156" t="s">
        <v>386</v>
      </c>
      <c r="J360" s="170"/>
      <c r="K360" s="171">
        <v>0</v>
      </c>
      <c r="L360" s="171">
        <v>200</v>
      </c>
      <c r="M360" s="171">
        <v>0</v>
      </c>
      <c r="N360" s="171">
        <v>5</v>
      </c>
      <c r="O360" s="156" t="str">
        <f>IF((G360&lt;=N360),"Request","")</f>
        <v/>
      </c>
      <c r="P360" s="158" t="s">
        <v>25</v>
      </c>
      <c r="Q360" s="157" t="str">
        <f>IF(O360="Request","Newly Requested Spares","")</f>
        <v/>
      </c>
    </row>
    <row r="361" spans="1:17" s="117" customFormat="1" hidden="1" thickTop="1" x14ac:dyDescent="0.25">
      <c r="A361" s="181">
        <v>354</v>
      </c>
      <c r="B361" s="156" t="s">
        <v>168</v>
      </c>
      <c r="C361" s="156" t="s">
        <v>110</v>
      </c>
      <c r="D361" s="156" t="s">
        <v>424</v>
      </c>
      <c r="E361" s="156" t="s">
        <v>423</v>
      </c>
      <c r="F361" s="156"/>
      <c r="G361" s="171">
        <f>K361+L361-M361</f>
        <v>1</v>
      </c>
      <c r="H361" s="156" t="s">
        <v>80</v>
      </c>
      <c r="I361" s="156" t="s">
        <v>386</v>
      </c>
      <c r="J361" s="170"/>
      <c r="K361" s="171">
        <v>0</v>
      </c>
      <c r="L361" s="171">
        <v>1</v>
      </c>
      <c r="M361" s="171">
        <v>0</v>
      </c>
      <c r="N361" s="171">
        <v>1</v>
      </c>
      <c r="O361" s="156" t="str">
        <f>IF((G361&lt;=N361),"Request","")</f>
        <v>Request</v>
      </c>
      <c r="P361" s="158" t="s">
        <v>25</v>
      </c>
      <c r="Q361" s="157" t="str">
        <f>IF(O361="Request","Newly Requested Spares","")</f>
        <v>Newly Requested Spares</v>
      </c>
    </row>
    <row r="362" spans="1:17" s="117" customFormat="1" hidden="1" thickTop="1" x14ac:dyDescent="0.25">
      <c r="A362" s="181">
        <v>355</v>
      </c>
      <c r="B362" s="173" t="s">
        <v>698</v>
      </c>
      <c r="C362" s="156" t="s">
        <v>19</v>
      </c>
      <c r="D362" s="176" t="s">
        <v>703</v>
      </c>
      <c r="E362" s="157" t="s">
        <v>701</v>
      </c>
      <c r="F362" s="176"/>
      <c r="G362" s="171">
        <f>K362+L362-M362</f>
        <v>17</v>
      </c>
      <c r="H362" s="156" t="s">
        <v>92</v>
      </c>
      <c r="I362" s="156" t="s">
        <v>386</v>
      </c>
      <c r="J362" s="170"/>
      <c r="K362" s="171">
        <v>0</v>
      </c>
      <c r="L362" s="171">
        <v>17</v>
      </c>
      <c r="M362" s="171">
        <v>0</v>
      </c>
      <c r="N362" s="171">
        <v>1</v>
      </c>
      <c r="O362" s="156" t="str">
        <f>IF((G362&lt;=N362),"Request","")</f>
        <v/>
      </c>
      <c r="P362" s="158" t="s">
        <v>25</v>
      </c>
      <c r="Q362" s="157" t="str">
        <f>IF(O362="Request","Newly Requested Spares","")</f>
        <v/>
      </c>
    </row>
    <row r="363" spans="1:17" s="117" customFormat="1" ht="34.5" hidden="1" thickTop="1" x14ac:dyDescent="0.25">
      <c r="A363" s="181">
        <v>356</v>
      </c>
      <c r="B363" s="157" t="s">
        <v>533</v>
      </c>
      <c r="C363" s="156" t="s">
        <v>240</v>
      </c>
      <c r="D363" s="156" t="s">
        <v>438</v>
      </c>
      <c r="E363" s="156" t="s">
        <v>439</v>
      </c>
      <c r="F363" s="156"/>
      <c r="G363" s="171">
        <f>K363+L363-M363</f>
        <v>2</v>
      </c>
      <c r="H363" s="172" t="s">
        <v>83</v>
      </c>
      <c r="I363" s="156" t="s">
        <v>638</v>
      </c>
      <c r="J363" s="172"/>
      <c r="K363" s="171">
        <v>0</v>
      </c>
      <c r="L363" s="171">
        <v>2</v>
      </c>
      <c r="M363" s="171">
        <v>0</v>
      </c>
      <c r="N363" s="171">
        <v>1</v>
      </c>
      <c r="O363" s="156" t="str">
        <f>IF((G363&lt;=N363),"Request","")</f>
        <v/>
      </c>
      <c r="P363" s="158" t="s">
        <v>25</v>
      </c>
      <c r="Q363" s="156"/>
    </row>
    <row r="364" spans="1:17" s="117" customFormat="1" hidden="1" thickTop="1" x14ac:dyDescent="0.25">
      <c r="A364" s="181">
        <v>357</v>
      </c>
      <c r="B364" s="156" t="s">
        <v>555</v>
      </c>
      <c r="C364" s="156" t="s">
        <v>342</v>
      </c>
      <c r="D364" s="158" t="s">
        <v>808</v>
      </c>
      <c r="E364" s="158" t="s">
        <v>563</v>
      </c>
      <c r="F364" s="158"/>
      <c r="G364" s="171">
        <f>K364+L364-M364</f>
        <v>0</v>
      </c>
      <c r="H364" s="172" t="s">
        <v>22</v>
      </c>
      <c r="I364" s="156" t="s">
        <v>638</v>
      </c>
      <c r="J364" s="172"/>
      <c r="K364" s="171">
        <v>0</v>
      </c>
      <c r="L364" s="171">
        <v>0</v>
      </c>
      <c r="M364" s="171">
        <v>0</v>
      </c>
      <c r="N364" s="174">
        <v>5</v>
      </c>
      <c r="O364" s="156" t="str">
        <f>IF((G364&lt;=N364),"Request","")</f>
        <v>Request</v>
      </c>
      <c r="P364" s="158" t="s">
        <v>25</v>
      </c>
      <c r="Q364" s="157" t="s">
        <v>391</v>
      </c>
    </row>
    <row r="365" spans="1:17" s="117" customFormat="1" hidden="1" thickTop="1" x14ac:dyDescent="0.25">
      <c r="A365" s="181">
        <v>358</v>
      </c>
      <c r="B365" s="173" t="s">
        <v>555</v>
      </c>
      <c r="C365" s="156" t="s">
        <v>342</v>
      </c>
      <c r="D365" s="158" t="s">
        <v>184</v>
      </c>
      <c r="E365" s="158" t="s">
        <v>759</v>
      </c>
      <c r="F365" s="158"/>
      <c r="G365" s="171">
        <f>K365+L365-M365</f>
        <v>0</v>
      </c>
      <c r="H365" s="172" t="s">
        <v>22</v>
      </c>
      <c r="I365" s="156" t="s">
        <v>638</v>
      </c>
      <c r="J365" s="172"/>
      <c r="K365" s="171">
        <v>0</v>
      </c>
      <c r="L365" s="171">
        <v>0</v>
      </c>
      <c r="M365" s="171">
        <v>0</v>
      </c>
      <c r="N365" s="174">
        <v>5</v>
      </c>
      <c r="O365" s="156" t="str">
        <f>IF((G365&lt;=N365),"Request","")</f>
        <v>Request</v>
      </c>
      <c r="P365" s="158" t="s">
        <v>25</v>
      </c>
      <c r="Q365" s="157" t="str">
        <f>IF(O365="Request","Newly Requested Spares","")</f>
        <v>Newly Requested Spares</v>
      </c>
    </row>
    <row r="366" spans="1:17" s="117" customFormat="1" hidden="1" thickTop="1" x14ac:dyDescent="0.25">
      <c r="A366" s="181">
        <v>359</v>
      </c>
      <c r="B366" s="156" t="s">
        <v>555</v>
      </c>
      <c r="C366" s="156" t="s">
        <v>342</v>
      </c>
      <c r="D366" s="158" t="s">
        <v>808</v>
      </c>
      <c r="E366" s="158" t="s">
        <v>565</v>
      </c>
      <c r="F366" s="158"/>
      <c r="G366" s="171">
        <f>K366+L366-M366</f>
        <v>3</v>
      </c>
      <c r="H366" s="172" t="s">
        <v>22</v>
      </c>
      <c r="I366" s="156" t="s">
        <v>638</v>
      </c>
      <c r="J366" s="172"/>
      <c r="K366" s="171">
        <v>0</v>
      </c>
      <c r="L366" s="171">
        <v>3</v>
      </c>
      <c r="M366" s="171">
        <v>0</v>
      </c>
      <c r="N366" s="174">
        <v>5</v>
      </c>
      <c r="O366" s="156" t="str">
        <f>IF((G366&lt;=N366),"Request","")</f>
        <v>Request</v>
      </c>
      <c r="P366" s="158" t="s">
        <v>25</v>
      </c>
      <c r="Q366" s="157" t="s">
        <v>391</v>
      </c>
    </row>
    <row r="367" spans="1:17" s="117" customFormat="1" hidden="1" thickTop="1" x14ac:dyDescent="0.25">
      <c r="A367" s="181">
        <v>360</v>
      </c>
      <c r="B367" s="173" t="s">
        <v>555</v>
      </c>
      <c r="C367" s="156" t="s">
        <v>342</v>
      </c>
      <c r="D367" s="158" t="s">
        <v>184</v>
      </c>
      <c r="E367" s="158" t="s">
        <v>760</v>
      </c>
      <c r="F367" s="158"/>
      <c r="G367" s="171">
        <f>K367+L367-M367</f>
        <v>0</v>
      </c>
      <c r="H367" s="172" t="s">
        <v>22</v>
      </c>
      <c r="I367" s="156" t="s">
        <v>638</v>
      </c>
      <c r="J367" s="172"/>
      <c r="K367" s="171">
        <v>0</v>
      </c>
      <c r="L367" s="171">
        <v>0</v>
      </c>
      <c r="M367" s="171">
        <v>0</v>
      </c>
      <c r="N367" s="174">
        <v>5</v>
      </c>
      <c r="O367" s="156" t="str">
        <f>IF((G367&lt;=N367),"Request","")</f>
        <v>Request</v>
      </c>
      <c r="P367" s="158" t="s">
        <v>25</v>
      </c>
      <c r="Q367" s="157" t="str">
        <f>IF(O367="Request","Newly Requested Spares","")</f>
        <v>Newly Requested Spares</v>
      </c>
    </row>
    <row r="368" spans="1:17" s="117" customFormat="1" hidden="1" thickTop="1" x14ac:dyDescent="0.25">
      <c r="A368" s="181">
        <v>361</v>
      </c>
      <c r="B368" s="173" t="s">
        <v>905</v>
      </c>
      <c r="C368" s="175" t="s">
        <v>866</v>
      </c>
      <c r="D368" s="158" t="s">
        <v>808</v>
      </c>
      <c r="E368" s="158" t="s">
        <v>914</v>
      </c>
      <c r="F368" s="158"/>
      <c r="G368" s="171">
        <f>K368+L368-M368</f>
        <v>0</v>
      </c>
      <c r="H368" s="158" t="s">
        <v>808</v>
      </c>
      <c r="I368" s="173" t="s">
        <v>386</v>
      </c>
      <c r="J368" s="170"/>
      <c r="K368" s="171">
        <v>0</v>
      </c>
      <c r="L368" s="171">
        <v>1</v>
      </c>
      <c r="M368" s="171">
        <v>1</v>
      </c>
      <c r="N368" s="171">
        <v>10</v>
      </c>
      <c r="O368" s="156" t="str">
        <f>IF((G368&lt;=N368),"Request","")</f>
        <v>Request</v>
      </c>
      <c r="P368" s="158" t="s">
        <v>25</v>
      </c>
      <c r="Q368" s="157" t="str">
        <f>IF(O368="Request","Newly Requested Spares","")</f>
        <v>Newly Requested Spares</v>
      </c>
    </row>
    <row r="369" spans="1:17" s="117" customFormat="1" hidden="1" thickTop="1" x14ac:dyDescent="0.25">
      <c r="A369" s="181">
        <v>362</v>
      </c>
      <c r="B369" s="175" t="s">
        <v>905</v>
      </c>
      <c r="C369" s="175" t="s">
        <v>19</v>
      </c>
      <c r="D369" s="158" t="s">
        <v>808</v>
      </c>
      <c r="E369" s="158" t="s">
        <v>807</v>
      </c>
      <c r="F369" s="158"/>
      <c r="G369" s="171">
        <f>K369+L369-M369</f>
        <v>3</v>
      </c>
      <c r="H369" s="158" t="s">
        <v>808</v>
      </c>
      <c r="I369" s="173" t="s">
        <v>386</v>
      </c>
      <c r="J369" s="170"/>
      <c r="K369" s="171">
        <v>0</v>
      </c>
      <c r="L369" s="171">
        <v>4</v>
      </c>
      <c r="M369" s="171">
        <v>1</v>
      </c>
      <c r="N369" s="171">
        <v>10</v>
      </c>
      <c r="O369" s="156" t="str">
        <f>IF((G369&lt;=N369),"Request","")</f>
        <v>Request</v>
      </c>
      <c r="P369" s="158" t="s">
        <v>25</v>
      </c>
      <c r="Q369" s="157" t="str">
        <f>IF(O369="Request","Newly Requested Spares","")</f>
        <v>Newly Requested Spares</v>
      </c>
    </row>
    <row r="370" spans="1:17" s="117" customFormat="1" hidden="1" thickTop="1" x14ac:dyDescent="0.25">
      <c r="A370" s="181">
        <v>363</v>
      </c>
      <c r="B370" s="175" t="s">
        <v>905</v>
      </c>
      <c r="C370" s="175" t="s">
        <v>19</v>
      </c>
      <c r="D370" s="158" t="s">
        <v>184</v>
      </c>
      <c r="E370" s="158" t="s">
        <v>807</v>
      </c>
      <c r="F370" s="158"/>
      <c r="G370" s="171">
        <f>K370+L370-M370</f>
        <v>19</v>
      </c>
      <c r="H370" s="158" t="s">
        <v>184</v>
      </c>
      <c r="I370" s="173" t="s">
        <v>386</v>
      </c>
      <c r="J370" s="170"/>
      <c r="K370" s="171">
        <v>0</v>
      </c>
      <c r="L370" s="171">
        <v>19</v>
      </c>
      <c r="M370" s="171">
        <v>0</v>
      </c>
      <c r="N370" s="171">
        <v>5</v>
      </c>
      <c r="O370" s="156" t="str">
        <f>IF((G370&lt;=N370),"Request","")</f>
        <v/>
      </c>
      <c r="P370" s="158" t="s">
        <v>25</v>
      </c>
      <c r="Q370" s="157" t="str">
        <f>IF(O370="Request","Newly Requested Spares","")</f>
        <v/>
      </c>
    </row>
    <row r="371" spans="1:17" s="117" customFormat="1" hidden="1" thickTop="1" x14ac:dyDescent="0.25">
      <c r="A371" s="181">
        <v>364</v>
      </c>
      <c r="B371" s="173" t="s">
        <v>850</v>
      </c>
      <c r="C371" s="156" t="s">
        <v>30</v>
      </c>
      <c r="D371" s="240" t="s">
        <v>1160</v>
      </c>
      <c r="E371" s="180" t="s">
        <v>1159</v>
      </c>
      <c r="F371" s="240"/>
      <c r="G371" s="171">
        <f>K371+L371-M371</f>
        <v>18</v>
      </c>
      <c r="H371" s="243" t="s">
        <v>554</v>
      </c>
      <c r="I371" s="156" t="s">
        <v>638</v>
      </c>
      <c r="J371" s="170"/>
      <c r="K371" s="171">
        <v>0</v>
      </c>
      <c r="L371" s="171">
        <v>20</v>
      </c>
      <c r="M371" s="171">
        <v>2</v>
      </c>
      <c r="N371" s="171">
        <v>5</v>
      </c>
      <c r="O371" s="156" t="str">
        <f>IF((G371&lt;=N371),"Request","")</f>
        <v/>
      </c>
      <c r="P371" s="158"/>
      <c r="Q371" s="157"/>
    </row>
    <row r="372" spans="1:17" s="117" customFormat="1" hidden="1" thickTop="1" x14ac:dyDescent="0.25">
      <c r="A372" s="181">
        <v>365</v>
      </c>
      <c r="B372" s="156" t="s">
        <v>934</v>
      </c>
      <c r="C372" s="156" t="s">
        <v>19</v>
      </c>
      <c r="D372" s="156" t="s">
        <v>183</v>
      </c>
      <c r="E372" s="156" t="s">
        <v>182</v>
      </c>
      <c r="F372" s="156"/>
      <c r="G372" s="171">
        <f>K372+L372-M372</f>
        <v>18</v>
      </c>
      <c r="H372" s="156" t="s">
        <v>184</v>
      </c>
      <c r="I372" s="156" t="s">
        <v>638</v>
      </c>
      <c r="J372" s="170"/>
      <c r="K372" s="171">
        <v>0</v>
      </c>
      <c r="L372" s="171">
        <v>18</v>
      </c>
      <c r="M372" s="171">
        <v>0</v>
      </c>
      <c r="N372" s="171">
        <v>5</v>
      </c>
      <c r="O372" s="156" t="str">
        <f>IF((G372&lt;=N372),"Request","")</f>
        <v/>
      </c>
      <c r="P372" s="158" t="s">
        <v>25</v>
      </c>
      <c r="Q372" s="157" t="str">
        <f t="shared" ref="Q372:Q381" si="17">IF(O372="Request","Newly Requested Spares","")</f>
        <v/>
      </c>
    </row>
    <row r="373" spans="1:17" s="117" customFormat="1" hidden="1" thickTop="1" x14ac:dyDescent="0.25">
      <c r="A373" s="181">
        <v>366</v>
      </c>
      <c r="B373" s="157" t="s">
        <v>1073</v>
      </c>
      <c r="C373" s="175" t="s">
        <v>19</v>
      </c>
      <c r="D373" s="156" t="s">
        <v>141</v>
      </c>
      <c r="E373" s="159" t="s">
        <v>1076</v>
      </c>
      <c r="F373" s="156"/>
      <c r="G373" s="171">
        <f>K373+L373-M373</f>
        <v>10</v>
      </c>
      <c r="H373" s="180" t="s">
        <v>904</v>
      </c>
      <c r="I373" s="173" t="s">
        <v>638</v>
      </c>
      <c r="J373" s="172"/>
      <c r="K373" s="171">
        <v>0</v>
      </c>
      <c r="L373" s="171">
        <v>10</v>
      </c>
      <c r="M373" s="171">
        <v>0</v>
      </c>
      <c r="N373" s="171">
        <v>5</v>
      </c>
      <c r="O373" s="156" t="str">
        <f>IF((G373&lt;=N373),"Request","")</f>
        <v/>
      </c>
      <c r="P373" s="158" t="s">
        <v>25</v>
      </c>
      <c r="Q373" s="157" t="str">
        <f t="shared" si="17"/>
        <v/>
      </c>
    </row>
    <row r="374" spans="1:17" s="117" customFormat="1" hidden="1" thickTop="1" x14ac:dyDescent="0.25">
      <c r="A374" s="181">
        <v>367</v>
      </c>
      <c r="B374" s="157" t="s">
        <v>1073</v>
      </c>
      <c r="C374" s="175" t="s">
        <v>19</v>
      </c>
      <c r="D374" s="156" t="s">
        <v>141</v>
      </c>
      <c r="E374" s="159" t="s">
        <v>1075</v>
      </c>
      <c r="F374" s="156"/>
      <c r="G374" s="171">
        <f>K374+L374-M374</f>
        <v>10</v>
      </c>
      <c r="H374" s="180" t="s">
        <v>904</v>
      </c>
      <c r="I374" s="173" t="s">
        <v>638</v>
      </c>
      <c r="J374" s="172"/>
      <c r="K374" s="171">
        <v>0</v>
      </c>
      <c r="L374" s="171">
        <v>10</v>
      </c>
      <c r="M374" s="171">
        <v>0</v>
      </c>
      <c r="N374" s="171">
        <v>5</v>
      </c>
      <c r="O374" s="156" t="str">
        <f>IF((G374&lt;=N374),"Request","")</f>
        <v/>
      </c>
      <c r="P374" s="158" t="s">
        <v>25</v>
      </c>
      <c r="Q374" s="157" t="str">
        <f t="shared" si="17"/>
        <v/>
      </c>
    </row>
    <row r="375" spans="1:17" s="117" customFormat="1" hidden="1" thickTop="1" x14ac:dyDescent="0.25">
      <c r="A375" s="181">
        <v>368</v>
      </c>
      <c r="B375" s="157" t="s">
        <v>1073</v>
      </c>
      <c r="C375" s="175" t="s">
        <v>19</v>
      </c>
      <c r="D375" s="156" t="s">
        <v>141</v>
      </c>
      <c r="E375" s="159" t="s">
        <v>1077</v>
      </c>
      <c r="F375" s="156"/>
      <c r="G375" s="171">
        <f>K375+L375-M375</f>
        <v>10</v>
      </c>
      <c r="H375" s="180" t="s">
        <v>904</v>
      </c>
      <c r="I375" s="173" t="s">
        <v>638</v>
      </c>
      <c r="J375" s="172"/>
      <c r="K375" s="171">
        <v>0</v>
      </c>
      <c r="L375" s="171">
        <v>10</v>
      </c>
      <c r="M375" s="171">
        <v>0</v>
      </c>
      <c r="N375" s="171">
        <v>5</v>
      </c>
      <c r="O375" s="156" t="str">
        <f>IF((G375&lt;=N375),"Request","")</f>
        <v/>
      </c>
      <c r="P375" s="158" t="s">
        <v>25</v>
      </c>
      <c r="Q375" s="157" t="str">
        <f t="shared" si="17"/>
        <v/>
      </c>
    </row>
    <row r="376" spans="1:17" s="117" customFormat="1" hidden="1" thickTop="1" x14ac:dyDescent="0.25">
      <c r="A376" s="181">
        <v>369</v>
      </c>
      <c r="B376" s="157" t="s">
        <v>1073</v>
      </c>
      <c r="C376" s="175" t="s">
        <v>19</v>
      </c>
      <c r="D376" s="156" t="s">
        <v>141</v>
      </c>
      <c r="E376" s="159" t="s">
        <v>1074</v>
      </c>
      <c r="F376" s="156"/>
      <c r="G376" s="171">
        <f>K376+L376-M376</f>
        <v>10</v>
      </c>
      <c r="H376" s="180" t="s">
        <v>904</v>
      </c>
      <c r="I376" s="173" t="s">
        <v>638</v>
      </c>
      <c r="J376" s="172"/>
      <c r="K376" s="171">
        <v>0</v>
      </c>
      <c r="L376" s="171">
        <v>10</v>
      </c>
      <c r="M376" s="171">
        <v>0</v>
      </c>
      <c r="N376" s="171">
        <v>5</v>
      </c>
      <c r="O376" s="156" t="str">
        <f>IF((G376&lt;=N376),"Request","")</f>
        <v/>
      </c>
      <c r="P376" s="158" t="s">
        <v>25</v>
      </c>
      <c r="Q376" s="157" t="str">
        <f t="shared" si="17"/>
        <v/>
      </c>
    </row>
    <row r="377" spans="1:17" s="117" customFormat="1" hidden="1" thickTop="1" x14ac:dyDescent="0.25">
      <c r="A377" s="181">
        <v>370</v>
      </c>
      <c r="B377" s="157" t="s">
        <v>1073</v>
      </c>
      <c r="C377" s="175" t="s">
        <v>19</v>
      </c>
      <c r="D377" s="156" t="s">
        <v>1017</v>
      </c>
      <c r="E377" s="159" t="s">
        <v>1079</v>
      </c>
      <c r="F377" s="156"/>
      <c r="G377" s="171">
        <f>K377+L377-M377</f>
        <v>10</v>
      </c>
      <c r="H377" s="180" t="s">
        <v>904</v>
      </c>
      <c r="I377" s="173" t="s">
        <v>638</v>
      </c>
      <c r="J377" s="172"/>
      <c r="K377" s="171">
        <v>0</v>
      </c>
      <c r="L377" s="171">
        <v>10</v>
      </c>
      <c r="M377" s="171">
        <v>0</v>
      </c>
      <c r="N377" s="171">
        <v>5</v>
      </c>
      <c r="O377" s="156" t="str">
        <f>IF((G377&lt;=N377),"Request","")</f>
        <v/>
      </c>
      <c r="P377" s="158" t="s">
        <v>25</v>
      </c>
      <c r="Q377" s="157" t="str">
        <f t="shared" si="17"/>
        <v/>
      </c>
    </row>
    <row r="378" spans="1:17" s="117" customFormat="1" hidden="1" thickTop="1" x14ac:dyDescent="0.25">
      <c r="A378" s="181">
        <v>371</v>
      </c>
      <c r="B378" s="157" t="s">
        <v>1073</v>
      </c>
      <c r="C378" s="175" t="s">
        <v>19</v>
      </c>
      <c r="D378" s="156" t="s">
        <v>141</v>
      </c>
      <c r="E378" s="159" t="s">
        <v>1078</v>
      </c>
      <c r="F378" s="156"/>
      <c r="G378" s="171">
        <f>K378+L378-M378</f>
        <v>10</v>
      </c>
      <c r="H378" s="180" t="s">
        <v>904</v>
      </c>
      <c r="I378" s="173" t="s">
        <v>638</v>
      </c>
      <c r="J378" s="172"/>
      <c r="K378" s="171">
        <v>0</v>
      </c>
      <c r="L378" s="171">
        <v>10</v>
      </c>
      <c r="M378" s="171">
        <v>0</v>
      </c>
      <c r="N378" s="171">
        <v>5</v>
      </c>
      <c r="O378" s="156" t="str">
        <f>IF((G378&lt;=N378),"Request","")</f>
        <v/>
      </c>
      <c r="P378" s="158" t="s">
        <v>25</v>
      </c>
      <c r="Q378" s="157" t="str">
        <f t="shared" si="17"/>
        <v/>
      </c>
    </row>
    <row r="379" spans="1:17" s="117" customFormat="1" hidden="1" thickTop="1" x14ac:dyDescent="0.25">
      <c r="A379" s="181">
        <v>372</v>
      </c>
      <c r="B379" s="156" t="s">
        <v>850</v>
      </c>
      <c r="C379" s="175" t="s">
        <v>866</v>
      </c>
      <c r="D379" s="176" t="s">
        <v>554</v>
      </c>
      <c r="E379" s="159" t="s">
        <v>883</v>
      </c>
      <c r="F379" s="176"/>
      <c r="G379" s="171">
        <f>K379+L379-M379</f>
        <v>10</v>
      </c>
      <c r="H379" s="159" t="s">
        <v>83</v>
      </c>
      <c r="I379" s="173" t="s">
        <v>386</v>
      </c>
      <c r="J379" s="172"/>
      <c r="K379" s="171">
        <v>0</v>
      </c>
      <c r="L379" s="171">
        <v>10</v>
      </c>
      <c r="M379" s="171">
        <v>0</v>
      </c>
      <c r="N379" s="171">
        <v>5</v>
      </c>
      <c r="O379" s="156" t="str">
        <f>IF((G379&lt;=N379),"Request","")</f>
        <v/>
      </c>
      <c r="P379" s="158" t="s">
        <v>25</v>
      </c>
      <c r="Q379" s="157" t="str">
        <f t="shared" si="17"/>
        <v/>
      </c>
    </row>
    <row r="380" spans="1:17" s="117" customFormat="1" hidden="1" thickTop="1" x14ac:dyDescent="0.25">
      <c r="A380" s="181">
        <v>373</v>
      </c>
      <c r="B380" s="156" t="s">
        <v>876</v>
      </c>
      <c r="C380" s="175" t="s">
        <v>866</v>
      </c>
      <c r="D380" s="176" t="s">
        <v>998</v>
      </c>
      <c r="E380" s="159" t="s">
        <v>883</v>
      </c>
      <c r="F380" s="176"/>
      <c r="G380" s="171">
        <f>K380+L380-M380</f>
        <v>8</v>
      </c>
      <c r="H380" s="159" t="s">
        <v>22</v>
      </c>
      <c r="I380" s="173" t="s">
        <v>386</v>
      </c>
      <c r="J380" s="172"/>
      <c r="K380" s="171">
        <v>0</v>
      </c>
      <c r="L380" s="171">
        <v>8</v>
      </c>
      <c r="M380" s="171">
        <v>0</v>
      </c>
      <c r="N380" s="171">
        <v>2</v>
      </c>
      <c r="O380" s="156" t="str">
        <f>IF((G380&lt;=N380),"Request","")</f>
        <v/>
      </c>
      <c r="P380" s="158" t="s">
        <v>25</v>
      </c>
      <c r="Q380" s="157" t="str">
        <f t="shared" si="17"/>
        <v/>
      </c>
    </row>
    <row r="381" spans="1:17" s="117" customFormat="1" hidden="1" thickTop="1" x14ac:dyDescent="0.25">
      <c r="A381" s="181">
        <v>374</v>
      </c>
      <c r="B381" s="175" t="s">
        <v>850</v>
      </c>
      <c r="C381" s="175" t="s">
        <v>19</v>
      </c>
      <c r="D381" s="158" t="s">
        <v>808</v>
      </c>
      <c r="E381" s="175" t="s">
        <v>886</v>
      </c>
      <c r="F381" s="158"/>
      <c r="G381" s="171">
        <f>K381+L381-M381</f>
        <v>0</v>
      </c>
      <c r="H381" s="158" t="s">
        <v>808</v>
      </c>
      <c r="I381" s="173" t="s">
        <v>638</v>
      </c>
      <c r="J381" s="172"/>
      <c r="K381" s="171">
        <v>0</v>
      </c>
      <c r="L381" s="171">
        <v>0</v>
      </c>
      <c r="M381" s="171">
        <v>0</v>
      </c>
      <c r="N381" s="171">
        <v>3</v>
      </c>
      <c r="O381" s="156" t="str">
        <f>IF((G381&lt;=N381),"Request","")</f>
        <v>Request</v>
      </c>
      <c r="P381" s="158" t="s">
        <v>25</v>
      </c>
      <c r="Q381" s="157" t="str">
        <f t="shared" si="17"/>
        <v>Newly Requested Spares</v>
      </c>
    </row>
    <row r="382" spans="1:17" s="117" customFormat="1" hidden="1" thickTop="1" x14ac:dyDescent="0.25">
      <c r="A382" s="181">
        <v>375</v>
      </c>
      <c r="B382" s="173" t="s">
        <v>1133</v>
      </c>
      <c r="C382" s="156" t="s">
        <v>30</v>
      </c>
      <c r="D382" s="240" t="s">
        <v>22</v>
      </c>
      <c r="E382" s="180" t="s">
        <v>1156</v>
      </c>
      <c r="F382" s="240"/>
      <c r="G382" s="171">
        <f>K382+L382-M382</f>
        <v>1</v>
      </c>
      <c r="H382" s="243" t="s">
        <v>554</v>
      </c>
      <c r="I382" s="156" t="s">
        <v>638</v>
      </c>
      <c r="J382" s="170"/>
      <c r="K382" s="171">
        <v>0</v>
      </c>
      <c r="L382" s="171">
        <v>1</v>
      </c>
      <c r="M382" s="171">
        <v>0</v>
      </c>
      <c r="N382" s="171">
        <v>1</v>
      </c>
      <c r="O382" s="156" t="str">
        <f>IF((G382&lt;=N382),"Request","")</f>
        <v>Request</v>
      </c>
      <c r="P382" s="158"/>
      <c r="Q382" s="157"/>
    </row>
    <row r="383" spans="1:17" s="117" customFormat="1" hidden="1" thickTop="1" x14ac:dyDescent="0.25">
      <c r="A383" s="181">
        <v>376</v>
      </c>
      <c r="B383" s="173" t="s">
        <v>786</v>
      </c>
      <c r="C383" s="175" t="s">
        <v>19</v>
      </c>
      <c r="D383" s="173" t="s">
        <v>787</v>
      </c>
      <c r="E383" s="157" t="s">
        <v>707</v>
      </c>
      <c r="F383" s="173"/>
      <c r="G383" s="171">
        <f>K383+L383-M383</f>
        <v>1</v>
      </c>
      <c r="H383" s="173" t="s">
        <v>141</v>
      </c>
      <c r="I383" s="173" t="s">
        <v>386</v>
      </c>
      <c r="J383" s="172"/>
      <c r="K383" s="171">
        <v>0</v>
      </c>
      <c r="L383" s="171">
        <v>1</v>
      </c>
      <c r="M383" s="171">
        <v>0</v>
      </c>
      <c r="N383" s="171">
        <v>1</v>
      </c>
      <c r="O383" s="156" t="str">
        <f>IF((G383&lt;=N383),"Request","")</f>
        <v>Request</v>
      </c>
      <c r="P383" s="158" t="s">
        <v>25</v>
      </c>
      <c r="Q383" s="157" t="str">
        <f t="shared" ref="Q383:Q391" si="18">IF(O383="Request","Newly Requested Spares","")</f>
        <v>Newly Requested Spares</v>
      </c>
    </row>
    <row r="384" spans="1:17" s="117" customFormat="1" hidden="1" thickTop="1" x14ac:dyDescent="0.25">
      <c r="A384" s="181">
        <v>377</v>
      </c>
      <c r="B384" s="173" t="s">
        <v>786</v>
      </c>
      <c r="C384" s="175" t="s">
        <v>19</v>
      </c>
      <c r="D384" s="173" t="s">
        <v>787</v>
      </c>
      <c r="E384" s="157" t="s">
        <v>706</v>
      </c>
      <c r="F384" s="173"/>
      <c r="G384" s="171">
        <f>K384+L384-M384</f>
        <v>3</v>
      </c>
      <c r="H384" s="173" t="s">
        <v>141</v>
      </c>
      <c r="I384" s="173" t="s">
        <v>386</v>
      </c>
      <c r="J384" s="172"/>
      <c r="K384" s="171">
        <v>0</v>
      </c>
      <c r="L384" s="171">
        <v>3</v>
      </c>
      <c r="M384" s="171">
        <v>0</v>
      </c>
      <c r="N384" s="171">
        <v>1</v>
      </c>
      <c r="O384" s="156" t="str">
        <f>IF((G384&lt;=N384),"Request","")</f>
        <v/>
      </c>
      <c r="P384" s="158" t="s">
        <v>25</v>
      </c>
      <c r="Q384" s="157" t="str">
        <f t="shared" si="18"/>
        <v/>
      </c>
    </row>
    <row r="385" spans="1:17" s="117" customFormat="1" hidden="1" thickTop="1" x14ac:dyDescent="0.25">
      <c r="A385" s="181">
        <v>378</v>
      </c>
      <c r="B385" s="175" t="s">
        <v>857</v>
      </c>
      <c r="C385" s="175" t="s">
        <v>19</v>
      </c>
      <c r="D385" s="158" t="s">
        <v>858</v>
      </c>
      <c r="E385" s="158" t="s">
        <v>859</v>
      </c>
      <c r="F385" s="158"/>
      <c r="G385" s="171">
        <f>K385+L385-M385</f>
        <v>1</v>
      </c>
      <c r="H385" s="173" t="s">
        <v>860</v>
      </c>
      <c r="I385" s="173" t="s">
        <v>386</v>
      </c>
      <c r="J385" s="170"/>
      <c r="K385" s="171">
        <v>0</v>
      </c>
      <c r="L385" s="171">
        <v>1</v>
      </c>
      <c r="M385" s="171">
        <v>0</v>
      </c>
      <c r="N385" s="171">
        <v>1</v>
      </c>
      <c r="O385" s="156" t="str">
        <f>IF((G385&lt;=N385),"Request","")</f>
        <v>Request</v>
      </c>
      <c r="P385" s="158" t="s">
        <v>25</v>
      </c>
      <c r="Q385" s="157" t="str">
        <f t="shared" si="18"/>
        <v>Newly Requested Spares</v>
      </c>
    </row>
    <row r="386" spans="1:17" s="117" customFormat="1" hidden="1" thickTop="1" x14ac:dyDescent="0.25">
      <c r="A386" s="181">
        <v>379</v>
      </c>
      <c r="B386" s="156" t="s">
        <v>688</v>
      </c>
      <c r="C386" s="156" t="s">
        <v>19</v>
      </c>
      <c r="D386" s="176" t="s">
        <v>690</v>
      </c>
      <c r="E386" s="157" t="s">
        <v>689</v>
      </c>
      <c r="F386" s="176"/>
      <c r="G386" s="171">
        <f>K386+L386-M386</f>
        <v>1</v>
      </c>
      <c r="H386" s="175" t="s">
        <v>83</v>
      </c>
      <c r="I386" s="156" t="s">
        <v>638</v>
      </c>
      <c r="J386" s="172"/>
      <c r="K386" s="171">
        <v>0</v>
      </c>
      <c r="L386" s="171">
        <v>1</v>
      </c>
      <c r="M386" s="171">
        <v>0</v>
      </c>
      <c r="N386" s="171">
        <v>1</v>
      </c>
      <c r="O386" s="156" t="str">
        <f>IF((G386&lt;=N386),"Request","")</f>
        <v>Request</v>
      </c>
      <c r="P386" s="158" t="s">
        <v>25</v>
      </c>
      <c r="Q386" s="157" t="str">
        <f t="shared" si="18"/>
        <v>Newly Requested Spares</v>
      </c>
    </row>
    <row r="387" spans="1:17" s="117" customFormat="1" hidden="1" thickTop="1" x14ac:dyDescent="0.25">
      <c r="A387" s="181">
        <v>380</v>
      </c>
      <c r="B387" s="156" t="s">
        <v>673</v>
      </c>
      <c r="C387" s="156" t="s">
        <v>243</v>
      </c>
      <c r="D387" s="175" t="s">
        <v>927</v>
      </c>
      <c r="E387" s="175" t="s">
        <v>926</v>
      </c>
      <c r="F387" s="175"/>
      <c r="G387" s="171">
        <f>K387+L387-M387</f>
        <v>2</v>
      </c>
      <c r="H387" s="156" t="s">
        <v>83</v>
      </c>
      <c r="I387" s="156" t="s">
        <v>386</v>
      </c>
      <c r="J387" s="172"/>
      <c r="K387" s="171">
        <v>0</v>
      </c>
      <c r="L387" s="171">
        <v>2</v>
      </c>
      <c r="M387" s="171">
        <v>0</v>
      </c>
      <c r="N387" s="174">
        <v>1</v>
      </c>
      <c r="O387" s="156" t="str">
        <f>IF((G387&lt;=N387),"Request","")</f>
        <v/>
      </c>
      <c r="P387" s="158" t="s">
        <v>25</v>
      </c>
      <c r="Q387" s="157" t="str">
        <f t="shared" si="18"/>
        <v/>
      </c>
    </row>
    <row r="388" spans="1:17" s="117" customFormat="1" hidden="1" thickTop="1" x14ac:dyDescent="0.25">
      <c r="A388" s="181">
        <v>381</v>
      </c>
      <c r="B388" s="156" t="s">
        <v>134</v>
      </c>
      <c r="C388" s="156" t="s">
        <v>445</v>
      </c>
      <c r="D388" s="156" t="s">
        <v>149</v>
      </c>
      <c r="E388" s="156" t="s">
        <v>148</v>
      </c>
      <c r="F388" s="156"/>
      <c r="G388" s="171">
        <f>K388+L388-M388</f>
        <v>9</v>
      </c>
      <c r="H388" s="156" t="s">
        <v>150</v>
      </c>
      <c r="I388" s="156" t="s">
        <v>638</v>
      </c>
      <c r="J388" s="172"/>
      <c r="K388" s="171">
        <v>0</v>
      </c>
      <c r="L388" s="171">
        <v>10</v>
      </c>
      <c r="M388" s="171">
        <v>1</v>
      </c>
      <c r="N388" s="171">
        <v>5</v>
      </c>
      <c r="O388" s="156" t="str">
        <f>IF((G388&lt;=N388),"Request","")</f>
        <v/>
      </c>
      <c r="P388" s="158" t="s">
        <v>25</v>
      </c>
      <c r="Q388" s="157" t="str">
        <f t="shared" si="18"/>
        <v/>
      </c>
    </row>
    <row r="389" spans="1:17" s="117" customFormat="1" hidden="1" thickTop="1" x14ac:dyDescent="0.25">
      <c r="A389" s="181">
        <v>382</v>
      </c>
      <c r="B389" s="156" t="s">
        <v>134</v>
      </c>
      <c r="C389" s="156" t="s">
        <v>445</v>
      </c>
      <c r="D389" s="156" t="s">
        <v>149</v>
      </c>
      <c r="E389" s="156" t="s">
        <v>446</v>
      </c>
      <c r="F389" s="156"/>
      <c r="G389" s="171">
        <f>K389+L389-M389</f>
        <v>9</v>
      </c>
      <c r="H389" s="156" t="s">
        <v>150</v>
      </c>
      <c r="I389" s="156" t="s">
        <v>638</v>
      </c>
      <c r="J389" s="172"/>
      <c r="K389" s="171">
        <v>0</v>
      </c>
      <c r="L389" s="171">
        <v>10</v>
      </c>
      <c r="M389" s="171">
        <v>1</v>
      </c>
      <c r="N389" s="171">
        <v>5</v>
      </c>
      <c r="O389" s="156" t="str">
        <f>IF((G389&lt;=N389),"Request","")</f>
        <v/>
      </c>
      <c r="P389" s="158" t="s">
        <v>25</v>
      </c>
      <c r="Q389" s="157" t="str">
        <f t="shared" si="18"/>
        <v/>
      </c>
    </row>
    <row r="390" spans="1:17" s="117" customFormat="1" thickTop="1" x14ac:dyDescent="0.25">
      <c r="A390" s="181">
        <v>383</v>
      </c>
      <c r="B390" s="156" t="s">
        <v>640</v>
      </c>
      <c r="C390" s="156" t="s">
        <v>19</v>
      </c>
      <c r="D390" s="156" t="s">
        <v>635</v>
      </c>
      <c r="E390" s="156" t="s">
        <v>635</v>
      </c>
      <c r="F390" s="158"/>
      <c r="G390" s="171">
        <f>K390+L390-M390</f>
        <v>2</v>
      </c>
      <c r="H390" s="172" t="s">
        <v>22</v>
      </c>
      <c r="I390" s="156" t="s">
        <v>386</v>
      </c>
      <c r="J390" s="172"/>
      <c r="K390" s="171">
        <v>0</v>
      </c>
      <c r="L390" s="171">
        <v>2</v>
      </c>
      <c r="M390" s="171">
        <v>0</v>
      </c>
      <c r="N390" s="171">
        <v>1</v>
      </c>
      <c r="O390" s="156" t="str">
        <f>IF((G390&lt;=N390),"Request","")</f>
        <v/>
      </c>
      <c r="P390" s="158" t="s">
        <v>25</v>
      </c>
      <c r="Q390" s="157" t="str">
        <f t="shared" si="18"/>
        <v/>
      </c>
    </row>
    <row r="391" spans="1:17" s="117" customFormat="1" ht="11.25" hidden="1" x14ac:dyDescent="0.25">
      <c r="A391" s="181">
        <v>384</v>
      </c>
      <c r="B391" s="156" t="s">
        <v>557</v>
      </c>
      <c r="C391" s="156" t="s">
        <v>30</v>
      </c>
      <c r="D391" s="176" t="s">
        <v>375</v>
      </c>
      <c r="E391" s="159" t="s">
        <v>595</v>
      </c>
      <c r="F391" s="176"/>
      <c r="G391" s="171">
        <f>K391+L391-M391</f>
        <v>0</v>
      </c>
      <c r="H391" s="156" t="s">
        <v>86</v>
      </c>
      <c r="I391" s="156" t="s">
        <v>386</v>
      </c>
      <c r="J391" s="172"/>
      <c r="K391" s="171">
        <v>0</v>
      </c>
      <c r="L391" s="171">
        <v>0</v>
      </c>
      <c r="M391" s="171">
        <v>0</v>
      </c>
      <c r="N391" s="171">
        <v>5</v>
      </c>
      <c r="O391" s="156" t="str">
        <f>IF((G391&lt;=N391),"Request","")</f>
        <v>Request</v>
      </c>
      <c r="P391" s="158" t="s">
        <v>25</v>
      </c>
      <c r="Q391" s="157" t="str">
        <f t="shared" si="18"/>
        <v>Newly Requested Spares</v>
      </c>
    </row>
    <row r="392" spans="1:17" s="117" customFormat="1" ht="11.25" hidden="1" x14ac:dyDescent="0.25">
      <c r="A392" s="181">
        <v>385</v>
      </c>
      <c r="B392" s="156" t="s">
        <v>657</v>
      </c>
      <c r="C392" s="156" t="s">
        <v>30</v>
      </c>
      <c r="D392" s="176" t="s">
        <v>375</v>
      </c>
      <c r="E392" s="159" t="s">
        <v>656</v>
      </c>
      <c r="F392" s="176"/>
      <c r="G392" s="171">
        <f>K392+L392-M392</f>
        <v>2</v>
      </c>
      <c r="H392" s="156" t="s">
        <v>86</v>
      </c>
      <c r="I392" s="156" t="s">
        <v>386</v>
      </c>
      <c r="J392" s="170"/>
      <c r="K392" s="171">
        <v>0</v>
      </c>
      <c r="L392" s="171">
        <v>2</v>
      </c>
      <c r="M392" s="171">
        <v>0</v>
      </c>
      <c r="N392" s="171">
        <v>1</v>
      </c>
      <c r="O392" s="156" t="str">
        <f>IF((G392&lt;=N392),"Request","")</f>
        <v/>
      </c>
      <c r="P392" s="158" t="s">
        <v>25</v>
      </c>
      <c r="Q392" s="157"/>
    </row>
    <row r="393" spans="1:17" s="117" customFormat="1" ht="11.25" hidden="1" x14ac:dyDescent="0.25">
      <c r="A393" s="181">
        <v>386</v>
      </c>
      <c r="B393" s="156" t="s">
        <v>557</v>
      </c>
      <c r="C393" s="156" t="s">
        <v>243</v>
      </c>
      <c r="D393" s="175" t="s">
        <v>927</v>
      </c>
      <c r="E393" s="175" t="s">
        <v>1154</v>
      </c>
      <c r="F393" s="175"/>
      <c r="G393" s="171">
        <f>K393+L393-M393</f>
        <v>1</v>
      </c>
      <c r="H393" s="156" t="s">
        <v>83</v>
      </c>
      <c r="I393" s="156" t="s">
        <v>386</v>
      </c>
      <c r="J393" s="172"/>
      <c r="K393" s="171">
        <v>0</v>
      </c>
      <c r="L393" s="171">
        <v>1</v>
      </c>
      <c r="M393" s="171">
        <v>0</v>
      </c>
      <c r="N393" s="174">
        <v>1</v>
      </c>
      <c r="O393" s="156" t="str">
        <f>IF((G393&lt;=N393),"Request","")</f>
        <v>Request</v>
      </c>
      <c r="P393" s="158" t="s">
        <v>25</v>
      </c>
      <c r="Q393" s="157" t="str">
        <f t="shared" ref="Q393:Q399" si="19">IF(O393="Request","Newly Requested Spares","")</f>
        <v>Newly Requested Spares</v>
      </c>
    </row>
    <row r="394" spans="1:17" s="117" customFormat="1" ht="11.25" hidden="1" x14ac:dyDescent="0.25">
      <c r="A394" s="181">
        <v>387</v>
      </c>
      <c r="B394" s="175" t="s">
        <v>676</v>
      </c>
      <c r="C394" s="175" t="s">
        <v>19</v>
      </c>
      <c r="D394" s="175" t="s">
        <v>554</v>
      </c>
      <c r="E394" s="175" t="s">
        <v>770</v>
      </c>
      <c r="F394" s="175"/>
      <c r="G394" s="171">
        <f>K394+L394-M394</f>
        <v>4</v>
      </c>
      <c r="H394" s="173" t="s">
        <v>709</v>
      </c>
      <c r="I394" s="173" t="s">
        <v>638</v>
      </c>
      <c r="J394" s="178"/>
      <c r="K394" s="171">
        <v>0</v>
      </c>
      <c r="L394" s="171">
        <v>4</v>
      </c>
      <c r="M394" s="171">
        <v>0</v>
      </c>
      <c r="N394" s="171">
        <v>1</v>
      </c>
      <c r="O394" s="156" t="str">
        <f>IF((G394&lt;=N394),"Request","")</f>
        <v/>
      </c>
      <c r="P394" s="158" t="s">
        <v>25</v>
      </c>
      <c r="Q394" s="157" t="str">
        <f t="shared" si="19"/>
        <v/>
      </c>
    </row>
    <row r="395" spans="1:17" s="117" customFormat="1" ht="11.25" hidden="1" x14ac:dyDescent="0.25">
      <c r="A395" s="181">
        <v>388</v>
      </c>
      <c r="B395" s="159" t="s">
        <v>1072</v>
      </c>
      <c r="C395" s="175" t="s">
        <v>19</v>
      </c>
      <c r="D395" s="176" t="s">
        <v>1071</v>
      </c>
      <c r="E395" s="176" t="s">
        <v>1071</v>
      </c>
      <c r="F395" s="176"/>
      <c r="G395" s="171">
        <f>K395+L395-M395</f>
        <v>1</v>
      </c>
      <c r="H395" s="180" t="s">
        <v>83</v>
      </c>
      <c r="I395" s="173" t="s">
        <v>638</v>
      </c>
      <c r="J395" s="172"/>
      <c r="K395" s="171">
        <v>0</v>
      </c>
      <c r="L395" s="171">
        <v>1</v>
      </c>
      <c r="M395" s="171">
        <v>0</v>
      </c>
      <c r="N395" s="171">
        <v>1</v>
      </c>
      <c r="O395" s="156" t="str">
        <f>IF((G395&lt;=N395),"Request","")</f>
        <v>Request</v>
      </c>
      <c r="P395" s="158" t="s">
        <v>25</v>
      </c>
      <c r="Q395" s="157" t="str">
        <f t="shared" si="19"/>
        <v>Newly Requested Spares</v>
      </c>
    </row>
    <row r="396" spans="1:17" s="117" customFormat="1" ht="11.25" hidden="1" x14ac:dyDescent="0.25">
      <c r="A396" s="181">
        <v>389</v>
      </c>
      <c r="B396" s="175" t="s">
        <v>850</v>
      </c>
      <c r="C396" s="175" t="s">
        <v>19</v>
      </c>
      <c r="D396" s="158" t="s">
        <v>808</v>
      </c>
      <c r="E396" s="186" t="s">
        <v>849</v>
      </c>
      <c r="F396" s="158"/>
      <c r="G396" s="171">
        <f>K396+L396-M396</f>
        <v>0</v>
      </c>
      <c r="H396" s="158" t="s">
        <v>808</v>
      </c>
      <c r="I396" s="173" t="s">
        <v>638</v>
      </c>
      <c r="J396" s="172"/>
      <c r="K396" s="171">
        <v>0</v>
      </c>
      <c r="L396" s="171">
        <v>0</v>
      </c>
      <c r="M396" s="171">
        <v>0</v>
      </c>
      <c r="N396" s="171">
        <v>3</v>
      </c>
      <c r="O396" s="156" t="str">
        <f>IF((G396&lt;=N396),"Request","")</f>
        <v>Request</v>
      </c>
      <c r="P396" s="158" t="s">
        <v>25</v>
      </c>
      <c r="Q396" s="157" t="str">
        <f t="shared" si="19"/>
        <v>Newly Requested Spares</v>
      </c>
    </row>
    <row r="397" spans="1:17" s="117" customFormat="1" ht="11.25" hidden="1" x14ac:dyDescent="0.25">
      <c r="A397" s="181">
        <v>390</v>
      </c>
      <c r="B397" s="158" t="s">
        <v>409</v>
      </c>
      <c r="C397" s="156" t="s">
        <v>19</v>
      </c>
      <c r="D397" s="156" t="s">
        <v>646</v>
      </c>
      <c r="E397" s="158" t="s">
        <v>650</v>
      </c>
      <c r="F397" s="156"/>
      <c r="G397" s="171">
        <f>K397+L397-M397</f>
        <v>0</v>
      </c>
      <c r="H397" s="172" t="s">
        <v>109</v>
      </c>
      <c r="I397" s="156" t="s">
        <v>386</v>
      </c>
      <c r="J397" s="170"/>
      <c r="K397" s="171">
        <v>0</v>
      </c>
      <c r="L397" s="171">
        <v>0</v>
      </c>
      <c r="M397" s="171">
        <v>0</v>
      </c>
      <c r="N397" s="171">
        <v>1</v>
      </c>
      <c r="O397" s="156" t="str">
        <f>IF((G397&lt;=N397),"Request","")</f>
        <v>Request</v>
      </c>
      <c r="P397" s="158" t="s">
        <v>25</v>
      </c>
      <c r="Q397" s="157" t="str">
        <f t="shared" si="19"/>
        <v>Newly Requested Spares</v>
      </c>
    </row>
    <row r="398" spans="1:17" s="117" customFormat="1" ht="11.25" hidden="1" x14ac:dyDescent="0.25">
      <c r="A398" s="181">
        <v>391</v>
      </c>
      <c r="B398" s="175" t="s">
        <v>696</v>
      </c>
      <c r="C398" s="175" t="s">
        <v>19</v>
      </c>
      <c r="D398" s="156" t="s">
        <v>780</v>
      </c>
      <c r="E398" s="156" t="s">
        <v>771</v>
      </c>
      <c r="F398" s="156"/>
      <c r="G398" s="171">
        <f>K398+L398-M398</f>
        <v>1</v>
      </c>
      <c r="H398" s="173" t="s">
        <v>83</v>
      </c>
      <c r="I398" s="173" t="s">
        <v>386</v>
      </c>
      <c r="J398" s="170"/>
      <c r="K398" s="171">
        <v>0</v>
      </c>
      <c r="L398" s="171">
        <v>1</v>
      </c>
      <c r="M398" s="171">
        <v>0</v>
      </c>
      <c r="N398" s="171">
        <v>1</v>
      </c>
      <c r="O398" s="156" t="str">
        <f>IF((G398&lt;=N398),"Request","")</f>
        <v>Request</v>
      </c>
      <c r="P398" s="158" t="s">
        <v>25</v>
      </c>
      <c r="Q398" s="157" t="str">
        <f t="shared" si="19"/>
        <v>Newly Requested Spares</v>
      </c>
    </row>
    <row r="399" spans="1:17" s="117" customFormat="1" ht="11.25" hidden="1" x14ac:dyDescent="0.25">
      <c r="A399" s="181">
        <v>392</v>
      </c>
      <c r="B399" s="175" t="s">
        <v>784</v>
      </c>
      <c r="C399" s="175" t="s">
        <v>19</v>
      </c>
      <c r="D399" s="158" t="s">
        <v>785</v>
      </c>
      <c r="E399" s="156" t="s">
        <v>783</v>
      </c>
      <c r="F399" s="158"/>
      <c r="G399" s="171">
        <f>K399+L399-M399</f>
        <v>1</v>
      </c>
      <c r="H399" s="173" t="s">
        <v>83</v>
      </c>
      <c r="I399" s="173" t="s">
        <v>386</v>
      </c>
      <c r="J399" s="172"/>
      <c r="K399" s="171">
        <v>0</v>
      </c>
      <c r="L399" s="171">
        <v>1</v>
      </c>
      <c r="M399" s="171">
        <v>0</v>
      </c>
      <c r="N399" s="171">
        <v>1</v>
      </c>
      <c r="O399" s="156" t="str">
        <f>IF((G399&lt;=N399),"Request","")</f>
        <v>Request</v>
      </c>
      <c r="P399" s="158" t="s">
        <v>25</v>
      </c>
      <c r="Q399" s="157" t="str">
        <f t="shared" si="19"/>
        <v>Newly Requested Spares</v>
      </c>
    </row>
    <row r="400" spans="1:17" s="117" customFormat="1" ht="11.25" hidden="1" x14ac:dyDescent="0.25">
      <c r="A400" s="181">
        <v>393</v>
      </c>
      <c r="B400" s="173" t="s">
        <v>853</v>
      </c>
      <c r="C400" s="156" t="s">
        <v>30</v>
      </c>
      <c r="D400" s="240" t="s">
        <v>774</v>
      </c>
      <c r="E400" s="180" t="s">
        <v>1158</v>
      </c>
      <c r="F400" s="240"/>
      <c r="G400" s="171">
        <f>K400+L400-M400</f>
        <v>1</v>
      </c>
      <c r="H400" s="243" t="s">
        <v>554</v>
      </c>
      <c r="I400" s="156" t="s">
        <v>638</v>
      </c>
      <c r="J400" s="170"/>
      <c r="K400" s="171">
        <v>0</v>
      </c>
      <c r="L400" s="171">
        <v>1</v>
      </c>
      <c r="M400" s="171">
        <v>0</v>
      </c>
      <c r="N400" s="171">
        <v>0</v>
      </c>
      <c r="O400" s="156" t="str">
        <f>IF((G400&lt;=N400),"Request","")</f>
        <v/>
      </c>
      <c r="P400" s="158"/>
      <c r="Q400" s="157"/>
    </row>
    <row r="401" spans="1:17" s="117" customFormat="1" ht="11.25" hidden="1" x14ac:dyDescent="0.25">
      <c r="A401" s="181">
        <v>394</v>
      </c>
      <c r="B401" s="156" t="s">
        <v>1172</v>
      </c>
      <c r="C401" s="156" t="s">
        <v>267</v>
      </c>
      <c r="D401" s="156" t="s">
        <v>276</v>
      </c>
      <c r="E401" s="156" t="s">
        <v>275</v>
      </c>
      <c r="F401" s="156"/>
      <c r="G401" s="171">
        <f>K401+L401-M401</f>
        <v>5</v>
      </c>
      <c r="H401" s="156" t="s">
        <v>38</v>
      </c>
      <c r="I401" s="156" t="s">
        <v>386</v>
      </c>
      <c r="J401" s="170"/>
      <c r="K401" s="171">
        <v>0</v>
      </c>
      <c r="L401" s="171">
        <v>5</v>
      </c>
      <c r="M401" s="171">
        <v>0</v>
      </c>
      <c r="N401" s="171">
        <v>1</v>
      </c>
      <c r="O401" s="156" t="str">
        <f>IF((G401&lt;=N401),"Request","")</f>
        <v/>
      </c>
      <c r="P401" s="158" t="s">
        <v>25</v>
      </c>
      <c r="Q401" s="157" t="str">
        <f t="shared" ref="Q401:Q411" si="20">IF(O401="Request","Newly Requested Spares","")</f>
        <v/>
      </c>
    </row>
    <row r="402" spans="1:17" s="117" customFormat="1" ht="11.25" hidden="1" x14ac:dyDescent="0.25">
      <c r="A402" s="181">
        <v>395</v>
      </c>
      <c r="B402" s="156" t="s">
        <v>333</v>
      </c>
      <c r="C402" s="156" t="s">
        <v>328</v>
      </c>
      <c r="D402" s="156" t="s">
        <v>337</v>
      </c>
      <c r="E402" s="156" t="s">
        <v>338</v>
      </c>
      <c r="F402" s="156"/>
      <c r="G402" s="171">
        <f>K402+L402-M402</f>
        <v>10</v>
      </c>
      <c r="H402" s="156" t="s">
        <v>92</v>
      </c>
      <c r="I402" s="156" t="s">
        <v>386</v>
      </c>
      <c r="J402" s="170"/>
      <c r="K402" s="171">
        <v>0</v>
      </c>
      <c r="L402" s="171">
        <v>10</v>
      </c>
      <c r="M402" s="171">
        <v>0</v>
      </c>
      <c r="N402" s="174">
        <v>5</v>
      </c>
      <c r="O402" s="156" t="str">
        <f>IF((G402&lt;=N402),"Request","")</f>
        <v/>
      </c>
      <c r="P402" s="158" t="s">
        <v>25</v>
      </c>
      <c r="Q402" s="157" t="str">
        <f t="shared" si="20"/>
        <v/>
      </c>
    </row>
    <row r="403" spans="1:17" s="117" customFormat="1" ht="11.25" hidden="1" x14ac:dyDescent="0.25">
      <c r="A403" s="181">
        <v>396</v>
      </c>
      <c r="B403" s="156" t="s">
        <v>333</v>
      </c>
      <c r="C403" s="156" t="s">
        <v>328</v>
      </c>
      <c r="D403" s="156" t="s">
        <v>337</v>
      </c>
      <c r="E403" s="156" t="s">
        <v>336</v>
      </c>
      <c r="F403" s="156"/>
      <c r="G403" s="171">
        <f>K403+L403-M403</f>
        <v>0</v>
      </c>
      <c r="H403" s="156" t="s">
        <v>92</v>
      </c>
      <c r="I403" s="156" t="s">
        <v>386</v>
      </c>
      <c r="J403" s="170"/>
      <c r="K403" s="171">
        <v>0</v>
      </c>
      <c r="L403" s="171">
        <v>0</v>
      </c>
      <c r="M403" s="171">
        <v>0</v>
      </c>
      <c r="N403" s="174">
        <v>5</v>
      </c>
      <c r="O403" s="156" t="str">
        <f>IF((G403&lt;=N403),"Request","")</f>
        <v>Request</v>
      </c>
      <c r="P403" s="158" t="s">
        <v>25</v>
      </c>
      <c r="Q403" s="157" t="str">
        <f t="shared" si="20"/>
        <v>Newly Requested Spares</v>
      </c>
    </row>
    <row r="404" spans="1:17" s="117" customFormat="1" ht="11.25" hidden="1" x14ac:dyDescent="0.25">
      <c r="A404" s="181">
        <v>397</v>
      </c>
      <c r="B404" s="157" t="s">
        <v>676</v>
      </c>
      <c r="C404" s="175" t="s">
        <v>19</v>
      </c>
      <c r="D404" s="179" t="s">
        <v>25</v>
      </c>
      <c r="E404" s="157" t="s">
        <v>795</v>
      </c>
      <c r="F404" s="179"/>
      <c r="G404" s="171">
        <f>K404+L404-M404</f>
        <v>1</v>
      </c>
      <c r="H404" s="173" t="s">
        <v>774</v>
      </c>
      <c r="I404" s="173" t="s">
        <v>638</v>
      </c>
      <c r="J404" s="172"/>
      <c r="K404" s="171">
        <v>0</v>
      </c>
      <c r="L404" s="171">
        <v>1</v>
      </c>
      <c r="M404" s="171">
        <v>0</v>
      </c>
      <c r="N404" s="171">
        <v>1</v>
      </c>
      <c r="O404" s="156" t="str">
        <f>IF((G404&lt;=N404),"Request","")</f>
        <v>Request</v>
      </c>
      <c r="P404" s="158" t="s">
        <v>25</v>
      </c>
      <c r="Q404" s="157" t="str">
        <f t="shared" si="20"/>
        <v>Newly Requested Spares</v>
      </c>
    </row>
    <row r="405" spans="1:17" s="117" customFormat="1" ht="11.25" hidden="1" customHeight="1" x14ac:dyDescent="0.25">
      <c r="A405" s="181">
        <v>398</v>
      </c>
      <c r="B405" s="157" t="s">
        <v>540</v>
      </c>
      <c r="C405" s="156" t="s">
        <v>217</v>
      </c>
      <c r="D405" s="156" t="s">
        <v>260</v>
      </c>
      <c r="E405" s="156" t="s">
        <v>259</v>
      </c>
      <c r="F405" s="156"/>
      <c r="G405" s="171">
        <f>K405+L405-M405</f>
        <v>2</v>
      </c>
      <c r="H405" s="156" t="s">
        <v>80</v>
      </c>
      <c r="I405" s="156" t="s">
        <v>638</v>
      </c>
      <c r="J405" s="170"/>
      <c r="K405" s="171">
        <v>0</v>
      </c>
      <c r="L405" s="171">
        <v>2</v>
      </c>
      <c r="M405" s="171">
        <v>0</v>
      </c>
      <c r="N405" s="171">
        <v>1</v>
      </c>
      <c r="O405" s="156" t="str">
        <f>IF((G405&lt;=N405),"Request","")</f>
        <v/>
      </c>
      <c r="P405" s="158" t="s">
        <v>25</v>
      </c>
      <c r="Q405" s="157" t="str">
        <f t="shared" si="20"/>
        <v/>
      </c>
    </row>
    <row r="406" spans="1:17" s="117" customFormat="1" ht="11.25" hidden="1" customHeight="1" x14ac:dyDescent="0.25">
      <c r="A406" s="181">
        <v>399</v>
      </c>
      <c r="B406" s="157" t="s">
        <v>540</v>
      </c>
      <c r="C406" s="156" t="s">
        <v>217</v>
      </c>
      <c r="D406" s="156" t="s">
        <v>258</v>
      </c>
      <c r="E406" s="156" t="s">
        <v>257</v>
      </c>
      <c r="F406" s="156"/>
      <c r="G406" s="171">
        <f>K406+L406-M406</f>
        <v>2</v>
      </c>
      <c r="H406" s="156" t="s">
        <v>33</v>
      </c>
      <c r="I406" s="156" t="s">
        <v>638</v>
      </c>
      <c r="J406" s="172"/>
      <c r="K406" s="171">
        <v>0</v>
      </c>
      <c r="L406" s="171">
        <v>2</v>
      </c>
      <c r="M406" s="171">
        <v>0</v>
      </c>
      <c r="N406" s="171">
        <v>1</v>
      </c>
      <c r="O406" s="156" t="str">
        <f>IF((G406&lt;=N406),"Request","")</f>
        <v/>
      </c>
      <c r="P406" s="158" t="s">
        <v>25</v>
      </c>
      <c r="Q406" s="157" t="str">
        <f t="shared" si="20"/>
        <v/>
      </c>
    </row>
    <row r="407" spans="1:17" s="117" customFormat="1" ht="11.25" hidden="1" customHeight="1" x14ac:dyDescent="0.25">
      <c r="A407" s="181">
        <v>400</v>
      </c>
      <c r="B407" s="157" t="s">
        <v>525</v>
      </c>
      <c r="C407" s="156" t="s">
        <v>217</v>
      </c>
      <c r="D407" s="156" t="s">
        <v>226</v>
      </c>
      <c r="E407" s="156" t="s">
        <v>225</v>
      </c>
      <c r="F407" s="156"/>
      <c r="G407" s="171">
        <f>K407+L407-M407</f>
        <v>1</v>
      </c>
      <c r="H407" s="156" t="s">
        <v>80</v>
      </c>
      <c r="I407" s="156" t="s">
        <v>638</v>
      </c>
      <c r="J407" s="172"/>
      <c r="K407" s="171">
        <v>0</v>
      </c>
      <c r="L407" s="171">
        <v>1</v>
      </c>
      <c r="M407" s="171">
        <v>0</v>
      </c>
      <c r="N407" s="171">
        <v>5</v>
      </c>
      <c r="O407" s="156" t="str">
        <f>IF((G407&lt;=N407),"Request","")</f>
        <v>Request</v>
      </c>
      <c r="P407" s="158" t="s">
        <v>25</v>
      </c>
      <c r="Q407" s="157" t="str">
        <f t="shared" si="20"/>
        <v>Newly Requested Spares</v>
      </c>
    </row>
    <row r="408" spans="1:17" s="117" customFormat="1" ht="11.25" hidden="1" customHeight="1" x14ac:dyDescent="0.25">
      <c r="A408" s="181">
        <v>401</v>
      </c>
      <c r="B408" s="175" t="s">
        <v>726</v>
      </c>
      <c r="C408" s="175" t="s">
        <v>19</v>
      </c>
      <c r="D408" s="173" t="s">
        <v>593</v>
      </c>
      <c r="E408" s="159" t="s">
        <v>954</v>
      </c>
      <c r="F408" s="173"/>
      <c r="G408" s="171">
        <f>K408+L408-M408</f>
        <v>8</v>
      </c>
      <c r="H408" s="173" t="s">
        <v>499</v>
      </c>
      <c r="I408" s="173" t="s">
        <v>638</v>
      </c>
      <c r="J408" s="172"/>
      <c r="K408" s="171">
        <v>0</v>
      </c>
      <c r="L408" s="171">
        <v>8</v>
      </c>
      <c r="M408" s="171">
        <v>0</v>
      </c>
      <c r="N408" s="171">
        <v>1</v>
      </c>
      <c r="O408" s="156" t="str">
        <f>IF((G408&lt;=N408),"Request","")</f>
        <v/>
      </c>
      <c r="P408" s="158" t="s">
        <v>25</v>
      </c>
      <c r="Q408" s="157" t="str">
        <f t="shared" si="20"/>
        <v/>
      </c>
    </row>
    <row r="409" spans="1:17" s="117" customFormat="1" ht="11.25" hidden="1" customHeight="1" x14ac:dyDescent="0.25">
      <c r="A409" s="181">
        <v>402</v>
      </c>
      <c r="B409" s="157" t="s">
        <v>532</v>
      </c>
      <c r="C409" s="157" t="s">
        <v>110</v>
      </c>
      <c r="D409" s="156" t="s">
        <v>315</v>
      </c>
      <c r="E409" s="156" t="s">
        <v>314</v>
      </c>
      <c r="F409" s="156"/>
      <c r="G409" s="171">
        <f>K409+L409-M409</f>
        <v>1</v>
      </c>
      <c r="H409" s="156" t="s">
        <v>83</v>
      </c>
      <c r="I409" s="156" t="s">
        <v>638</v>
      </c>
      <c r="J409" s="172"/>
      <c r="K409" s="171">
        <v>0</v>
      </c>
      <c r="L409" s="171">
        <v>1</v>
      </c>
      <c r="M409" s="171">
        <v>0</v>
      </c>
      <c r="N409" s="174">
        <v>1</v>
      </c>
      <c r="O409" s="156" t="str">
        <f>IF((G409&lt;=N409),"Request","")</f>
        <v>Request</v>
      </c>
      <c r="P409" s="158" t="s">
        <v>25</v>
      </c>
      <c r="Q409" s="157" t="str">
        <f t="shared" si="20"/>
        <v>Newly Requested Spares</v>
      </c>
    </row>
    <row r="410" spans="1:17" s="117" customFormat="1" ht="11.25" hidden="1" customHeight="1" x14ac:dyDescent="0.25">
      <c r="A410" s="181">
        <v>403</v>
      </c>
      <c r="B410" s="157" t="s">
        <v>999</v>
      </c>
      <c r="C410" s="175" t="s">
        <v>19</v>
      </c>
      <c r="D410" s="180" t="s">
        <v>1005</v>
      </c>
      <c r="E410" s="159" t="s">
        <v>1000</v>
      </c>
      <c r="F410" s="180"/>
      <c r="G410" s="171">
        <f>K410+L410-M410</f>
        <v>6</v>
      </c>
      <c r="H410" s="180" t="s">
        <v>22</v>
      </c>
      <c r="I410" s="173" t="s">
        <v>638</v>
      </c>
      <c r="J410" s="172"/>
      <c r="K410" s="171">
        <v>0</v>
      </c>
      <c r="L410" s="171">
        <v>6</v>
      </c>
      <c r="M410" s="171">
        <v>0</v>
      </c>
      <c r="N410" s="171">
        <v>5</v>
      </c>
      <c r="O410" s="156" t="str">
        <f>IF((G410&lt;=N410),"Request","")</f>
        <v/>
      </c>
      <c r="P410" s="158" t="s">
        <v>25</v>
      </c>
      <c r="Q410" s="157" t="str">
        <f t="shared" si="20"/>
        <v/>
      </c>
    </row>
    <row r="411" spans="1:17" s="117" customFormat="1" ht="11.25" hidden="1" customHeight="1" x14ac:dyDescent="0.25">
      <c r="A411" s="181">
        <v>404</v>
      </c>
      <c r="B411" s="157" t="s">
        <v>999</v>
      </c>
      <c r="C411" s="175" t="s">
        <v>19</v>
      </c>
      <c r="D411" s="180" t="s">
        <v>1006</v>
      </c>
      <c r="E411" s="159" t="s">
        <v>1000</v>
      </c>
      <c r="F411" s="180"/>
      <c r="G411" s="171">
        <f>K411+L411-M411</f>
        <v>8</v>
      </c>
      <c r="H411" s="180" t="s">
        <v>22</v>
      </c>
      <c r="I411" s="173" t="s">
        <v>638</v>
      </c>
      <c r="J411" s="172"/>
      <c r="K411" s="171">
        <v>0</v>
      </c>
      <c r="L411" s="171">
        <v>8</v>
      </c>
      <c r="M411" s="171">
        <v>0</v>
      </c>
      <c r="N411" s="171">
        <v>5</v>
      </c>
      <c r="O411" s="156" t="str">
        <f>IF((G411&lt;=N411),"Request","")</f>
        <v/>
      </c>
      <c r="P411" s="158" t="s">
        <v>25</v>
      </c>
      <c r="Q411" s="157" t="str">
        <f t="shared" si="20"/>
        <v/>
      </c>
    </row>
    <row r="412" spans="1:17" s="117" customFormat="1" ht="11.25" hidden="1" customHeight="1" x14ac:dyDescent="0.25">
      <c r="A412" s="181">
        <v>405</v>
      </c>
      <c r="B412" s="175" t="s">
        <v>557</v>
      </c>
      <c r="C412" s="175" t="s">
        <v>19</v>
      </c>
      <c r="D412" s="173" t="s">
        <v>554</v>
      </c>
      <c r="E412" s="158" t="s">
        <v>856</v>
      </c>
      <c r="F412" s="173"/>
      <c r="G412" s="171">
        <f>K412+L412-M412</f>
        <v>5</v>
      </c>
      <c r="H412" s="173" t="s">
        <v>492</v>
      </c>
      <c r="I412" s="173" t="s">
        <v>386</v>
      </c>
      <c r="J412" s="170"/>
      <c r="K412" s="171">
        <v>0</v>
      </c>
      <c r="L412" s="171">
        <v>5</v>
      </c>
      <c r="M412" s="171">
        <v>0</v>
      </c>
      <c r="N412" s="171">
        <v>5</v>
      </c>
      <c r="O412" s="156" t="str">
        <f>IF((G412&lt;=N412),"Request","")</f>
        <v>Request</v>
      </c>
      <c r="P412" s="158" t="s">
        <v>25</v>
      </c>
      <c r="Q412" s="157"/>
    </row>
    <row r="413" spans="1:17" s="117" customFormat="1" ht="11.25" hidden="1" customHeight="1" x14ac:dyDescent="0.25">
      <c r="A413" s="181">
        <v>406</v>
      </c>
      <c r="B413" s="157" t="s">
        <v>999</v>
      </c>
      <c r="C413" s="175" t="s">
        <v>19</v>
      </c>
      <c r="D413" s="180" t="s">
        <v>808</v>
      </c>
      <c r="E413" s="158" t="s">
        <v>1001</v>
      </c>
      <c r="F413" s="180"/>
      <c r="G413" s="171">
        <f>K413+L413-M413</f>
        <v>2</v>
      </c>
      <c r="H413" s="180" t="s">
        <v>808</v>
      </c>
      <c r="I413" s="173" t="s">
        <v>638</v>
      </c>
      <c r="J413" s="172"/>
      <c r="K413" s="171">
        <v>0</v>
      </c>
      <c r="L413" s="171">
        <v>2</v>
      </c>
      <c r="M413" s="171">
        <v>0</v>
      </c>
      <c r="N413" s="171">
        <v>5</v>
      </c>
      <c r="O413" s="156" t="str">
        <f>IF((G413&lt;=N413),"Request","")</f>
        <v>Request</v>
      </c>
      <c r="P413" s="158" t="s">
        <v>25</v>
      </c>
      <c r="Q413" s="157" t="str">
        <f t="shared" ref="Q413:Q425" si="21">IF(O413="Request","Newly Requested Spares","")</f>
        <v>Newly Requested Spares</v>
      </c>
    </row>
    <row r="414" spans="1:17" s="117" customFormat="1" ht="11.25" hidden="1" customHeight="1" x14ac:dyDescent="0.25">
      <c r="A414" s="181">
        <v>407</v>
      </c>
      <c r="B414" s="157" t="s">
        <v>999</v>
      </c>
      <c r="C414" s="175" t="s">
        <v>19</v>
      </c>
      <c r="D414" s="180" t="s">
        <v>141</v>
      </c>
      <c r="E414" s="159" t="s">
        <v>1004</v>
      </c>
      <c r="F414" s="180"/>
      <c r="G414" s="171">
        <f>K414+L414-M414</f>
        <v>8</v>
      </c>
      <c r="H414" s="180" t="s">
        <v>141</v>
      </c>
      <c r="I414" s="173" t="s">
        <v>638</v>
      </c>
      <c r="J414" s="172"/>
      <c r="K414" s="171">
        <v>0</v>
      </c>
      <c r="L414" s="171">
        <v>8</v>
      </c>
      <c r="M414" s="171">
        <v>0</v>
      </c>
      <c r="N414" s="171">
        <v>5</v>
      </c>
      <c r="O414" s="156" t="str">
        <f>IF((G414&lt;=N414),"Request","")</f>
        <v/>
      </c>
      <c r="P414" s="158" t="s">
        <v>25</v>
      </c>
      <c r="Q414" s="157" t="str">
        <f t="shared" si="21"/>
        <v/>
      </c>
    </row>
    <row r="415" spans="1:17" s="117" customFormat="1" ht="11.25" hidden="1" customHeight="1" x14ac:dyDescent="0.25">
      <c r="A415" s="181">
        <v>408</v>
      </c>
      <c r="B415" s="156" t="s">
        <v>501</v>
      </c>
      <c r="C415" s="156" t="s">
        <v>19</v>
      </c>
      <c r="D415" s="157" t="s">
        <v>797</v>
      </c>
      <c r="E415" s="157" t="s">
        <v>504</v>
      </c>
      <c r="F415" s="157"/>
      <c r="G415" s="171">
        <f>K415+L415-M415</f>
        <v>5</v>
      </c>
      <c r="H415" s="172" t="s">
        <v>38</v>
      </c>
      <c r="I415" s="156" t="s">
        <v>638</v>
      </c>
      <c r="J415" s="170"/>
      <c r="K415" s="171">
        <v>0</v>
      </c>
      <c r="L415" s="171">
        <v>5</v>
      </c>
      <c r="M415" s="171">
        <v>0</v>
      </c>
      <c r="N415" s="171">
        <v>5</v>
      </c>
      <c r="O415" s="156" t="str">
        <f>IF((G415&lt;=N415),"Request","")</f>
        <v>Request</v>
      </c>
      <c r="P415" s="158" t="s">
        <v>25</v>
      </c>
      <c r="Q415" s="157" t="str">
        <f t="shared" si="21"/>
        <v>Newly Requested Spares</v>
      </c>
    </row>
    <row r="416" spans="1:17" s="117" customFormat="1" ht="11.25" hidden="1" customHeight="1" x14ac:dyDescent="0.25">
      <c r="A416" s="181">
        <v>409</v>
      </c>
      <c r="B416" s="156" t="s">
        <v>494</v>
      </c>
      <c r="C416" s="156" t="s">
        <v>19</v>
      </c>
      <c r="D416" s="156" t="s">
        <v>496</v>
      </c>
      <c r="E416" s="157" t="s">
        <v>863</v>
      </c>
      <c r="F416" s="156"/>
      <c r="G416" s="171">
        <f>K416+L416-M416</f>
        <v>4</v>
      </c>
      <c r="H416" s="156" t="s">
        <v>425</v>
      </c>
      <c r="I416" s="156" t="s">
        <v>638</v>
      </c>
      <c r="J416" s="172"/>
      <c r="K416" s="171">
        <v>0</v>
      </c>
      <c r="L416" s="171">
        <v>4</v>
      </c>
      <c r="M416" s="171">
        <v>0</v>
      </c>
      <c r="N416" s="171">
        <v>5</v>
      </c>
      <c r="O416" s="156" t="str">
        <f>IF((G416&lt;=N416),"Request","")</f>
        <v>Request</v>
      </c>
      <c r="P416" s="158" t="s">
        <v>25</v>
      </c>
      <c r="Q416" s="157" t="str">
        <f t="shared" si="21"/>
        <v>Newly Requested Spares</v>
      </c>
    </row>
    <row r="417" spans="1:17" s="117" customFormat="1" ht="11.25" hidden="1" customHeight="1" x14ac:dyDescent="0.25">
      <c r="A417" s="181">
        <v>410</v>
      </c>
      <c r="B417" s="156" t="s">
        <v>145</v>
      </c>
      <c r="C417" s="156" t="s">
        <v>19</v>
      </c>
      <c r="D417" s="156" t="s">
        <v>415</v>
      </c>
      <c r="E417" s="156" t="s">
        <v>542</v>
      </c>
      <c r="F417" s="156"/>
      <c r="G417" s="171">
        <f>K417+L417-M417</f>
        <v>2</v>
      </c>
      <c r="H417" s="156" t="s">
        <v>141</v>
      </c>
      <c r="I417" s="156" t="s">
        <v>638</v>
      </c>
      <c r="J417" s="172"/>
      <c r="K417" s="171">
        <v>0</v>
      </c>
      <c r="L417" s="171">
        <v>2</v>
      </c>
      <c r="M417" s="171">
        <v>0</v>
      </c>
      <c r="N417" s="171">
        <v>2</v>
      </c>
      <c r="O417" s="156" t="str">
        <f>IF((G417&lt;=N417),"Request","")</f>
        <v>Request</v>
      </c>
      <c r="P417" s="158" t="s">
        <v>25</v>
      </c>
      <c r="Q417" s="157" t="str">
        <f t="shared" si="21"/>
        <v>Newly Requested Spares</v>
      </c>
    </row>
    <row r="418" spans="1:17" s="117" customFormat="1" ht="11.25" hidden="1" customHeight="1" x14ac:dyDescent="0.25">
      <c r="A418" s="181">
        <v>411</v>
      </c>
      <c r="B418" s="156" t="s">
        <v>876</v>
      </c>
      <c r="C418" s="175" t="s">
        <v>866</v>
      </c>
      <c r="D418" s="176" t="s">
        <v>879</v>
      </c>
      <c r="E418" s="157" t="s">
        <v>877</v>
      </c>
      <c r="F418" s="176"/>
      <c r="G418" s="171">
        <f>K418+L418-M418</f>
        <v>1</v>
      </c>
      <c r="H418" s="159" t="s">
        <v>83</v>
      </c>
      <c r="I418" s="173" t="s">
        <v>386</v>
      </c>
      <c r="J418" s="172"/>
      <c r="K418" s="171">
        <v>0</v>
      </c>
      <c r="L418" s="171">
        <v>1</v>
      </c>
      <c r="M418" s="171">
        <v>0</v>
      </c>
      <c r="N418" s="171">
        <v>2</v>
      </c>
      <c r="O418" s="156" t="str">
        <f>IF((G418&lt;=N418),"Request","")</f>
        <v>Request</v>
      </c>
      <c r="P418" s="158" t="s">
        <v>25</v>
      </c>
      <c r="Q418" s="157" t="str">
        <f t="shared" si="21"/>
        <v>Newly Requested Spares</v>
      </c>
    </row>
    <row r="419" spans="1:17" s="117" customFormat="1" ht="11.25" hidden="1" customHeight="1" x14ac:dyDescent="0.25">
      <c r="A419" s="181">
        <v>412</v>
      </c>
      <c r="B419" s="156" t="s">
        <v>222</v>
      </c>
      <c r="C419" s="156" t="s">
        <v>217</v>
      </c>
      <c r="D419" s="156" t="s">
        <v>224</v>
      </c>
      <c r="E419" s="156" t="s">
        <v>223</v>
      </c>
      <c r="F419" s="156"/>
      <c r="G419" s="171">
        <f>K419+L419-M419</f>
        <v>26</v>
      </c>
      <c r="H419" s="156" t="s">
        <v>92</v>
      </c>
      <c r="I419" s="156" t="s">
        <v>386</v>
      </c>
      <c r="J419" s="170"/>
      <c r="K419" s="171">
        <v>0</v>
      </c>
      <c r="L419" s="171">
        <v>26</v>
      </c>
      <c r="M419" s="171">
        <v>0</v>
      </c>
      <c r="N419" s="171">
        <v>5</v>
      </c>
      <c r="O419" s="156" t="str">
        <f>IF((G419&lt;=N419),"Request","")</f>
        <v/>
      </c>
      <c r="P419" s="158" t="s">
        <v>25</v>
      </c>
      <c r="Q419" s="157" t="str">
        <f t="shared" si="21"/>
        <v/>
      </c>
    </row>
    <row r="420" spans="1:17" s="117" customFormat="1" ht="11.25" hidden="1" customHeight="1" x14ac:dyDescent="0.25">
      <c r="A420" s="181">
        <v>413</v>
      </c>
      <c r="B420" s="159" t="s">
        <v>1091</v>
      </c>
      <c r="C420" s="175" t="s">
        <v>19</v>
      </c>
      <c r="D420" s="159" t="s">
        <v>1092</v>
      </c>
      <c r="E420" s="159" t="s">
        <v>1094</v>
      </c>
      <c r="F420" s="159"/>
      <c r="G420" s="171">
        <f>K420+L420-M420</f>
        <v>50</v>
      </c>
      <c r="H420" s="180" t="s">
        <v>83</v>
      </c>
      <c r="I420" s="173" t="s">
        <v>386</v>
      </c>
      <c r="J420" s="172"/>
      <c r="K420" s="171">
        <v>0</v>
      </c>
      <c r="L420" s="171">
        <v>50</v>
      </c>
      <c r="M420" s="171">
        <v>0</v>
      </c>
      <c r="N420" s="171">
        <v>5</v>
      </c>
      <c r="O420" s="156" t="str">
        <f>IF((G420&lt;=N420),"Request","")</f>
        <v/>
      </c>
      <c r="P420" s="158" t="s">
        <v>25</v>
      </c>
      <c r="Q420" s="157" t="str">
        <f t="shared" si="21"/>
        <v/>
      </c>
    </row>
    <row r="421" spans="1:17" s="117" customFormat="1" ht="11.25" hidden="1" customHeight="1" x14ac:dyDescent="0.25">
      <c r="A421" s="181">
        <v>414</v>
      </c>
      <c r="B421" s="157" t="s">
        <v>1065</v>
      </c>
      <c r="C421" s="175" t="s">
        <v>19</v>
      </c>
      <c r="D421" s="176" t="s">
        <v>1060</v>
      </c>
      <c r="E421" s="176" t="s">
        <v>1067</v>
      </c>
      <c r="F421" s="176"/>
      <c r="G421" s="171">
        <f>K421+L421-M421</f>
        <v>59</v>
      </c>
      <c r="H421" s="180" t="s">
        <v>109</v>
      </c>
      <c r="I421" s="173" t="s">
        <v>386</v>
      </c>
      <c r="J421" s="172"/>
      <c r="K421" s="171">
        <v>0</v>
      </c>
      <c r="L421" s="171">
        <v>59</v>
      </c>
      <c r="M421" s="171">
        <v>0</v>
      </c>
      <c r="N421" s="171">
        <v>10</v>
      </c>
      <c r="O421" s="156" t="str">
        <f>IF((G421&lt;=N421),"Request","")</f>
        <v/>
      </c>
      <c r="P421" s="158" t="s">
        <v>25</v>
      </c>
      <c r="Q421" s="157" t="str">
        <f t="shared" si="21"/>
        <v/>
      </c>
    </row>
    <row r="422" spans="1:17" s="117" customFormat="1" ht="11.25" hidden="1" customHeight="1" x14ac:dyDescent="0.25">
      <c r="A422" s="181">
        <v>415</v>
      </c>
      <c r="B422" s="157" t="s">
        <v>1065</v>
      </c>
      <c r="C422" s="175" t="s">
        <v>19</v>
      </c>
      <c r="D422" s="176" t="s">
        <v>1060</v>
      </c>
      <c r="E422" s="176" t="s">
        <v>1066</v>
      </c>
      <c r="F422" s="176"/>
      <c r="G422" s="171">
        <f>K422+L422-M422</f>
        <v>46</v>
      </c>
      <c r="H422" s="180" t="s">
        <v>109</v>
      </c>
      <c r="I422" s="173" t="s">
        <v>386</v>
      </c>
      <c r="J422" s="172"/>
      <c r="K422" s="171">
        <v>0</v>
      </c>
      <c r="L422" s="171">
        <v>46</v>
      </c>
      <c r="M422" s="171">
        <v>0</v>
      </c>
      <c r="N422" s="171">
        <v>10</v>
      </c>
      <c r="O422" s="156" t="str">
        <f>IF((G422&lt;=N422),"Request","")</f>
        <v/>
      </c>
      <c r="P422" s="158" t="s">
        <v>25</v>
      </c>
      <c r="Q422" s="157" t="str">
        <f t="shared" si="21"/>
        <v/>
      </c>
    </row>
    <row r="423" spans="1:17" s="117" customFormat="1" ht="11.25" hidden="1" customHeight="1" x14ac:dyDescent="0.25">
      <c r="A423" s="181">
        <v>416</v>
      </c>
      <c r="B423" s="156" t="s">
        <v>134</v>
      </c>
      <c r="C423" s="156" t="s">
        <v>19</v>
      </c>
      <c r="D423" s="240" t="s">
        <v>1129</v>
      </c>
      <c r="E423" s="240" t="s">
        <v>1128</v>
      </c>
      <c r="F423" s="240"/>
      <c r="G423" s="171">
        <f>K423+L423-M423</f>
        <v>51</v>
      </c>
      <c r="H423" s="156" t="s">
        <v>109</v>
      </c>
      <c r="I423" s="156" t="s">
        <v>386</v>
      </c>
      <c r="J423" s="170"/>
      <c r="K423" s="171">
        <v>0</v>
      </c>
      <c r="L423" s="171">
        <v>51</v>
      </c>
      <c r="M423" s="171">
        <v>0</v>
      </c>
      <c r="N423" s="171">
        <v>10</v>
      </c>
      <c r="O423" s="156" t="str">
        <f>IF((G423&lt;=N423),"Request","")</f>
        <v/>
      </c>
      <c r="P423" s="158" t="s">
        <v>25</v>
      </c>
      <c r="Q423" s="157" t="str">
        <f t="shared" si="21"/>
        <v/>
      </c>
    </row>
    <row r="424" spans="1:17" s="117" customFormat="1" ht="11.25" hidden="1" customHeight="1" x14ac:dyDescent="0.25">
      <c r="A424" s="181">
        <v>417</v>
      </c>
      <c r="B424" s="156" t="s">
        <v>915</v>
      </c>
      <c r="C424" s="175" t="s">
        <v>866</v>
      </c>
      <c r="D424" s="159" t="s">
        <v>554</v>
      </c>
      <c r="E424" s="157" t="s">
        <v>733</v>
      </c>
      <c r="F424" s="159"/>
      <c r="G424" s="171">
        <f>K424+L424-M424</f>
        <v>4</v>
      </c>
      <c r="H424" s="159" t="s">
        <v>83</v>
      </c>
      <c r="I424" s="173" t="s">
        <v>638</v>
      </c>
      <c r="J424" s="172"/>
      <c r="K424" s="171">
        <v>0</v>
      </c>
      <c r="L424" s="171">
        <v>4</v>
      </c>
      <c r="M424" s="171">
        <v>0</v>
      </c>
      <c r="N424" s="171">
        <v>2</v>
      </c>
      <c r="O424" s="156" t="str">
        <f>IF((G424&lt;=N424),"Request","")</f>
        <v/>
      </c>
      <c r="P424" s="158" t="s">
        <v>25</v>
      </c>
      <c r="Q424" s="157" t="str">
        <f t="shared" si="21"/>
        <v/>
      </c>
    </row>
    <row r="425" spans="1:17" s="117" customFormat="1" ht="11.25" hidden="1" x14ac:dyDescent="0.25">
      <c r="A425" s="181">
        <v>418</v>
      </c>
      <c r="B425" s="175" t="s">
        <v>987</v>
      </c>
      <c r="C425" s="175" t="s">
        <v>19</v>
      </c>
      <c r="D425" s="234" t="s">
        <v>554</v>
      </c>
      <c r="E425" s="159" t="s">
        <v>988</v>
      </c>
      <c r="F425" s="121"/>
      <c r="G425" s="171">
        <f>K425+L425-M425</f>
        <v>25</v>
      </c>
      <c r="H425" s="156" t="s">
        <v>83</v>
      </c>
      <c r="I425" s="173" t="s">
        <v>386</v>
      </c>
      <c r="J425" s="172"/>
      <c r="K425" s="171">
        <v>0</v>
      </c>
      <c r="L425" s="171">
        <v>25</v>
      </c>
      <c r="M425" s="171">
        <v>0</v>
      </c>
      <c r="N425" s="171">
        <v>10</v>
      </c>
      <c r="O425" s="156" t="str">
        <f>IF((G425&lt;=N425),"Request","")</f>
        <v/>
      </c>
      <c r="P425" s="158" t="s">
        <v>25</v>
      </c>
      <c r="Q425" s="157" t="str">
        <f t="shared" si="21"/>
        <v/>
      </c>
    </row>
    <row r="426" spans="1:17" s="117" customFormat="1" ht="11.25" hidden="1" x14ac:dyDescent="0.25">
      <c r="A426" s="181">
        <v>419</v>
      </c>
      <c r="B426" s="157" t="s">
        <v>1133</v>
      </c>
      <c r="C426" s="156" t="s">
        <v>30</v>
      </c>
      <c r="D426" s="156" t="s">
        <v>554</v>
      </c>
      <c r="E426" s="187" t="s">
        <v>1167</v>
      </c>
      <c r="F426" s="156"/>
      <c r="G426" s="171">
        <f>K426+L426-M426</f>
        <v>48</v>
      </c>
      <c r="H426" s="180" t="s">
        <v>83</v>
      </c>
      <c r="I426" s="156" t="s">
        <v>638</v>
      </c>
      <c r="J426" s="170"/>
      <c r="K426" s="171">
        <v>0</v>
      </c>
      <c r="L426" s="171">
        <v>48</v>
      </c>
      <c r="M426" s="171">
        <v>0</v>
      </c>
      <c r="N426" s="171">
        <v>5</v>
      </c>
      <c r="O426" s="156" t="str">
        <f>IF((G426&lt;=N426),"Request","")</f>
        <v/>
      </c>
      <c r="P426" s="158"/>
      <c r="Q426" s="157"/>
    </row>
    <row r="427" spans="1:17" s="117" customFormat="1" ht="11.25" hidden="1" customHeight="1" x14ac:dyDescent="0.25">
      <c r="A427" s="181">
        <v>420</v>
      </c>
      <c r="B427" s="173" t="s">
        <v>865</v>
      </c>
      <c r="C427" s="175" t="s">
        <v>866</v>
      </c>
      <c r="D427" s="179" t="s">
        <v>25</v>
      </c>
      <c r="E427" s="173" t="s">
        <v>867</v>
      </c>
      <c r="F427" s="179"/>
      <c r="G427" s="171">
        <f>K427+L427-M427</f>
        <v>2</v>
      </c>
      <c r="H427" s="173" t="s">
        <v>83</v>
      </c>
      <c r="I427" s="173" t="s">
        <v>386</v>
      </c>
      <c r="J427" s="170"/>
      <c r="K427" s="171">
        <v>0</v>
      </c>
      <c r="L427" s="171">
        <v>2</v>
      </c>
      <c r="M427" s="171">
        <v>0</v>
      </c>
      <c r="N427" s="171">
        <v>2</v>
      </c>
      <c r="O427" s="156" t="str">
        <f>IF((G427&lt;=N427),"Request","")</f>
        <v>Request</v>
      </c>
      <c r="P427" s="158" t="s">
        <v>25</v>
      </c>
      <c r="Q427" s="157"/>
    </row>
    <row r="428" spans="1:17" s="117" customFormat="1" ht="11.25" hidden="1" x14ac:dyDescent="0.25">
      <c r="A428" s="181">
        <v>421</v>
      </c>
      <c r="B428" s="173" t="s">
        <v>865</v>
      </c>
      <c r="C428" s="175" t="s">
        <v>866</v>
      </c>
      <c r="D428" s="179" t="s">
        <v>25</v>
      </c>
      <c r="E428" s="173" t="s">
        <v>872</v>
      </c>
      <c r="F428" s="179"/>
      <c r="G428" s="171">
        <f>K428+L428-M428</f>
        <v>5</v>
      </c>
      <c r="H428" s="173" t="s">
        <v>733</v>
      </c>
      <c r="I428" s="173" t="s">
        <v>386</v>
      </c>
      <c r="J428" s="172"/>
      <c r="K428" s="171">
        <v>0</v>
      </c>
      <c r="L428" s="171">
        <v>5</v>
      </c>
      <c r="M428" s="171">
        <v>0</v>
      </c>
      <c r="N428" s="171">
        <v>2</v>
      </c>
      <c r="O428" s="156" t="str">
        <f>IF((G428&lt;=N428),"Request","")</f>
        <v/>
      </c>
      <c r="P428" s="158" t="s">
        <v>25</v>
      </c>
      <c r="Q428" s="157"/>
    </row>
    <row r="429" spans="1:17" s="117" customFormat="1" ht="11.25" hidden="1" x14ac:dyDescent="0.25">
      <c r="A429" s="181">
        <v>422</v>
      </c>
      <c r="B429" s="157" t="s">
        <v>1133</v>
      </c>
      <c r="C429" s="156" t="s">
        <v>30</v>
      </c>
      <c r="D429" s="156" t="s">
        <v>554</v>
      </c>
      <c r="E429" s="187" t="s">
        <v>1165</v>
      </c>
      <c r="F429" s="156"/>
      <c r="G429" s="171">
        <f>K429+L429-M429</f>
        <v>30</v>
      </c>
      <c r="H429" s="180" t="s">
        <v>83</v>
      </c>
      <c r="I429" s="156" t="s">
        <v>638</v>
      </c>
      <c r="J429" s="170"/>
      <c r="K429" s="171">
        <v>0</v>
      </c>
      <c r="L429" s="171">
        <v>30</v>
      </c>
      <c r="M429" s="171">
        <v>0</v>
      </c>
      <c r="N429" s="171">
        <v>5</v>
      </c>
      <c r="O429" s="156" t="str">
        <f>IF((G429&lt;=N429),"Request","")</f>
        <v/>
      </c>
      <c r="P429" s="158"/>
      <c r="Q429" s="157"/>
    </row>
    <row r="430" spans="1:17" s="117" customFormat="1" ht="11.25" hidden="1" x14ac:dyDescent="0.25">
      <c r="A430" s="181">
        <v>423</v>
      </c>
      <c r="B430" s="156" t="s">
        <v>833</v>
      </c>
      <c r="C430" s="175" t="s">
        <v>866</v>
      </c>
      <c r="D430" s="176" t="s">
        <v>554</v>
      </c>
      <c r="E430" s="157" t="s">
        <v>874</v>
      </c>
      <c r="F430" s="176"/>
      <c r="G430" s="171">
        <f>K430+L430-M430</f>
        <v>40</v>
      </c>
      <c r="H430" s="159" t="s">
        <v>733</v>
      </c>
      <c r="I430" s="173" t="s">
        <v>386</v>
      </c>
      <c r="J430" s="172"/>
      <c r="K430" s="171">
        <v>0</v>
      </c>
      <c r="L430" s="171">
        <v>40</v>
      </c>
      <c r="M430" s="171">
        <v>0</v>
      </c>
      <c r="N430" s="171">
        <v>10</v>
      </c>
      <c r="O430" s="156" t="str">
        <f>IF((G430&lt;=N430),"Request","")</f>
        <v/>
      </c>
      <c r="P430" s="158" t="s">
        <v>25</v>
      </c>
      <c r="Q430" s="157"/>
    </row>
    <row r="431" spans="1:17" s="117" customFormat="1" ht="11.25" hidden="1" x14ac:dyDescent="0.25">
      <c r="A431" s="181">
        <v>424</v>
      </c>
      <c r="B431" s="173" t="s">
        <v>698</v>
      </c>
      <c r="C431" s="156" t="s">
        <v>19</v>
      </c>
      <c r="D431" s="176" t="s">
        <v>705</v>
      </c>
      <c r="E431" s="175" t="s">
        <v>704</v>
      </c>
      <c r="F431" s="176"/>
      <c r="G431" s="171">
        <f>K431+L431-M431</f>
        <v>3</v>
      </c>
      <c r="H431" s="175" t="s">
        <v>83</v>
      </c>
      <c r="I431" s="156" t="s">
        <v>386</v>
      </c>
      <c r="J431" s="170"/>
      <c r="K431" s="171">
        <v>0</v>
      </c>
      <c r="L431" s="171">
        <v>3</v>
      </c>
      <c r="M431" s="171">
        <v>0</v>
      </c>
      <c r="N431" s="171">
        <v>2</v>
      </c>
      <c r="O431" s="156" t="str">
        <f>IF((G431&lt;=N431),"Request","")</f>
        <v/>
      </c>
      <c r="P431" s="158" t="s">
        <v>25</v>
      </c>
      <c r="Q431" s="157" t="str">
        <f t="shared" ref="Q431:Q449" si="22">IF(O431="Request","Newly Requested Spares","")</f>
        <v/>
      </c>
    </row>
    <row r="432" spans="1:17" s="117" customFormat="1" ht="22.5" hidden="1" x14ac:dyDescent="0.25">
      <c r="A432" s="181">
        <v>425</v>
      </c>
      <c r="B432" s="157" t="s">
        <v>823</v>
      </c>
      <c r="C432" s="156" t="s">
        <v>240</v>
      </c>
      <c r="D432" s="157" t="s">
        <v>722</v>
      </c>
      <c r="E432" s="156" t="s">
        <v>264</v>
      </c>
      <c r="F432" s="157"/>
      <c r="G432" s="171">
        <f>K432+L432-M432</f>
        <v>0</v>
      </c>
      <c r="H432" s="156" t="s">
        <v>96</v>
      </c>
      <c r="I432" s="156" t="s">
        <v>638</v>
      </c>
      <c r="J432" s="170"/>
      <c r="K432" s="171">
        <v>0</v>
      </c>
      <c r="L432" s="171">
        <v>0</v>
      </c>
      <c r="M432" s="171">
        <v>0</v>
      </c>
      <c r="N432" s="171">
        <v>5</v>
      </c>
      <c r="O432" s="156" t="str">
        <f>IF((G432&lt;=N432),"Request","")</f>
        <v>Request</v>
      </c>
      <c r="P432" s="158" t="s">
        <v>25</v>
      </c>
      <c r="Q432" s="157" t="str">
        <f t="shared" si="22"/>
        <v>Newly Requested Spares</v>
      </c>
    </row>
    <row r="433" spans="1:17" s="169" customFormat="1" ht="11.25" hidden="1" x14ac:dyDescent="0.25">
      <c r="A433" s="181">
        <v>426</v>
      </c>
      <c r="B433" s="175" t="s">
        <v>501</v>
      </c>
      <c r="C433" s="156" t="s">
        <v>19</v>
      </c>
      <c r="D433" s="158" t="s">
        <v>25</v>
      </c>
      <c r="E433" s="159" t="s">
        <v>782</v>
      </c>
      <c r="F433" s="158"/>
      <c r="G433" s="171">
        <f>K433+L433-M433</f>
        <v>5</v>
      </c>
      <c r="H433" s="175" t="s">
        <v>733</v>
      </c>
      <c r="I433" s="156" t="s">
        <v>638</v>
      </c>
      <c r="J433" s="170"/>
      <c r="K433" s="171">
        <v>0</v>
      </c>
      <c r="L433" s="171">
        <v>5</v>
      </c>
      <c r="M433" s="171">
        <v>0</v>
      </c>
      <c r="N433" s="171">
        <v>5</v>
      </c>
      <c r="O433" s="156" t="str">
        <f>IF((G433&lt;=N433),"Request","")</f>
        <v>Request</v>
      </c>
      <c r="P433" s="158" t="s">
        <v>1056</v>
      </c>
      <c r="Q433" s="157" t="str">
        <f t="shared" si="22"/>
        <v>Newly Requested Spares</v>
      </c>
    </row>
    <row r="434" spans="1:17" s="169" customFormat="1" ht="11.25" hidden="1" x14ac:dyDescent="0.25">
      <c r="A434" s="181">
        <v>427</v>
      </c>
      <c r="B434" s="173" t="s">
        <v>742</v>
      </c>
      <c r="C434" s="156" t="s">
        <v>743</v>
      </c>
      <c r="D434" s="156" t="s">
        <v>749</v>
      </c>
      <c r="E434" s="173" t="s">
        <v>747</v>
      </c>
      <c r="F434" s="156"/>
      <c r="G434" s="171">
        <f>K434+L434-M434</f>
        <v>1</v>
      </c>
      <c r="H434" s="156" t="s">
        <v>86</v>
      </c>
      <c r="I434" s="156" t="s">
        <v>386</v>
      </c>
      <c r="J434" s="170"/>
      <c r="K434" s="171">
        <v>0</v>
      </c>
      <c r="L434" s="171">
        <v>1</v>
      </c>
      <c r="M434" s="171">
        <v>0</v>
      </c>
      <c r="N434" s="171">
        <v>1</v>
      </c>
      <c r="O434" s="156" t="str">
        <f>IF((G434&lt;=N434),"Request","")</f>
        <v>Request</v>
      </c>
      <c r="P434" s="158" t="s">
        <v>25</v>
      </c>
      <c r="Q434" s="157" t="str">
        <f t="shared" si="22"/>
        <v>Newly Requested Spares</v>
      </c>
    </row>
    <row r="435" spans="1:17" s="169" customFormat="1" ht="11.25" hidden="1" x14ac:dyDescent="0.25">
      <c r="A435" s="181">
        <v>428</v>
      </c>
      <c r="B435" s="173" t="s">
        <v>742</v>
      </c>
      <c r="C435" s="156" t="s">
        <v>743</v>
      </c>
      <c r="D435" s="156" t="s">
        <v>749</v>
      </c>
      <c r="E435" s="173" t="s">
        <v>748</v>
      </c>
      <c r="F435" s="156"/>
      <c r="G435" s="171">
        <f>K435+L435-M435</f>
        <v>1</v>
      </c>
      <c r="H435" s="156" t="s">
        <v>86</v>
      </c>
      <c r="I435" s="156" t="s">
        <v>386</v>
      </c>
      <c r="J435" s="170"/>
      <c r="K435" s="171">
        <v>0</v>
      </c>
      <c r="L435" s="171">
        <v>1</v>
      </c>
      <c r="M435" s="171">
        <v>0</v>
      </c>
      <c r="N435" s="171">
        <v>1</v>
      </c>
      <c r="O435" s="156" t="str">
        <f>IF((G435&lt;=N435),"Request","")</f>
        <v>Request</v>
      </c>
      <c r="P435" s="158" t="s">
        <v>25</v>
      </c>
      <c r="Q435" s="157" t="str">
        <f t="shared" si="22"/>
        <v>Newly Requested Spares</v>
      </c>
    </row>
    <row r="436" spans="1:17" s="117" customFormat="1" ht="11.25" hidden="1" x14ac:dyDescent="0.25">
      <c r="A436" s="181">
        <v>429</v>
      </c>
      <c r="B436" s="173" t="s">
        <v>742</v>
      </c>
      <c r="C436" s="156" t="s">
        <v>743</v>
      </c>
      <c r="D436" s="156" t="s">
        <v>749</v>
      </c>
      <c r="E436" s="173" t="s">
        <v>745</v>
      </c>
      <c r="F436" s="156"/>
      <c r="G436" s="171">
        <f>K436+L436-M436</f>
        <v>0</v>
      </c>
      <c r="H436" s="156" t="s">
        <v>86</v>
      </c>
      <c r="I436" s="156" t="s">
        <v>386</v>
      </c>
      <c r="J436" s="172"/>
      <c r="K436" s="171">
        <v>0</v>
      </c>
      <c r="L436" s="171">
        <v>0</v>
      </c>
      <c r="M436" s="171">
        <v>0</v>
      </c>
      <c r="N436" s="171">
        <v>1</v>
      </c>
      <c r="O436" s="156" t="str">
        <f>IF((G436&lt;=N436),"Request","")</f>
        <v>Request</v>
      </c>
      <c r="P436" s="158" t="s">
        <v>25</v>
      </c>
      <c r="Q436" s="157" t="str">
        <f t="shared" si="22"/>
        <v>Newly Requested Spares</v>
      </c>
    </row>
    <row r="437" spans="1:17" s="117" customFormat="1" ht="11.25" hidden="1" x14ac:dyDescent="0.25">
      <c r="A437" s="181">
        <v>430</v>
      </c>
      <c r="B437" s="156" t="s">
        <v>266</v>
      </c>
      <c r="C437" s="156" t="s">
        <v>267</v>
      </c>
      <c r="D437" s="156" t="s">
        <v>266</v>
      </c>
      <c r="E437" s="156" t="s">
        <v>268</v>
      </c>
      <c r="F437" s="156"/>
      <c r="G437" s="171">
        <f>K437+L437-M437</f>
        <v>4</v>
      </c>
      <c r="H437" s="156" t="s">
        <v>92</v>
      </c>
      <c r="I437" s="156" t="s">
        <v>638</v>
      </c>
      <c r="J437" s="172"/>
      <c r="K437" s="171">
        <v>0</v>
      </c>
      <c r="L437" s="171">
        <v>4</v>
      </c>
      <c r="M437" s="171">
        <v>0</v>
      </c>
      <c r="N437" s="171">
        <v>1</v>
      </c>
      <c r="O437" s="156" t="str">
        <f>IF((G437&lt;=N437),"Request","")</f>
        <v/>
      </c>
      <c r="P437" s="158" t="s">
        <v>25</v>
      </c>
      <c r="Q437" s="157" t="str">
        <f t="shared" si="22"/>
        <v/>
      </c>
    </row>
    <row r="438" spans="1:17" s="117" customFormat="1" ht="11.25" hidden="1" x14ac:dyDescent="0.25">
      <c r="A438" s="181">
        <v>431</v>
      </c>
      <c r="B438" s="156" t="s">
        <v>266</v>
      </c>
      <c r="C438" s="156" t="s">
        <v>267</v>
      </c>
      <c r="D438" s="156" t="s">
        <v>266</v>
      </c>
      <c r="E438" s="156" t="s">
        <v>269</v>
      </c>
      <c r="F438" s="156"/>
      <c r="G438" s="171">
        <f>K438+L438-M438</f>
        <v>4</v>
      </c>
      <c r="H438" s="156" t="s">
        <v>92</v>
      </c>
      <c r="I438" s="156" t="s">
        <v>638</v>
      </c>
      <c r="J438" s="172"/>
      <c r="K438" s="171">
        <v>0</v>
      </c>
      <c r="L438" s="171">
        <v>4</v>
      </c>
      <c r="M438" s="171">
        <v>0</v>
      </c>
      <c r="N438" s="171">
        <v>1</v>
      </c>
      <c r="O438" s="156" t="str">
        <f>IF((G438&lt;=N438),"Request","")</f>
        <v/>
      </c>
      <c r="P438" s="158" t="s">
        <v>25</v>
      </c>
      <c r="Q438" s="157" t="str">
        <f t="shared" si="22"/>
        <v/>
      </c>
    </row>
    <row r="439" spans="1:17" s="117" customFormat="1" ht="11.25" hidden="1" x14ac:dyDescent="0.25">
      <c r="A439" s="181">
        <v>432</v>
      </c>
      <c r="B439" s="156" t="s">
        <v>159</v>
      </c>
      <c r="C439" s="156" t="s">
        <v>160</v>
      </c>
      <c r="D439" s="156" t="s">
        <v>165</v>
      </c>
      <c r="E439" s="156" t="s">
        <v>164</v>
      </c>
      <c r="F439" s="156"/>
      <c r="G439" s="171">
        <f>K439+L439-M439</f>
        <v>3</v>
      </c>
      <c r="H439" s="156" t="s">
        <v>163</v>
      </c>
      <c r="I439" s="156" t="s">
        <v>386</v>
      </c>
      <c r="J439" s="170"/>
      <c r="K439" s="171">
        <v>0</v>
      </c>
      <c r="L439" s="171">
        <v>3</v>
      </c>
      <c r="M439" s="171">
        <v>0</v>
      </c>
      <c r="N439" s="171">
        <v>1</v>
      </c>
      <c r="O439" s="156" t="str">
        <f>IF((G439&lt;=N439),"Request","")</f>
        <v/>
      </c>
      <c r="P439" s="158" t="s">
        <v>25</v>
      </c>
      <c r="Q439" s="157" t="str">
        <f t="shared" si="22"/>
        <v/>
      </c>
    </row>
    <row r="440" spans="1:17" s="117" customFormat="1" ht="11.25" hidden="1" x14ac:dyDescent="0.25">
      <c r="A440" s="181">
        <v>433</v>
      </c>
      <c r="B440" s="156" t="s">
        <v>43</v>
      </c>
      <c r="C440" s="156" t="s">
        <v>19</v>
      </c>
      <c r="D440" s="156" t="s">
        <v>46</v>
      </c>
      <c r="E440" s="156" t="s">
        <v>45</v>
      </c>
      <c r="F440" s="156"/>
      <c r="G440" s="171">
        <f>K440+L440-M440</f>
        <v>0</v>
      </c>
      <c r="H440" s="156" t="s">
        <v>83</v>
      </c>
      <c r="I440" s="156" t="s">
        <v>638</v>
      </c>
      <c r="J440" s="170"/>
      <c r="K440" s="171">
        <v>0</v>
      </c>
      <c r="L440" s="171">
        <v>0</v>
      </c>
      <c r="M440" s="171">
        <v>0</v>
      </c>
      <c r="N440" s="171">
        <v>1</v>
      </c>
      <c r="O440" s="156" t="str">
        <f>IF((G440&lt;=N440),"Request","")</f>
        <v>Request</v>
      </c>
      <c r="P440" s="158" t="s">
        <v>25</v>
      </c>
      <c r="Q440" s="157" t="str">
        <f t="shared" si="22"/>
        <v>Newly Requested Spares</v>
      </c>
    </row>
    <row r="441" spans="1:17" s="117" customFormat="1" ht="11.25" hidden="1" x14ac:dyDescent="0.25">
      <c r="A441" s="181">
        <v>434</v>
      </c>
      <c r="B441" s="157" t="s">
        <v>824</v>
      </c>
      <c r="C441" s="175" t="s">
        <v>19</v>
      </c>
      <c r="D441" s="179" t="s">
        <v>25</v>
      </c>
      <c r="E441" s="173" t="s">
        <v>826</v>
      </c>
      <c r="F441" s="179"/>
      <c r="G441" s="171">
        <f>K441+L441-M441</f>
        <v>1</v>
      </c>
      <c r="H441" s="173" t="s">
        <v>83</v>
      </c>
      <c r="I441" s="173" t="s">
        <v>638</v>
      </c>
      <c r="J441" s="172"/>
      <c r="K441" s="171">
        <v>0</v>
      </c>
      <c r="L441" s="171">
        <v>1</v>
      </c>
      <c r="M441" s="171">
        <v>0</v>
      </c>
      <c r="N441" s="171">
        <v>5</v>
      </c>
      <c r="O441" s="156" t="str">
        <f>IF((G441&lt;=N441),"Request","")</f>
        <v>Request</v>
      </c>
      <c r="P441" s="158" t="s">
        <v>25</v>
      </c>
      <c r="Q441" s="157" t="str">
        <f t="shared" si="22"/>
        <v>Newly Requested Spares</v>
      </c>
    </row>
    <row r="442" spans="1:17" s="117" customFormat="1" ht="11.25" hidden="1" x14ac:dyDescent="0.25">
      <c r="A442" s="181">
        <v>435</v>
      </c>
      <c r="B442" s="157" t="s">
        <v>824</v>
      </c>
      <c r="C442" s="175" t="s">
        <v>19</v>
      </c>
      <c r="D442" s="179" t="s">
        <v>25</v>
      </c>
      <c r="E442" s="173" t="s">
        <v>825</v>
      </c>
      <c r="F442" s="179"/>
      <c r="G442" s="171">
        <f>K442+L442-M442</f>
        <v>1</v>
      </c>
      <c r="H442" s="173" t="s">
        <v>83</v>
      </c>
      <c r="I442" s="173" t="s">
        <v>638</v>
      </c>
      <c r="J442" s="172"/>
      <c r="K442" s="171">
        <v>0</v>
      </c>
      <c r="L442" s="171">
        <v>1</v>
      </c>
      <c r="M442" s="171">
        <v>0</v>
      </c>
      <c r="N442" s="171">
        <v>5</v>
      </c>
      <c r="O442" s="156" t="str">
        <f>IF((G442&lt;=N442),"Request","")</f>
        <v>Request</v>
      </c>
      <c r="P442" s="158" t="s">
        <v>25</v>
      </c>
      <c r="Q442" s="157" t="str">
        <f t="shared" si="22"/>
        <v>Newly Requested Spares</v>
      </c>
    </row>
    <row r="443" spans="1:17" s="117" customFormat="1" ht="11.25" hidden="1" x14ac:dyDescent="0.25">
      <c r="A443" s="181">
        <v>436</v>
      </c>
      <c r="B443" s="157" t="s">
        <v>824</v>
      </c>
      <c r="C443" s="175" t="s">
        <v>19</v>
      </c>
      <c r="D443" s="179" t="s">
        <v>25</v>
      </c>
      <c r="E443" s="173" t="s">
        <v>828</v>
      </c>
      <c r="F443" s="179"/>
      <c r="G443" s="171">
        <f>K443+L443-M443</f>
        <v>7</v>
      </c>
      <c r="H443" s="173" t="s">
        <v>83</v>
      </c>
      <c r="I443" s="173" t="s">
        <v>638</v>
      </c>
      <c r="J443" s="172"/>
      <c r="K443" s="171">
        <v>0</v>
      </c>
      <c r="L443" s="171">
        <v>7</v>
      </c>
      <c r="M443" s="171">
        <v>0</v>
      </c>
      <c r="N443" s="171">
        <v>5</v>
      </c>
      <c r="O443" s="156" t="str">
        <f>IF((G443&lt;=N443),"Request","")</f>
        <v/>
      </c>
      <c r="P443" s="158" t="s">
        <v>25</v>
      </c>
      <c r="Q443" s="157" t="str">
        <f t="shared" si="22"/>
        <v/>
      </c>
    </row>
    <row r="444" spans="1:17" s="117" customFormat="1" ht="11.25" hidden="1" x14ac:dyDescent="0.25">
      <c r="A444" s="181">
        <v>437</v>
      </c>
      <c r="B444" s="156" t="s">
        <v>558</v>
      </c>
      <c r="C444" s="156" t="s">
        <v>240</v>
      </c>
      <c r="D444" s="156" t="s">
        <v>263</v>
      </c>
      <c r="E444" s="156" t="s">
        <v>614</v>
      </c>
      <c r="F444" s="156"/>
      <c r="G444" s="171">
        <f>K444+L444-M444</f>
        <v>2</v>
      </c>
      <c r="H444" s="156" t="s">
        <v>47</v>
      </c>
      <c r="I444" s="156" t="s">
        <v>638</v>
      </c>
      <c r="J444" s="170"/>
      <c r="K444" s="171">
        <v>0</v>
      </c>
      <c r="L444" s="171">
        <v>2</v>
      </c>
      <c r="M444" s="171">
        <v>0</v>
      </c>
      <c r="N444" s="171">
        <v>5</v>
      </c>
      <c r="O444" s="156" t="str">
        <f>IF((G444&lt;=N444),"Request","")</f>
        <v>Request</v>
      </c>
      <c r="P444" s="158" t="s">
        <v>25</v>
      </c>
      <c r="Q444" s="157" t="str">
        <f t="shared" si="22"/>
        <v>Newly Requested Spares</v>
      </c>
    </row>
    <row r="445" spans="1:17" s="117" customFormat="1" ht="11.25" hidden="1" x14ac:dyDescent="0.25">
      <c r="A445" s="181">
        <v>438</v>
      </c>
      <c r="B445" s="158" t="s">
        <v>222</v>
      </c>
      <c r="C445" s="156" t="s">
        <v>19</v>
      </c>
      <c r="D445" s="156" t="s">
        <v>768</v>
      </c>
      <c r="E445" s="156" t="s">
        <v>647</v>
      </c>
      <c r="F445" s="156"/>
      <c r="G445" s="171">
        <f>K445+L445-M445</f>
        <v>8</v>
      </c>
      <c r="H445" s="172" t="s">
        <v>768</v>
      </c>
      <c r="I445" s="156" t="s">
        <v>386</v>
      </c>
      <c r="J445" s="170"/>
      <c r="K445" s="171">
        <v>0</v>
      </c>
      <c r="L445" s="171">
        <v>8</v>
      </c>
      <c r="M445" s="171">
        <v>0</v>
      </c>
      <c r="N445" s="171">
        <v>1</v>
      </c>
      <c r="O445" s="156" t="str">
        <f>IF((G445&lt;=N445),"Request","")</f>
        <v/>
      </c>
      <c r="P445" s="158" t="s">
        <v>25</v>
      </c>
      <c r="Q445" s="157" t="str">
        <f t="shared" si="22"/>
        <v/>
      </c>
    </row>
    <row r="446" spans="1:17" s="117" customFormat="1" ht="11.25" hidden="1" x14ac:dyDescent="0.25">
      <c r="A446" s="181">
        <v>439</v>
      </c>
      <c r="B446" s="156" t="s">
        <v>557</v>
      </c>
      <c r="C446" s="156" t="s">
        <v>379</v>
      </c>
      <c r="D446" s="156" t="s">
        <v>499</v>
      </c>
      <c r="E446" s="158" t="s">
        <v>669</v>
      </c>
      <c r="F446" s="156"/>
      <c r="G446" s="171">
        <f>K446+L446-M446</f>
        <v>1</v>
      </c>
      <c r="H446" s="172" t="s">
        <v>83</v>
      </c>
      <c r="I446" s="156" t="s">
        <v>638</v>
      </c>
      <c r="J446" s="172"/>
      <c r="K446" s="171">
        <v>0</v>
      </c>
      <c r="L446" s="184">
        <v>1</v>
      </c>
      <c r="M446" s="171">
        <v>0</v>
      </c>
      <c r="N446" s="174">
        <v>5</v>
      </c>
      <c r="O446" s="156" t="str">
        <f>IF((G446&lt;=N446),"Request","")</f>
        <v>Request</v>
      </c>
      <c r="P446" s="158" t="s">
        <v>25</v>
      </c>
      <c r="Q446" s="157" t="str">
        <f t="shared" si="22"/>
        <v>Newly Requested Spares</v>
      </c>
    </row>
    <row r="447" spans="1:17" s="117" customFormat="1" ht="11.25" hidden="1" x14ac:dyDescent="0.25">
      <c r="A447" s="181">
        <v>440</v>
      </c>
      <c r="B447" s="156" t="s">
        <v>557</v>
      </c>
      <c r="C447" s="156" t="s">
        <v>379</v>
      </c>
      <c r="D447" s="156" t="s">
        <v>499</v>
      </c>
      <c r="E447" s="158" t="s">
        <v>739</v>
      </c>
      <c r="F447" s="156"/>
      <c r="G447" s="171">
        <f>K447+L447-M447</f>
        <v>1</v>
      </c>
      <c r="H447" s="172" t="s">
        <v>83</v>
      </c>
      <c r="I447" s="156" t="s">
        <v>638</v>
      </c>
      <c r="J447" s="172"/>
      <c r="K447" s="171">
        <v>0</v>
      </c>
      <c r="L447" s="184">
        <v>1</v>
      </c>
      <c r="M447" s="171">
        <v>0</v>
      </c>
      <c r="N447" s="174">
        <v>5</v>
      </c>
      <c r="O447" s="156" t="str">
        <f>IF((G447&lt;=N447),"Request","")</f>
        <v>Request</v>
      </c>
      <c r="P447" s="158" t="s">
        <v>25</v>
      </c>
      <c r="Q447" s="157" t="str">
        <f t="shared" si="22"/>
        <v>Newly Requested Spares</v>
      </c>
    </row>
    <row r="448" spans="1:17" s="117" customFormat="1" ht="11.25" hidden="1" x14ac:dyDescent="0.25">
      <c r="A448" s="181">
        <v>441</v>
      </c>
      <c r="B448" s="156" t="s">
        <v>557</v>
      </c>
      <c r="C448" s="156" t="s">
        <v>379</v>
      </c>
      <c r="D448" s="156" t="s">
        <v>499</v>
      </c>
      <c r="E448" s="158" t="s">
        <v>738</v>
      </c>
      <c r="F448" s="156"/>
      <c r="G448" s="171">
        <f>K448+L448-M448</f>
        <v>6</v>
      </c>
      <c r="H448" s="172" t="s">
        <v>83</v>
      </c>
      <c r="I448" s="156" t="s">
        <v>638</v>
      </c>
      <c r="J448" s="172"/>
      <c r="K448" s="171">
        <v>0</v>
      </c>
      <c r="L448" s="184">
        <v>6</v>
      </c>
      <c r="M448" s="171">
        <v>0</v>
      </c>
      <c r="N448" s="174">
        <v>5</v>
      </c>
      <c r="O448" s="156" t="str">
        <f>IF((G448&lt;=N448),"Request","")</f>
        <v/>
      </c>
      <c r="P448" s="158" t="s">
        <v>25</v>
      </c>
      <c r="Q448" s="157" t="str">
        <f t="shared" si="22"/>
        <v/>
      </c>
    </row>
    <row r="449" spans="1:17" s="117" customFormat="1" ht="11.25" hidden="1" x14ac:dyDescent="0.25">
      <c r="A449" s="181">
        <v>442</v>
      </c>
      <c r="B449" s="156" t="s">
        <v>557</v>
      </c>
      <c r="C449" s="156" t="s">
        <v>379</v>
      </c>
      <c r="D449" s="156" t="s">
        <v>499</v>
      </c>
      <c r="E449" s="158" t="s">
        <v>740</v>
      </c>
      <c r="F449" s="156"/>
      <c r="G449" s="171">
        <f>K449+L449-M449</f>
        <v>2</v>
      </c>
      <c r="H449" s="172" t="s">
        <v>83</v>
      </c>
      <c r="I449" s="156" t="s">
        <v>638</v>
      </c>
      <c r="J449" s="172"/>
      <c r="K449" s="171">
        <v>0</v>
      </c>
      <c r="L449" s="184">
        <v>2</v>
      </c>
      <c r="M449" s="171">
        <v>0</v>
      </c>
      <c r="N449" s="171">
        <v>5</v>
      </c>
      <c r="O449" s="156" t="str">
        <f>IF((G449&lt;=N449),"Request","")</f>
        <v>Request</v>
      </c>
      <c r="P449" s="158" t="s">
        <v>25</v>
      </c>
      <c r="Q449" s="157" t="str">
        <f t="shared" si="22"/>
        <v>Newly Requested Spares</v>
      </c>
    </row>
    <row r="450" spans="1:17" s="117" customFormat="1" ht="11.25" hidden="1" x14ac:dyDescent="0.25">
      <c r="A450" s="181">
        <v>443</v>
      </c>
      <c r="B450" s="156" t="s">
        <v>557</v>
      </c>
      <c r="C450" s="156" t="s">
        <v>379</v>
      </c>
      <c r="D450" s="156" t="s">
        <v>499</v>
      </c>
      <c r="E450" s="158" t="s">
        <v>628</v>
      </c>
      <c r="F450" s="156"/>
      <c r="G450" s="171">
        <f>K450+L450-M450</f>
        <v>10</v>
      </c>
      <c r="H450" s="172" t="s">
        <v>83</v>
      </c>
      <c r="I450" s="156" t="s">
        <v>638</v>
      </c>
      <c r="J450" s="172"/>
      <c r="K450" s="171">
        <v>0</v>
      </c>
      <c r="L450" s="184">
        <v>10</v>
      </c>
      <c r="M450" s="171">
        <v>0</v>
      </c>
      <c r="N450" s="174">
        <v>5</v>
      </c>
      <c r="O450" s="156" t="str">
        <f>IF((G450&lt;=N450),"Request","")</f>
        <v/>
      </c>
      <c r="P450" s="158" t="s">
        <v>25</v>
      </c>
      <c r="Q450" s="157"/>
    </row>
    <row r="451" spans="1:17" s="117" customFormat="1" ht="11.25" hidden="1" x14ac:dyDescent="0.25">
      <c r="A451" s="181">
        <v>444</v>
      </c>
      <c r="B451" s="156" t="s">
        <v>557</v>
      </c>
      <c r="C451" s="156" t="s">
        <v>379</v>
      </c>
      <c r="D451" s="156" t="s">
        <v>499</v>
      </c>
      <c r="E451" s="158" t="s">
        <v>737</v>
      </c>
      <c r="F451" s="156"/>
      <c r="G451" s="171">
        <f>K451+L451-M451</f>
        <v>10</v>
      </c>
      <c r="H451" s="172" t="s">
        <v>83</v>
      </c>
      <c r="I451" s="156" t="s">
        <v>638</v>
      </c>
      <c r="J451" s="172"/>
      <c r="K451" s="171">
        <v>0</v>
      </c>
      <c r="L451" s="184">
        <v>10</v>
      </c>
      <c r="M451" s="171">
        <v>0</v>
      </c>
      <c r="N451" s="174">
        <v>5</v>
      </c>
      <c r="O451" s="156" t="str">
        <f>IF((G451&lt;=N451),"Request","")</f>
        <v/>
      </c>
      <c r="P451" s="158" t="s">
        <v>25</v>
      </c>
      <c r="Q451" s="157"/>
    </row>
    <row r="452" spans="1:17" s="117" customFormat="1" ht="22.5" hidden="1" x14ac:dyDescent="0.25">
      <c r="A452" s="181">
        <v>445</v>
      </c>
      <c r="B452" s="157" t="s">
        <v>585</v>
      </c>
      <c r="C452" s="156" t="s">
        <v>586</v>
      </c>
      <c r="D452" s="175" t="s">
        <v>1062</v>
      </c>
      <c r="E452" s="175" t="s">
        <v>1061</v>
      </c>
      <c r="F452" s="175"/>
      <c r="G452" s="171">
        <f>K452+L452-M452</f>
        <v>3</v>
      </c>
      <c r="H452" s="172" t="s">
        <v>22</v>
      </c>
      <c r="I452" s="156" t="s">
        <v>638</v>
      </c>
      <c r="J452" s="172"/>
      <c r="K452" s="171">
        <v>0</v>
      </c>
      <c r="L452" s="171">
        <v>3</v>
      </c>
      <c r="M452" s="171">
        <v>0</v>
      </c>
      <c r="N452" s="171">
        <v>1</v>
      </c>
      <c r="O452" s="156" t="str">
        <f>IF((G452&lt;=N452),"Request","")</f>
        <v/>
      </c>
      <c r="P452" s="158" t="s">
        <v>25</v>
      </c>
      <c r="Q452" s="157"/>
    </row>
    <row r="453" spans="1:17" s="117" customFormat="1" ht="11.25" hidden="1" x14ac:dyDescent="0.25">
      <c r="A453" s="181">
        <v>446</v>
      </c>
      <c r="B453" s="156" t="s">
        <v>523</v>
      </c>
      <c r="C453" s="156" t="s">
        <v>19</v>
      </c>
      <c r="D453" s="239" t="s">
        <v>517</v>
      </c>
      <c r="E453" s="239" t="s">
        <v>516</v>
      </c>
      <c r="F453" s="239"/>
      <c r="G453" s="171">
        <f>K453+L453-M453</f>
        <v>1</v>
      </c>
      <c r="H453" s="156" t="s">
        <v>103</v>
      </c>
      <c r="I453" s="156" t="s">
        <v>638</v>
      </c>
      <c r="J453" s="172"/>
      <c r="K453" s="171">
        <v>0</v>
      </c>
      <c r="L453" s="171">
        <v>1</v>
      </c>
      <c r="M453" s="171">
        <v>0</v>
      </c>
      <c r="N453" s="171">
        <v>5</v>
      </c>
      <c r="O453" s="156" t="str">
        <f>IF((G453&lt;=N453),"Request","")</f>
        <v>Request</v>
      </c>
      <c r="P453" s="158" t="s">
        <v>25</v>
      </c>
      <c r="Q453" s="157" t="str">
        <f>IF(O453="Request","Newly Requested Spares","")</f>
        <v>Newly Requested Spares</v>
      </c>
    </row>
    <row r="454" spans="1:17" s="117" customFormat="1" ht="11.25" hidden="1" x14ac:dyDescent="0.25">
      <c r="A454" s="181">
        <v>447</v>
      </c>
      <c r="B454" s="156" t="s">
        <v>245</v>
      </c>
      <c r="C454" s="156" t="s">
        <v>240</v>
      </c>
      <c r="D454" s="190" t="s">
        <v>247</v>
      </c>
      <c r="E454" s="190" t="s">
        <v>246</v>
      </c>
      <c r="F454" s="190"/>
      <c r="G454" s="171">
        <f>K454+L454-M454</f>
        <v>3</v>
      </c>
      <c r="H454" s="156" t="s">
        <v>83</v>
      </c>
      <c r="I454" s="156" t="s">
        <v>638</v>
      </c>
      <c r="J454" s="172"/>
      <c r="K454" s="171">
        <v>0</v>
      </c>
      <c r="L454" s="171">
        <v>3</v>
      </c>
      <c r="M454" s="171">
        <v>0</v>
      </c>
      <c r="N454" s="171">
        <v>1</v>
      </c>
      <c r="O454" s="156" t="str">
        <f>IF((G454&lt;=N454),"Request","")</f>
        <v/>
      </c>
      <c r="P454" s="158" t="s">
        <v>25</v>
      </c>
      <c r="Q454" s="157" t="str">
        <f>IF(O454="Request","Newly Requested Spares","")</f>
        <v/>
      </c>
    </row>
    <row r="455" spans="1:17" s="117" customFormat="1" ht="11.25" hidden="1" x14ac:dyDescent="0.25">
      <c r="A455" s="181">
        <v>448</v>
      </c>
      <c r="B455" s="156" t="s">
        <v>557</v>
      </c>
      <c r="C455" s="156" t="s">
        <v>30</v>
      </c>
      <c r="D455" s="238" t="s">
        <v>25</v>
      </c>
      <c r="E455" s="238" t="s">
        <v>597</v>
      </c>
      <c r="F455" s="238"/>
      <c r="G455" s="171">
        <f>K455+L455-M455</f>
        <v>30</v>
      </c>
      <c r="H455" s="172" t="s">
        <v>83</v>
      </c>
      <c r="I455" s="156" t="s">
        <v>638</v>
      </c>
      <c r="J455" s="172"/>
      <c r="K455" s="171">
        <v>0</v>
      </c>
      <c r="L455" s="171">
        <v>30</v>
      </c>
      <c r="M455" s="171">
        <v>0</v>
      </c>
      <c r="N455" s="171">
        <v>10</v>
      </c>
      <c r="O455" s="156" t="str">
        <f>IF((G455&lt;=N455),"Request","")</f>
        <v/>
      </c>
      <c r="P455" s="158" t="s">
        <v>25</v>
      </c>
      <c r="Q455" s="157"/>
    </row>
    <row r="456" spans="1:17" s="117" customFormat="1" ht="11.25" hidden="1" x14ac:dyDescent="0.25">
      <c r="A456" s="181">
        <v>449</v>
      </c>
      <c r="B456" s="156" t="s">
        <v>557</v>
      </c>
      <c r="C456" s="156" t="s">
        <v>30</v>
      </c>
      <c r="D456" s="238" t="s">
        <v>25</v>
      </c>
      <c r="E456" s="238" t="s">
        <v>598</v>
      </c>
      <c r="F456" s="238"/>
      <c r="G456" s="171">
        <f>K456+L456-M456</f>
        <v>0</v>
      </c>
      <c r="H456" s="172" t="s">
        <v>83</v>
      </c>
      <c r="I456" s="156" t="s">
        <v>638</v>
      </c>
      <c r="J456" s="172"/>
      <c r="K456" s="171">
        <v>0</v>
      </c>
      <c r="L456" s="171">
        <v>0</v>
      </c>
      <c r="M456" s="171">
        <v>0</v>
      </c>
      <c r="N456" s="171">
        <v>10</v>
      </c>
      <c r="O456" s="156" t="str">
        <f>IF((G456&lt;=N456),"Request","")</f>
        <v>Request</v>
      </c>
      <c r="P456" s="158" t="s">
        <v>25</v>
      </c>
      <c r="Q456" s="157" t="str">
        <f>IF(O456="Request","Newly Requested Spares","")</f>
        <v>Newly Requested Spares</v>
      </c>
    </row>
    <row r="457" spans="1:17" s="117" customFormat="1" ht="11.25" hidden="1" x14ac:dyDescent="0.25">
      <c r="A457" s="181">
        <v>450</v>
      </c>
      <c r="B457" s="157" t="s">
        <v>1133</v>
      </c>
      <c r="C457" s="156" t="s">
        <v>30</v>
      </c>
      <c r="D457" s="190" t="s">
        <v>554</v>
      </c>
      <c r="E457" s="241" t="s">
        <v>1168</v>
      </c>
      <c r="F457" s="190"/>
      <c r="G457" s="171">
        <f>K457+L457-M457</f>
        <v>1</v>
      </c>
      <c r="H457" s="180" t="s">
        <v>554</v>
      </c>
      <c r="I457" s="156" t="s">
        <v>638</v>
      </c>
      <c r="J457" s="170"/>
      <c r="K457" s="171">
        <v>0</v>
      </c>
      <c r="L457" s="171">
        <v>1</v>
      </c>
      <c r="M457" s="171">
        <v>0</v>
      </c>
      <c r="N457" s="171">
        <v>5</v>
      </c>
      <c r="O457" s="156" t="str">
        <f>IF((G457&lt;=N457),"Request","")</f>
        <v>Request</v>
      </c>
      <c r="P457" s="158"/>
      <c r="Q457" s="157"/>
    </row>
    <row r="458" spans="1:17" s="117" customFormat="1" ht="11.25" hidden="1" x14ac:dyDescent="0.25">
      <c r="A458" s="181">
        <v>451</v>
      </c>
      <c r="B458" s="159" t="s">
        <v>937</v>
      </c>
      <c r="C458" s="175" t="s">
        <v>866</v>
      </c>
      <c r="D458" s="189" t="s">
        <v>554</v>
      </c>
      <c r="E458" s="189" t="s">
        <v>938</v>
      </c>
      <c r="F458" s="189"/>
      <c r="G458" s="171">
        <f>K458+L458-M458</f>
        <v>2</v>
      </c>
      <c r="H458" s="159" t="s">
        <v>83</v>
      </c>
      <c r="I458" s="173" t="s">
        <v>386</v>
      </c>
      <c r="J458" s="172"/>
      <c r="K458" s="171">
        <v>0</v>
      </c>
      <c r="L458" s="171">
        <v>2</v>
      </c>
      <c r="M458" s="171">
        <v>0</v>
      </c>
      <c r="N458" s="171">
        <v>1</v>
      </c>
      <c r="O458" s="156" t="str">
        <f>IF((G458&lt;=N458),"Request","")</f>
        <v/>
      </c>
      <c r="P458" s="158" t="s">
        <v>25</v>
      </c>
      <c r="Q458" s="157" t="str">
        <f>IF(O458="Request","Newly Requested Spares","")</f>
        <v/>
      </c>
    </row>
    <row r="459" spans="1:17" s="117" customFormat="1" ht="11.25" hidden="1" x14ac:dyDescent="0.25">
      <c r="A459" s="181">
        <v>452</v>
      </c>
      <c r="B459" s="156" t="s">
        <v>543</v>
      </c>
      <c r="C459" s="156" t="s">
        <v>544</v>
      </c>
      <c r="D459" s="190" t="s">
        <v>340</v>
      </c>
      <c r="E459" s="190" t="s">
        <v>339</v>
      </c>
      <c r="F459" s="190"/>
      <c r="G459" s="171">
        <f>K459+L459-M459</f>
        <v>0</v>
      </c>
      <c r="H459" s="156" t="s">
        <v>92</v>
      </c>
      <c r="I459" s="156" t="s">
        <v>386</v>
      </c>
      <c r="J459" s="170"/>
      <c r="K459" s="171">
        <v>0</v>
      </c>
      <c r="L459" s="171">
        <v>0</v>
      </c>
      <c r="M459" s="171">
        <v>0</v>
      </c>
      <c r="N459" s="174">
        <v>5</v>
      </c>
      <c r="O459" s="156" t="str">
        <f>IF((G459&lt;=N459),"Request","")</f>
        <v>Request</v>
      </c>
      <c r="P459" s="158" t="s">
        <v>25</v>
      </c>
      <c r="Q459" s="157" t="str">
        <f>IF(O459="Request","Newly Requested Spares","")</f>
        <v>Newly Requested Spares</v>
      </c>
    </row>
    <row r="460" spans="1:17" s="117" customFormat="1" ht="11.25" hidden="1" x14ac:dyDescent="0.25">
      <c r="A460" s="181">
        <v>453</v>
      </c>
      <c r="B460" s="156" t="s">
        <v>1099</v>
      </c>
      <c r="C460" s="156" t="s">
        <v>30</v>
      </c>
      <c r="D460" s="246" t="s">
        <v>1090</v>
      </c>
      <c r="E460" s="241" t="s">
        <v>1100</v>
      </c>
      <c r="F460" s="246"/>
      <c r="G460" s="171">
        <f>K460+L460-M460</f>
        <v>2</v>
      </c>
      <c r="H460" s="176" t="s">
        <v>83</v>
      </c>
      <c r="I460" s="156" t="s">
        <v>386</v>
      </c>
      <c r="J460" s="170"/>
      <c r="K460" s="171">
        <v>0</v>
      </c>
      <c r="L460" s="171">
        <v>2</v>
      </c>
      <c r="M460" s="171">
        <v>0</v>
      </c>
      <c r="N460" s="171">
        <v>1</v>
      </c>
      <c r="O460" s="156" t="str">
        <f>IF((G460&lt;=N460),"Request","")</f>
        <v/>
      </c>
      <c r="P460" s="158"/>
      <c r="Q460" s="157"/>
    </row>
    <row r="461" spans="1:17" s="117" customFormat="1" ht="11.25" hidden="1" x14ac:dyDescent="0.25">
      <c r="A461" s="181">
        <v>454</v>
      </c>
      <c r="B461" s="156" t="s">
        <v>915</v>
      </c>
      <c r="C461" s="175" t="s">
        <v>866</v>
      </c>
      <c r="D461" s="189" t="s">
        <v>554</v>
      </c>
      <c r="E461" s="239" t="s">
        <v>919</v>
      </c>
      <c r="F461" s="189"/>
      <c r="G461" s="171">
        <f>K461+L461-M461</f>
        <v>1</v>
      </c>
      <c r="H461" s="159" t="s">
        <v>83</v>
      </c>
      <c r="I461" s="173" t="s">
        <v>638</v>
      </c>
      <c r="J461" s="172"/>
      <c r="K461" s="171">
        <v>0</v>
      </c>
      <c r="L461" s="171">
        <v>1</v>
      </c>
      <c r="M461" s="171">
        <v>0</v>
      </c>
      <c r="N461" s="171">
        <v>2</v>
      </c>
      <c r="O461" s="156" t="str">
        <f>IF((G461&lt;=N461),"Request","")</f>
        <v>Request</v>
      </c>
      <c r="P461" s="158" t="s">
        <v>25</v>
      </c>
      <c r="Q461" s="157" t="str">
        <f>IF(O461="Request","Newly Requested Spares","")</f>
        <v>Newly Requested Spares</v>
      </c>
    </row>
    <row r="462" spans="1:17" s="117" customFormat="1" ht="33.75" hidden="1" x14ac:dyDescent="0.25">
      <c r="A462" s="181">
        <v>455</v>
      </c>
      <c r="B462" s="156" t="s">
        <v>190</v>
      </c>
      <c r="C462" s="156" t="s">
        <v>187</v>
      </c>
      <c r="D462" s="190" t="s">
        <v>195</v>
      </c>
      <c r="E462" s="239" t="s">
        <v>562</v>
      </c>
      <c r="F462" s="190"/>
      <c r="G462" s="171">
        <f>K462+L462-M462</f>
        <v>1</v>
      </c>
      <c r="H462" s="156" t="s">
        <v>194</v>
      </c>
      <c r="I462" s="156" t="s">
        <v>386</v>
      </c>
      <c r="J462" s="170"/>
      <c r="K462" s="171">
        <v>0</v>
      </c>
      <c r="L462" s="171">
        <v>1</v>
      </c>
      <c r="M462" s="171">
        <v>0</v>
      </c>
      <c r="N462" s="171">
        <v>1</v>
      </c>
      <c r="O462" s="156" t="str">
        <f>IF((G462&lt;=N462),"Request","")</f>
        <v>Request</v>
      </c>
      <c r="P462" s="159" t="s">
        <v>1063</v>
      </c>
      <c r="Q462" s="157" t="str">
        <f>IF(O462="Request","Newly Requested Spares","")</f>
        <v>Newly Requested Spares</v>
      </c>
    </row>
    <row r="463" spans="1:17" s="122" customFormat="1" ht="11.25" hidden="1" customHeight="1" x14ac:dyDescent="0.25">
      <c r="A463" s="181">
        <v>456</v>
      </c>
      <c r="B463" s="156" t="s">
        <v>452</v>
      </c>
      <c r="C463" s="156" t="s">
        <v>187</v>
      </c>
      <c r="D463" s="156" t="s">
        <v>193</v>
      </c>
      <c r="E463" s="157" t="s">
        <v>561</v>
      </c>
      <c r="F463" s="156"/>
      <c r="G463" s="171">
        <f>K463+L463-M463</f>
        <v>1</v>
      </c>
      <c r="H463" s="156" t="s">
        <v>194</v>
      </c>
      <c r="I463" s="156" t="s">
        <v>386</v>
      </c>
      <c r="J463" s="172"/>
      <c r="K463" s="171">
        <v>0</v>
      </c>
      <c r="L463" s="171">
        <v>1</v>
      </c>
      <c r="M463" s="171">
        <v>0</v>
      </c>
      <c r="N463" s="171">
        <v>1</v>
      </c>
      <c r="O463" s="156" t="str">
        <f>IF((G463&lt;=N463),"Request","")</f>
        <v>Request</v>
      </c>
      <c r="P463" s="158" t="s">
        <v>25</v>
      </c>
      <c r="Q463" s="157" t="str">
        <f>IF(O463="Request","Newly Requested Spares","")</f>
        <v>Newly Requested Spares</v>
      </c>
    </row>
    <row r="464" spans="1:17" s="122" customFormat="1" ht="11.25" hidden="1" customHeight="1" x14ac:dyDescent="0.25">
      <c r="A464" s="181">
        <v>457</v>
      </c>
      <c r="B464" s="156" t="s">
        <v>129</v>
      </c>
      <c r="C464" s="156" t="s">
        <v>44</v>
      </c>
      <c r="D464" s="234" t="s">
        <v>672</v>
      </c>
      <c r="E464" s="192" t="s">
        <v>671</v>
      </c>
      <c r="F464" s="234"/>
      <c r="G464" s="171">
        <f>K464+L464-M464</f>
        <v>0</v>
      </c>
      <c r="H464" s="172" t="s">
        <v>38</v>
      </c>
      <c r="I464" s="156" t="s">
        <v>386</v>
      </c>
      <c r="J464" s="172"/>
      <c r="K464" s="171">
        <v>0</v>
      </c>
      <c r="L464" s="171">
        <v>0</v>
      </c>
      <c r="M464" s="171">
        <v>0</v>
      </c>
      <c r="N464" s="171">
        <v>5</v>
      </c>
      <c r="O464" s="156" t="str">
        <f>IF((G464&lt;=N464),"Request","")</f>
        <v>Request</v>
      </c>
      <c r="P464" s="158" t="s">
        <v>25</v>
      </c>
      <c r="Q464" s="157" t="str">
        <f>IF(O464="Request","Newly Requested Spares","")</f>
        <v>Newly Requested Spares</v>
      </c>
    </row>
    <row r="465" spans="1:17" s="122" customFormat="1" ht="11.25" hidden="1" customHeight="1" x14ac:dyDescent="0.25">
      <c r="A465" s="181">
        <v>458</v>
      </c>
      <c r="B465" s="156" t="s">
        <v>494</v>
      </c>
      <c r="C465" s="156" t="s">
        <v>19</v>
      </c>
      <c r="D465" s="192" t="s">
        <v>25</v>
      </c>
      <c r="E465" s="237" t="s">
        <v>498</v>
      </c>
      <c r="F465" s="192"/>
      <c r="G465" s="171">
        <f>K465+L465-M465</f>
        <v>1</v>
      </c>
      <c r="H465" s="156" t="s">
        <v>499</v>
      </c>
      <c r="I465" s="156" t="s">
        <v>638</v>
      </c>
      <c r="J465" s="172"/>
      <c r="K465" s="171">
        <v>0</v>
      </c>
      <c r="L465" s="171">
        <v>1</v>
      </c>
      <c r="M465" s="171">
        <v>0</v>
      </c>
      <c r="N465" s="171">
        <v>1</v>
      </c>
      <c r="O465" s="156" t="str">
        <f>IF((G465&lt;=N465),"Request","")</f>
        <v>Request</v>
      </c>
      <c r="P465" s="158" t="s">
        <v>25</v>
      </c>
      <c r="Q465" s="157" t="str">
        <f>IF(O465="Request","Newly Requested Spares","")</f>
        <v>Newly Requested Spares</v>
      </c>
    </row>
    <row r="466" spans="1:17" s="122" customFormat="1" ht="11.25" hidden="1" customHeight="1" x14ac:dyDescent="0.25">
      <c r="A466" s="181">
        <v>459</v>
      </c>
      <c r="B466" s="156" t="s">
        <v>1045</v>
      </c>
      <c r="C466" s="156" t="s">
        <v>30</v>
      </c>
      <c r="D466" s="234" t="s">
        <v>59</v>
      </c>
      <c r="E466" s="234" t="s">
        <v>58</v>
      </c>
      <c r="F466" s="234"/>
      <c r="G466" s="171">
        <f>K466+L466-M466</f>
        <v>14</v>
      </c>
      <c r="H466" s="156" t="s">
        <v>60</v>
      </c>
      <c r="I466" s="156" t="s">
        <v>386</v>
      </c>
      <c r="J466" s="170"/>
      <c r="K466" s="171">
        <v>0</v>
      </c>
      <c r="L466" s="171">
        <v>16</v>
      </c>
      <c r="M466" s="171">
        <v>2</v>
      </c>
      <c r="N466" s="171">
        <v>5</v>
      </c>
      <c r="O466" s="156" t="str">
        <f>IF((G466&lt;=N466),"Request","")</f>
        <v/>
      </c>
      <c r="P466" s="158" t="s">
        <v>25</v>
      </c>
      <c r="Q466" s="157"/>
    </row>
    <row r="467" spans="1:17" s="122" customFormat="1" ht="11.25" hidden="1" x14ac:dyDescent="0.25">
      <c r="A467" s="181">
        <v>460</v>
      </c>
      <c r="B467" s="156" t="s">
        <v>944</v>
      </c>
      <c r="C467" s="156" t="s">
        <v>30</v>
      </c>
      <c r="D467" s="234" t="s">
        <v>213</v>
      </c>
      <c r="E467" s="237" t="s">
        <v>58</v>
      </c>
      <c r="F467" s="234"/>
      <c r="G467" s="171">
        <f>K467+L467-M467</f>
        <v>19</v>
      </c>
      <c r="H467" s="156" t="s">
        <v>141</v>
      </c>
      <c r="I467" s="156" t="s">
        <v>386</v>
      </c>
      <c r="J467" s="170"/>
      <c r="K467" s="171">
        <v>0</v>
      </c>
      <c r="L467" s="171">
        <v>19</v>
      </c>
      <c r="M467" s="171">
        <v>0</v>
      </c>
      <c r="N467" s="171">
        <v>12</v>
      </c>
      <c r="O467" s="156" t="str">
        <f>IF((G467&lt;=N467),"Request","")</f>
        <v/>
      </c>
      <c r="P467" s="158" t="s">
        <v>25</v>
      </c>
      <c r="Q467" s="157" t="str">
        <f>IF(O467="Request","Newly Requested Spares","")</f>
        <v/>
      </c>
    </row>
    <row r="468" spans="1:17" s="122" customFormat="1" ht="11.25" hidden="1" customHeight="1" x14ac:dyDescent="0.25">
      <c r="A468" s="181">
        <v>461</v>
      </c>
      <c r="B468" s="157" t="s">
        <v>18</v>
      </c>
      <c r="C468" s="157" t="s">
        <v>110</v>
      </c>
      <c r="D468" s="234" t="s">
        <v>316</v>
      </c>
      <c r="E468" s="234" t="s">
        <v>58</v>
      </c>
      <c r="F468" s="234"/>
      <c r="G468" s="171">
        <f>K468+L468-M468</f>
        <v>4</v>
      </c>
      <c r="H468" s="156" t="s">
        <v>141</v>
      </c>
      <c r="I468" s="156" t="s">
        <v>638</v>
      </c>
      <c r="J468" s="172"/>
      <c r="K468" s="171">
        <v>0</v>
      </c>
      <c r="L468" s="171">
        <v>4</v>
      </c>
      <c r="M468" s="171">
        <v>0</v>
      </c>
      <c r="N468" s="174">
        <v>1</v>
      </c>
      <c r="O468" s="156" t="str">
        <f>IF((G468&lt;=N468),"Request","")</f>
        <v/>
      </c>
      <c r="P468" s="158" t="s">
        <v>25</v>
      </c>
      <c r="Q468" s="157"/>
    </row>
    <row r="469" spans="1:17" s="122" customFormat="1" ht="11.25" hidden="1" customHeight="1" x14ac:dyDescent="0.25">
      <c r="A469" s="181">
        <v>462</v>
      </c>
      <c r="B469" s="156" t="s">
        <v>409</v>
      </c>
      <c r="C469" s="156" t="s">
        <v>30</v>
      </c>
      <c r="D469" s="234" t="s">
        <v>444</v>
      </c>
      <c r="E469" s="234" t="s">
        <v>58</v>
      </c>
      <c r="F469" s="234"/>
      <c r="G469" s="171">
        <f>K469+L469-M469</f>
        <v>10</v>
      </c>
      <c r="H469" s="156" t="s">
        <v>60</v>
      </c>
      <c r="I469" s="156" t="s">
        <v>386</v>
      </c>
      <c r="J469" s="172"/>
      <c r="K469" s="171">
        <v>0</v>
      </c>
      <c r="L469" s="171">
        <v>10</v>
      </c>
      <c r="M469" s="171">
        <v>0</v>
      </c>
      <c r="N469" s="171">
        <v>5</v>
      </c>
      <c r="O469" s="156" t="str">
        <f>IF((G469&lt;=N469),"Request","")</f>
        <v/>
      </c>
      <c r="P469" s="158" t="s">
        <v>25</v>
      </c>
      <c r="Q469" s="157" t="str">
        <f>IF(O469="Request","Newly Requested Spares","")</f>
        <v/>
      </c>
    </row>
    <row r="470" spans="1:17" s="122" customFormat="1" ht="11.25" hidden="1" customHeight="1" x14ac:dyDescent="0.25">
      <c r="A470" s="181">
        <v>463</v>
      </c>
      <c r="B470" s="156" t="s">
        <v>557</v>
      </c>
      <c r="C470" s="156" t="s">
        <v>30</v>
      </c>
      <c r="D470" s="234" t="s">
        <v>578</v>
      </c>
      <c r="E470" s="234" t="s">
        <v>58</v>
      </c>
      <c r="F470" s="234"/>
      <c r="G470" s="171">
        <f>K470+L470-M470</f>
        <v>14</v>
      </c>
      <c r="H470" s="156" t="s">
        <v>60</v>
      </c>
      <c r="I470" s="156" t="s">
        <v>386</v>
      </c>
      <c r="J470" s="172"/>
      <c r="K470" s="171">
        <v>0</v>
      </c>
      <c r="L470" s="171">
        <v>14</v>
      </c>
      <c r="M470" s="171">
        <v>0</v>
      </c>
      <c r="N470" s="171">
        <v>5</v>
      </c>
      <c r="O470" s="156" t="str">
        <f>IF((G470&lt;=N470),"Request","")</f>
        <v/>
      </c>
      <c r="P470" s="158" t="s">
        <v>25</v>
      </c>
      <c r="Q470" s="157"/>
    </row>
    <row r="471" spans="1:17" s="122" customFormat="1" ht="11.25" customHeight="1" x14ac:dyDescent="0.25">
      <c r="A471" s="181">
        <v>464</v>
      </c>
      <c r="B471" s="234" t="s">
        <v>633</v>
      </c>
      <c r="C471" s="156" t="s">
        <v>30</v>
      </c>
      <c r="D471" s="234" t="s">
        <v>634</v>
      </c>
      <c r="E471" s="234" t="s">
        <v>58</v>
      </c>
      <c r="F471" s="234"/>
      <c r="G471" s="171">
        <f>K471+L471-M471</f>
        <v>7</v>
      </c>
      <c r="H471" s="234" t="s">
        <v>60</v>
      </c>
      <c r="I471" s="156" t="s">
        <v>386</v>
      </c>
      <c r="J471" s="172"/>
      <c r="K471" s="171">
        <v>0</v>
      </c>
      <c r="L471" s="171">
        <v>7</v>
      </c>
      <c r="M471" s="171">
        <v>0</v>
      </c>
      <c r="N471" s="171">
        <v>2</v>
      </c>
      <c r="O471" s="156" t="str">
        <f>IF((G471&lt;=N471),"Request","")</f>
        <v/>
      </c>
      <c r="P471" s="158" t="s">
        <v>25</v>
      </c>
      <c r="Q471" s="157"/>
    </row>
    <row r="472" spans="1:17" s="122" customFormat="1" ht="11.25" hidden="1" customHeight="1" x14ac:dyDescent="0.25">
      <c r="A472" s="181">
        <v>465</v>
      </c>
      <c r="B472" s="234" t="s">
        <v>535</v>
      </c>
      <c r="C472" s="156" t="s">
        <v>240</v>
      </c>
      <c r="D472" s="192" t="s">
        <v>25</v>
      </c>
      <c r="E472" s="234" t="s">
        <v>465</v>
      </c>
      <c r="F472" s="192"/>
      <c r="G472" s="171">
        <f>K472+L472-M472</f>
        <v>2</v>
      </c>
      <c r="H472" s="234" t="s">
        <v>425</v>
      </c>
      <c r="I472" s="156" t="s">
        <v>638</v>
      </c>
      <c r="J472" s="172"/>
      <c r="K472" s="171">
        <v>0</v>
      </c>
      <c r="L472" s="171">
        <v>2</v>
      </c>
      <c r="M472" s="171">
        <v>0</v>
      </c>
      <c r="N472" s="171">
        <v>1</v>
      </c>
      <c r="O472" s="156" t="str">
        <f>IF((G472&lt;=N472),"Request","")</f>
        <v/>
      </c>
      <c r="P472" s="158" t="s">
        <v>25</v>
      </c>
      <c r="Q472" s="157" t="str">
        <f>IF(O472="Request","Newly Requested Spares","")</f>
        <v/>
      </c>
    </row>
    <row r="473" spans="1:17" s="122" customFormat="1" ht="11.25" hidden="1" customHeight="1" x14ac:dyDescent="0.25">
      <c r="A473" s="181">
        <v>466</v>
      </c>
      <c r="B473" s="234" t="s">
        <v>911</v>
      </c>
      <c r="C473" s="156" t="s">
        <v>19</v>
      </c>
      <c r="D473" s="234" t="s">
        <v>949</v>
      </c>
      <c r="E473" s="234" t="s">
        <v>575</v>
      </c>
      <c r="F473" s="234"/>
      <c r="G473" s="171">
        <f>K473+L473-M473</f>
        <v>16</v>
      </c>
      <c r="H473" s="234" t="s">
        <v>38</v>
      </c>
      <c r="I473" s="156" t="s">
        <v>386</v>
      </c>
      <c r="J473" s="170"/>
      <c r="K473" s="171">
        <v>0</v>
      </c>
      <c r="L473" s="171">
        <v>16</v>
      </c>
      <c r="M473" s="171">
        <v>0</v>
      </c>
      <c r="N473" s="171">
        <v>2</v>
      </c>
      <c r="O473" s="156" t="str">
        <f>IF((G473&lt;=N473),"Request","")</f>
        <v/>
      </c>
      <c r="P473" s="158" t="s">
        <v>25</v>
      </c>
      <c r="Q473" s="157" t="str">
        <f>IF(O473="Request","Newly Requested Spares","")</f>
        <v/>
      </c>
    </row>
    <row r="474" spans="1:17" s="122" customFormat="1" ht="11.25" hidden="1" customHeight="1" x14ac:dyDescent="0.25">
      <c r="A474" s="181">
        <v>467</v>
      </c>
      <c r="B474" s="197" t="s">
        <v>876</v>
      </c>
      <c r="C474" s="175" t="s">
        <v>19</v>
      </c>
      <c r="D474" s="244" t="s">
        <v>25</v>
      </c>
      <c r="E474" s="192" t="s">
        <v>895</v>
      </c>
      <c r="F474" s="244"/>
      <c r="G474" s="171">
        <f>K474+L474-M474</f>
        <v>6</v>
      </c>
      <c r="H474" s="197" t="s">
        <v>38</v>
      </c>
      <c r="I474" s="173" t="s">
        <v>386</v>
      </c>
      <c r="J474" s="170"/>
      <c r="K474" s="171">
        <v>0</v>
      </c>
      <c r="L474" s="171">
        <v>6</v>
      </c>
      <c r="M474" s="171">
        <v>0</v>
      </c>
      <c r="N474" s="171">
        <v>2</v>
      </c>
      <c r="O474" s="156" t="str">
        <f>IF((G474&lt;=N474),"Request","")</f>
        <v/>
      </c>
      <c r="P474" s="158" t="s">
        <v>25</v>
      </c>
      <c r="Q474" s="157" t="str">
        <f>IF(O474="Request","Newly Requested Spares","")</f>
        <v/>
      </c>
    </row>
    <row r="475" spans="1:17" s="122" customFormat="1" ht="11.25" hidden="1" customHeight="1" x14ac:dyDescent="0.25">
      <c r="A475" s="181">
        <v>468</v>
      </c>
      <c r="B475" s="237" t="s">
        <v>1018</v>
      </c>
      <c r="C475" s="156" t="s">
        <v>19</v>
      </c>
      <c r="D475" s="192" t="s">
        <v>25</v>
      </c>
      <c r="E475" s="237" t="s">
        <v>1069</v>
      </c>
      <c r="F475" s="192"/>
      <c r="G475" s="171">
        <f>K475+L475-M475</f>
        <v>6</v>
      </c>
      <c r="H475" s="234" t="s">
        <v>497</v>
      </c>
      <c r="I475" s="156" t="s">
        <v>638</v>
      </c>
      <c r="J475" s="172"/>
      <c r="K475" s="171">
        <v>0</v>
      </c>
      <c r="L475" s="171">
        <v>8</v>
      </c>
      <c r="M475" s="171">
        <v>2</v>
      </c>
      <c r="N475" s="171">
        <v>5</v>
      </c>
      <c r="O475" s="156" t="str">
        <f>IF((G475&lt;=N475),"Request","")</f>
        <v/>
      </c>
      <c r="P475" s="158" t="s">
        <v>25</v>
      </c>
      <c r="Q475" s="157"/>
    </row>
    <row r="476" spans="1:17" s="122" customFormat="1" ht="11.25" hidden="1" customHeight="1" x14ac:dyDescent="0.25">
      <c r="A476" s="181">
        <v>469</v>
      </c>
      <c r="B476" s="234" t="s">
        <v>222</v>
      </c>
      <c r="C476" s="156" t="s">
        <v>110</v>
      </c>
      <c r="D476" s="235" t="s">
        <v>25</v>
      </c>
      <c r="E476" s="234" t="s">
        <v>616</v>
      </c>
      <c r="F476" s="235"/>
      <c r="G476" s="171">
        <f>K476+L476-M476</f>
        <v>2</v>
      </c>
      <c r="H476" s="247" t="s">
        <v>38</v>
      </c>
      <c r="I476" s="156" t="s">
        <v>638</v>
      </c>
      <c r="J476" s="172"/>
      <c r="K476" s="171">
        <v>0</v>
      </c>
      <c r="L476" s="171">
        <v>2</v>
      </c>
      <c r="M476" s="171">
        <v>0</v>
      </c>
      <c r="N476" s="171">
        <v>5</v>
      </c>
      <c r="O476" s="156" t="str">
        <f>IF((G476&lt;=N476),"Request","")</f>
        <v>Request</v>
      </c>
      <c r="P476" s="158" t="s">
        <v>25</v>
      </c>
      <c r="Q476" s="157" t="str">
        <f>IF(O476="Request","Newly Requested Spares","")</f>
        <v>Newly Requested Spares</v>
      </c>
    </row>
    <row r="477" spans="1:17" s="122" customFormat="1" ht="11.25" hidden="1" customHeight="1" x14ac:dyDescent="0.25">
      <c r="A477" s="181">
        <v>470</v>
      </c>
      <c r="B477" s="233" t="s">
        <v>957</v>
      </c>
      <c r="C477" s="175" t="s">
        <v>19</v>
      </c>
      <c r="D477" s="192" t="s">
        <v>83</v>
      </c>
      <c r="E477" s="192" t="s">
        <v>958</v>
      </c>
      <c r="F477" s="192"/>
      <c r="G477" s="171">
        <f>K477+L477-M477</f>
        <v>8</v>
      </c>
      <c r="H477" s="192" t="s">
        <v>83</v>
      </c>
      <c r="I477" s="173" t="s">
        <v>638</v>
      </c>
      <c r="J477" s="170"/>
      <c r="K477" s="171">
        <v>0</v>
      </c>
      <c r="L477" s="171">
        <v>8</v>
      </c>
      <c r="M477" s="171">
        <v>0</v>
      </c>
      <c r="N477" s="171">
        <v>5</v>
      </c>
      <c r="O477" s="156" t="str">
        <f>IF((G477&lt;=N477),"Request","")</f>
        <v/>
      </c>
      <c r="P477" s="158" t="s">
        <v>25</v>
      </c>
      <c r="Q477" s="157" t="str">
        <f>IF(O477="Request","Newly Requested Spares","")</f>
        <v/>
      </c>
    </row>
    <row r="478" spans="1:17" s="122" customFormat="1" ht="11.25" hidden="1" customHeight="1" x14ac:dyDescent="0.25">
      <c r="A478" s="181">
        <v>471</v>
      </c>
      <c r="B478" s="233" t="s">
        <v>957</v>
      </c>
      <c r="C478" s="175" t="s">
        <v>19</v>
      </c>
      <c r="D478" s="192" t="s">
        <v>83</v>
      </c>
      <c r="E478" s="192" t="s">
        <v>961</v>
      </c>
      <c r="F478" s="192"/>
      <c r="G478" s="171">
        <f>K478+L478-M478</f>
        <v>4</v>
      </c>
      <c r="H478" s="192" t="s">
        <v>83</v>
      </c>
      <c r="I478" s="173" t="s">
        <v>638</v>
      </c>
      <c r="J478" s="170"/>
      <c r="K478" s="171">
        <v>0</v>
      </c>
      <c r="L478" s="171">
        <v>4</v>
      </c>
      <c r="M478" s="171">
        <v>0</v>
      </c>
      <c r="N478" s="171">
        <v>4</v>
      </c>
      <c r="O478" s="156" t="str">
        <f>IF((G478&lt;=N478),"Request","")</f>
        <v>Request</v>
      </c>
      <c r="P478" s="158" t="s">
        <v>25</v>
      </c>
      <c r="Q478" s="157" t="str">
        <f>IF(O478="Request","Newly Requested Spares","")</f>
        <v>Newly Requested Spares</v>
      </c>
    </row>
    <row r="479" spans="1:17" s="122" customFormat="1" ht="11.25" hidden="1" customHeight="1" x14ac:dyDescent="0.25">
      <c r="A479" s="181">
        <v>472</v>
      </c>
      <c r="B479" s="234" t="s">
        <v>676</v>
      </c>
      <c r="C479" s="156" t="s">
        <v>19</v>
      </c>
      <c r="D479" s="233" t="s">
        <v>682</v>
      </c>
      <c r="E479" s="237" t="s">
        <v>679</v>
      </c>
      <c r="F479" s="233"/>
      <c r="G479" s="171">
        <f>K479+L479-M479</f>
        <v>3</v>
      </c>
      <c r="H479" s="233" t="s">
        <v>38</v>
      </c>
      <c r="I479" s="156" t="s">
        <v>638</v>
      </c>
      <c r="J479" s="172"/>
      <c r="K479" s="171">
        <v>0</v>
      </c>
      <c r="L479" s="171">
        <v>3</v>
      </c>
      <c r="M479" s="171">
        <v>0</v>
      </c>
      <c r="N479" s="171">
        <v>5</v>
      </c>
      <c r="O479" s="156" t="str">
        <f>IF((G479&lt;=N479),"Request","")</f>
        <v>Request</v>
      </c>
      <c r="P479" s="158" t="s">
        <v>25</v>
      </c>
      <c r="Q479" s="157" t="str">
        <f>IF(O479="Request","Newly Requested Spares","")</f>
        <v>Newly Requested Spares</v>
      </c>
    </row>
    <row r="480" spans="1:17" s="122" customFormat="1" ht="11.25" hidden="1" customHeight="1" x14ac:dyDescent="0.25">
      <c r="A480" s="181">
        <v>473</v>
      </c>
      <c r="B480" s="234" t="s">
        <v>409</v>
      </c>
      <c r="C480" s="156" t="s">
        <v>240</v>
      </c>
      <c r="D480" s="234" t="s">
        <v>411</v>
      </c>
      <c r="E480" s="234" t="s">
        <v>410</v>
      </c>
      <c r="F480" s="234"/>
      <c r="G480" s="171">
        <f>K480+L480-M480</f>
        <v>0</v>
      </c>
      <c r="H480" s="234" t="s">
        <v>412</v>
      </c>
      <c r="I480" s="156" t="s">
        <v>638</v>
      </c>
      <c r="J480" s="172"/>
      <c r="K480" s="171">
        <v>0</v>
      </c>
      <c r="L480" s="171">
        <v>0</v>
      </c>
      <c r="M480" s="171">
        <v>0</v>
      </c>
      <c r="N480" s="171">
        <v>1</v>
      </c>
      <c r="O480" s="156" t="str">
        <f>IF((G480&lt;=N480),"Request","")</f>
        <v>Request</v>
      </c>
      <c r="P480" s="158" t="s">
        <v>25</v>
      </c>
      <c r="Q480" s="157" t="str">
        <f>IF(O480="Request","Newly Requested Spares","")</f>
        <v>Newly Requested Spares</v>
      </c>
    </row>
    <row r="481" spans="1:17" s="122" customFormat="1" ht="11.25" hidden="1" customHeight="1" x14ac:dyDescent="0.25">
      <c r="A481" s="181">
        <v>474</v>
      </c>
      <c r="B481" s="237" t="s">
        <v>1133</v>
      </c>
      <c r="C481" s="156" t="s">
        <v>30</v>
      </c>
      <c r="D481" s="121" t="s">
        <v>554</v>
      </c>
      <c r="E481" s="233" t="s">
        <v>1164</v>
      </c>
      <c r="F481" s="121"/>
      <c r="G481" s="171">
        <f>K481+L481-M481</f>
        <v>1</v>
      </c>
      <c r="H481" s="234" t="s">
        <v>22</v>
      </c>
      <c r="I481" s="156" t="s">
        <v>638</v>
      </c>
      <c r="J481" s="170"/>
      <c r="K481" s="171">
        <v>0</v>
      </c>
      <c r="L481" s="171">
        <v>1</v>
      </c>
      <c r="M481" s="171">
        <v>0</v>
      </c>
      <c r="N481" s="171">
        <v>5</v>
      </c>
      <c r="O481" s="156" t="str">
        <f>IF((G481&lt;=N481),"Request","")</f>
        <v>Request</v>
      </c>
      <c r="P481" s="158"/>
      <c r="Q481" s="157"/>
    </row>
    <row r="482" spans="1:17" s="122" customFormat="1" ht="11.25" hidden="1" customHeight="1" x14ac:dyDescent="0.25">
      <c r="A482" s="181">
        <v>475</v>
      </c>
      <c r="B482" s="197" t="s">
        <v>1133</v>
      </c>
      <c r="C482" s="156" t="s">
        <v>30</v>
      </c>
      <c r="D482" s="197" t="s">
        <v>1145</v>
      </c>
      <c r="E482" s="194" t="s">
        <v>1144</v>
      </c>
      <c r="F482" s="197"/>
      <c r="G482" s="171">
        <f>K482+L482-M482</f>
        <v>10</v>
      </c>
      <c r="H482" s="195" t="s">
        <v>554</v>
      </c>
      <c r="I482" s="156" t="s">
        <v>638</v>
      </c>
      <c r="J482" s="170"/>
      <c r="K482" s="171">
        <v>0</v>
      </c>
      <c r="L482" s="171">
        <v>10</v>
      </c>
      <c r="M482" s="171">
        <v>0</v>
      </c>
      <c r="N482" s="171">
        <v>1</v>
      </c>
      <c r="O482" s="156" t="str">
        <f>IF((G482&lt;=N482),"Request","")</f>
        <v/>
      </c>
      <c r="P482" s="158"/>
      <c r="Q482" s="157"/>
    </row>
    <row r="483" spans="1:17" s="122" customFormat="1" ht="11.25" hidden="1" customHeight="1" x14ac:dyDescent="0.25">
      <c r="A483" s="181">
        <v>476</v>
      </c>
      <c r="B483" s="197" t="s">
        <v>545</v>
      </c>
      <c r="C483" s="156"/>
      <c r="D483" s="237" t="s">
        <v>659</v>
      </c>
      <c r="E483" s="234" t="s">
        <v>758</v>
      </c>
      <c r="F483" s="237"/>
      <c r="G483" s="171">
        <f>K483+L483-M483</f>
        <v>5</v>
      </c>
      <c r="H483" s="247" t="s">
        <v>92</v>
      </c>
      <c r="I483" s="156" t="s">
        <v>386</v>
      </c>
      <c r="J483" s="172"/>
      <c r="K483" s="171">
        <v>0</v>
      </c>
      <c r="L483" s="171">
        <v>5</v>
      </c>
      <c r="M483" s="171">
        <v>0</v>
      </c>
      <c r="N483" s="174">
        <v>2</v>
      </c>
      <c r="O483" s="156" t="str">
        <f>IF((G483&lt;=N483),"Request","")</f>
        <v/>
      </c>
      <c r="P483" s="158" t="s">
        <v>25</v>
      </c>
      <c r="Q483" s="157" t="str">
        <f t="shared" ref="Q483:Q488" si="23">IF(O483="Request","Newly Requested Spares","")</f>
        <v/>
      </c>
    </row>
    <row r="484" spans="1:17" s="122" customFormat="1" ht="11.25" hidden="1" customHeight="1" x14ac:dyDescent="0.25">
      <c r="A484" s="181">
        <v>477</v>
      </c>
      <c r="B484" s="197" t="s">
        <v>545</v>
      </c>
      <c r="C484" s="156"/>
      <c r="D484" s="237" t="s">
        <v>659</v>
      </c>
      <c r="E484" s="234" t="s">
        <v>757</v>
      </c>
      <c r="F484" s="237"/>
      <c r="G484" s="171">
        <f>K484+L484-M484</f>
        <v>15</v>
      </c>
      <c r="H484" s="247" t="s">
        <v>92</v>
      </c>
      <c r="I484" s="156" t="s">
        <v>386</v>
      </c>
      <c r="J484" s="172"/>
      <c r="K484" s="171">
        <v>0</v>
      </c>
      <c r="L484" s="171">
        <v>15</v>
      </c>
      <c r="M484" s="171">
        <v>0</v>
      </c>
      <c r="N484" s="174">
        <v>2</v>
      </c>
      <c r="O484" s="156" t="str">
        <f>IF((G484&lt;=N484),"Request","")</f>
        <v/>
      </c>
      <c r="P484" s="158" t="s">
        <v>25</v>
      </c>
      <c r="Q484" s="157" t="str">
        <f t="shared" si="23"/>
        <v/>
      </c>
    </row>
    <row r="485" spans="1:17" s="122" customFormat="1" ht="11.25" hidden="1" customHeight="1" x14ac:dyDescent="0.25">
      <c r="A485" s="181">
        <v>478</v>
      </c>
      <c r="B485" s="234" t="s">
        <v>278</v>
      </c>
      <c r="C485" s="156" t="s">
        <v>19</v>
      </c>
      <c r="D485" s="234" t="s">
        <v>280</v>
      </c>
      <c r="E485" s="234" t="s">
        <v>279</v>
      </c>
      <c r="F485" s="234"/>
      <c r="G485" s="171">
        <f>K485+L485-M485</f>
        <v>3</v>
      </c>
      <c r="H485" s="247" t="s">
        <v>978</v>
      </c>
      <c r="I485" s="156" t="s">
        <v>638</v>
      </c>
      <c r="J485" s="170"/>
      <c r="K485" s="171">
        <v>0</v>
      </c>
      <c r="L485" s="171">
        <v>3</v>
      </c>
      <c r="M485" s="171">
        <v>0</v>
      </c>
      <c r="N485" s="171">
        <v>5</v>
      </c>
      <c r="O485" s="156" t="str">
        <f>IF((G485&lt;=N485),"Request","")</f>
        <v>Request</v>
      </c>
      <c r="P485" s="158" t="s">
        <v>25</v>
      </c>
      <c r="Q485" s="157" t="str">
        <f t="shared" si="23"/>
        <v>Newly Requested Spares</v>
      </c>
    </row>
    <row r="486" spans="1:17" s="122" customFormat="1" ht="11.25" hidden="1" customHeight="1" x14ac:dyDescent="0.25">
      <c r="A486" s="181">
        <v>479</v>
      </c>
      <c r="B486" s="235" t="s">
        <v>833</v>
      </c>
      <c r="C486" s="175" t="s">
        <v>866</v>
      </c>
      <c r="D486" s="236" t="s">
        <v>554</v>
      </c>
      <c r="E486" s="236" t="s">
        <v>873</v>
      </c>
      <c r="F486" s="236"/>
      <c r="G486" s="171">
        <f>K486+L486-M486</f>
        <v>3</v>
      </c>
      <c r="H486" s="236" t="s">
        <v>22</v>
      </c>
      <c r="I486" s="173" t="s">
        <v>386</v>
      </c>
      <c r="J486" s="172"/>
      <c r="K486" s="171">
        <v>0</v>
      </c>
      <c r="L486" s="171">
        <v>3</v>
      </c>
      <c r="M486" s="171">
        <v>0</v>
      </c>
      <c r="N486" s="171">
        <v>5</v>
      </c>
      <c r="O486" s="156" t="str">
        <f>IF((G486&lt;=N486),"Request","")</f>
        <v>Request</v>
      </c>
      <c r="P486" s="158" t="s">
        <v>1055</v>
      </c>
      <c r="Q486" s="157" t="str">
        <f t="shared" si="23"/>
        <v>Newly Requested Spares</v>
      </c>
    </row>
    <row r="487" spans="1:17" s="122" customFormat="1" ht="11.25" hidden="1" customHeight="1" x14ac:dyDescent="0.25">
      <c r="A487" s="181">
        <v>480</v>
      </c>
      <c r="B487" s="236" t="s">
        <v>810</v>
      </c>
      <c r="C487" s="175" t="s">
        <v>19</v>
      </c>
      <c r="D487" s="196" t="s">
        <v>1048</v>
      </c>
      <c r="E487" s="236" t="s">
        <v>1049</v>
      </c>
      <c r="F487" s="196"/>
      <c r="G487" s="171">
        <f>K487+L487-M487</f>
        <v>98</v>
      </c>
      <c r="H487" s="196" t="s">
        <v>57</v>
      </c>
      <c r="I487" s="173" t="s">
        <v>386</v>
      </c>
      <c r="J487" s="172"/>
      <c r="K487" s="171">
        <v>0</v>
      </c>
      <c r="L487" s="171">
        <v>98</v>
      </c>
      <c r="M487" s="171">
        <v>0</v>
      </c>
      <c r="N487" s="171">
        <v>5</v>
      </c>
      <c r="O487" s="156" t="str">
        <f>IF((G487&lt;=N487),"Request","")</f>
        <v/>
      </c>
      <c r="P487" s="158" t="s">
        <v>25</v>
      </c>
      <c r="Q487" s="157" t="str">
        <f t="shared" si="23"/>
        <v/>
      </c>
    </row>
    <row r="488" spans="1:17" s="122" customFormat="1" ht="11.25" hidden="1" customHeight="1" x14ac:dyDescent="0.25">
      <c r="A488" s="181">
        <v>481</v>
      </c>
      <c r="B488" s="236" t="s">
        <v>1034</v>
      </c>
      <c r="C488" s="175" t="s">
        <v>19</v>
      </c>
      <c r="D488" s="196" t="s">
        <v>886</v>
      </c>
      <c r="E488" s="238" t="s">
        <v>1035</v>
      </c>
      <c r="F488" s="268"/>
      <c r="G488" s="171">
        <f>K488+L488-M488</f>
        <v>6</v>
      </c>
      <c r="H488" s="249" t="s">
        <v>22</v>
      </c>
      <c r="I488" s="173" t="s">
        <v>638</v>
      </c>
      <c r="J488" s="170"/>
      <c r="K488" s="171">
        <v>0</v>
      </c>
      <c r="L488" s="171">
        <v>6</v>
      </c>
      <c r="M488" s="171">
        <v>0</v>
      </c>
      <c r="N488" s="171">
        <v>2</v>
      </c>
      <c r="O488" s="156" t="str">
        <f>IF((G488&lt;=N488),"Request","")</f>
        <v/>
      </c>
      <c r="P488" s="158" t="s">
        <v>1108</v>
      </c>
      <c r="Q488" s="157" t="str">
        <f t="shared" si="23"/>
        <v/>
      </c>
    </row>
    <row r="489" spans="1:17" s="122" customFormat="1" ht="11.25" hidden="1" customHeight="1" x14ac:dyDescent="0.25">
      <c r="A489" s="181">
        <v>482</v>
      </c>
      <c r="B489" s="234" t="s">
        <v>1101</v>
      </c>
      <c r="C489" s="156" t="s">
        <v>30</v>
      </c>
      <c r="D489" s="193" t="s">
        <v>1105</v>
      </c>
      <c r="E489" s="193" t="s">
        <v>1104</v>
      </c>
      <c r="F489" s="193"/>
      <c r="G489" s="171">
        <f>K489+L489-M489</f>
        <v>41</v>
      </c>
      <c r="H489" s="236" t="s">
        <v>1106</v>
      </c>
      <c r="I489" s="156" t="s">
        <v>638</v>
      </c>
      <c r="J489" s="170"/>
      <c r="K489" s="171">
        <v>0</v>
      </c>
      <c r="L489" s="171">
        <v>41</v>
      </c>
      <c r="M489" s="171">
        <v>0</v>
      </c>
      <c r="N489" s="171">
        <v>5</v>
      </c>
      <c r="O489" s="156" t="str">
        <f>IF((G489&lt;=N489),"Request","")</f>
        <v/>
      </c>
      <c r="P489" s="158"/>
      <c r="Q489" s="157"/>
    </row>
    <row r="490" spans="1:17" s="122" customFormat="1" ht="11.25" hidden="1" customHeight="1" x14ac:dyDescent="0.25">
      <c r="A490" s="181">
        <v>483</v>
      </c>
      <c r="B490" s="234" t="s">
        <v>1101</v>
      </c>
      <c r="C490" s="156" t="s">
        <v>30</v>
      </c>
      <c r="D490" s="193" t="s">
        <v>808</v>
      </c>
      <c r="E490" s="193" t="s">
        <v>1102</v>
      </c>
      <c r="F490" s="193"/>
      <c r="G490" s="171">
        <f>K490+L490-M490</f>
        <v>4</v>
      </c>
      <c r="H490" s="236" t="s">
        <v>1103</v>
      </c>
      <c r="I490" s="156" t="s">
        <v>638</v>
      </c>
      <c r="J490" s="170"/>
      <c r="K490" s="171">
        <v>0</v>
      </c>
      <c r="L490" s="171">
        <v>5</v>
      </c>
      <c r="M490" s="171">
        <v>1</v>
      </c>
      <c r="N490" s="171">
        <v>2</v>
      </c>
      <c r="O490" s="156" t="str">
        <f>IF((G490&lt;=N490),"Request","")</f>
        <v/>
      </c>
      <c r="P490" s="158"/>
      <c r="Q490" s="157"/>
    </row>
    <row r="491" spans="1:17" s="122" customFormat="1" ht="11.25" hidden="1" customHeight="1" x14ac:dyDescent="0.25">
      <c r="A491" s="181">
        <v>484</v>
      </c>
      <c r="B491" s="234" t="s">
        <v>596</v>
      </c>
      <c r="C491" s="156" t="s">
        <v>243</v>
      </c>
      <c r="D491" s="234" t="s">
        <v>546</v>
      </c>
      <c r="E491" s="234"/>
      <c r="F491" s="234"/>
      <c r="G491" s="171">
        <f>K491+L491-M491</f>
        <v>0</v>
      </c>
      <c r="H491" s="234" t="s">
        <v>198</v>
      </c>
      <c r="I491" s="156" t="s">
        <v>638</v>
      </c>
      <c r="J491" s="172"/>
      <c r="K491" s="171">
        <v>0</v>
      </c>
      <c r="L491" s="171">
        <v>0</v>
      </c>
      <c r="M491" s="171">
        <v>0</v>
      </c>
      <c r="N491" s="171">
        <v>2</v>
      </c>
      <c r="O491" s="156" t="str">
        <f>IF((G491&lt;=N491),"Request","")</f>
        <v>Request</v>
      </c>
      <c r="P491" s="158" t="s">
        <v>25</v>
      </c>
      <c r="Q491" s="157" t="str">
        <f>IF(O491="Request","Newly Requested Spares","")</f>
        <v>Newly Requested Spares</v>
      </c>
    </row>
    <row r="492" spans="1:17" s="122" customFormat="1" ht="11.25" hidden="1" customHeight="1" x14ac:dyDescent="0.25">
      <c r="A492" s="181">
        <v>485</v>
      </c>
      <c r="B492" s="234" t="s">
        <v>557</v>
      </c>
      <c r="C492" s="156" t="s">
        <v>379</v>
      </c>
      <c r="D492" s="234" t="s">
        <v>569</v>
      </c>
      <c r="E492" s="237"/>
      <c r="F492" s="234"/>
      <c r="G492" s="171">
        <f>K492+L492-M492</f>
        <v>0</v>
      </c>
      <c r="H492" s="247" t="s">
        <v>83</v>
      </c>
      <c r="I492" s="156" t="s">
        <v>638</v>
      </c>
      <c r="J492" s="172"/>
      <c r="K492" s="171">
        <v>0</v>
      </c>
      <c r="L492" s="171">
        <v>0</v>
      </c>
      <c r="M492" s="171">
        <v>0</v>
      </c>
      <c r="N492" s="174">
        <v>2</v>
      </c>
      <c r="O492" s="156" t="str">
        <f>IF((G492&lt;=N492),"Request","")</f>
        <v>Request</v>
      </c>
      <c r="P492" s="158" t="s">
        <v>25</v>
      </c>
      <c r="Q492" s="157" t="str">
        <f>IF(O492="Request","Newly Requested Spares","")</f>
        <v>Newly Requested Spares</v>
      </c>
    </row>
    <row r="493" spans="1:17" x14ac:dyDescent="0.25">
      <c r="D493" s="201"/>
      <c r="E493" s="201"/>
      <c r="F493" s="201"/>
      <c r="L493" s="134"/>
    </row>
    <row r="494" spans="1:17" x14ac:dyDescent="0.25">
      <c r="L494" s="134"/>
    </row>
    <row r="495" spans="1:17" x14ac:dyDescent="0.25">
      <c r="L495" s="134"/>
    </row>
    <row r="496" spans="1:17" x14ac:dyDescent="0.25">
      <c r="L496" s="134"/>
    </row>
  </sheetData>
  <autoFilter ref="A7:AB492" xr:uid="{87128581-4A03-4E94-9952-34199C9B9744}">
    <filterColumn colId="1">
      <filters>
        <filter val="Delux IO"/>
        <filter val="Deluxe IO Tester"/>
      </filters>
    </filterColumn>
  </autoFilter>
  <mergeCells count="4">
    <mergeCell ref="A1:B1"/>
    <mergeCell ref="A2:B2"/>
    <mergeCell ref="A3:B3"/>
    <mergeCell ref="A4:B4"/>
  </mergeCells>
  <conditionalFormatting sqref="O121:O122 O124:O129 O225 O180 O131:O145 O53:O55 O279 O295:O296 O291 O94:O99 O9:O14 O65:O71 O29:O40 O370:O371 O17:O23 O101 O25:O27 O57:O63 O88:O89 O91 O103:O119 O182 O186:O187 O190 O184 O49:O51 O368 O193:O208 O281:O282 O42:O47 O73:O77 O79:O86 O152:O175 O451:O453">
    <cfRule type="expression" dxfId="444" priority="222">
      <formula>O9="Request"</formula>
    </cfRule>
  </conditionalFormatting>
  <conditionalFormatting sqref="O92">
    <cfRule type="expression" dxfId="443" priority="221">
      <formula>O92="Request"</formula>
    </cfRule>
  </conditionalFormatting>
  <conditionalFormatting sqref="O210">
    <cfRule type="expression" dxfId="442" priority="220">
      <formula>O210="Request"</formula>
    </cfRule>
  </conditionalFormatting>
  <conditionalFormatting sqref="O210">
    <cfRule type="expression" dxfId="441" priority="219">
      <formula>O210="Request"</formula>
    </cfRule>
  </conditionalFormatting>
  <conditionalFormatting sqref="O212">
    <cfRule type="expression" dxfId="440" priority="218">
      <formula>O212="Request"</formula>
    </cfRule>
  </conditionalFormatting>
  <conditionalFormatting sqref="O213">
    <cfRule type="expression" dxfId="439" priority="217">
      <formula>O213="Request"</formula>
    </cfRule>
  </conditionalFormatting>
  <conditionalFormatting sqref="O217">
    <cfRule type="expression" dxfId="438" priority="215">
      <formula>O217="Request"</formula>
    </cfRule>
  </conditionalFormatting>
  <conditionalFormatting sqref="O220">
    <cfRule type="expression" dxfId="437" priority="216">
      <formula>O220="Request"</formula>
    </cfRule>
  </conditionalFormatting>
  <conditionalFormatting sqref="O224">
    <cfRule type="expression" dxfId="436" priority="214">
      <formula>O224="Request"</formula>
    </cfRule>
  </conditionalFormatting>
  <conditionalFormatting sqref="O223">
    <cfRule type="expression" dxfId="435" priority="213">
      <formula>O223="Request"</formula>
    </cfRule>
  </conditionalFormatting>
  <conditionalFormatting sqref="O93">
    <cfRule type="expression" dxfId="434" priority="212">
      <formula>O93="Request"</formula>
    </cfRule>
  </conditionalFormatting>
  <conditionalFormatting sqref="O226">
    <cfRule type="expression" dxfId="433" priority="211">
      <formula>O226="Request"</formula>
    </cfRule>
  </conditionalFormatting>
  <conditionalFormatting sqref="O227">
    <cfRule type="expression" dxfId="432" priority="210">
      <formula>O227="Request"</formula>
    </cfRule>
  </conditionalFormatting>
  <conditionalFormatting sqref="O230">
    <cfRule type="expression" dxfId="431" priority="209">
      <formula>O230="Request"</formula>
    </cfRule>
  </conditionalFormatting>
  <conditionalFormatting sqref="O232">
    <cfRule type="expression" dxfId="430" priority="208">
      <formula>O232="Request"</formula>
    </cfRule>
  </conditionalFormatting>
  <conditionalFormatting sqref="O233">
    <cfRule type="expression" dxfId="429" priority="207">
      <formula>O233="Request"</formula>
    </cfRule>
  </conditionalFormatting>
  <conditionalFormatting sqref="O234:O235">
    <cfRule type="expression" dxfId="428" priority="206">
      <formula>O234="Request"</formula>
    </cfRule>
  </conditionalFormatting>
  <conditionalFormatting sqref="O15">
    <cfRule type="expression" dxfId="427" priority="205">
      <formula>O15="Request"</formula>
    </cfRule>
  </conditionalFormatting>
  <conditionalFormatting sqref="O237">
    <cfRule type="expression" dxfId="426" priority="204">
      <formula>O237="Request"</formula>
    </cfRule>
  </conditionalFormatting>
  <conditionalFormatting sqref="O238">
    <cfRule type="expression" dxfId="425" priority="203">
      <formula>O238="Request"</formula>
    </cfRule>
  </conditionalFormatting>
  <conditionalFormatting sqref="O241">
    <cfRule type="expression" dxfId="424" priority="202">
      <formula>O241="Request"</formula>
    </cfRule>
  </conditionalFormatting>
  <conditionalFormatting sqref="O211">
    <cfRule type="expression" dxfId="423" priority="201">
      <formula>O211="Request"</formula>
    </cfRule>
  </conditionalFormatting>
  <conditionalFormatting sqref="O250">
    <cfRule type="expression" dxfId="422" priority="200">
      <formula>O250="Request"</formula>
    </cfRule>
  </conditionalFormatting>
  <conditionalFormatting sqref="O249">
    <cfRule type="expression" dxfId="421" priority="199">
      <formula>O249="Request"</formula>
    </cfRule>
  </conditionalFormatting>
  <conditionalFormatting sqref="O256">
    <cfRule type="expression" dxfId="420" priority="198">
      <formula>O256="Request"</formula>
    </cfRule>
  </conditionalFormatting>
  <conditionalFormatting sqref="O255">
    <cfRule type="expression" dxfId="419" priority="197">
      <formula>O255="Request"</formula>
    </cfRule>
  </conditionalFormatting>
  <conditionalFormatting sqref="O236">
    <cfRule type="expression" dxfId="418" priority="196">
      <formula>O236="Request"</formula>
    </cfRule>
  </conditionalFormatting>
  <conditionalFormatting sqref="O100">
    <cfRule type="expression" dxfId="417" priority="195">
      <formula>O100="Request"</formula>
    </cfRule>
  </conditionalFormatting>
  <conditionalFormatting sqref="O120">
    <cfRule type="expression" dxfId="416" priority="194">
      <formula>O120="Request"</formula>
    </cfRule>
  </conditionalFormatting>
  <conditionalFormatting sqref="O123">
    <cfRule type="expression" dxfId="415" priority="193">
      <formula>O123="Request"</formula>
    </cfRule>
  </conditionalFormatting>
  <conditionalFormatting sqref="O52">
    <cfRule type="expression" dxfId="414" priority="192">
      <formula>O52="Request"</formula>
    </cfRule>
  </conditionalFormatting>
  <conditionalFormatting sqref="O178">
    <cfRule type="expression" dxfId="413" priority="191">
      <formula>O178="Request"</formula>
    </cfRule>
  </conditionalFormatting>
  <conditionalFormatting sqref="O176">
    <cfRule type="expression" dxfId="412" priority="190">
      <formula>O176="Request"</formula>
    </cfRule>
  </conditionalFormatting>
  <conditionalFormatting sqref="O177">
    <cfRule type="expression" dxfId="411" priority="189">
      <formula>O177="Request"</formula>
    </cfRule>
  </conditionalFormatting>
  <conditionalFormatting sqref="O242:O243">
    <cfRule type="expression" dxfId="410" priority="187">
      <formula>O242="Request"</formula>
    </cfRule>
  </conditionalFormatting>
  <conditionalFormatting sqref="O209">
    <cfRule type="expression" dxfId="409" priority="188">
      <formula>O209="Request"</formula>
    </cfRule>
  </conditionalFormatting>
  <conditionalFormatting sqref="O262">
    <cfRule type="expression" dxfId="408" priority="186">
      <formula>O262="Request"</formula>
    </cfRule>
  </conditionalFormatting>
  <conditionalFormatting sqref="O263">
    <cfRule type="expression" dxfId="407" priority="185">
      <formula>O263="Request"</formula>
    </cfRule>
  </conditionalFormatting>
  <conditionalFormatting sqref="O221">
    <cfRule type="expression" dxfId="406" priority="184">
      <formula>O221="Request"</formula>
    </cfRule>
  </conditionalFormatting>
  <conditionalFormatting sqref="O264">
    <cfRule type="expression" dxfId="405" priority="183">
      <formula>O264="Request"</formula>
    </cfRule>
  </conditionalFormatting>
  <conditionalFormatting sqref="O216">
    <cfRule type="expression" dxfId="404" priority="182">
      <formula>O216="Request"</formula>
    </cfRule>
  </conditionalFormatting>
  <conditionalFormatting sqref="O265">
    <cfRule type="expression" dxfId="403" priority="181">
      <formula>O265="Request"</formula>
    </cfRule>
  </conditionalFormatting>
  <conditionalFormatting sqref="O266">
    <cfRule type="expression" dxfId="402" priority="180">
      <formula>O266="Request"</formula>
    </cfRule>
  </conditionalFormatting>
  <conditionalFormatting sqref="O267">
    <cfRule type="expression" dxfId="401" priority="179">
      <formula>O267="Request"</formula>
    </cfRule>
  </conditionalFormatting>
  <conditionalFormatting sqref="O268">
    <cfRule type="expression" dxfId="400" priority="178">
      <formula>O268="Request"</formula>
    </cfRule>
  </conditionalFormatting>
  <conditionalFormatting sqref="O269">
    <cfRule type="expression" dxfId="399" priority="177">
      <formula>O269="Request"</formula>
    </cfRule>
  </conditionalFormatting>
  <conditionalFormatting sqref="O270">
    <cfRule type="expression" dxfId="398" priority="176">
      <formula>O270="Request"</formula>
    </cfRule>
  </conditionalFormatting>
  <conditionalFormatting sqref="O271">
    <cfRule type="expression" dxfId="397" priority="175">
      <formula>O271="Request"</formula>
    </cfRule>
  </conditionalFormatting>
  <conditionalFormatting sqref="O272">
    <cfRule type="expression" dxfId="396" priority="174">
      <formula>O272="Request"</formula>
    </cfRule>
  </conditionalFormatting>
  <conditionalFormatting sqref="O273">
    <cfRule type="expression" dxfId="395" priority="173">
      <formula>O273="Request"</formula>
    </cfRule>
  </conditionalFormatting>
  <conditionalFormatting sqref="O274">
    <cfRule type="expression" dxfId="394" priority="172">
      <formula>O274="Request"</formula>
    </cfRule>
  </conditionalFormatting>
  <conditionalFormatting sqref="O252">
    <cfRule type="expression" dxfId="393" priority="171">
      <formula>O252="Request"</formula>
    </cfRule>
  </conditionalFormatting>
  <conditionalFormatting sqref="O275">
    <cfRule type="expression" dxfId="392" priority="170">
      <formula>O275="Request"</formula>
    </cfRule>
  </conditionalFormatting>
  <conditionalFormatting sqref="O276">
    <cfRule type="expression" dxfId="391" priority="169">
      <formula>O276="Request"</formula>
    </cfRule>
  </conditionalFormatting>
  <conditionalFormatting sqref="O277">
    <cfRule type="expression" dxfId="390" priority="168">
      <formula>O277="Request"</formula>
    </cfRule>
  </conditionalFormatting>
  <conditionalFormatting sqref="O231">
    <cfRule type="expression" dxfId="389" priority="167">
      <formula>O231="Request"</formula>
    </cfRule>
  </conditionalFormatting>
  <conditionalFormatting sqref="O130">
    <cfRule type="expression" dxfId="388" priority="166">
      <formula>O130="Request"</formula>
    </cfRule>
  </conditionalFormatting>
  <conditionalFormatting sqref="O278">
    <cfRule type="expression" dxfId="387" priority="165">
      <formula>O278="Request"</formula>
    </cfRule>
  </conditionalFormatting>
  <conditionalFormatting sqref="O283">
    <cfRule type="expression" dxfId="386" priority="164">
      <formula>O283="Request"</formula>
    </cfRule>
  </conditionalFormatting>
  <conditionalFormatting sqref="O284">
    <cfRule type="expression" dxfId="385" priority="163">
      <formula>O284="Request"</formula>
    </cfRule>
  </conditionalFormatting>
  <conditionalFormatting sqref="O285">
    <cfRule type="expression" dxfId="384" priority="162">
      <formula>O285="Request"</formula>
    </cfRule>
  </conditionalFormatting>
  <conditionalFormatting sqref="O286">
    <cfRule type="expression" dxfId="383" priority="161">
      <formula>O286="Request"</formula>
    </cfRule>
  </conditionalFormatting>
  <conditionalFormatting sqref="O287">
    <cfRule type="expression" dxfId="382" priority="160">
      <formula>O287="Request"</formula>
    </cfRule>
  </conditionalFormatting>
  <conditionalFormatting sqref="O288">
    <cfRule type="expression" dxfId="381" priority="159">
      <formula>O288="Request"</formula>
    </cfRule>
  </conditionalFormatting>
  <conditionalFormatting sqref="O289">
    <cfRule type="expression" dxfId="380" priority="158">
      <formula>O289="Request"</formula>
    </cfRule>
  </conditionalFormatting>
  <conditionalFormatting sqref="O290">
    <cfRule type="expression" dxfId="379" priority="157">
      <formula>O290="Request"</formula>
    </cfRule>
  </conditionalFormatting>
  <conditionalFormatting sqref="O292">
    <cfRule type="expression" dxfId="378" priority="156">
      <formula>O292="Request"</formula>
    </cfRule>
  </conditionalFormatting>
  <conditionalFormatting sqref="O293">
    <cfRule type="expression" dxfId="377" priority="155">
      <formula>O293="Request"</formula>
    </cfRule>
  </conditionalFormatting>
  <conditionalFormatting sqref="O294">
    <cfRule type="expression" dxfId="376" priority="154">
      <formula>O294="Request"</formula>
    </cfRule>
  </conditionalFormatting>
  <conditionalFormatting sqref="O297">
    <cfRule type="expression" dxfId="375" priority="153">
      <formula>O297="Request"</formula>
    </cfRule>
  </conditionalFormatting>
  <conditionalFormatting sqref="O299">
    <cfRule type="expression" dxfId="374" priority="151">
      <formula>O299="Request"</formula>
    </cfRule>
  </conditionalFormatting>
  <conditionalFormatting sqref="O254">
    <cfRule type="expression" dxfId="373" priority="152">
      <formula>O254="Request"</formula>
    </cfRule>
  </conditionalFormatting>
  <conditionalFormatting sqref="O64">
    <cfRule type="expression" dxfId="372" priority="150">
      <formula>O64="Request"</formula>
    </cfRule>
  </conditionalFormatting>
  <conditionalFormatting sqref="O301">
    <cfRule type="expression" dxfId="371" priority="148">
      <formula>O301="Request"</formula>
    </cfRule>
  </conditionalFormatting>
  <conditionalFormatting sqref="O300">
    <cfRule type="expression" dxfId="370" priority="149">
      <formula>O300="Request"</formula>
    </cfRule>
  </conditionalFormatting>
  <conditionalFormatting sqref="O304">
    <cfRule type="expression" dxfId="369" priority="145">
      <formula>O304="Request"</formula>
    </cfRule>
  </conditionalFormatting>
  <conditionalFormatting sqref="O302">
    <cfRule type="expression" dxfId="368" priority="147">
      <formula>O302="Request"</formula>
    </cfRule>
  </conditionalFormatting>
  <conditionalFormatting sqref="O303">
    <cfRule type="expression" dxfId="367" priority="146">
      <formula>O303="Request"</formula>
    </cfRule>
  </conditionalFormatting>
  <conditionalFormatting sqref="O305">
    <cfRule type="expression" dxfId="366" priority="144">
      <formula>O305="Request"</formula>
    </cfRule>
  </conditionalFormatting>
  <conditionalFormatting sqref="O298">
    <cfRule type="expression" dxfId="365" priority="143">
      <formula>O298="Request"</formula>
    </cfRule>
  </conditionalFormatting>
  <conditionalFormatting sqref="O146:O149">
    <cfRule type="expression" dxfId="364" priority="142">
      <formula>O146="Request"</formula>
    </cfRule>
  </conditionalFormatting>
  <conditionalFormatting sqref="O306:O307">
    <cfRule type="expression" dxfId="363" priority="141">
      <formula>O306="Request"</formula>
    </cfRule>
  </conditionalFormatting>
  <conditionalFormatting sqref="O308">
    <cfRule type="expression" dxfId="362" priority="140">
      <formula>O308="Request"</formula>
    </cfRule>
  </conditionalFormatting>
  <conditionalFormatting sqref="O310">
    <cfRule type="expression" dxfId="361" priority="139">
      <formula>O310="Request"</formula>
    </cfRule>
  </conditionalFormatting>
  <conditionalFormatting sqref="O214">
    <cfRule type="expression" dxfId="360" priority="138">
      <formula>O214="Request"</formula>
    </cfRule>
  </conditionalFormatting>
  <conditionalFormatting sqref="O215">
    <cfRule type="expression" dxfId="359" priority="137">
      <formula>O215="Request"</formula>
    </cfRule>
  </conditionalFormatting>
  <conditionalFormatting sqref="O218">
    <cfRule type="expression" dxfId="358" priority="136">
      <formula>O218="Request"</formula>
    </cfRule>
  </conditionalFormatting>
  <conditionalFormatting sqref="O219">
    <cfRule type="expression" dxfId="357" priority="135">
      <formula>O219="Request"</formula>
    </cfRule>
  </conditionalFormatting>
  <conditionalFormatting sqref="O311">
    <cfRule type="expression" dxfId="356" priority="134">
      <formula>O311="Request"</formula>
    </cfRule>
  </conditionalFormatting>
  <conditionalFormatting sqref="O312">
    <cfRule type="expression" dxfId="355" priority="133">
      <formula>O312="Request"</formula>
    </cfRule>
  </conditionalFormatting>
  <conditionalFormatting sqref="O313">
    <cfRule type="expression" dxfId="354" priority="132">
      <formula>O313="Request"</formula>
    </cfRule>
  </conditionalFormatting>
  <conditionalFormatting sqref="O314">
    <cfRule type="expression" dxfId="353" priority="131">
      <formula>O314="Request"</formula>
    </cfRule>
  </conditionalFormatting>
  <conditionalFormatting sqref="O315">
    <cfRule type="expression" dxfId="352" priority="130">
      <formula>O315="Request"</formula>
    </cfRule>
  </conditionalFormatting>
  <conditionalFormatting sqref="O316">
    <cfRule type="expression" dxfId="351" priority="129">
      <formula>O316="Request"</formula>
    </cfRule>
  </conditionalFormatting>
  <conditionalFormatting sqref="O317:O319">
    <cfRule type="expression" dxfId="350" priority="128">
      <formula>O317="Request"</formula>
    </cfRule>
  </conditionalFormatting>
  <conditionalFormatting sqref="O28">
    <cfRule type="expression" dxfId="349" priority="127">
      <formula>O28="Request"</formula>
    </cfRule>
  </conditionalFormatting>
  <conditionalFormatting sqref="O41">
    <cfRule type="expression" dxfId="348" priority="126">
      <formula>O41="Request"</formula>
    </cfRule>
  </conditionalFormatting>
  <conditionalFormatting sqref="O320:O324 O326 O331:O334">
    <cfRule type="expression" dxfId="347" priority="125">
      <formula>O320="Request"</formula>
    </cfRule>
  </conditionalFormatting>
  <conditionalFormatting sqref="O335:O338">
    <cfRule type="expression" dxfId="346" priority="124">
      <formula>O335="Request"</formula>
    </cfRule>
  </conditionalFormatting>
  <conditionalFormatting sqref="O339:O341">
    <cfRule type="expression" dxfId="345" priority="123">
      <formula>O339="Request"</formula>
    </cfRule>
  </conditionalFormatting>
  <conditionalFormatting sqref="O342">
    <cfRule type="expression" dxfId="344" priority="122">
      <formula>O342="Request"</formula>
    </cfRule>
  </conditionalFormatting>
  <conditionalFormatting sqref="O343">
    <cfRule type="expression" dxfId="343" priority="121">
      <formula>O343="Request"</formula>
    </cfRule>
  </conditionalFormatting>
  <conditionalFormatting sqref="O344:O345">
    <cfRule type="expression" dxfId="342" priority="120">
      <formula>O344="Request"</formula>
    </cfRule>
  </conditionalFormatting>
  <conditionalFormatting sqref="O346:O348">
    <cfRule type="expression" dxfId="341" priority="119">
      <formula>O346="Request"</formula>
    </cfRule>
  </conditionalFormatting>
  <conditionalFormatting sqref="O349:O351">
    <cfRule type="expression" dxfId="340" priority="118">
      <formula>O349="Request"</formula>
    </cfRule>
  </conditionalFormatting>
  <conditionalFormatting sqref="O352:O355">
    <cfRule type="expression" dxfId="339" priority="117">
      <formula>O352="Request"</formula>
    </cfRule>
  </conditionalFormatting>
  <conditionalFormatting sqref="O356:O360">
    <cfRule type="expression" dxfId="338" priority="116">
      <formula>O356="Request"</formula>
    </cfRule>
  </conditionalFormatting>
  <conditionalFormatting sqref="O365">
    <cfRule type="expression" dxfId="337" priority="115">
      <formula>O365="Request"</formula>
    </cfRule>
  </conditionalFormatting>
  <conditionalFormatting sqref="O366">
    <cfRule type="expression" dxfId="336" priority="114">
      <formula>O366="Request"</formula>
    </cfRule>
  </conditionalFormatting>
  <conditionalFormatting sqref="O325">
    <cfRule type="expression" dxfId="335" priority="113">
      <formula>O325="Request"</formula>
    </cfRule>
  </conditionalFormatting>
  <conditionalFormatting sqref="O369">
    <cfRule type="expression" dxfId="334" priority="112">
      <formula>O369="Request"</formula>
    </cfRule>
  </conditionalFormatting>
  <conditionalFormatting sqref="O373:O374">
    <cfRule type="expression" dxfId="333" priority="111">
      <formula>O373="Request"</formula>
    </cfRule>
  </conditionalFormatting>
  <conditionalFormatting sqref="O24">
    <cfRule type="expression" dxfId="332" priority="110">
      <formula>O24="Request"</formula>
    </cfRule>
  </conditionalFormatting>
  <conditionalFormatting sqref="O56">
    <cfRule type="expression" dxfId="331" priority="109">
      <formula>O56="Request"</formula>
    </cfRule>
  </conditionalFormatting>
  <conditionalFormatting sqref="O87">
    <cfRule type="expression" dxfId="330" priority="108">
      <formula>O87="Request"</formula>
    </cfRule>
  </conditionalFormatting>
  <conditionalFormatting sqref="O309">
    <cfRule type="expression" dxfId="329" priority="107">
      <formula>O309="Request"</formula>
    </cfRule>
  </conditionalFormatting>
  <conditionalFormatting sqref="O361:O364">
    <cfRule type="expression" dxfId="328" priority="106">
      <formula>O361="Request"</formula>
    </cfRule>
  </conditionalFormatting>
  <conditionalFormatting sqref="O367">
    <cfRule type="expression" dxfId="327" priority="105">
      <formula>O367="Request"</formula>
    </cfRule>
  </conditionalFormatting>
  <conditionalFormatting sqref="O372 O375:O376">
    <cfRule type="expression" dxfId="326" priority="104">
      <formula>O372="Request"</formula>
    </cfRule>
  </conditionalFormatting>
  <conditionalFormatting sqref="O222">
    <cfRule type="expression" dxfId="325" priority="103">
      <formula>O222="Request"</formula>
    </cfRule>
  </conditionalFormatting>
  <conditionalFormatting sqref="O90">
    <cfRule type="expression" dxfId="324" priority="102">
      <formula>O90="Request"</formula>
    </cfRule>
  </conditionalFormatting>
  <conditionalFormatting sqref="O102">
    <cfRule type="expression" dxfId="323" priority="101">
      <formula>O102="Request"</formula>
    </cfRule>
  </conditionalFormatting>
  <conditionalFormatting sqref="O188:O189 O185 O181 O179">
    <cfRule type="expression" dxfId="322" priority="100">
      <formula>O179="Request"</formula>
    </cfRule>
  </conditionalFormatting>
  <conditionalFormatting sqref="O192">
    <cfRule type="expression" dxfId="321" priority="99">
      <formula>O192="Request"</formula>
    </cfRule>
  </conditionalFormatting>
  <conditionalFormatting sqref="O191">
    <cfRule type="expression" dxfId="320" priority="98">
      <formula>O191="Request"</formula>
    </cfRule>
  </conditionalFormatting>
  <conditionalFormatting sqref="O251 O244:O248 O239:O240">
    <cfRule type="expression" dxfId="319" priority="97">
      <formula>O239="Request"</formula>
    </cfRule>
  </conditionalFormatting>
  <conditionalFormatting sqref="O257:O259">
    <cfRule type="expression" dxfId="318" priority="96">
      <formula>O257="Request"</formula>
    </cfRule>
  </conditionalFormatting>
  <conditionalFormatting sqref="O377">
    <cfRule type="expression" dxfId="317" priority="95">
      <formula>O377="Request"</formula>
    </cfRule>
  </conditionalFormatting>
  <conditionalFormatting sqref="O378">
    <cfRule type="expression" dxfId="316" priority="94">
      <formula>O378="Request"</formula>
    </cfRule>
  </conditionalFormatting>
  <conditionalFormatting sqref="O379">
    <cfRule type="expression" dxfId="315" priority="93">
      <formula>O379="Request"</formula>
    </cfRule>
  </conditionalFormatting>
  <conditionalFormatting sqref="O380">
    <cfRule type="expression" dxfId="314" priority="92">
      <formula>O380="Request"</formula>
    </cfRule>
  </conditionalFormatting>
  <conditionalFormatting sqref="O381">
    <cfRule type="expression" dxfId="313" priority="91">
      <formula>O381="Request"</formula>
    </cfRule>
  </conditionalFormatting>
  <conditionalFormatting sqref="O382">
    <cfRule type="expression" dxfId="312" priority="90">
      <formula>O382="Request"</formula>
    </cfRule>
  </conditionalFormatting>
  <conditionalFormatting sqref="O228">
    <cfRule type="expression" dxfId="311" priority="89">
      <formula>O228="Request"</formula>
    </cfRule>
  </conditionalFormatting>
  <conditionalFormatting sqref="O229">
    <cfRule type="expression" dxfId="310" priority="88">
      <formula>O229="Request"</formula>
    </cfRule>
  </conditionalFormatting>
  <conditionalFormatting sqref="O327:O329">
    <cfRule type="expression" dxfId="309" priority="87">
      <formula>O327="Request"</formula>
    </cfRule>
  </conditionalFormatting>
  <conditionalFormatting sqref="O330">
    <cfRule type="expression" dxfId="308" priority="86">
      <formula>O330="Request"</formula>
    </cfRule>
  </conditionalFormatting>
  <conditionalFormatting sqref="O383:O390">
    <cfRule type="expression" dxfId="307" priority="85">
      <formula>O383="Request"</formula>
    </cfRule>
  </conditionalFormatting>
  <conditionalFormatting sqref="O16">
    <cfRule type="expression" dxfId="306" priority="84">
      <formula>O16="Request"</formula>
    </cfRule>
  </conditionalFormatting>
  <conditionalFormatting sqref="O260">
    <cfRule type="expression" dxfId="305" priority="83">
      <formula>O260="Request"</formula>
    </cfRule>
  </conditionalFormatting>
  <conditionalFormatting sqref="O183">
    <cfRule type="expression" dxfId="304" priority="82">
      <formula>O183="Request"</formula>
    </cfRule>
  </conditionalFormatting>
  <conditionalFormatting sqref="O48">
    <cfRule type="expression" dxfId="303" priority="81">
      <formula>O48="Request"</formula>
    </cfRule>
  </conditionalFormatting>
  <conditionalFormatting sqref="O391">
    <cfRule type="expression" dxfId="302" priority="80">
      <formula>O391="Request"</formula>
    </cfRule>
  </conditionalFormatting>
  <conditionalFormatting sqref="O392">
    <cfRule type="expression" dxfId="301" priority="79">
      <formula>O392="Request"</formula>
    </cfRule>
  </conditionalFormatting>
  <conditionalFormatting sqref="O393">
    <cfRule type="expression" dxfId="300" priority="78">
      <formula>O393="Request"</formula>
    </cfRule>
  </conditionalFormatting>
  <conditionalFormatting sqref="O394">
    <cfRule type="expression" dxfId="299" priority="77">
      <formula>O394="Request"</formula>
    </cfRule>
  </conditionalFormatting>
  <conditionalFormatting sqref="O395">
    <cfRule type="expression" dxfId="298" priority="76">
      <formula>O395="Request"</formula>
    </cfRule>
  </conditionalFormatting>
  <conditionalFormatting sqref="O396:O397">
    <cfRule type="expression" dxfId="297" priority="75">
      <formula>O396="Request"</formula>
    </cfRule>
  </conditionalFormatting>
  <conditionalFormatting sqref="O398">
    <cfRule type="expression" dxfId="296" priority="74">
      <formula>O398="Request"</formula>
    </cfRule>
  </conditionalFormatting>
  <conditionalFormatting sqref="O399">
    <cfRule type="expression" dxfId="295" priority="73">
      <formula>O399="Request"</formula>
    </cfRule>
  </conditionalFormatting>
  <conditionalFormatting sqref="O400">
    <cfRule type="expression" dxfId="294" priority="72">
      <formula>O400="Request"</formula>
    </cfRule>
  </conditionalFormatting>
  <conditionalFormatting sqref="O401">
    <cfRule type="expression" dxfId="293" priority="71">
      <formula>O401="Request"</formula>
    </cfRule>
  </conditionalFormatting>
  <conditionalFormatting sqref="O402:O404">
    <cfRule type="expression" dxfId="292" priority="70">
      <formula>O402="Request"</formula>
    </cfRule>
  </conditionalFormatting>
  <conditionalFormatting sqref="O405">
    <cfRule type="expression" dxfId="291" priority="69">
      <formula>O405="Request"</formula>
    </cfRule>
  </conditionalFormatting>
  <conditionalFormatting sqref="O150">
    <cfRule type="expression" dxfId="290" priority="68">
      <formula>O150="Request"</formula>
    </cfRule>
  </conditionalFormatting>
  <conditionalFormatting sqref="O406">
    <cfRule type="expression" dxfId="289" priority="67">
      <formula>O406="Request"</formula>
    </cfRule>
  </conditionalFormatting>
  <conditionalFormatting sqref="O407">
    <cfRule type="expression" dxfId="288" priority="66">
      <formula>O407="Request"</formula>
    </cfRule>
  </conditionalFormatting>
  <conditionalFormatting sqref="O408">
    <cfRule type="expression" dxfId="287" priority="65">
      <formula>O408="Request"</formula>
    </cfRule>
  </conditionalFormatting>
  <conditionalFormatting sqref="O409">
    <cfRule type="expression" dxfId="286" priority="64">
      <formula>O409="Request"</formula>
    </cfRule>
  </conditionalFormatting>
  <conditionalFormatting sqref="O410">
    <cfRule type="expression" dxfId="285" priority="63">
      <formula>O410="Request"</formula>
    </cfRule>
  </conditionalFormatting>
  <conditionalFormatting sqref="O411">
    <cfRule type="expression" dxfId="284" priority="62">
      <formula>O411="Request"</formula>
    </cfRule>
  </conditionalFormatting>
  <conditionalFormatting sqref="O412">
    <cfRule type="expression" dxfId="283" priority="61">
      <formula>O412="Request"</formula>
    </cfRule>
  </conditionalFormatting>
  <conditionalFormatting sqref="O413">
    <cfRule type="expression" dxfId="282" priority="60">
      <formula>O413="Request"</formula>
    </cfRule>
  </conditionalFormatting>
  <conditionalFormatting sqref="O415">
    <cfRule type="expression" dxfId="281" priority="59">
      <formula>O415="Request"</formula>
    </cfRule>
  </conditionalFormatting>
  <conditionalFormatting sqref="O416">
    <cfRule type="expression" dxfId="280" priority="58">
      <formula>O416="Request"</formula>
    </cfRule>
  </conditionalFormatting>
  <conditionalFormatting sqref="O417">
    <cfRule type="expression" dxfId="279" priority="57">
      <formula>O417="Request"</formula>
    </cfRule>
  </conditionalFormatting>
  <conditionalFormatting sqref="O418">
    <cfRule type="expression" dxfId="278" priority="56">
      <formula>O418="Request"</formula>
    </cfRule>
  </conditionalFormatting>
  <conditionalFormatting sqref="O419">
    <cfRule type="expression" dxfId="277" priority="55">
      <formula>O419="Request"</formula>
    </cfRule>
  </conditionalFormatting>
  <conditionalFormatting sqref="O414">
    <cfRule type="expression" dxfId="276" priority="54">
      <formula>O414="Request"</formula>
    </cfRule>
  </conditionalFormatting>
  <conditionalFormatting sqref="O420">
    <cfRule type="expression" dxfId="275" priority="53">
      <formula>O420="Request"</formula>
    </cfRule>
  </conditionalFormatting>
  <conditionalFormatting sqref="O421">
    <cfRule type="expression" dxfId="274" priority="52">
      <formula>O421="Request"</formula>
    </cfRule>
  </conditionalFormatting>
  <conditionalFormatting sqref="O422">
    <cfRule type="expression" dxfId="273" priority="51">
      <formula>O422="Request"</formula>
    </cfRule>
  </conditionalFormatting>
  <conditionalFormatting sqref="O423 O425:O426 O428:O432">
    <cfRule type="expression" dxfId="272" priority="50">
      <formula>O423="Request"</formula>
    </cfRule>
  </conditionalFormatting>
  <conditionalFormatting sqref="O280">
    <cfRule type="expression" dxfId="271" priority="49">
      <formula>O280="Request"</formula>
    </cfRule>
  </conditionalFormatting>
  <conditionalFormatting sqref="O433">
    <cfRule type="expression" dxfId="270" priority="48">
      <formula>O433="Request"</formula>
    </cfRule>
  </conditionalFormatting>
  <conditionalFormatting sqref="O434">
    <cfRule type="expression" dxfId="269" priority="47">
      <formula>O434="Request"</formula>
    </cfRule>
  </conditionalFormatting>
  <conditionalFormatting sqref="O72">
    <cfRule type="expression" dxfId="268" priority="46">
      <formula>O72="Request"</formula>
    </cfRule>
  </conditionalFormatting>
  <conditionalFormatting sqref="O424">
    <cfRule type="expression" dxfId="267" priority="45">
      <formula>O424="Request"</formula>
    </cfRule>
  </conditionalFormatting>
  <conditionalFormatting sqref="O427">
    <cfRule type="expression" dxfId="266" priority="44">
      <formula>O427="Request"</formula>
    </cfRule>
  </conditionalFormatting>
  <conditionalFormatting sqref="O78">
    <cfRule type="expression" dxfId="265" priority="43">
      <formula>O78="Request"</formula>
    </cfRule>
  </conditionalFormatting>
  <conditionalFormatting sqref="O435">
    <cfRule type="expression" dxfId="264" priority="42">
      <formula>O435="Request"</formula>
    </cfRule>
  </conditionalFormatting>
  <conditionalFormatting sqref="O436">
    <cfRule type="expression" dxfId="263" priority="41">
      <formula>O436="Request"</formula>
    </cfRule>
  </conditionalFormatting>
  <conditionalFormatting sqref="O151">
    <cfRule type="expression" dxfId="262" priority="40">
      <formula>O151="Request"</formula>
    </cfRule>
  </conditionalFormatting>
  <conditionalFormatting sqref="O438">
    <cfRule type="expression" dxfId="261" priority="39">
      <formula>O438="Request"</formula>
    </cfRule>
  </conditionalFormatting>
  <conditionalFormatting sqref="O253">
    <cfRule type="expression" dxfId="260" priority="38">
      <formula>O253="Request"</formula>
    </cfRule>
  </conditionalFormatting>
  <conditionalFormatting sqref="O439">
    <cfRule type="expression" dxfId="259" priority="37">
      <formula>O439="Request"</formula>
    </cfRule>
  </conditionalFormatting>
  <conditionalFormatting sqref="O440">
    <cfRule type="expression" dxfId="258" priority="36">
      <formula>O440="Request"</formula>
    </cfRule>
  </conditionalFormatting>
  <conditionalFormatting sqref="O437">
    <cfRule type="expression" dxfId="257" priority="35">
      <formula>O437="Request"</formula>
    </cfRule>
  </conditionalFormatting>
  <conditionalFormatting sqref="O441">
    <cfRule type="expression" dxfId="256" priority="34">
      <formula>O441="Request"</formula>
    </cfRule>
  </conditionalFormatting>
  <conditionalFormatting sqref="O442">
    <cfRule type="expression" dxfId="255" priority="33">
      <formula>O442="Request"</formula>
    </cfRule>
  </conditionalFormatting>
  <conditionalFormatting sqref="O443">
    <cfRule type="expression" dxfId="254" priority="32">
      <formula>O443="Request"</formula>
    </cfRule>
  </conditionalFormatting>
  <conditionalFormatting sqref="O444">
    <cfRule type="expression" dxfId="253" priority="31">
      <formula>O444="Request"</formula>
    </cfRule>
  </conditionalFormatting>
  <conditionalFormatting sqref="O445">
    <cfRule type="expression" dxfId="252" priority="30">
      <formula>O445="Request"</formula>
    </cfRule>
  </conditionalFormatting>
  <conditionalFormatting sqref="O446:O447">
    <cfRule type="expression" dxfId="251" priority="29">
      <formula>O446="Request"</formula>
    </cfRule>
  </conditionalFormatting>
  <conditionalFormatting sqref="O448:O449">
    <cfRule type="expression" dxfId="250" priority="28">
      <formula>O448="Request"</formula>
    </cfRule>
  </conditionalFormatting>
  <conditionalFormatting sqref="O450">
    <cfRule type="expression" dxfId="249" priority="27">
      <formula>O450="Request"</formula>
    </cfRule>
  </conditionalFormatting>
  <conditionalFormatting sqref="O454:O458">
    <cfRule type="expression" dxfId="248" priority="26">
      <formula>O454="Request"</formula>
    </cfRule>
  </conditionalFormatting>
  <conditionalFormatting sqref="O459">
    <cfRule type="expression" dxfId="247" priority="25">
      <formula>O459="Request"</formula>
    </cfRule>
  </conditionalFormatting>
  <conditionalFormatting sqref="O8">
    <cfRule type="expression" dxfId="246" priority="24">
      <formula>O8="Request"</formula>
    </cfRule>
  </conditionalFormatting>
  <conditionalFormatting sqref="O460">
    <cfRule type="expression" dxfId="245" priority="23">
      <formula>O460="Request"</formula>
    </cfRule>
  </conditionalFormatting>
  <conditionalFormatting sqref="O461">
    <cfRule type="expression" dxfId="244" priority="22">
      <formula>O461="Request"</formula>
    </cfRule>
  </conditionalFormatting>
  <conditionalFormatting sqref="O462">
    <cfRule type="expression" dxfId="243" priority="21">
      <formula>O462="Request"</formula>
    </cfRule>
  </conditionalFormatting>
  <conditionalFormatting sqref="O463">
    <cfRule type="expression" dxfId="242" priority="20">
      <formula>O463="Request"</formula>
    </cfRule>
  </conditionalFormatting>
  <conditionalFormatting sqref="O464">
    <cfRule type="expression" dxfId="241" priority="19">
      <formula>O464="Request"</formula>
    </cfRule>
  </conditionalFormatting>
  <conditionalFormatting sqref="O465">
    <cfRule type="expression" dxfId="240" priority="18">
      <formula>O465="Request"</formula>
    </cfRule>
  </conditionalFormatting>
  <conditionalFormatting sqref="O466">
    <cfRule type="expression" dxfId="239" priority="17">
      <formula>O466="Request"</formula>
    </cfRule>
  </conditionalFormatting>
  <conditionalFormatting sqref="O467">
    <cfRule type="expression" dxfId="238" priority="16">
      <formula>O467="Request"</formula>
    </cfRule>
  </conditionalFormatting>
  <conditionalFormatting sqref="O468">
    <cfRule type="expression" dxfId="237" priority="15">
      <formula>O468="Request"</formula>
    </cfRule>
  </conditionalFormatting>
  <conditionalFormatting sqref="O469">
    <cfRule type="expression" dxfId="236" priority="14">
      <formula>O469="Request"</formula>
    </cfRule>
  </conditionalFormatting>
  <conditionalFormatting sqref="O470">
    <cfRule type="expression" dxfId="235" priority="13">
      <formula>O470="Request"</formula>
    </cfRule>
  </conditionalFormatting>
  <conditionalFormatting sqref="O471">
    <cfRule type="expression" dxfId="234" priority="12">
      <formula>O471="Request"</formula>
    </cfRule>
  </conditionalFormatting>
  <conditionalFormatting sqref="O472:O477">
    <cfRule type="expression" dxfId="233" priority="11">
      <formula>O472="Request"</formula>
    </cfRule>
  </conditionalFormatting>
  <conditionalFormatting sqref="O478:O479">
    <cfRule type="expression" dxfId="232" priority="10">
      <formula>O478="Request"</formula>
    </cfRule>
  </conditionalFormatting>
  <conditionalFormatting sqref="O480">
    <cfRule type="expression" dxfId="231" priority="9">
      <formula>O480="Request"</formula>
    </cfRule>
  </conditionalFormatting>
  <conditionalFormatting sqref="O481">
    <cfRule type="expression" dxfId="230" priority="8">
      <formula>O481="Request"</formula>
    </cfRule>
  </conditionalFormatting>
  <conditionalFormatting sqref="O482">
    <cfRule type="expression" dxfId="229" priority="7">
      <formula>O482="Request"</formula>
    </cfRule>
  </conditionalFormatting>
  <conditionalFormatting sqref="O483">
    <cfRule type="expression" dxfId="228" priority="6">
      <formula>O483="Request"</formula>
    </cfRule>
  </conditionalFormatting>
  <conditionalFormatting sqref="O261">
    <cfRule type="expression" dxfId="227" priority="5">
      <formula>O261="Request"</formula>
    </cfRule>
  </conditionalFormatting>
  <conditionalFormatting sqref="O484">
    <cfRule type="expression" dxfId="226" priority="4">
      <formula>O484="Request"</formula>
    </cfRule>
  </conditionalFormatting>
  <conditionalFormatting sqref="O485">
    <cfRule type="expression" dxfId="225" priority="3">
      <formula>O485="Request"</formula>
    </cfRule>
  </conditionalFormatting>
  <conditionalFormatting sqref="O486">
    <cfRule type="expression" dxfId="224" priority="2">
      <formula>O486="Request"</formula>
    </cfRule>
  </conditionalFormatting>
  <conditionalFormatting sqref="O487:O492">
    <cfRule type="expression" dxfId="223" priority="1">
      <formula>O487="Request"</formula>
    </cfRule>
  </conditionalFormatting>
  <printOptions horizontalCentered="1" verticalCentered="1"/>
  <pageMargins left="0.7" right="0.7" top="0.75" bottom="0.75" header="0.3" footer="0.3"/>
  <pageSetup scale="1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8D03-C064-AC4A-BC0B-87B55CCC4CED}">
  <sheetPr>
    <tabColor theme="1"/>
  </sheetPr>
  <dimension ref="A1:K66"/>
  <sheetViews>
    <sheetView tabSelected="1" topLeftCell="A45" workbookViewId="0">
      <selection activeCell="E70" sqref="E70"/>
    </sheetView>
  </sheetViews>
  <sheetFormatPr defaultColWidth="11.42578125" defaultRowHeight="15" x14ac:dyDescent="0.25"/>
  <cols>
    <col min="4" max="5" width="52.7109375" bestFit="1" customWidth="1"/>
    <col min="8" max="8" width="52.7109375" bestFit="1" customWidth="1"/>
    <col min="11" max="11" width="11.42578125" style="266"/>
  </cols>
  <sheetData>
    <row r="1" spans="1:11" x14ac:dyDescent="0.25">
      <c r="A1" t="s">
        <v>1190</v>
      </c>
      <c r="B1" t="s">
        <v>1191</v>
      </c>
      <c r="C1" t="s">
        <v>1192</v>
      </c>
      <c r="D1" t="s">
        <v>1193</v>
      </c>
      <c r="E1" t="s">
        <v>1196</v>
      </c>
      <c r="F1" t="s">
        <v>1194</v>
      </c>
      <c r="G1" t="s">
        <v>1195</v>
      </c>
      <c r="H1" t="s">
        <v>1197</v>
      </c>
      <c r="I1" t="s">
        <v>1198</v>
      </c>
      <c r="J1" t="s">
        <v>1199</v>
      </c>
    </row>
    <row r="2" spans="1:11" x14ac:dyDescent="0.25">
      <c r="A2" t="s">
        <v>1190</v>
      </c>
      <c r="B2" t="s">
        <v>1191</v>
      </c>
      <c r="C2" t="s">
        <v>1192</v>
      </c>
      <c r="D2" t="s">
        <v>1193</v>
      </c>
      <c r="E2" t="s">
        <v>1261</v>
      </c>
      <c r="F2" t="s">
        <v>1194</v>
      </c>
      <c r="G2" t="s">
        <v>1195</v>
      </c>
      <c r="H2" t="s">
        <v>1262</v>
      </c>
      <c r="I2" t="s">
        <v>1263</v>
      </c>
      <c r="J2" t="s">
        <v>1199</v>
      </c>
    </row>
    <row r="3" spans="1:11" x14ac:dyDescent="0.25">
      <c r="A3">
        <v>1</v>
      </c>
      <c r="B3">
        <v>1</v>
      </c>
      <c r="C3">
        <v>100</v>
      </c>
      <c r="D3" s="156" t="s">
        <v>665</v>
      </c>
      <c r="E3" s="156" t="s">
        <v>665</v>
      </c>
      <c r="F3" s="156"/>
      <c r="G3" s="171">
        <v>1</v>
      </c>
      <c r="H3" s="156" t="s">
        <v>638</v>
      </c>
      <c r="I3" s="156"/>
      <c r="K3" s="267" t="s">
        <v>250</v>
      </c>
    </row>
    <row r="4" spans="1:11" x14ac:dyDescent="0.25">
      <c r="A4">
        <v>2</v>
      </c>
      <c r="B4">
        <v>1</v>
      </c>
      <c r="C4">
        <v>101</v>
      </c>
      <c r="D4" s="158" t="s">
        <v>750</v>
      </c>
      <c r="E4" s="158" t="s">
        <v>750</v>
      </c>
      <c r="F4" s="158"/>
      <c r="G4" s="171">
        <v>1</v>
      </c>
      <c r="H4" s="156" t="s">
        <v>386</v>
      </c>
      <c r="I4" s="156"/>
      <c r="K4" s="267"/>
    </row>
    <row r="5" spans="1:11" x14ac:dyDescent="0.25">
      <c r="A5">
        <v>3</v>
      </c>
      <c r="B5">
        <v>1</v>
      </c>
      <c r="C5">
        <v>102</v>
      </c>
      <c r="D5" s="156" t="s">
        <v>977</v>
      </c>
      <c r="E5" s="156" t="s">
        <v>976</v>
      </c>
      <c r="F5" s="156"/>
      <c r="G5" s="171">
        <v>3</v>
      </c>
      <c r="H5" s="156" t="s">
        <v>638</v>
      </c>
      <c r="I5" s="156"/>
      <c r="K5" s="267"/>
    </row>
    <row r="6" spans="1:11" x14ac:dyDescent="0.25">
      <c r="A6">
        <v>4</v>
      </c>
      <c r="B6">
        <v>1</v>
      </c>
      <c r="C6">
        <v>103</v>
      </c>
      <c r="D6" s="156" t="s">
        <v>232</v>
      </c>
      <c r="E6" s="156" t="s">
        <v>231</v>
      </c>
      <c r="F6" s="156"/>
      <c r="G6" s="171">
        <v>0</v>
      </c>
      <c r="H6" s="156" t="s">
        <v>386</v>
      </c>
      <c r="I6" s="156"/>
      <c r="K6" s="267"/>
    </row>
    <row r="7" spans="1:11" x14ac:dyDescent="0.25">
      <c r="A7">
        <v>5</v>
      </c>
      <c r="B7">
        <v>1</v>
      </c>
      <c r="C7">
        <v>104</v>
      </c>
      <c r="D7" s="156" t="s">
        <v>232</v>
      </c>
      <c r="E7" s="156" t="s">
        <v>233</v>
      </c>
      <c r="F7" s="156"/>
      <c r="G7" s="171">
        <v>8</v>
      </c>
      <c r="H7" s="156" t="s">
        <v>386</v>
      </c>
      <c r="I7" s="156"/>
      <c r="K7" s="267"/>
    </row>
    <row r="8" spans="1:11" x14ac:dyDescent="0.25">
      <c r="A8">
        <v>6</v>
      </c>
      <c r="B8">
        <v>1</v>
      </c>
      <c r="C8">
        <v>105</v>
      </c>
      <c r="D8" s="159" t="s">
        <v>1090</v>
      </c>
      <c r="E8" s="159" t="s">
        <v>1089</v>
      </c>
      <c r="F8" s="159"/>
      <c r="G8" s="171">
        <v>5</v>
      </c>
      <c r="H8" s="173" t="s">
        <v>386</v>
      </c>
      <c r="I8" s="173"/>
      <c r="K8" s="267"/>
    </row>
    <row r="9" spans="1:11" x14ac:dyDescent="0.25">
      <c r="A9">
        <v>7</v>
      </c>
      <c r="B9">
        <v>1</v>
      </c>
      <c r="C9">
        <v>106</v>
      </c>
      <c r="D9" s="173" t="s">
        <v>141</v>
      </c>
      <c r="E9" s="157" t="s">
        <v>992</v>
      </c>
      <c r="F9" s="173"/>
      <c r="G9" s="171">
        <v>20</v>
      </c>
      <c r="H9" s="156" t="s">
        <v>638</v>
      </c>
      <c r="I9" s="156"/>
      <c r="K9" s="267"/>
    </row>
    <row r="10" spans="1:11" x14ac:dyDescent="0.25">
      <c r="A10">
        <v>8</v>
      </c>
      <c r="B10">
        <v>1</v>
      </c>
      <c r="C10">
        <v>107</v>
      </c>
      <c r="D10" s="173" t="s">
        <v>789</v>
      </c>
      <c r="E10" s="156" t="s">
        <v>990</v>
      </c>
      <c r="F10" s="173"/>
      <c r="G10" s="171">
        <v>4</v>
      </c>
      <c r="H10" s="156" t="s">
        <v>638</v>
      </c>
      <c r="I10" s="156"/>
      <c r="K10" s="267"/>
    </row>
    <row r="11" spans="1:11" x14ac:dyDescent="0.25">
      <c r="A11">
        <v>9</v>
      </c>
      <c r="B11">
        <v>1</v>
      </c>
      <c r="C11">
        <v>108</v>
      </c>
      <c r="D11" s="173" t="s">
        <v>141</v>
      </c>
      <c r="E11" s="157" t="s">
        <v>991</v>
      </c>
      <c r="F11" s="173"/>
      <c r="G11" s="171">
        <v>1</v>
      </c>
      <c r="H11" s="156" t="s">
        <v>638</v>
      </c>
      <c r="I11" s="156"/>
      <c r="K11" s="267"/>
    </row>
    <row r="12" spans="1:11" x14ac:dyDescent="0.25">
      <c r="A12">
        <v>10</v>
      </c>
      <c r="B12">
        <v>1</v>
      </c>
      <c r="C12">
        <v>109</v>
      </c>
      <c r="D12" s="173" t="s">
        <v>789</v>
      </c>
      <c r="E12" s="156" t="s">
        <v>989</v>
      </c>
      <c r="F12" s="173"/>
      <c r="G12" s="171">
        <v>23</v>
      </c>
      <c r="H12" s="156" t="s">
        <v>638</v>
      </c>
      <c r="I12" s="156"/>
      <c r="K12" s="267"/>
    </row>
    <row r="13" spans="1:11" x14ac:dyDescent="0.25">
      <c r="A13">
        <v>11</v>
      </c>
      <c r="B13">
        <v>1</v>
      </c>
      <c r="C13">
        <v>110</v>
      </c>
      <c r="D13" s="156" t="s">
        <v>263</v>
      </c>
      <c r="E13" s="156" t="s">
        <v>407</v>
      </c>
      <c r="F13" s="156"/>
      <c r="G13" s="171">
        <v>3</v>
      </c>
      <c r="H13" s="156" t="s">
        <v>386</v>
      </c>
      <c r="I13" s="156"/>
      <c r="K13" s="267"/>
    </row>
    <row r="14" spans="1:11" x14ac:dyDescent="0.25">
      <c r="A14">
        <v>12</v>
      </c>
      <c r="B14">
        <v>1</v>
      </c>
      <c r="C14">
        <v>111</v>
      </c>
      <c r="D14" s="157" t="s">
        <v>790</v>
      </c>
      <c r="E14" s="157" t="s">
        <v>426</v>
      </c>
      <c r="F14" s="157"/>
      <c r="G14" s="171">
        <v>40</v>
      </c>
      <c r="H14" s="156" t="s">
        <v>638</v>
      </c>
      <c r="I14" s="156"/>
      <c r="K14" s="267"/>
    </row>
    <row r="15" spans="1:11" x14ac:dyDescent="0.25">
      <c r="A15">
        <v>13</v>
      </c>
      <c r="B15">
        <v>1</v>
      </c>
      <c r="C15">
        <v>112</v>
      </c>
      <c r="D15" s="159" t="s">
        <v>567</v>
      </c>
      <c r="E15" s="159" t="s">
        <v>567</v>
      </c>
      <c r="F15" s="159"/>
      <c r="G15" s="171">
        <v>1</v>
      </c>
      <c r="H15" s="156" t="s">
        <v>638</v>
      </c>
      <c r="I15" s="156"/>
      <c r="K15" s="267"/>
    </row>
    <row r="16" spans="1:11" ht="22.5" x14ac:dyDescent="0.25">
      <c r="A16">
        <v>14</v>
      </c>
      <c r="B16">
        <v>1</v>
      </c>
      <c r="C16">
        <v>113</v>
      </c>
      <c r="D16" s="176" t="s">
        <v>1083</v>
      </c>
      <c r="E16" s="176" t="s">
        <v>1083</v>
      </c>
      <c r="F16" s="176"/>
      <c r="G16" s="171">
        <v>45</v>
      </c>
      <c r="H16" s="173" t="s">
        <v>386</v>
      </c>
      <c r="I16" s="173"/>
      <c r="K16" s="267"/>
    </row>
    <row r="17" spans="1:11" x14ac:dyDescent="0.25">
      <c r="A17">
        <v>15</v>
      </c>
      <c r="B17">
        <v>1</v>
      </c>
      <c r="C17">
        <v>114</v>
      </c>
      <c r="D17" s="187" t="s">
        <v>198</v>
      </c>
      <c r="E17" s="187" t="s">
        <v>1114</v>
      </c>
      <c r="F17" s="187"/>
      <c r="G17" s="171">
        <v>0</v>
      </c>
      <c r="H17" s="156" t="s">
        <v>386</v>
      </c>
      <c r="I17" s="156"/>
      <c r="K17" s="267"/>
    </row>
    <row r="18" spans="1:11" x14ac:dyDescent="0.25">
      <c r="A18">
        <v>16</v>
      </c>
      <c r="B18">
        <v>1</v>
      </c>
      <c r="C18">
        <v>115</v>
      </c>
      <c r="D18" s="156" t="s">
        <v>263</v>
      </c>
      <c r="E18" s="156" t="s">
        <v>614</v>
      </c>
      <c r="F18" s="156"/>
      <c r="G18" s="171">
        <v>2</v>
      </c>
      <c r="H18" s="156" t="s">
        <v>638</v>
      </c>
      <c r="I18" s="156"/>
      <c r="K18" s="267"/>
    </row>
    <row r="19" spans="1:11" x14ac:dyDescent="0.25">
      <c r="A19">
        <v>17</v>
      </c>
      <c r="B19">
        <v>2</v>
      </c>
      <c r="C19">
        <v>200</v>
      </c>
      <c r="D19" s="156" t="s">
        <v>241</v>
      </c>
      <c r="E19" s="156" t="s">
        <v>796</v>
      </c>
      <c r="F19" s="156"/>
      <c r="G19" s="171">
        <v>2</v>
      </c>
      <c r="H19" s="156" t="s">
        <v>638</v>
      </c>
      <c r="K19" s="267" t="s">
        <v>318</v>
      </c>
    </row>
    <row r="20" spans="1:11" x14ac:dyDescent="0.25">
      <c r="A20">
        <v>18</v>
      </c>
      <c r="B20">
        <v>2</v>
      </c>
      <c r="C20">
        <v>201</v>
      </c>
      <c r="D20" s="156" t="s">
        <v>307</v>
      </c>
      <c r="E20" s="156" t="s">
        <v>306</v>
      </c>
      <c r="F20" s="156"/>
      <c r="G20" s="171">
        <v>3</v>
      </c>
      <c r="H20" s="156" t="s">
        <v>386</v>
      </c>
      <c r="K20" s="267"/>
    </row>
    <row r="21" spans="1:11" x14ac:dyDescent="0.25">
      <c r="A21">
        <v>19</v>
      </c>
      <c r="B21">
        <v>2</v>
      </c>
      <c r="C21">
        <v>202</v>
      </c>
      <c r="D21" s="156" t="s">
        <v>710</v>
      </c>
      <c r="E21" s="156" t="s">
        <v>68</v>
      </c>
      <c r="F21" s="156"/>
      <c r="G21" s="171">
        <v>13</v>
      </c>
      <c r="H21" s="156" t="s">
        <v>386</v>
      </c>
      <c r="K21" s="267"/>
    </row>
    <row r="22" spans="1:11" x14ac:dyDescent="0.25">
      <c r="A22">
        <v>20</v>
      </c>
      <c r="B22">
        <v>2</v>
      </c>
      <c r="C22">
        <v>203</v>
      </c>
      <c r="D22" s="156" t="s">
        <v>675</v>
      </c>
      <c r="E22" s="156" t="s">
        <v>69</v>
      </c>
      <c r="F22" s="156"/>
      <c r="G22" s="171">
        <v>4</v>
      </c>
      <c r="H22" s="156" t="s">
        <v>386</v>
      </c>
      <c r="K22" s="267"/>
    </row>
    <row r="23" spans="1:11" x14ac:dyDescent="0.25">
      <c r="A23">
        <v>21</v>
      </c>
      <c r="B23">
        <v>2</v>
      </c>
      <c r="C23">
        <v>204</v>
      </c>
      <c r="D23" s="156" t="s">
        <v>880</v>
      </c>
      <c r="E23" s="156" t="s">
        <v>69</v>
      </c>
      <c r="F23" s="156"/>
      <c r="G23" s="171">
        <v>5</v>
      </c>
      <c r="H23" s="156" t="s">
        <v>386</v>
      </c>
      <c r="K23" s="267"/>
    </row>
    <row r="24" spans="1:11" x14ac:dyDescent="0.25">
      <c r="A24">
        <v>22</v>
      </c>
      <c r="B24">
        <v>2</v>
      </c>
      <c r="C24">
        <v>205</v>
      </c>
      <c r="D24" s="156" t="s">
        <v>216</v>
      </c>
      <c r="E24" s="156" t="s">
        <v>215</v>
      </c>
      <c r="F24" s="156"/>
      <c r="G24" s="171">
        <v>0</v>
      </c>
      <c r="H24" s="156" t="s">
        <v>638</v>
      </c>
      <c r="K24" s="267"/>
    </row>
    <row r="25" spans="1:11" x14ac:dyDescent="0.25">
      <c r="A25">
        <v>23</v>
      </c>
      <c r="B25">
        <v>2</v>
      </c>
      <c r="C25">
        <v>206</v>
      </c>
      <c r="D25" s="156" t="s">
        <v>242</v>
      </c>
      <c r="E25" s="156" t="s">
        <v>128</v>
      </c>
      <c r="F25" s="156"/>
      <c r="G25" s="171">
        <v>1</v>
      </c>
      <c r="H25" s="156" t="s">
        <v>638</v>
      </c>
      <c r="K25" s="267"/>
    </row>
    <row r="26" spans="1:11" x14ac:dyDescent="0.25">
      <c r="A26">
        <v>24</v>
      </c>
      <c r="B26">
        <v>2</v>
      </c>
      <c r="C26">
        <v>207</v>
      </c>
      <c r="D26" s="156" t="s">
        <v>721</v>
      </c>
      <c r="E26" s="156" t="s">
        <v>95</v>
      </c>
      <c r="F26" s="156"/>
      <c r="G26" s="171">
        <v>10</v>
      </c>
      <c r="H26" s="156" t="s">
        <v>638</v>
      </c>
      <c r="K26" s="267"/>
    </row>
    <row r="27" spans="1:11" x14ac:dyDescent="0.25">
      <c r="A27">
        <v>25</v>
      </c>
      <c r="B27">
        <v>2</v>
      </c>
      <c r="C27">
        <v>208</v>
      </c>
      <c r="D27" s="156" t="s">
        <v>28</v>
      </c>
      <c r="E27" s="156" t="s">
        <v>27</v>
      </c>
      <c r="F27" s="156"/>
      <c r="G27" s="171">
        <v>1</v>
      </c>
      <c r="H27" s="156" t="s">
        <v>638</v>
      </c>
      <c r="K27" s="267"/>
    </row>
    <row r="28" spans="1:11" x14ac:dyDescent="0.25">
      <c r="A28">
        <v>26</v>
      </c>
      <c r="B28">
        <v>2</v>
      </c>
      <c r="C28">
        <v>209</v>
      </c>
      <c r="D28" s="176" t="s">
        <v>718</v>
      </c>
      <c r="E28" s="176" t="s">
        <v>717</v>
      </c>
      <c r="F28" s="176"/>
      <c r="G28" s="171">
        <v>1</v>
      </c>
      <c r="H28" s="156" t="s">
        <v>386</v>
      </c>
      <c r="K28" s="267"/>
    </row>
    <row r="29" spans="1:11" x14ac:dyDescent="0.25">
      <c r="A29">
        <v>27</v>
      </c>
      <c r="B29">
        <v>2</v>
      </c>
      <c r="C29">
        <v>210</v>
      </c>
      <c r="D29" s="176" t="s">
        <v>38</v>
      </c>
      <c r="E29" s="176" t="s">
        <v>720</v>
      </c>
      <c r="F29" s="176"/>
      <c r="G29" s="171">
        <v>2</v>
      </c>
      <c r="H29" s="156" t="s">
        <v>386</v>
      </c>
      <c r="K29" s="267"/>
    </row>
    <row r="30" spans="1:11" x14ac:dyDescent="0.25">
      <c r="A30">
        <v>28</v>
      </c>
      <c r="B30">
        <v>2</v>
      </c>
      <c r="C30">
        <v>211</v>
      </c>
      <c r="D30" s="156" t="s">
        <v>414</v>
      </c>
      <c r="E30" s="156" t="s">
        <v>202</v>
      </c>
      <c r="F30" s="156"/>
      <c r="G30" s="171">
        <v>11</v>
      </c>
      <c r="H30" s="156" t="s">
        <v>386</v>
      </c>
      <c r="K30" s="267"/>
    </row>
    <row r="31" spans="1:11" x14ac:dyDescent="0.25">
      <c r="A31">
        <v>29</v>
      </c>
      <c r="B31">
        <v>2</v>
      </c>
      <c r="C31">
        <v>212</v>
      </c>
      <c r="D31" s="156" t="s">
        <v>320</v>
      </c>
      <c r="E31" s="156" t="s">
        <v>319</v>
      </c>
      <c r="F31" s="156"/>
      <c r="G31" s="171">
        <v>10</v>
      </c>
      <c r="H31" s="156" t="s">
        <v>386</v>
      </c>
      <c r="K31" s="267"/>
    </row>
    <row r="32" spans="1:11" x14ac:dyDescent="0.25">
      <c r="A32">
        <v>30</v>
      </c>
      <c r="B32">
        <v>2</v>
      </c>
      <c r="C32">
        <v>213</v>
      </c>
      <c r="D32" s="156" t="s">
        <v>262</v>
      </c>
      <c r="E32" s="157" t="s">
        <v>442</v>
      </c>
      <c r="F32" s="156"/>
      <c r="G32" s="171">
        <v>4</v>
      </c>
      <c r="H32" s="156" t="s">
        <v>638</v>
      </c>
      <c r="K32" s="267"/>
    </row>
    <row r="33" spans="1:11" x14ac:dyDescent="0.25">
      <c r="A33">
        <v>31</v>
      </c>
      <c r="B33">
        <v>3</v>
      </c>
      <c r="C33">
        <v>300</v>
      </c>
      <c r="D33" s="157" t="s">
        <v>617</v>
      </c>
      <c r="E33" s="158" t="s">
        <v>25</v>
      </c>
      <c r="F33" s="157"/>
      <c r="G33" s="171">
        <v>5</v>
      </c>
      <c r="H33" s="156" t="s">
        <v>638</v>
      </c>
      <c r="K33" s="267" t="s">
        <v>18</v>
      </c>
    </row>
    <row r="34" spans="1:11" x14ac:dyDescent="0.25">
      <c r="A34">
        <v>32</v>
      </c>
      <c r="B34">
        <v>3</v>
      </c>
      <c r="C34">
        <v>301</v>
      </c>
      <c r="D34" s="157" t="s">
        <v>311</v>
      </c>
      <c r="E34" s="156" t="s">
        <v>310</v>
      </c>
      <c r="F34" s="157"/>
      <c r="G34" s="171">
        <v>1</v>
      </c>
      <c r="H34" s="156" t="s">
        <v>638</v>
      </c>
      <c r="K34" s="267"/>
    </row>
    <row r="35" spans="1:11" x14ac:dyDescent="0.25">
      <c r="A35">
        <v>33</v>
      </c>
      <c r="B35">
        <v>3</v>
      </c>
      <c r="C35">
        <v>302</v>
      </c>
      <c r="D35" s="156" t="s">
        <v>50</v>
      </c>
      <c r="E35" s="156" t="s">
        <v>49</v>
      </c>
      <c r="F35" s="156"/>
      <c r="G35" s="171">
        <v>3</v>
      </c>
      <c r="H35" s="156" t="s">
        <v>386</v>
      </c>
      <c r="K35" s="267"/>
    </row>
    <row r="36" spans="1:11" x14ac:dyDescent="0.25">
      <c r="A36">
        <v>34</v>
      </c>
      <c r="B36">
        <v>3</v>
      </c>
      <c r="C36">
        <v>303</v>
      </c>
      <c r="D36" s="156" t="s">
        <v>21</v>
      </c>
      <c r="E36" s="156" t="s">
        <v>20</v>
      </c>
      <c r="F36" s="156"/>
      <c r="G36" s="171">
        <v>1</v>
      </c>
      <c r="H36" s="156" t="s">
        <v>638</v>
      </c>
      <c r="K36" s="267"/>
    </row>
    <row r="37" spans="1:11" x14ac:dyDescent="0.25">
      <c r="A37">
        <v>35</v>
      </c>
      <c r="B37">
        <v>3</v>
      </c>
      <c r="C37">
        <v>304</v>
      </c>
      <c r="D37" s="156" t="s">
        <v>568</v>
      </c>
      <c r="E37" s="156" t="s">
        <v>286</v>
      </c>
      <c r="F37" s="156"/>
      <c r="G37" s="171">
        <v>0</v>
      </c>
      <c r="H37" s="156" t="s">
        <v>386</v>
      </c>
      <c r="K37" s="267"/>
    </row>
    <row r="38" spans="1:11" x14ac:dyDescent="0.25">
      <c r="A38">
        <v>36</v>
      </c>
      <c r="B38">
        <v>3</v>
      </c>
      <c r="C38">
        <v>305</v>
      </c>
      <c r="D38" s="156" t="s">
        <v>199</v>
      </c>
      <c r="E38" s="156" t="s">
        <v>201</v>
      </c>
      <c r="F38" s="156"/>
      <c r="G38" s="171">
        <v>6</v>
      </c>
      <c r="H38" s="156" t="s">
        <v>638</v>
      </c>
      <c r="K38" s="267"/>
    </row>
    <row r="39" spans="1:11" x14ac:dyDescent="0.25">
      <c r="A39">
        <v>37</v>
      </c>
      <c r="B39">
        <v>3</v>
      </c>
      <c r="C39">
        <v>306</v>
      </c>
      <c r="D39" s="156" t="s">
        <v>402</v>
      </c>
      <c r="E39" s="156" t="s">
        <v>401</v>
      </c>
      <c r="F39" s="156"/>
      <c r="G39" s="171">
        <v>2</v>
      </c>
      <c r="H39" s="156" t="s">
        <v>638</v>
      </c>
      <c r="K39" s="267"/>
    </row>
    <row r="40" spans="1:11" x14ac:dyDescent="0.25">
      <c r="A40">
        <v>38</v>
      </c>
      <c r="B40">
        <v>3</v>
      </c>
      <c r="C40">
        <v>307</v>
      </c>
      <c r="D40" s="156" t="s">
        <v>174</v>
      </c>
      <c r="E40" s="156" t="s">
        <v>173</v>
      </c>
      <c r="F40" s="156"/>
      <c r="G40" s="171">
        <v>3</v>
      </c>
      <c r="H40" s="156" t="s">
        <v>386</v>
      </c>
      <c r="K40" s="267"/>
    </row>
    <row r="41" spans="1:11" x14ac:dyDescent="0.25">
      <c r="A41">
        <v>39</v>
      </c>
      <c r="B41">
        <v>3</v>
      </c>
      <c r="C41">
        <v>308</v>
      </c>
      <c r="D41" s="156" t="s">
        <v>62</v>
      </c>
      <c r="E41" s="156" t="s">
        <v>61</v>
      </c>
      <c r="F41" s="156"/>
      <c r="G41" s="171">
        <v>13</v>
      </c>
      <c r="H41" s="156" t="s">
        <v>386</v>
      </c>
      <c r="K41" s="267"/>
    </row>
    <row r="42" spans="1:11" x14ac:dyDescent="0.25">
      <c r="A42">
        <v>40</v>
      </c>
      <c r="B42">
        <v>3</v>
      </c>
      <c r="C42">
        <v>309</v>
      </c>
      <c r="D42" s="156" t="s">
        <v>735</v>
      </c>
      <c r="E42" s="156" t="s">
        <v>554</v>
      </c>
      <c r="F42" s="156"/>
      <c r="G42" s="171">
        <v>1</v>
      </c>
      <c r="H42" s="156" t="s">
        <v>638</v>
      </c>
      <c r="K42" s="267"/>
    </row>
    <row r="43" spans="1:11" x14ac:dyDescent="0.25">
      <c r="A43">
        <v>41</v>
      </c>
      <c r="B43">
        <v>3</v>
      </c>
      <c r="C43">
        <v>310</v>
      </c>
      <c r="D43" s="158" t="s">
        <v>25</v>
      </c>
      <c r="E43" s="156" t="s">
        <v>951</v>
      </c>
      <c r="F43" s="158"/>
      <c r="G43" s="171">
        <v>12</v>
      </c>
      <c r="H43" s="156" t="s">
        <v>386</v>
      </c>
      <c r="K43" s="267"/>
    </row>
    <row r="44" spans="1:11" x14ac:dyDescent="0.25">
      <c r="A44">
        <v>42</v>
      </c>
      <c r="B44">
        <v>3</v>
      </c>
      <c r="C44">
        <v>311</v>
      </c>
      <c r="D44" s="156" t="s">
        <v>471</v>
      </c>
      <c r="E44" s="156" t="s">
        <v>472</v>
      </c>
      <c r="F44" s="156"/>
      <c r="G44" s="171">
        <v>1</v>
      </c>
      <c r="H44" s="156" t="s">
        <v>386</v>
      </c>
      <c r="K44" s="267"/>
    </row>
    <row r="45" spans="1:11" x14ac:dyDescent="0.25">
      <c r="A45">
        <v>43</v>
      </c>
      <c r="B45">
        <v>3</v>
      </c>
      <c r="C45">
        <v>312</v>
      </c>
      <c r="D45" s="156" t="s">
        <v>46</v>
      </c>
      <c r="E45" s="156" t="s">
        <v>45</v>
      </c>
      <c r="F45" s="156"/>
      <c r="G45" s="171">
        <v>0</v>
      </c>
      <c r="H45" s="156" t="s">
        <v>638</v>
      </c>
      <c r="K45" s="267"/>
    </row>
    <row r="46" spans="1:11" ht="22.5" x14ac:dyDescent="0.25">
      <c r="A46">
        <v>44</v>
      </c>
      <c r="B46">
        <v>3</v>
      </c>
      <c r="C46">
        <v>313</v>
      </c>
      <c r="D46" s="175" t="s">
        <v>1062</v>
      </c>
      <c r="E46" s="175" t="s">
        <v>1061</v>
      </c>
      <c r="F46" s="175"/>
      <c r="G46" s="171">
        <v>3</v>
      </c>
      <c r="H46" s="156" t="s">
        <v>638</v>
      </c>
      <c r="K46" s="267"/>
    </row>
    <row r="47" spans="1:11" x14ac:dyDescent="0.25">
      <c r="A47">
        <v>45</v>
      </c>
      <c r="B47">
        <v>3</v>
      </c>
      <c r="C47">
        <v>314</v>
      </c>
      <c r="D47" s="234" t="s">
        <v>59</v>
      </c>
      <c r="E47" s="234" t="s">
        <v>58</v>
      </c>
      <c r="F47" s="234"/>
      <c r="G47" s="171">
        <v>14</v>
      </c>
      <c r="H47" s="156" t="s">
        <v>386</v>
      </c>
      <c r="K47" s="267"/>
    </row>
    <row r="48" spans="1:11" x14ac:dyDescent="0.25">
      <c r="A48">
        <v>46</v>
      </c>
      <c r="B48">
        <v>3</v>
      </c>
      <c r="C48">
        <v>315</v>
      </c>
      <c r="D48" s="234" t="s">
        <v>213</v>
      </c>
      <c r="E48" s="237" t="s">
        <v>58</v>
      </c>
      <c r="F48" s="234"/>
      <c r="G48" s="171">
        <v>19</v>
      </c>
      <c r="H48" s="156" t="s">
        <v>386</v>
      </c>
      <c r="K48" s="267"/>
    </row>
    <row r="49" spans="1:11" x14ac:dyDescent="0.25">
      <c r="A49">
        <v>47</v>
      </c>
      <c r="B49">
        <v>3</v>
      </c>
      <c r="C49">
        <v>316</v>
      </c>
      <c r="D49" s="234" t="s">
        <v>316</v>
      </c>
      <c r="E49" s="234" t="s">
        <v>58</v>
      </c>
      <c r="F49" s="234"/>
      <c r="G49" s="171">
        <v>4</v>
      </c>
      <c r="H49" s="156" t="s">
        <v>638</v>
      </c>
      <c r="K49" s="267"/>
    </row>
    <row r="50" spans="1:11" x14ac:dyDescent="0.25">
      <c r="A50">
        <v>35</v>
      </c>
      <c r="B50">
        <v>4</v>
      </c>
      <c r="C50">
        <v>400</v>
      </c>
      <c r="D50" s="156" t="s">
        <v>980</v>
      </c>
      <c r="E50" s="158" t="s">
        <v>25</v>
      </c>
      <c r="F50" s="156"/>
      <c r="G50" s="171">
        <v>1</v>
      </c>
      <c r="H50" s="156" t="s">
        <v>638</v>
      </c>
      <c r="K50" s="267" t="s">
        <v>106</v>
      </c>
    </row>
    <row r="51" spans="1:11" x14ac:dyDescent="0.25">
      <c r="A51">
        <v>36</v>
      </c>
      <c r="B51">
        <v>4</v>
      </c>
      <c r="C51">
        <v>401</v>
      </c>
      <c r="D51" s="157" t="s">
        <v>552</v>
      </c>
      <c r="E51" s="157" t="s">
        <v>381</v>
      </c>
      <c r="F51" s="157"/>
      <c r="G51" s="171">
        <v>2</v>
      </c>
      <c r="H51" s="156" t="s">
        <v>638</v>
      </c>
      <c r="K51" s="267"/>
    </row>
    <row r="52" spans="1:11" x14ac:dyDescent="0.25">
      <c r="A52">
        <v>37</v>
      </c>
      <c r="B52">
        <v>4</v>
      </c>
      <c r="C52">
        <v>402</v>
      </c>
      <c r="D52" s="156" t="s">
        <v>154</v>
      </c>
      <c r="E52" s="156" t="s">
        <v>1122</v>
      </c>
      <c r="F52" s="156"/>
      <c r="G52" s="171">
        <v>2</v>
      </c>
      <c r="H52" s="156" t="s">
        <v>638</v>
      </c>
      <c r="K52" s="267"/>
    </row>
    <row r="53" spans="1:11" x14ac:dyDescent="0.25">
      <c r="A53">
        <v>38</v>
      </c>
      <c r="B53">
        <v>4</v>
      </c>
      <c r="C53">
        <v>403</v>
      </c>
      <c r="D53" s="156" t="s">
        <v>227</v>
      </c>
      <c r="E53" s="156" t="s">
        <v>777</v>
      </c>
      <c r="F53" s="156"/>
      <c r="G53" s="171">
        <v>4</v>
      </c>
      <c r="H53" s="156" t="s">
        <v>386</v>
      </c>
      <c r="K53" s="267"/>
    </row>
    <row r="54" spans="1:11" x14ac:dyDescent="0.25">
      <c r="A54">
        <v>39</v>
      </c>
      <c r="B54">
        <v>4</v>
      </c>
      <c r="C54">
        <v>404</v>
      </c>
      <c r="D54" s="156" t="s">
        <v>108</v>
      </c>
      <c r="E54" s="156" t="s">
        <v>107</v>
      </c>
      <c r="F54" s="156"/>
      <c r="G54" s="171">
        <v>1</v>
      </c>
      <c r="H54" s="156" t="s">
        <v>638</v>
      </c>
      <c r="K54" s="267"/>
    </row>
    <row r="55" spans="1:11" x14ac:dyDescent="0.25">
      <c r="A55">
        <v>40</v>
      </c>
      <c r="B55">
        <v>4</v>
      </c>
      <c r="C55">
        <v>405</v>
      </c>
      <c r="D55" s="156" t="s">
        <v>32</v>
      </c>
      <c r="E55" s="156" t="s">
        <v>377</v>
      </c>
      <c r="F55" s="156"/>
      <c r="G55" s="171">
        <v>2</v>
      </c>
      <c r="H55" s="156" t="s">
        <v>638</v>
      </c>
      <c r="K55" s="267"/>
    </row>
    <row r="56" spans="1:11" x14ac:dyDescent="0.25">
      <c r="A56">
        <v>41</v>
      </c>
      <c r="B56">
        <v>4</v>
      </c>
      <c r="C56">
        <v>406</v>
      </c>
      <c r="D56" s="156" t="s">
        <v>117</v>
      </c>
      <c r="E56" s="156" t="s">
        <v>116</v>
      </c>
      <c r="F56" s="156"/>
      <c r="G56" s="171">
        <v>2</v>
      </c>
      <c r="H56" s="156" t="s">
        <v>638</v>
      </c>
      <c r="K56" s="267"/>
    </row>
    <row r="57" spans="1:11" x14ac:dyDescent="0.25">
      <c r="A57">
        <v>42</v>
      </c>
      <c r="B57">
        <v>4</v>
      </c>
      <c r="C57">
        <v>407</v>
      </c>
      <c r="D57" s="156" t="s">
        <v>346</v>
      </c>
      <c r="E57" s="156" t="s">
        <v>345</v>
      </c>
      <c r="F57" s="156"/>
      <c r="G57" s="171">
        <v>0</v>
      </c>
      <c r="H57" s="156" t="s">
        <v>638</v>
      </c>
      <c r="K57" s="267"/>
    </row>
    <row r="58" spans="1:11" x14ac:dyDescent="0.25">
      <c r="A58">
        <v>43</v>
      </c>
      <c r="B58">
        <v>4</v>
      </c>
      <c r="C58">
        <v>408</v>
      </c>
      <c r="D58" s="156" t="s">
        <v>331</v>
      </c>
      <c r="E58" s="156" t="s">
        <v>330</v>
      </c>
      <c r="F58" s="156"/>
      <c r="G58" s="171">
        <v>0</v>
      </c>
      <c r="H58" s="156" t="s">
        <v>386</v>
      </c>
      <c r="K58" s="267"/>
    </row>
    <row r="59" spans="1:11" x14ac:dyDescent="0.25">
      <c r="A59">
        <v>44</v>
      </c>
      <c r="B59">
        <v>4</v>
      </c>
      <c r="C59">
        <v>409</v>
      </c>
      <c r="D59" s="156" t="s">
        <v>329</v>
      </c>
      <c r="E59" s="156" t="s">
        <v>419</v>
      </c>
      <c r="F59" s="156"/>
      <c r="G59" s="171">
        <v>14</v>
      </c>
      <c r="H59" s="156" t="s">
        <v>386</v>
      </c>
      <c r="K59" s="267"/>
    </row>
    <row r="60" spans="1:11" x14ac:dyDescent="0.25">
      <c r="A60">
        <v>45</v>
      </c>
      <c r="B60">
        <v>4</v>
      </c>
      <c r="C60">
        <v>410</v>
      </c>
      <c r="D60" s="156" t="s">
        <v>185</v>
      </c>
      <c r="E60" s="156" t="s">
        <v>736</v>
      </c>
      <c r="F60" s="156"/>
      <c r="G60" s="171">
        <v>5</v>
      </c>
      <c r="H60" s="156" t="s">
        <v>638</v>
      </c>
      <c r="K60" s="267"/>
    </row>
    <row r="61" spans="1:11" x14ac:dyDescent="0.25">
      <c r="A61">
        <v>46</v>
      </c>
      <c r="B61">
        <v>4</v>
      </c>
      <c r="C61">
        <v>411</v>
      </c>
      <c r="D61" s="156" t="s">
        <v>229</v>
      </c>
      <c r="E61" s="156" t="s">
        <v>228</v>
      </c>
      <c r="F61" s="156"/>
      <c r="G61" s="171">
        <v>1</v>
      </c>
      <c r="H61" s="156" t="s">
        <v>638</v>
      </c>
      <c r="K61" s="267"/>
    </row>
    <row r="62" spans="1:11" x14ac:dyDescent="0.25">
      <c r="A62">
        <v>47</v>
      </c>
      <c r="B62">
        <v>4</v>
      </c>
      <c r="C62">
        <v>412</v>
      </c>
      <c r="D62" s="156" t="s">
        <v>105</v>
      </c>
      <c r="E62" s="156" t="s">
        <v>554</v>
      </c>
      <c r="F62" s="156"/>
      <c r="G62" s="171">
        <v>4</v>
      </c>
      <c r="H62" s="156" t="s">
        <v>638</v>
      </c>
      <c r="K62" s="267"/>
    </row>
    <row r="63" spans="1:11" x14ac:dyDescent="0.25">
      <c r="A63">
        <v>48</v>
      </c>
      <c r="B63">
        <v>4</v>
      </c>
      <c r="C63">
        <v>413</v>
      </c>
      <c r="D63" s="158" t="s">
        <v>858</v>
      </c>
      <c r="E63" s="158" t="s">
        <v>859</v>
      </c>
      <c r="F63" s="158"/>
      <c r="G63" s="171">
        <v>1</v>
      </c>
      <c r="H63" s="173" t="s">
        <v>386</v>
      </c>
      <c r="K63" s="267"/>
    </row>
    <row r="64" spans="1:11" x14ac:dyDescent="0.25">
      <c r="A64">
        <v>49</v>
      </c>
      <c r="B64">
        <v>4</v>
      </c>
      <c r="C64">
        <v>414</v>
      </c>
      <c r="D64" s="156" t="s">
        <v>193</v>
      </c>
      <c r="E64" s="157" t="s">
        <v>561</v>
      </c>
      <c r="F64" s="156"/>
      <c r="G64" s="171">
        <v>1</v>
      </c>
      <c r="H64" s="156" t="s">
        <v>386</v>
      </c>
      <c r="K64" s="267"/>
    </row>
    <row r="65" spans="1:11" x14ac:dyDescent="0.25">
      <c r="A65">
        <v>50</v>
      </c>
      <c r="B65">
        <v>5</v>
      </c>
      <c r="C65">
        <v>500</v>
      </c>
      <c r="D65" s="156" t="s">
        <v>635</v>
      </c>
      <c r="E65" s="156" t="s">
        <v>635</v>
      </c>
      <c r="F65" s="158"/>
      <c r="G65" s="171">
        <v>2</v>
      </c>
      <c r="H65" s="156" t="s">
        <v>386</v>
      </c>
      <c r="K65" s="267" t="s">
        <v>1260</v>
      </c>
    </row>
    <row r="66" spans="1:11" x14ac:dyDescent="0.25">
      <c r="A66">
        <v>51</v>
      </c>
      <c r="B66">
        <v>5</v>
      </c>
      <c r="C66">
        <v>501</v>
      </c>
      <c r="D66" s="234" t="s">
        <v>634</v>
      </c>
      <c r="E66" s="234" t="s">
        <v>58</v>
      </c>
      <c r="F66" s="234"/>
      <c r="G66" s="171">
        <v>7</v>
      </c>
      <c r="H66" s="156" t="s">
        <v>386</v>
      </c>
      <c r="K66" s="267"/>
    </row>
  </sheetData>
  <mergeCells count="5">
    <mergeCell ref="K50:K64"/>
    <mergeCell ref="K65:K66"/>
    <mergeCell ref="K3:K18"/>
    <mergeCell ref="K19:K32"/>
    <mergeCell ref="K33:K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D317-6EE1-7946-A326-0A846DA60153}">
  <sheetPr>
    <tabColor theme="1"/>
  </sheetPr>
  <dimension ref="B2:B25"/>
  <sheetViews>
    <sheetView workbookViewId="0">
      <selection activeCell="B6" sqref="B6"/>
    </sheetView>
  </sheetViews>
  <sheetFormatPr defaultColWidth="11.42578125" defaultRowHeight="15" x14ac:dyDescent="0.25"/>
  <sheetData>
    <row r="2" spans="2:2" x14ac:dyDescent="0.25">
      <c r="B2" t="s">
        <v>250</v>
      </c>
    </row>
    <row r="3" spans="2:2" x14ac:dyDescent="0.25">
      <c r="B3" t="s">
        <v>93</v>
      </c>
    </row>
    <row r="4" spans="2:2" x14ac:dyDescent="0.25">
      <c r="B4" t="s">
        <v>18</v>
      </c>
    </row>
    <row r="5" spans="2:2" x14ac:dyDescent="0.25">
      <c r="B5" t="s">
        <v>106</v>
      </c>
    </row>
    <row r="6" spans="2:2" x14ac:dyDescent="0.25">
      <c r="B6" t="s">
        <v>1174</v>
      </c>
    </row>
    <row r="7" spans="2:2" x14ac:dyDescent="0.25">
      <c r="B7" t="s">
        <v>129</v>
      </c>
    </row>
    <row r="8" spans="2:2" x14ac:dyDescent="0.25">
      <c r="B8" t="s">
        <v>1175</v>
      </c>
    </row>
    <row r="9" spans="2:2" x14ac:dyDescent="0.25">
      <c r="B9" t="s">
        <v>1176</v>
      </c>
    </row>
    <row r="10" spans="2:2" x14ac:dyDescent="0.25">
      <c r="B10" t="s">
        <v>984</v>
      </c>
    </row>
    <row r="11" spans="2:2" x14ac:dyDescent="0.25">
      <c r="B11" t="s">
        <v>1177</v>
      </c>
    </row>
    <row r="12" spans="2:2" x14ac:dyDescent="0.25">
      <c r="B12" t="s">
        <v>1178</v>
      </c>
    </row>
    <row r="13" spans="2:2" x14ac:dyDescent="0.25">
      <c r="B13" t="s">
        <v>1179</v>
      </c>
    </row>
    <row r="14" spans="2:2" x14ac:dyDescent="0.25">
      <c r="B14" t="s">
        <v>52</v>
      </c>
    </row>
    <row r="15" spans="2:2" x14ac:dyDescent="0.25">
      <c r="B15" t="s">
        <v>1180</v>
      </c>
    </row>
    <row r="16" spans="2:2" x14ac:dyDescent="0.25">
      <c r="B16" t="s">
        <v>1181</v>
      </c>
    </row>
    <row r="17" spans="2:2" x14ac:dyDescent="0.25">
      <c r="B17" t="s">
        <v>1182</v>
      </c>
    </row>
    <row r="18" spans="2:2" x14ac:dyDescent="0.25">
      <c r="B18" t="s">
        <v>1012</v>
      </c>
    </row>
    <row r="19" spans="2:2" x14ac:dyDescent="0.25">
      <c r="B19" t="s">
        <v>1183</v>
      </c>
    </row>
    <row r="20" spans="2:2" x14ac:dyDescent="0.25">
      <c r="B20" t="s">
        <v>1184</v>
      </c>
    </row>
    <row r="21" spans="2:2" x14ac:dyDescent="0.25">
      <c r="B21" t="s">
        <v>1185</v>
      </c>
    </row>
    <row r="22" spans="2:2" x14ac:dyDescent="0.25">
      <c r="B22" t="s">
        <v>1186</v>
      </c>
    </row>
    <row r="23" spans="2:2" x14ac:dyDescent="0.25">
      <c r="B23" t="s">
        <v>1187</v>
      </c>
    </row>
    <row r="24" spans="2:2" x14ac:dyDescent="0.25">
      <c r="B24" t="s">
        <v>1188</v>
      </c>
    </row>
    <row r="25" spans="2:2" x14ac:dyDescent="0.25">
      <c r="B25" t="s">
        <v>1189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67FB-7D62-BB4F-ABEB-FA5A496462C5}">
  <sheetPr>
    <tabColor theme="1"/>
  </sheetPr>
  <dimension ref="A1:H60"/>
  <sheetViews>
    <sheetView topLeftCell="C1" workbookViewId="0">
      <selection activeCell="K15" sqref="K15"/>
    </sheetView>
  </sheetViews>
  <sheetFormatPr defaultColWidth="11.42578125" defaultRowHeight="15" x14ac:dyDescent="0.25"/>
  <cols>
    <col min="4" max="4" width="33.42578125" bestFit="1" customWidth="1"/>
  </cols>
  <sheetData>
    <row r="1" spans="1:8" x14ac:dyDescent="0.25">
      <c r="A1">
        <v>1</v>
      </c>
      <c r="B1">
        <v>1</v>
      </c>
      <c r="C1">
        <v>1</v>
      </c>
      <c r="D1" t="s">
        <v>1200</v>
      </c>
      <c r="F1">
        <v>20</v>
      </c>
      <c r="G1">
        <v>1500</v>
      </c>
      <c r="H1">
        <v>2100</v>
      </c>
    </row>
    <row r="2" spans="1:8" x14ac:dyDescent="0.25">
      <c r="A2">
        <v>2</v>
      </c>
      <c r="B2">
        <v>1</v>
      </c>
      <c r="C2">
        <v>2</v>
      </c>
      <c r="D2" t="s">
        <v>1201</v>
      </c>
      <c r="F2">
        <v>20</v>
      </c>
      <c r="G2">
        <v>4500</v>
      </c>
      <c r="H2">
        <v>6300</v>
      </c>
    </row>
    <row r="3" spans="1:8" x14ac:dyDescent="0.25">
      <c r="A3">
        <v>3</v>
      </c>
      <c r="B3">
        <v>1</v>
      </c>
      <c r="C3">
        <v>3</v>
      </c>
      <c r="D3" t="s">
        <v>1202</v>
      </c>
      <c r="F3">
        <v>20</v>
      </c>
      <c r="G3">
        <v>3000</v>
      </c>
      <c r="H3">
        <v>4200</v>
      </c>
    </row>
    <row r="4" spans="1:8" x14ac:dyDescent="0.25">
      <c r="A4">
        <v>4</v>
      </c>
      <c r="B4">
        <v>1</v>
      </c>
      <c r="C4">
        <v>4</v>
      </c>
      <c r="D4" t="s">
        <v>1203</v>
      </c>
      <c r="F4">
        <v>20</v>
      </c>
      <c r="G4">
        <v>4000</v>
      </c>
      <c r="H4">
        <v>5600</v>
      </c>
    </row>
    <row r="5" spans="1:8" x14ac:dyDescent="0.25">
      <c r="A5">
        <v>5</v>
      </c>
      <c r="B5">
        <v>1</v>
      </c>
      <c r="C5">
        <v>5</v>
      </c>
      <c r="D5" t="s">
        <v>1204</v>
      </c>
      <c r="F5">
        <v>20</v>
      </c>
      <c r="G5">
        <v>1540</v>
      </c>
      <c r="H5">
        <v>2156</v>
      </c>
    </row>
    <row r="6" spans="1:8" x14ac:dyDescent="0.25">
      <c r="A6">
        <v>6</v>
      </c>
      <c r="B6">
        <v>1</v>
      </c>
      <c r="C6">
        <v>6</v>
      </c>
      <c r="D6" t="s">
        <v>1205</v>
      </c>
      <c r="F6">
        <v>20</v>
      </c>
      <c r="G6">
        <v>1100</v>
      </c>
      <c r="H6">
        <v>1540</v>
      </c>
    </row>
    <row r="7" spans="1:8" x14ac:dyDescent="0.25">
      <c r="A7">
        <v>7</v>
      </c>
      <c r="B7">
        <v>1</v>
      </c>
      <c r="C7">
        <v>7</v>
      </c>
      <c r="D7" t="s">
        <v>1206</v>
      </c>
      <c r="F7">
        <v>20</v>
      </c>
      <c r="G7">
        <v>1540</v>
      </c>
      <c r="H7">
        <v>2156</v>
      </c>
    </row>
    <row r="8" spans="1:8" x14ac:dyDescent="0.25">
      <c r="A8">
        <v>8</v>
      </c>
      <c r="B8">
        <v>1</v>
      </c>
      <c r="C8">
        <v>8</v>
      </c>
      <c r="D8" t="s">
        <v>1207</v>
      </c>
      <c r="F8">
        <v>20</v>
      </c>
      <c r="G8">
        <v>1540</v>
      </c>
      <c r="H8">
        <v>2156</v>
      </c>
    </row>
    <row r="9" spans="1:8" x14ac:dyDescent="0.25">
      <c r="A9">
        <v>9</v>
      </c>
      <c r="B9">
        <v>1</v>
      </c>
      <c r="C9">
        <v>9</v>
      </c>
      <c r="D9" t="s">
        <v>1208</v>
      </c>
      <c r="F9">
        <v>20</v>
      </c>
      <c r="G9">
        <v>2600</v>
      </c>
      <c r="H9">
        <v>3640</v>
      </c>
    </row>
    <row r="10" spans="1:8" x14ac:dyDescent="0.25">
      <c r="A10">
        <v>10</v>
      </c>
      <c r="B10">
        <v>1</v>
      </c>
      <c r="C10">
        <v>10</v>
      </c>
      <c r="D10" t="s">
        <v>1209</v>
      </c>
      <c r="F10">
        <v>20</v>
      </c>
      <c r="G10">
        <v>2210</v>
      </c>
      <c r="H10">
        <v>3094</v>
      </c>
    </row>
    <row r="11" spans="1:8" x14ac:dyDescent="0.25">
      <c r="A11">
        <v>11</v>
      </c>
      <c r="B11">
        <v>1</v>
      </c>
      <c r="C11">
        <v>11</v>
      </c>
      <c r="D11" t="s">
        <v>1210</v>
      </c>
      <c r="F11">
        <v>20</v>
      </c>
      <c r="G11">
        <v>2860</v>
      </c>
      <c r="H11">
        <v>4004</v>
      </c>
    </row>
    <row r="12" spans="1:8" x14ac:dyDescent="0.25">
      <c r="A12">
        <v>12</v>
      </c>
      <c r="B12">
        <v>1</v>
      </c>
      <c r="C12">
        <v>12</v>
      </c>
      <c r="D12" t="s">
        <v>1211</v>
      </c>
      <c r="F12">
        <v>20</v>
      </c>
      <c r="G12">
        <v>2400</v>
      </c>
      <c r="H12">
        <v>3360</v>
      </c>
    </row>
    <row r="13" spans="1:8" x14ac:dyDescent="0.25">
      <c r="A13">
        <v>13</v>
      </c>
      <c r="B13">
        <v>1</v>
      </c>
      <c r="C13">
        <v>13</v>
      </c>
      <c r="D13" t="s">
        <v>1212</v>
      </c>
      <c r="F13">
        <v>20</v>
      </c>
      <c r="G13">
        <v>1100</v>
      </c>
      <c r="H13">
        <v>1540</v>
      </c>
    </row>
    <row r="14" spans="1:8" x14ac:dyDescent="0.25">
      <c r="A14">
        <v>14</v>
      </c>
      <c r="B14">
        <v>1</v>
      </c>
      <c r="C14">
        <v>14</v>
      </c>
      <c r="D14" t="s">
        <v>1213</v>
      </c>
      <c r="F14">
        <v>20</v>
      </c>
      <c r="G14">
        <v>4500</v>
      </c>
      <c r="H14">
        <v>6300</v>
      </c>
    </row>
    <row r="15" spans="1:8" x14ac:dyDescent="0.25">
      <c r="A15">
        <v>15</v>
      </c>
      <c r="B15">
        <v>1</v>
      </c>
      <c r="C15">
        <v>15</v>
      </c>
      <c r="D15" t="s">
        <v>1214</v>
      </c>
      <c r="F15">
        <v>20</v>
      </c>
      <c r="G15">
        <v>1980</v>
      </c>
      <c r="H15">
        <v>2772</v>
      </c>
    </row>
    <row r="16" spans="1:8" x14ac:dyDescent="0.25">
      <c r="A16">
        <v>16</v>
      </c>
      <c r="B16">
        <v>1</v>
      </c>
      <c r="C16">
        <v>16</v>
      </c>
      <c r="D16" t="s">
        <v>1215</v>
      </c>
      <c r="F16">
        <v>20</v>
      </c>
      <c r="G16">
        <v>4200</v>
      </c>
      <c r="H16">
        <v>5880</v>
      </c>
    </row>
    <row r="17" spans="1:8" x14ac:dyDescent="0.25">
      <c r="A17">
        <v>17</v>
      </c>
      <c r="B17">
        <v>1</v>
      </c>
      <c r="C17">
        <v>17</v>
      </c>
      <c r="D17" t="s">
        <v>1216</v>
      </c>
      <c r="F17">
        <v>20</v>
      </c>
      <c r="G17">
        <v>1800</v>
      </c>
      <c r="H17">
        <v>2520</v>
      </c>
    </row>
    <row r="18" spans="1:8" x14ac:dyDescent="0.25">
      <c r="A18">
        <v>18</v>
      </c>
      <c r="B18">
        <v>2</v>
      </c>
      <c r="C18">
        <v>18</v>
      </c>
      <c r="D18" t="s">
        <v>1217</v>
      </c>
      <c r="F18">
        <v>20</v>
      </c>
      <c r="G18">
        <v>5600</v>
      </c>
      <c r="H18">
        <v>7840</v>
      </c>
    </row>
    <row r="19" spans="1:8" x14ac:dyDescent="0.25">
      <c r="A19">
        <v>19</v>
      </c>
      <c r="B19">
        <v>2</v>
      </c>
      <c r="C19">
        <v>19</v>
      </c>
      <c r="D19" t="s">
        <v>1218</v>
      </c>
      <c r="F19">
        <v>20</v>
      </c>
      <c r="G19">
        <v>9600</v>
      </c>
      <c r="H19">
        <v>13440</v>
      </c>
    </row>
    <row r="20" spans="1:8" x14ac:dyDescent="0.25">
      <c r="A20">
        <v>20</v>
      </c>
      <c r="B20">
        <v>2</v>
      </c>
      <c r="C20">
        <v>20</v>
      </c>
      <c r="D20" t="s">
        <v>1219</v>
      </c>
      <c r="F20">
        <v>20</v>
      </c>
      <c r="G20">
        <v>3850</v>
      </c>
      <c r="H20">
        <v>5390</v>
      </c>
    </row>
    <row r="21" spans="1:8" x14ac:dyDescent="0.25">
      <c r="A21">
        <v>21</v>
      </c>
      <c r="B21">
        <v>2</v>
      </c>
      <c r="C21">
        <v>21</v>
      </c>
      <c r="D21" t="s">
        <v>1220</v>
      </c>
      <c r="F21">
        <v>20</v>
      </c>
      <c r="G21">
        <v>9600</v>
      </c>
      <c r="H21">
        <v>13440</v>
      </c>
    </row>
    <row r="22" spans="1:8" x14ac:dyDescent="0.25">
      <c r="A22">
        <v>22</v>
      </c>
      <c r="B22">
        <v>2</v>
      </c>
      <c r="C22">
        <v>22</v>
      </c>
      <c r="D22" t="s">
        <v>1221</v>
      </c>
      <c r="F22">
        <v>20</v>
      </c>
      <c r="G22">
        <v>8000</v>
      </c>
      <c r="H22">
        <v>11200</v>
      </c>
    </row>
    <row r="23" spans="1:8" x14ac:dyDescent="0.25">
      <c r="A23">
        <v>23</v>
      </c>
      <c r="B23">
        <v>2</v>
      </c>
      <c r="C23">
        <v>23</v>
      </c>
      <c r="D23" t="s">
        <v>1222</v>
      </c>
      <c r="F23">
        <v>20</v>
      </c>
      <c r="G23">
        <v>3900</v>
      </c>
      <c r="H23">
        <v>5460</v>
      </c>
    </row>
    <row r="24" spans="1:8" x14ac:dyDescent="0.25">
      <c r="A24">
        <v>24</v>
      </c>
      <c r="B24">
        <v>2</v>
      </c>
      <c r="C24">
        <v>24</v>
      </c>
      <c r="D24" t="s">
        <v>1223</v>
      </c>
      <c r="F24">
        <v>20</v>
      </c>
      <c r="G24">
        <v>4600</v>
      </c>
      <c r="H24">
        <v>6440</v>
      </c>
    </row>
    <row r="25" spans="1:8" x14ac:dyDescent="0.25">
      <c r="A25">
        <v>25</v>
      </c>
      <c r="B25">
        <v>3</v>
      </c>
      <c r="C25">
        <v>25</v>
      </c>
      <c r="D25" s="254" t="s">
        <v>1224</v>
      </c>
      <c r="F25">
        <v>20</v>
      </c>
      <c r="G25">
        <v>1440</v>
      </c>
      <c r="H25">
        <v>2016</v>
      </c>
    </row>
    <row r="26" spans="1:8" ht="15.75" x14ac:dyDescent="0.25">
      <c r="A26">
        <v>26</v>
      </c>
      <c r="B26">
        <v>3</v>
      </c>
      <c r="C26">
        <v>26</v>
      </c>
      <c r="D26" s="255" t="s">
        <v>1225</v>
      </c>
      <c r="F26">
        <v>20</v>
      </c>
      <c r="G26">
        <v>1600</v>
      </c>
      <c r="H26">
        <v>2240</v>
      </c>
    </row>
    <row r="27" spans="1:8" ht="15.75" x14ac:dyDescent="0.25">
      <c r="A27">
        <v>27</v>
      </c>
      <c r="B27">
        <v>3</v>
      </c>
      <c r="C27">
        <v>27</v>
      </c>
      <c r="D27" s="255" t="s">
        <v>1226</v>
      </c>
      <c r="F27">
        <v>20</v>
      </c>
      <c r="G27">
        <v>900</v>
      </c>
      <c r="H27">
        <v>1260</v>
      </c>
    </row>
    <row r="28" spans="1:8" ht="15.75" x14ac:dyDescent="0.25">
      <c r="A28">
        <v>28</v>
      </c>
      <c r="B28">
        <v>3</v>
      </c>
      <c r="C28">
        <v>28</v>
      </c>
      <c r="D28" s="255" t="s">
        <v>1227</v>
      </c>
      <c r="F28">
        <v>20</v>
      </c>
      <c r="G28">
        <v>100</v>
      </c>
      <c r="H28">
        <v>140</v>
      </c>
    </row>
    <row r="29" spans="1:8" ht="15.75" x14ac:dyDescent="0.25">
      <c r="A29">
        <v>29</v>
      </c>
      <c r="B29">
        <v>3</v>
      </c>
      <c r="C29">
        <v>29</v>
      </c>
      <c r="D29" s="255" t="s">
        <v>1228</v>
      </c>
      <c r="F29">
        <v>20</v>
      </c>
      <c r="G29">
        <v>162</v>
      </c>
      <c r="H29">
        <v>226.8</v>
      </c>
    </row>
    <row r="30" spans="1:8" ht="15.75" x14ac:dyDescent="0.25">
      <c r="A30">
        <v>30</v>
      </c>
      <c r="B30">
        <v>3</v>
      </c>
      <c r="C30">
        <v>30</v>
      </c>
      <c r="D30" s="255" t="s">
        <v>1229</v>
      </c>
      <c r="F30">
        <v>20</v>
      </c>
      <c r="G30">
        <v>270</v>
      </c>
      <c r="H30">
        <v>378</v>
      </c>
    </row>
    <row r="31" spans="1:8" ht="15.75" x14ac:dyDescent="0.25">
      <c r="A31">
        <v>31</v>
      </c>
      <c r="B31">
        <v>3</v>
      </c>
      <c r="C31">
        <v>31</v>
      </c>
      <c r="D31" s="255" t="s">
        <v>1230</v>
      </c>
      <c r="F31">
        <v>20</v>
      </c>
      <c r="G31">
        <v>75</v>
      </c>
      <c r="H31">
        <v>105</v>
      </c>
    </row>
    <row r="32" spans="1:8" ht="15.75" x14ac:dyDescent="0.25">
      <c r="A32">
        <v>32</v>
      </c>
      <c r="B32">
        <v>3</v>
      </c>
      <c r="C32">
        <v>32</v>
      </c>
      <c r="D32" s="255" t="s">
        <v>1231</v>
      </c>
      <c r="F32">
        <v>20</v>
      </c>
      <c r="G32">
        <v>168</v>
      </c>
      <c r="H32">
        <v>235.2</v>
      </c>
    </row>
    <row r="33" spans="1:8" ht="15.75" x14ac:dyDescent="0.25">
      <c r="A33">
        <v>33</v>
      </c>
      <c r="B33">
        <v>3</v>
      </c>
      <c r="C33">
        <v>33</v>
      </c>
      <c r="D33" s="255" t="s">
        <v>1232</v>
      </c>
      <c r="F33">
        <v>20</v>
      </c>
      <c r="G33">
        <v>1750</v>
      </c>
      <c r="H33">
        <v>2450</v>
      </c>
    </row>
    <row r="34" spans="1:8" ht="15.75" x14ac:dyDescent="0.25">
      <c r="A34">
        <v>34</v>
      </c>
      <c r="B34">
        <v>3</v>
      </c>
      <c r="C34">
        <v>34</v>
      </c>
      <c r="D34" s="255" t="s">
        <v>1233</v>
      </c>
      <c r="F34">
        <v>20</v>
      </c>
      <c r="G34">
        <v>175</v>
      </c>
      <c r="H34">
        <v>245</v>
      </c>
    </row>
    <row r="35" spans="1:8" ht="15.75" x14ac:dyDescent="0.25">
      <c r="A35">
        <v>35</v>
      </c>
      <c r="B35">
        <v>3</v>
      </c>
      <c r="C35">
        <v>35</v>
      </c>
      <c r="D35" s="255" t="s">
        <v>1234</v>
      </c>
      <c r="F35">
        <v>20</v>
      </c>
      <c r="G35">
        <v>420</v>
      </c>
      <c r="H35">
        <v>588</v>
      </c>
    </row>
    <row r="36" spans="1:8" x14ac:dyDescent="0.25">
      <c r="A36">
        <v>36</v>
      </c>
      <c r="B36">
        <v>4</v>
      </c>
      <c r="C36">
        <v>36</v>
      </c>
      <c r="D36" t="s">
        <v>1235</v>
      </c>
      <c r="F36">
        <v>20</v>
      </c>
      <c r="G36">
        <v>3500</v>
      </c>
      <c r="H36">
        <v>4900</v>
      </c>
    </row>
    <row r="37" spans="1:8" x14ac:dyDescent="0.25">
      <c r="A37">
        <v>37</v>
      </c>
      <c r="B37">
        <v>4</v>
      </c>
      <c r="C37">
        <v>37</v>
      </c>
      <c r="D37" t="s">
        <v>1236</v>
      </c>
      <c r="F37">
        <v>20</v>
      </c>
      <c r="G37">
        <v>3550</v>
      </c>
      <c r="H37">
        <v>4970</v>
      </c>
    </row>
    <row r="38" spans="1:8" x14ac:dyDescent="0.25">
      <c r="A38">
        <v>38</v>
      </c>
      <c r="B38">
        <v>4</v>
      </c>
      <c r="C38">
        <v>38</v>
      </c>
      <c r="D38" t="s">
        <v>1237</v>
      </c>
      <c r="F38">
        <v>20</v>
      </c>
      <c r="G38">
        <v>3600</v>
      </c>
      <c r="H38">
        <v>5040</v>
      </c>
    </row>
    <row r="39" spans="1:8" x14ac:dyDescent="0.25">
      <c r="A39">
        <v>39</v>
      </c>
      <c r="B39">
        <v>4</v>
      </c>
      <c r="C39">
        <v>39</v>
      </c>
      <c r="D39" t="s">
        <v>1238</v>
      </c>
      <c r="F39">
        <v>20</v>
      </c>
      <c r="G39">
        <v>3650</v>
      </c>
      <c r="H39">
        <v>5110</v>
      </c>
    </row>
    <row r="40" spans="1:8" x14ac:dyDescent="0.25">
      <c r="A40">
        <v>40</v>
      </c>
      <c r="B40">
        <v>4</v>
      </c>
      <c r="C40">
        <v>40</v>
      </c>
      <c r="D40" t="s">
        <v>1239</v>
      </c>
      <c r="F40">
        <v>20</v>
      </c>
      <c r="G40">
        <v>3700</v>
      </c>
      <c r="H40">
        <v>5180</v>
      </c>
    </row>
    <row r="41" spans="1:8" x14ac:dyDescent="0.25">
      <c r="A41">
        <v>41</v>
      </c>
      <c r="B41">
        <v>4</v>
      </c>
      <c r="C41">
        <v>41</v>
      </c>
      <c r="D41" t="s">
        <v>1240</v>
      </c>
      <c r="F41">
        <v>20</v>
      </c>
      <c r="G41">
        <v>3750</v>
      </c>
      <c r="H41">
        <v>5250</v>
      </c>
    </row>
    <row r="42" spans="1:8" x14ac:dyDescent="0.25">
      <c r="A42">
        <v>42</v>
      </c>
      <c r="B42">
        <v>4</v>
      </c>
      <c r="C42">
        <v>42</v>
      </c>
      <c r="D42" t="s">
        <v>1241</v>
      </c>
      <c r="F42">
        <v>20</v>
      </c>
      <c r="G42">
        <v>3800</v>
      </c>
      <c r="H42">
        <v>5320</v>
      </c>
    </row>
    <row r="43" spans="1:8" x14ac:dyDescent="0.25">
      <c r="A43">
        <v>43</v>
      </c>
      <c r="B43">
        <v>4</v>
      </c>
      <c r="C43">
        <v>43</v>
      </c>
      <c r="D43" t="s">
        <v>1242</v>
      </c>
      <c r="F43">
        <v>20</v>
      </c>
      <c r="G43">
        <v>3850</v>
      </c>
      <c r="H43">
        <v>5390</v>
      </c>
    </row>
    <row r="44" spans="1:8" x14ac:dyDescent="0.25">
      <c r="A44">
        <v>44</v>
      </c>
      <c r="B44">
        <v>5</v>
      </c>
      <c r="C44">
        <v>44</v>
      </c>
      <c r="D44" t="s">
        <v>1243</v>
      </c>
      <c r="F44">
        <v>20</v>
      </c>
      <c r="G44">
        <v>350</v>
      </c>
      <c r="H44">
        <v>490</v>
      </c>
    </row>
    <row r="45" spans="1:8" x14ac:dyDescent="0.25">
      <c r="A45">
        <v>45</v>
      </c>
      <c r="B45">
        <v>5</v>
      </c>
      <c r="C45">
        <v>45</v>
      </c>
      <c r="D45" t="s">
        <v>1244</v>
      </c>
      <c r="F45">
        <v>20</v>
      </c>
      <c r="G45">
        <v>370</v>
      </c>
      <c r="H45">
        <v>518</v>
      </c>
    </row>
    <row r="46" spans="1:8" x14ac:dyDescent="0.25">
      <c r="A46">
        <v>46</v>
      </c>
      <c r="B46">
        <v>5</v>
      </c>
      <c r="C46">
        <v>46</v>
      </c>
      <c r="D46" t="s">
        <v>1245</v>
      </c>
      <c r="F46">
        <v>20</v>
      </c>
      <c r="G46">
        <v>380</v>
      </c>
      <c r="H46">
        <v>532</v>
      </c>
    </row>
    <row r="47" spans="1:8" x14ac:dyDescent="0.25">
      <c r="A47">
        <v>47</v>
      </c>
      <c r="B47">
        <v>5</v>
      </c>
      <c r="C47">
        <v>47</v>
      </c>
      <c r="D47" t="s">
        <v>1246</v>
      </c>
      <c r="F47">
        <v>20</v>
      </c>
      <c r="G47">
        <v>380</v>
      </c>
      <c r="H47">
        <v>532</v>
      </c>
    </row>
    <row r="48" spans="1:8" x14ac:dyDescent="0.25">
      <c r="A48">
        <v>48</v>
      </c>
      <c r="B48">
        <v>5</v>
      </c>
      <c r="C48">
        <v>48</v>
      </c>
      <c r="D48" t="s">
        <v>1247</v>
      </c>
      <c r="F48">
        <v>20</v>
      </c>
      <c r="G48">
        <v>480</v>
      </c>
      <c r="H48">
        <v>672</v>
      </c>
    </row>
    <row r="49" spans="1:8" x14ac:dyDescent="0.25">
      <c r="A49">
        <v>49</v>
      </c>
      <c r="B49">
        <v>5</v>
      </c>
      <c r="C49">
        <v>49</v>
      </c>
      <c r="D49" t="s">
        <v>1248</v>
      </c>
      <c r="F49">
        <v>20</v>
      </c>
      <c r="G49">
        <v>600</v>
      </c>
      <c r="H49">
        <v>840</v>
      </c>
    </row>
    <row r="50" spans="1:8" x14ac:dyDescent="0.25">
      <c r="A50">
        <v>50</v>
      </c>
      <c r="B50">
        <v>5</v>
      </c>
      <c r="C50">
        <v>50</v>
      </c>
      <c r="D50" t="s">
        <v>1249</v>
      </c>
      <c r="F50">
        <v>20</v>
      </c>
      <c r="G50">
        <v>900</v>
      </c>
      <c r="H50">
        <v>1260</v>
      </c>
    </row>
    <row r="51" spans="1:8" x14ac:dyDescent="0.25">
      <c r="A51">
        <v>51</v>
      </c>
      <c r="B51">
        <v>5</v>
      </c>
      <c r="C51">
        <v>51</v>
      </c>
      <c r="D51" t="s">
        <v>1250</v>
      </c>
      <c r="F51">
        <v>20</v>
      </c>
      <c r="G51">
        <v>100</v>
      </c>
      <c r="H51">
        <v>140</v>
      </c>
    </row>
    <row r="52" spans="1:8" x14ac:dyDescent="0.25">
      <c r="A52">
        <v>52</v>
      </c>
      <c r="B52">
        <v>5</v>
      </c>
      <c r="C52">
        <v>52</v>
      </c>
      <c r="D52" t="s">
        <v>1251</v>
      </c>
      <c r="F52">
        <v>20</v>
      </c>
      <c r="G52">
        <v>130</v>
      </c>
      <c r="H52">
        <v>182</v>
      </c>
    </row>
    <row r="53" spans="1:8" x14ac:dyDescent="0.25">
      <c r="A53">
        <v>53</v>
      </c>
      <c r="B53">
        <v>5</v>
      </c>
      <c r="C53">
        <v>53</v>
      </c>
      <c r="D53" t="s">
        <v>1252</v>
      </c>
      <c r="F53">
        <v>20</v>
      </c>
      <c r="G53">
        <v>770</v>
      </c>
      <c r="H53">
        <v>1078</v>
      </c>
    </row>
    <row r="54" spans="1:8" x14ac:dyDescent="0.25">
      <c r="A54">
        <v>54</v>
      </c>
      <c r="B54">
        <v>5</v>
      </c>
      <c r="C54">
        <v>54</v>
      </c>
      <c r="D54" t="s">
        <v>1253</v>
      </c>
      <c r="F54">
        <v>20</v>
      </c>
      <c r="G54">
        <v>660</v>
      </c>
      <c r="H54">
        <v>924</v>
      </c>
    </row>
    <row r="55" spans="1:8" x14ac:dyDescent="0.25">
      <c r="A55">
        <v>55</v>
      </c>
      <c r="B55">
        <v>5</v>
      </c>
      <c r="C55">
        <v>55</v>
      </c>
      <c r="D55" t="s">
        <v>1254</v>
      </c>
      <c r="F55">
        <v>20</v>
      </c>
      <c r="G55">
        <v>400</v>
      </c>
      <c r="H55">
        <v>560</v>
      </c>
    </row>
    <row r="56" spans="1:8" x14ac:dyDescent="0.25">
      <c r="A56">
        <v>56</v>
      </c>
      <c r="B56">
        <v>5</v>
      </c>
      <c r="C56">
        <v>56</v>
      </c>
      <c r="D56" t="s">
        <v>1255</v>
      </c>
      <c r="F56">
        <v>20</v>
      </c>
      <c r="G56">
        <v>450</v>
      </c>
      <c r="H56">
        <v>630</v>
      </c>
    </row>
    <row r="57" spans="1:8" x14ac:dyDescent="0.25">
      <c r="A57">
        <v>57</v>
      </c>
      <c r="B57">
        <v>5</v>
      </c>
      <c r="C57">
        <v>57</v>
      </c>
      <c r="D57" t="s">
        <v>1256</v>
      </c>
      <c r="F57">
        <v>20</v>
      </c>
      <c r="G57">
        <v>580</v>
      </c>
      <c r="H57">
        <v>812</v>
      </c>
    </row>
    <row r="58" spans="1:8" x14ac:dyDescent="0.25">
      <c r="A58">
        <v>58</v>
      </c>
      <c r="B58">
        <v>5</v>
      </c>
      <c r="C58">
        <v>58</v>
      </c>
      <c r="D58" t="s">
        <v>1257</v>
      </c>
      <c r="F58">
        <v>20</v>
      </c>
      <c r="G58">
        <v>420</v>
      </c>
      <c r="H58">
        <v>588</v>
      </c>
    </row>
    <row r="59" spans="1:8" x14ac:dyDescent="0.25">
      <c r="A59">
        <v>59</v>
      </c>
      <c r="B59">
        <v>5</v>
      </c>
      <c r="C59">
        <v>59</v>
      </c>
      <c r="D59" t="s">
        <v>1258</v>
      </c>
      <c r="F59">
        <v>20</v>
      </c>
      <c r="G59">
        <v>140</v>
      </c>
      <c r="H59">
        <v>196</v>
      </c>
    </row>
    <row r="60" spans="1:8" x14ac:dyDescent="0.25">
      <c r="A60">
        <v>60</v>
      </c>
      <c r="B60">
        <v>5</v>
      </c>
      <c r="C60">
        <v>60</v>
      </c>
      <c r="D60" t="s">
        <v>1259</v>
      </c>
      <c r="F60">
        <v>20</v>
      </c>
      <c r="G60">
        <v>930</v>
      </c>
      <c r="H60">
        <v>1302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5DD4-310E-47E6-87DA-83C860AA21E9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1"/>
  </sheetPr>
  <dimension ref="A1:AA496"/>
  <sheetViews>
    <sheetView zoomScaleNormal="100" zoomScaleSheetLayoutView="70" workbookViewId="0">
      <pane xSplit="3" ySplit="7" topLeftCell="G8" activePane="bottomRight" state="frozen"/>
      <selection pane="topRight" activeCell="D1" sqref="D1"/>
      <selection pane="bottomLeft" activeCell="A8" sqref="A8"/>
      <selection pane="bottomRight" activeCell="B57" sqref="B57"/>
    </sheetView>
  </sheetViews>
  <sheetFormatPr defaultColWidth="8.85546875" defaultRowHeight="12" x14ac:dyDescent="0.25"/>
  <cols>
    <col min="1" max="1" width="7.7109375" style="133" bestFit="1" customWidth="1"/>
    <col min="2" max="2" width="43.42578125" style="132" bestFit="1" customWidth="1"/>
    <col min="3" max="3" width="16.140625" style="127" bestFit="1" customWidth="1"/>
    <col min="4" max="4" width="78" style="132" bestFit="1" customWidth="1"/>
    <col min="5" max="5" width="54.7109375" style="132" bestFit="1" customWidth="1"/>
    <col min="6" max="6" width="17.28515625" style="133" bestFit="1" customWidth="1"/>
    <col min="7" max="7" width="11.28515625" style="127" customWidth="1"/>
    <col min="8" max="8" width="12.42578125" style="134" bestFit="1" customWidth="1"/>
    <col min="9" max="9" width="11.42578125" style="127" bestFit="1" customWidth="1"/>
    <col min="10" max="10" width="15.42578125" style="127" bestFit="1" customWidth="1"/>
    <col min="11" max="11" width="13.28515625" style="127" bestFit="1" customWidth="1"/>
    <col min="12" max="12" width="15.7109375" style="127" bestFit="1" customWidth="1"/>
    <col min="13" max="13" width="16.7109375" style="133" bestFit="1" customWidth="1"/>
    <col min="14" max="14" width="11.85546875" style="133" customWidth="1"/>
    <col min="15" max="15" width="23.42578125" style="124" bestFit="1" customWidth="1"/>
    <col min="16" max="16" width="19" style="133" bestFit="1" customWidth="1"/>
    <col min="17" max="17" width="3" style="127" bestFit="1" customWidth="1"/>
    <col min="18" max="18" width="4.42578125" style="127" bestFit="1" customWidth="1"/>
    <col min="19" max="19" width="5" style="127" customWidth="1"/>
    <col min="20" max="20" width="4.42578125" style="127" bestFit="1" customWidth="1"/>
    <col min="21" max="21" width="3" style="127" bestFit="1" customWidth="1"/>
    <col min="22" max="26" width="9.140625" style="127"/>
    <col min="27" max="27" width="1.85546875" style="127" bestFit="1" customWidth="1"/>
    <col min="28" max="28" width="2.42578125" style="127" bestFit="1" customWidth="1"/>
    <col min="29" max="258" width="9.140625" style="127"/>
    <col min="259" max="259" width="6.42578125" style="127" customWidth="1"/>
    <col min="260" max="260" width="72.85546875" style="127" bestFit="1" customWidth="1"/>
    <col min="261" max="261" width="40.28515625" style="127" bestFit="1" customWidth="1"/>
    <col min="262" max="262" width="107.140625" style="127" bestFit="1" customWidth="1"/>
    <col min="263" max="269" width="21.28515625" style="127" customWidth="1"/>
    <col min="270" max="270" width="54" style="127" bestFit="1" customWidth="1"/>
    <col min="271" max="271" width="143.140625" style="127" bestFit="1" customWidth="1"/>
    <col min="272" max="272" width="58.42578125" style="127" customWidth="1"/>
    <col min="273" max="273" width="40.140625" style="127" bestFit="1" customWidth="1"/>
    <col min="274" max="274" width="9.140625" style="127"/>
    <col min="275" max="275" width="1.7109375" style="127" bestFit="1" customWidth="1"/>
    <col min="276" max="283" width="9.140625" style="127"/>
    <col min="284" max="284" width="2.42578125" style="127" bestFit="1" customWidth="1"/>
    <col min="285" max="514" width="9.140625" style="127"/>
    <col min="515" max="515" width="6.42578125" style="127" customWidth="1"/>
    <col min="516" max="516" width="72.85546875" style="127" bestFit="1" customWidth="1"/>
    <col min="517" max="517" width="40.28515625" style="127" bestFit="1" customWidth="1"/>
    <col min="518" max="518" width="107.140625" style="127" bestFit="1" customWidth="1"/>
    <col min="519" max="525" width="21.28515625" style="127" customWidth="1"/>
    <col min="526" max="526" width="54" style="127" bestFit="1" customWidth="1"/>
    <col min="527" max="527" width="143.140625" style="127" bestFit="1" customWidth="1"/>
    <col min="528" max="528" width="58.42578125" style="127" customWidth="1"/>
    <col min="529" max="529" width="40.140625" style="127" bestFit="1" customWidth="1"/>
    <col min="530" max="530" width="9.140625" style="127"/>
    <col min="531" max="531" width="1.7109375" style="127" bestFit="1" customWidth="1"/>
    <col min="532" max="539" width="9.140625" style="127"/>
    <col min="540" max="540" width="2.42578125" style="127" bestFit="1" customWidth="1"/>
    <col min="541" max="770" width="9.140625" style="127"/>
    <col min="771" max="771" width="6.42578125" style="127" customWidth="1"/>
    <col min="772" max="772" width="72.85546875" style="127" bestFit="1" customWidth="1"/>
    <col min="773" max="773" width="40.28515625" style="127" bestFit="1" customWidth="1"/>
    <col min="774" max="774" width="107.140625" style="127" bestFit="1" customWidth="1"/>
    <col min="775" max="781" width="21.28515625" style="127" customWidth="1"/>
    <col min="782" max="782" width="54" style="127" bestFit="1" customWidth="1"/>
    <col min="783" max="783" width="143.140625" style="127" bestFit="1" customWidth="1"/>
    <col min="784" max="784" width="58.42578125" style="127" customWidth="1"/>
    <col min="785" max="785" width="40.140625" style="127" bestFit="1" customWidth="1"/>
    <col min="786" max="786" width="9.140625" style="127"/>
    <col min="787" max="787" width="1.7109375" style="127" bestFit="1" customWidth="1"/>
    <col min="788" max="795" width="9.140625" style="127"/>
    <col min="796" max="796" width="2.42578125" style="127" bestFit="1" customWidth="1"/>
    <col min="797" max="1026" width="9.140625" style="127"/>
    <col min="1027" max="1027" width="6.42578125" style="127" customWidth="1"/>
    <col min="1028" max="1028" width="72.85546875" style="127" bestFit="1" customWidth="1"/>
    <col min="1029" max="1029" width="40.28515625" style="127" bestFit="1" customWidth="1"/>
    <col min="1030" max="1030" width="107.140625" style="127" bestFit="1" customWidth="1"/>
    <col min="1031" max="1037" width="21.28515625" style="127" customWidth="1"/>
    <col min="1038" max="1038" width="54" style="127" bestFit="1" customWidth="1"/>
    <col min="1039" max="1039" width="143.140625" style="127" bestFit="1" customWidth="1"/>
    <col min="1040" max="1040" width="58.42578125" style="127" customWidth="1"/>
    <col min="1041" max="1041" width="40.140625" style="127" bestFit="1" customWidth="1"/>
    <col min="1042" max="1042" width="9.140625" style="127"/>
    <col min="1043" max="1043" width="1.7109375" style="127" bestFit="1" customWidth="1"/>
    <col min="1044" max="1051" width="9.140625" style="127"/>
    <col min="1052" max="1052" width="2.42578125" style="127" bestFit="1" customWidth="1"/>
    <col min="1053" max="1282" width="9.140625" style="127"/>
    <col min="1283" max="1283" width="6.42578125" style="127" customWidth="1"/>
    <col min="1284" max="1284" width="72.85546875" style="127" bestFit="1" customWidth="1"/>
    <col min="1285" max="1285" width="40.28515625" style="127" bestFit="1" customWidth="1"/>
    <col min="1286" max="1286" width="107.140625" style="127" bestFit="1" customWidth="1"/>
    <col min="1287" max="1293" width="21.28515625" style="127" customWidth="1"/>
    <col min="1294" max="1294" width="54" style="127" bestFit="1" customWidth="1"/>
    <col min="1295" max="1295" width="143.140625" style="127" bestFit="1" customWidth="1"/>
    <col min="1296" max="1296" width="58.42578125" style="127" customWidth="1"/>
    <col min="1297" max="1297" width="40.140625" style="127" bestFit="1" customWidth="1"/>
    <col min="1298" max="1298" width="9.140625" style="127"/>
    <col min="1299" max="1299" width="1.7109375" style="127" bestFit="1" customWidth="1"/>
    <col min="1300" max="1307" width="9.140625" style="127"/>
    <col min="1308" max="1308" width="2.42578125" style="127" bestFit="1" customWidth="1"/>
    <col min="1309" max="1538" width="9.140625" style="127"/>
    <col min="1539" max="1539" width="6.42578125" style="127" customWidth="1"/>
    <col min="1540" max="1540" width="72.85546875" style="127" bestFit="1" customWidth="1"/>
    <col min="1541" max="1541" width="40.28515625" style="127" bestFit="1" customWidth="1"/>
    <col min="1542" max="1542" width="107.140625" style="127" bestFit="1" customWidth="1"/>
    <col min="1543" max="1549" width="21.28515625" style="127" customWidth="1"/>
    <col min="1550" max="1550" width="54" style="127" bestFit="1" customWidth="1"/>
    <col min="1551" max="1551" width="143.140625" style="127" bestFit="1" customWidth="1"/>
    <col min="1552" max="1552" width="58.42578125" style="127" customWidth="1"/>
    <col min="1553" max="1553" width="40.140625" style="127" bestFit="1" customWidth="1"/>
    <col min="1554" max="1554" width="9.140625" style="127"/>
    <col min="1555" max="1555" width="1.7109375" style="127" bestFit="1" customWidth="1"/>
    <col min="1556" max="1563" width="9.140625" style="127"/>
    <col min="1564" max="1564" width="2.42578125" style="127" bestFit="1" customWidth="1"/>
    <col min="1565" max="1794" width="9.140625" style="127"/>
    <col min="1795" max="1795" width="6.42578125" style="127" customWidth="1"/>
    <col min="1796" max="1796" width="72.85546875" style="127" bestFit="1" customWidth="1"/>
    <col min="1797" max="1797" width="40.28515625" style="127" bestFit="1" customWidth="1"/>
    <col min="1798" max="1798" width="107.140625" style="127" bestFit="1" customWidth="1"/>
    <col min="1799" max="1805" width="21.28515625" style="127" customWidth="1"/>
    <col min="1806" max="1806" width="54" style="127" bestFit="1" customWidth="1"/>
    <col min="1807" max="1807" width="143.140625" style="127" bestFit="1" customWidth="1"/>
    <col min="1808" max="1808" width="58.42578125" style="127" customWidth="1"/>
    <col min="1809" max="1809" width="40.140625" style="127" bestFit="1" customWidth="1"/>
    <col min="1810" max="1810" width="9.140625" style="127"/>
    <col min="1811" max="1811" width="1.7109375" style="127" bestFit="1" customWidth="1"/>
    <col min="1812" max="1819" width="9.140625" style="127"/>
    <col min="1820" max="1820" width="2.42578125" style="127" bestFit="1" customWidth="1"/>
    <col min="1821" max="2050" width="9.140625" style="127"/>
    <col min="2051" max="2051" width="6.42578125" style="127" customWidth="1"/>
    <col min="2052" max="2052" width="72.85546875" style="127" bestFit="1" customWidth="1"/>
    <col min="2053" max="2053" width="40.28515625" style="127" bestFit="1" customWidth="1"/>
    <col min="2054" max="2054" width="107.140625" style="127" bestFit="1" customWidth="1"/>
    <col min="2055" max="2061" width="21.28515625" style="127" customWidth="1"/>
    <col min="2062" max="2062" width="54" style="127" bestFit="1" customWidth="1"/>
    <col min="2063" max="2063" width="143.140625" style="127" bestFit="1" customWidth="1"/>
    <col min="2064" max="2064" width="58.42578125" style="127" customWidth="1"/>
    <col min="2065" max="2065" width="40.140625" style="127" bestFit="1" customWidth="1"/>
    <col min="2066" max="2066" width="9.140625" style="127"/>
    <col min="2067" max="2067" width="1.7109375" style="127" bestFit="1" customWidth="1"/>
    <col min="2068" max="2075" width="9.140625" style="127"/>
    <col min="2076" max="2076" width="2.42578125" style="127" bestFit="1" customWidth="1"/>
    <col min="2077" max="2306" width="9.140625" style="127"/>
    <col min="2307" max="2307" width="6.42578125" style="127" customWidth="1"/>
    <col min="2308" max="2308" width="72.85546875" style="127" bestFit="1" customWidth="1"/>
    <col min="2309" max="2309" width="40.28515625" style="127" bestFit="1" customWidth="1"/>
    <col min="2310" max="2310" width="107.140625" style="127" bestFit="1" customWidth="1"/>
    <col min="2311" max="2317" width="21.28515625" style="127" customWidth="1"/>
    <col min="2318" max="2318" width="54" style="127" bestFit="1" customWidth="1"/>
    <col min="2319" max="2319" width="143.140625" style="127" bestFit="1" customWidth="1"/>
    <col min="2320" max="2320" width="58.42578125" style="127" customWidth="1"/>
    <col min="2321" max="2321" width="40.140625" style="127" bestFit="1" customWidth="1"/>
    <col min="2322" max="2322" width="9.140625" style="127"/>
    <col min="2323" max="2323" width="1.7109375" style="127" bestFit="1" customWidth="1"/>
    <col min="2324" max="2331" width="9.140625" style="127"/>
    <col min="2332" max="2332" width="2.42578125" style="127" bestFit="1" customWidth="1"/>
    <col min="2333" max="2562" width="9.140625" style="127"/>
    <col min="2563" max="2563" width="6.42578125" style="127" customWidth="1"/>
    <col min="2564" max="2564" width="72.85546875" style="127" bestFit="1" customWidth="1"/>
    <col min="2565" max="2565" width="40.28515625" style="127" bestFit="1" customWidth="1"/>
    <col min="2566" max="2566" width="107.140625" style="127" bestFit="1" customWidth="1"/>
    <col min="2567" max="2573" width="21.28515625" style="127" customWidth="1"/>
    <col min="2574" max="2574" width="54" style="127" bestFit="1" customWidth="1"/>
    <col min="2575" max="2575" width="143.140625" style="127" bestFit="1" customWidth="1"/>
    <col min="2576" max="2576" width="58.42578125" style="127" customWidth="1"/>
    <col min="2577" max="2577" width="40.140625" style="127" bestFit="1" customWidth="1"/>
    <col min="2578" max="2578" width="9.140625" style="127"/>
    <col min="2579" max="2579" width="1.7109375" style="127" bestFit="1" customWidth="1"/>
    <col min="2580" max="2587" width="9.140625" style="127"/>
    <col min="2588" max="2588" width="2.42578125" style="127" bestFit="1" customWidth="1"/>
    <col min="2589" max="2818" width="9.140625" style="127"/>
    <col min="2819" max="2819" width="6.42578125" style="127" customWidth="1"/>
    <col min="2820" max="2820" width="72.85546875" style="127" bestFit="1" customWidth="1"/>
    <col min="2821" max="2821" width="40.28515625" style="127" bestFit="1" customWidth="1"/>
    <col min="2822" max="2822" width="107.140625" style="127" bestFit="1" customWidth="1"/>
    <col min="2823" max="2829" width="21.28515625" style="127" customWidth="1"/>
    <col min="2830" max="2830" width="54" style="127" bestFit="1" customWidth="1"/>
    <col min="2831" max="2831" width="143.140625" style="127" bestFit="1" customWidth="1"/>
    <col min="2832" max="2832" width="58.42578125" style="127" customWidth="1"/>
    <col min="2833" max="2833" width="40.140625" style="127" bestFit="1" customWidth="1"/>
    <col min="2834" max="2834" width="9.140625" style="127"/>
    <col min="2835" max="2835" width="1.7109375" style="127" bestFit="1" customWidth="1"/>
    <col min="2836" max="2843" width="9.140625" style="127"/>
    <col min="2844" max="2844" width="2.42578125" style="127" bestFit="1" customWidth="1"/>
    <col min="2845" max="3074" width="9.140625" style="127"/>
    <col min="3075" max="3075" width="6.42578125" style="127" customWidth="1"/>
    <col min="3076" max="3076" width="72.85546875" style="127" bestFit="1" customWidth="1"/>
    <col min="3077" max="3077" width="40.28515625" style="127" bestFit="1" customWidth="1"/>
    <col min="3078" max="3078" width="107.140625" style="127" bestFit="1" customWidth="1"/>
    <col min="3079" max="3085" width="21.28515625" style="127" customWidth="1"/>
    <col min="3086" max="3086" width="54" style="127" bestFit="1" customWidth="1"/>
    <col min="3087" max="3087" width="143.140625" style="127" bestFit="1" customWidth="1"/>
    <col min="3088" max="3088" width="58.42578125" style="127" customWidth="1"/>
    <col min="3089" max="3089" width="40.140625" style="127" bestFit="1" customWidth="1"/>
    <col min="3090" max="3090" width="9.140625" style="127"/>
    <col min="3091" max="3091" width="1.7109375" style="127" bestFit="1" customWidth="1"/>
    <col min="3092" max="3099" width="9.140625" style="127"/>
    <col min="3100" max="3100" width="2.42578125" style="127" bestFit="1" customWidth="1"/>
    <col min="3101" max="3330" width="9.140625" style="127"/>
    <col min="3331" max="3331" width="6.42578125" style="127" customWidth="1"/>
    <col min="3332" max="3332" width="72.85546875" style="127" bestFit="1" customWidth="1"/>
    <col min="3333" max="3333" width="40.28515625" style="127" bestFit="1" customWidth="1"/>
    <col min="3334" max="3334" width="107.140625" style="127" bestFit="1" customWidth="1"/>
    <col min="3335" max="3341" width="21.28515625" style="127" customWidth="1"/>
    <col min="3342" max="3342" width="54" style="127" bestFit="1" customWidth="1"/>
    <col min="3343" max="3343" width="143.140625" style="127" bestFit="1" customWidth="1"/>
    <col min="3344" max="3344" width="58.42578125" style="127" customWidth="1"/>
    <col min="3345" max="3345" width="40.140625" style="127" bestFit="1" customWidth="1"/>
    <col min="3346" max="3346" width="9.140625" style="127"/>
    <col min="3347" max="3347" width="1.7109375" style="127" bestFit="1" customWidth="1"/>
    <col min="3348" max="3355" width="9.140625" style="127"/>
    <col min="3356" max="3356" width="2.42578125" style="127" bestFit="1" customWidth="1"/>
    <col min="3357" max="3586" width="9.140625" style="127"/>
    <col min="3587" max="3587" width="6.42578125" style="127" customWidth="1"/>
    <col min="3588" max="3588" width="72.85546875" style="127" bestFit="1" customWidth="1"/>
    <col min="3589" max="3589" width="40.28515625" style="127" bestFit="1" customWidth="1"/>
    <col min="3590" max="3590" width="107.140625" style="127" bestFit="1" customWidth="1"/>
    <col min="3591" max="3597" width="21.28515625" style="127" customWidth="1"/>
    <col min="3598" max="3598" width="54" style="127" bestFit="1" customWidth="1"/>
    <col min="3599" max="3599" width="143.140625" style="127" bestFit="1" customWidth="1"/>
    <col min="3600" max="3600" width="58.42578125" style="127" customWidth="1"/>
    <col min="3601" max="3601" width="40.140625" style="127" bestFit="1" customWidth="1"/>
    <col min="3602" max="3602" width="9.140625" style="127"/>
    <col min="3603" max="3603" width="1.7109375" style="127" bestFit="1" customWidth="1"/>
    <col min="3604" max="3611" width="9.140625" style="127"/>
    <col min="3612" max="3612" width="2.42578125" style="127" bestFit="1" customWidth="1"/>
    <col min="3613" max="3842" width="9.140625" style="127"/>
    <col min="3843" max="3843" width="6.42578125" style="127" customWidth="1"/>
    <col min="3844" max="3844" width="72.85546875" style="127" bestFit="1" customWidth="1"/>
    <col min="3845" max="3845" width="40.28515625" style="127" bestFit="1" customWidth="1"/>
    <col min="3846" max="3846" width="107.140625" style="127" bestFit="1" customWidth="1"/>
    <col min="3847" max="3853" width="21.28515625" style="127" customWidth="1"/>
    <col min="3854" max="3854" width="54" style="127" bestFit="1" customWidth="1"/>
    <col min="3855" max="3855" width="143.140625" style="127" bestFit="1" customWidth="1"/>
    <col min="3856" max="3856" width="58.42578125" style="127" customWidth="1"/>
    <col min="3857" max="3857" width="40.140625" style="127" bestFit="1" customWidth="1"/>
    <col min="3858" max="3858" width="9.140625" style="127"/>
    <col min="3859" max="3859" width="1.7109375" style="127" bestFit="1" customWidth="1"/>
    <col min="3860" max="3867" width="9.140625" style="127"/>
    <col min="3868" max="3868" width="2.42578125" style="127" bestFit="1" customWidth="1"/>
    <col min="3869" max="4098" width="9.140625" style="127"/>
    <col min="4099" max="4099" width="6.42578125" style="127" customWidth="1"/>
    <col min="4100" max="4100" width="72.85546875" style="127" bestFit="1" customWidth="1"/>
    <col min="4101" max="4101" width="40.28515625" style="127" bestFit="1" customWidth="1"/>
    <col min="4102" max="4102" width="107.140625" style="127" bestFit="1" customWidth="1"/>
    <col min="4103" max="4109" width="21.28515625" style="127" customWidth="1"/>
    <col min="4110" max="4110" width="54" style="127" bestFit="1" customWidth="1"/>
    <col min="4111" max="4111" width="143.140625" style="127" bestFit="1" customWidth="1"/>
    <col min="4112" max="4112" width="58.42578125" style="127" customWidth="1"/>
    <col min="4113" max="4113" width="40.140625" style="127" bestFit="1" customWidth="1"/>
    <col min="4114" max="4114" width="9.140625" style="127"/>
    <col min="4115" max="4115" width="1.7109375" style="127" bestFit="1" customWidth="1"/>
    <col min="4116" max="4123" width="9.140625" style="127"/>
    <col min="4124" max="4124" width="2.42578125" style="127" bestFit="1" customWidth="1"/>
    <col min="4125" max="4354" width="9.140625" style="127"/>
    <col min="4355" max="4355" width="6.42578125" style="127" customWidth="1"/>
    <col min="4356" max="4356" width="72.85546875" style="127" bestFit="1" customWidth="1"/>
    <col min="4357" max="4357" width="40.28515625" style="127" bestFit="1" customWidth="1"/>
    <col min="4358" max="4358" width="107.140625" style="127" bestFit="1" customWidth="1"/>
    <col min="4359" max="4365" width="21.28515625" style="127" customWidth="1"/>
    <col min="4366" max="4366" width="54" style="127" bestFit="1" customWidth="1"/>
    <col min="4367" max="4367" width="143.140625" style="127" bestFit="1" customWidth="1"/>
    <col min="4368" max="4368" width="58.42578125" style="127" customWidth="1"/>
    <col min="4369" max="4369" width="40.140625" style="127" bestFit="1" customWidth="1"/>
    <col min="4370" max="4370" width="9.140625" style="127"/>
    <col min="4371" max="4371" width="1.7109375" style="127" bestFit="1" customWidth="1"/>
    <col min="4372" max="4379" width="9.140625" style="127"/>
    <col min="4380" max="4380" width="2.42578125" style="127" bestFit="1" customWidth="1"/>
    <col min="4381" max="4610" width="9.140625" style="127"/>
    <col min="4611" max="4611" width="6.42578125" style="127" customWidth="1"/>
    <col min="4612" max="4612" width="72.85546875" style="127" bestFit="1" customWidth="1"/>
    <col min="4613" max="4613" width="40.28515625" style="127" bestFit="1" customWidth="1"/>
    <col min="4614" max="4614" width="107.140625" style="127" bestFit="1" customWidth="1"/>
    <col min="4615" max="4621" width="21.28515625" style="127" customWidth="1"/>
    <col min="4622" max="4622" width="54" style="127" bestFit="1" customWidth="1"/>
    <col min="4623" max="4623" width="143.140625" style="127" bestFit="1" customWidth="1"/>
    <col min="4624" max="4624" width="58.42578125" style="127" customWidth="1"/>
    <col min="4625" max="4625" width="40.140625" style="127" bestFit="1" customWidth="1"/>
    <col min="4626" max="4626" width="9.140625" style="127"/>
    <col min="4627" max="4627" width="1.7109375" style="127" bestFit="1" customWidth="1"/>
    <col min="4628" max="4635" width="9.140625" style="127"/>
    <col min="4636" max="4636" width="2.42578125" style="127" bestFit="1" customWidth="1"/>
    <col min="4637" max="4866" width="9.140625" style="127"/>
    <col min="4867" max="4867" width="6.42578125" style="127" customWidth="1"/>
    <col min="4868" max="4868" width="72.85546875" style="127" bestFit="1" customWidth="1"/>
    <col min="4869" max="4869" width="40.28515625" style="127" bestFit="1" customWidth="1"/>
    <col min="4870" max="4870" width="107.140625" style="127" bestFit="1" customWidth="1"/>
    <col min="4871" max="4877" width="21.28515625" style="127" customWidth="1"/>
    <col min="4878" max="4878" width="54" style="127" bestFit="1" customWidth="1"/>
    <col min="4879" max="4879" width="143.140625" style="127" bestFit="1" customWidth="1"/>
    <col min="4880" max="4880" width="58.42578125" style="127" customWidth="1"/>
    <col min="4881" max="4881" width="40.140625" style="127" bestFit="1" customWidth="1"/>
    <col min="4882" max="4882" width="9.140625" style="127"/>
    <col min="4883" max="4883" width="1.7109375" style="127" bestFit="1" customWidth="1"/>
    <col min="4884" max="4891" width="9.140625" style="127"/>
    <col min="4892" max="4892" width="2.42578125" style="127" bestFit="1" customWidth="1"/>
    <col min="4893" max="5122" width="9.140625" style="127"/>
    <col min="5123" max="5123" width="6.42578125" style="127" customWidth="1"/>
    <col min="5124" max="5124" width="72.85546875" style="127" bestFit="1" customWidth="1"/>
    <col min="5125" max="5125" width="40.28515625" style="127" bestFit="1" customWidth="1"/>
    <col min="5126" max="5126" width="107.140625" style="127" bestFit="1" customWidth="1"/>
    <col min="5127" max="5133" width="21.28515625" style="127" customWidth="1"/>
    <col min="5134" max="5134" width="54" style="127" bestFit="1" customWidth="1"/>
    <col min="5135" max="5135" width="143.140625" style="127" bestFit="1" customWidth="1"/>
    <col min="5136" max="5136" width="58.42578125" style="127" customWidth="1"/>
    <col min="5137" max="5137" width="40.140625" style="127" bestFit="1" customWidth="1"/>
    <col min="5138" max="5138" width="9.140625" style="127"/>
    <col min="5139" max="5139" width="1.7109375" style="127" bestFit="1" customWidth="1"/>
    <col min="5140" max="5147" width="9.140625" style="127"/>
    <col min="5148" max="5148" width="2.42578125" style="127" bestFit="1" customWidth="1"/>
    <col min="5149" max="5378" width="9.140625" style="127"/>
    <col min="5379" max="5379" width="6.42578125" style="127" customWidth="1"/>
    <col min="5380" max="5380" width="72.85546875" style="127" bestFit="1" customWidth="1"/>
    <col min="5381" max="5381" width="40.28515625" style="127" bestFit="1" customWidth="1"/>
    <col min="5382" max="5382" width="107.140625" style="127" bestFit="1" customWidth="1"/>
    <col min="5383" max="5389" width="21.28515625" style="127" customWidth="1"/>
    <col min="5390" max="5390" width="54" style="127" bestFit="1" customWidth="1"/>
    <col min="5391" max="5391" width="143.140625" style="127" bestFit="1" customWidth="1"/>
    <col min="5392" max="5392" width="58.42578125" style="127" customWidth="1"/>
    <col min="5393" max="5393" width="40.140625" style="127" bestFit="1" customWidth="1"/>
    <col min="5394" max="5394" width="9.140625" style="127"/>
    <col min="5395" max="5395" width="1.7109375" style="127" bestFit="1" customWidth="1"/>
    <col min="5396" max="5403" width="9.140625" style="127"/>
    <col min="5404" max="5404" width="2.42578125" style="127" bestFit="1" customWidth="1"/>
    <col min="5405" max="5634" width="9.140625" style="127"/>
    <col min="5635" max="5635" width="6.42578125" style="127" customWidth="1"/>
    <col min="5636" max="5636" width="72.85546875" style="127" bestFit="1" customWidth="1"/>
    <col min="5637" max="5637" width="40.28515625" style="127" bestFit="1" customWidth="1"/>
    <col min="5638" max="5638" width="107.140625" style="127" bestFit="1" customWidth="1"/>
    <col min="5639" max="5645" width="21.28515625" style="127" customWidth="1"/>
    <col min="5646" max="5646" width="54" style="127" bestFit="1" customWidth="1"/>
    <col min="5647" max="5647" width="143.140625" style="127" bestFit="1" customWidth="1"/>
    <col min="5648" max="5648" width="58.42578125" style="127" customWidth="1"/>
    <col min="5649" max="5649" width="40.140625" style="127" bestFit="1" customWidth="1"/>
    <col min="5650" max="5650" width="9.140625" style="127"/>
    <col min="5651" max="5651" width="1.7109375" style="127" bestFit="1" customWidth="1"/>
    <col min="5652" max="5659" width="9.140625" style="127"/>
    <col min="5660" max="5660" width="2.42578125" style="127" bestFit="1" customWidth="1"/>
    <col min="5661" max="5890" width="9.140625" style="127"/>
    <col min="5891" max="5891" width="6.42578125" style="127" customWidth="1"/>
    <col min="5892" max="5892" width="72.85546875" style="127" bestFit="1" customWidth="1"/>
    <col min="5893" max="5893" width="40.28515625" style="127" bestFit="1" customWidth="1"/>
    <col min="5894" max="5894" width="107.140625" style="127" bestFit="1" customWidth="1"/>
    <col min="5895" max="5901" width="21.28515625" style="127" customWidth="1"/>
    <col min="5902" max="5902" width="54" style="127" bestFit="1" customWidth="1"/>
    <col min="5903" max="5903" width="143.140625" style="127" bestFit="1" customWidth="1"/>
    <col min="5904" max="5904" width="58.42578125" style="127" customWidth="1"/>
    <col min="5905" max="5905" width="40.140625" style="127" bestFit="1" customWidth="1"/>
    <col min="5906" max="5906" width="9.140625" style="127"/>
    <col min="5907" max="5907" width="1.7109375" style="127" bestFit="1" customWidth="1"/>
    <col min="5908" max="5915" width="9.140625" style="127"/>
    <col min="5916" max="5916" width="2.42578125" style="127" bestFit="1" customWidth="1"/>
    <col min="5917" max="6146" width="9.140625" style="127"/>
    <col min="6147" max="6147" width="6.42578125" style="127" customWidth="1"/>
    <col min="6148" max="6148" width="72.85546875" style="127" bestFit="1" customWidth="1"/>
    <col min="6149" max="6149" width="40.28515625" style="127" bestFit="1" customWidth="1"/>
    <col min="6150" max="6150" width="107.140625" style="127" bestFit="1" customWidth="1"/>
    <col min="6151" max="6157" width="21.28515625" style="127" customWidth="1"/>
    <col min="6158" max="6158" width="54" style="127" bestFit="1" customWidth="1"/>
    <col min="6159" max="6159" width="143.140625" style="127" bestFit="1" customWidth="1"/>
    <col min="6160" max="6160" width="58.42578125" style="127" customWidth="1"/>
    <col min="6161" max="6161" width="40.140625" style="127" bestFit="1" customWidth="1"/>
    <col min="6162" max="6162" width="9.140625" style="127"/>
    <col min="6163" max="6163" width="1.7109375" style="127" bestFit="1" customWidth="1"/>
    <col min="6164" max="6171" width="9.140625" style="127"/>
    <col min="6172" max="6172" width="2.42578125" style="127" bestFit="1" customWidth="1"/>
    <col min="6173" max="6402" width="9.140625" style="127"/>
    <col min="6403" max="6403" width="6.42578125" style="127" customWidth="1"/>
    <col min="6404" max="6404" width="72.85546875" style="127" bestFit="1" customWidth="1"/>
    <col min="6405" max="6405" width="40.28515625" style="127" bestFit="1" customWidth="1"/>
    <col min="6406" max="6406" width="107.140625" style="127" bestFit="1" customWidth="1"/>
    <col min="6407" max="6413" width="21.28515625" style="127" customWidth="1"/>
    <col min="6414" max="6414" width="54" style="127" bestFit="1" customWidth="1"/>
    <col min="6415" max="6415" width="143.140625" style="127" bestFit="1" customWidth="1"/>
    <col min="6416" max="6416" width="58.42578125" style="127" customWidth="1"/>
    <col min="6417" max="6417" width="40.140625" style="127" bestFit="1" customWidth="1"/>
    <col min="6418" max="6418" width="9.140625" style="127"/>
    <col min="6419" max="6419" width="1.7109375" style="127" bestFit="1" customWidth="1"/>
    <col min="6420" max="6427" width="9.140625" style="127"/>
    <col min="6428" max="6428" width="2.42578125" style="127" bestFit="1" customWidth="1"/>
    <col min="6429" max="6658" width="9.140625" style="127"/>
    <col min="6659" max="6659" width="6.42578125" style="127" customWidth="1"/>
    <col min="6660" max="6660" width="72.85546875" style="127" bestFit="1" customWidth="1"/>
    <col min="6661" max="6661" width="40.28515625" style="127" bestFit="1" customWidth="1"/>
    <col min="6662" max="6662" width="107.140625" style="127" bestFit="1" customWidth="1"/>
    <col min="6663" max="6669" width="21.28515625" style="127" customWidth="1"/>
    <col min="6670" max="6670" width="54" style="127" bestFit="1" customWidth="1"/>
    <col min="6671" max="6671" width="143.140625" style="127" bestFit="1" customWidth="1"/>
    <col min="6672" max="6672" width="58.42578125" style="127" customWidth="1"/>
    <col min="6673" max="6673" width="40.140625" style="127" bestFit="1" customWidth="1"/>
    <col min="6674" max="6674" width="9.140625" style="127"/>
    <col min="6675" max="6675" width="1.7109375" style="127" bestFit="1" customWidth="1"/>
    <col min="6676" max="6683" width="9.140625" style="127"/>
    <col min="6684" max="6684" width="2.42578125" style="127" bestFit="1" customWidth="1"/>
    <col min="6685" max="6914" width="9.140625" style="127"/>
    <col min="6915" max="6915" width="6.42578125" style="127" customWidth="1"/>
    <col min="6916" max="6916" width="72.85546875" style="127" bestFit="1" customWidth="1"/>
    <col min="6917" max="6917" width="40.28515625" style="127" bestFit="1" customWidth="1"/>
    <col min="6918" max="6918" width="107.140625" style="127" bestFit="1" customWidth="1"/>
    <col min="6919" max="6925" width="21.28515625" style="127" customWidth="1"/>
    <col min="6926" max="6926" width="54" style="127" bestFit="1" customWidth="1"/>
    <col min="6927" max="6927" width="143.140625" style="127" bestFit="1" customWidth="1"/>
    <col min="6928" max="6928" width="58.42578125" style="127" customWidth="1"/>
    <col min="6929" max="6929" width="40.140625" style="127" bestFit="1" customWidth="1"/>
    <col min="6930" max="6930" width="9.140625" style="127"/>
    <col min="6931" max="6931" width="1.7109375" style="127" bestFit="1" customWidth="1"/>
    <col min="6932" max="6939" width="9.140625" style="127"/>
    <col min="6940" max="6940" width="2.42578125" style="127" bestFit="1" customWidth="1"/>
    <col min="6941" max="7170" width="9.140625" style="127"/>
    <col min="7171" max="7171" width="6.42578125" style="127" customWidth="1"/>
    <col min="7172" max="7172" width="72.85546875" style="127" bestFit="1" customWidth="1"/>
    <col min="7173" max="7173" width="40.28515625" style="127" bestFit="1" customWidth="1"/>
    <col min="7174" max="7174" width="107.140625" style="127" bestFit="1" customWidth="1"/>
    <col min="7175" max="7181" width="21.28515625" style="127" customWidth="1"/>
    <col min="7182" max="7182" width="54" style="127" bestFit="1" customWidth="1"/>
    <col min="7183" max="7183" width="143.140625" style="127" bestFit="1" customWidth="1"/>
    <col min="7184" max="7184" width="58.42578125" style="127" customWidth="1"/>
    <col min="7185" max="7185" width="40.140625" style="127" bestFit="1" customWidth="1"/>
    <col min="7186" max="7186" width="9.140625" style="127"/>
    <col min="7187" max="7187" width="1.7109375" style="127" bestFit="1" customWidth="1"/>
    <col min="7188" max="7195" width="9.140625" style="127"/>
    <col min="7196" max="7196" width="2.42578125" style="127" bestFit="1" customWidth="1"/>
    <col min="7197" max="7426" width="9.140625" style="127"/>
    <col min="7427" max="7427" width="6.42578125" style="127" customWidth="1"/>
    <col min="7428" max="7428" width="72.85546875" style="127" bestFit="1" customWidth="1"/>
    <col min="7429" max="7429" width="40.28515625" style="127" bestFit="1" customWidth="1"/>
    <col min="7430" max="7430" width="107.140625" style="127" bestFit="1" customWidth="1"/>
    <col min="7431" max="7437" width="21.28515625" style="127" customWidth="1"/>
    <col min="7438" max="7438" width="54" style="127" bestFit="1" customWidth="1"/>
    <col min="7439" max="7439" width="143.140625" style="127" bestFit="1" customWidth="1"/>
    <col min="7440" max="7440" width="58.42578125" style="127" customWidth="1"/>
    <col min="7441" max="7441" width="40.140625" style="127" bestFit="1" customWidth="1"/>
    <col min="7442" max="7442" width="9.140625" style="127"/>
    <col min="7443" max="7443" width="1.7109375" style="127" bestFit="1" customWidth="1"/>
    <col min="7444" max="7451" width="9.140625" style="127"/>
    <col min="7452" max="7452" width="2.42578125" style="127" bestFit="1" customWidth="1"/>
    <col min="7453" max="7682" width="9.140625" style="127"/>
    <col min="7683" max="7683" width="6.42578125" style="127" customWidth="1"/>
    <col min="7684" max="7684" width="72.85546875" style="127" bestFit="1" customWidth="1"/>
    <col min="7685" max="7685" width="40.28515625" style="127" bestFit="1" customWidth="1"/>
    <col min="7686" max="7686" width="107.140625" style="127" bestFit="1" customWidth="1"/>
    <col min="7687" max="7693" width="21.28515625" style="127" customWidth="1"/>
    <col min="7694" max="7694" width="54" style="127" bestFit="1" customWidth="1"/>
    <col min="7695" max="7695" width="143.140625" style="127" bestFit="1" customWidth="1"/>
    <col min="7696" max="7696" width="58.42578125" style="127" customWidth="1"/>
    <col min="7697" max="7697" width="40.140625" style="127" bestFit="1" customWidth="1"/>
    <col min="7698" max="7698" width="9.140625" style="127"/>
    <col min="7699" max="7699" width="1.7109375" style="127" bestFit="1" customWidth="1"/>
    <col min="7700" max="7707" width="9.140625" style="127"/>
    <col min="7708" max="7708" width="2.42578125" style="127" bestFit="1" customWidth="1"/>
    <col min="7709" max="7938" width="9.140625" style="127"/>
    <col min="7939" max="7939" width="6.42578125" style="127" customWidth="1"/>
    <col min="7940" max="7940" width="72.85546875" style="127" bestFit="1" customWidth="1"/>
    <col min="7941" max="7941" width="40.28515625" style="127" bestFit="1" customWidth="1"/>
    <col min="7942" max="7942" width="107.140625" style="127" bestFit="1" customWidth="1"/>
    <col min="7943" max="7949" width="21.28515625" style="127" customWidth="1"/>
    <col min="7950" max="7950" width="54" style="127" bestFit="1" customWidth="1"/>
    <col min="7951" max="7951" width="143.140625" style="127" bestFit="1" customWidth="1"/>
    <col min="7952" max="7952" width="58.42578125" style="127" customWidth="1"/>
    <col min="7953" max="7953" width="40.140625" style="127" bestFit="1" customWidth="1"/>
    <col min="7954" max="7954" width="9.140625" style="127"/>
    <col min="7955" max="7955" width="1.7109375" style="127" bestFit="1" customWidth="1"/>
    <col min="7956" max="7963" width="9.140625" style="127"/>
    <col min="7964" max="7964" width="2.42578125" style="127" bestFit="1" customWidth="1"/>
    <col min="7965" max="8194" width="9.140625" style="127"/>
    <col min="8195" max="8195" width="6.42578125" style="127" customWidth="1"/>
    <col min="8196" max="8196" width="72.85546875" style="127" bestFit="1" customWidth="1"/>
    <col min="8197" max="8197" width="40.28515625" style="127" bestFit="1" customWidth="1"/>
    <col min="8198" max="8198" width="107.140625" style="127" bestFit="1" customWidth="1"/>
    <col min="8199" max="8205" width="21.28515625" style="127" customWidth="1"/>
    <col min="8206" max="8206" width="54" style="127" bestFit="1" customWidth="1"/>
    <col min="8207" max="8207" width="143.140625" style="127" bestFit="1" customWidth="1"/>
    <col min="8208" max="8208" width="58.42578125" style="127" customWidth="1"/>
    <col min="8209" max="8209" width="40.140625" style="127" bestFit="1" customWidth="1"/>
    <col min="8210" max="8210" width="9.140625" style="127"/>
    <col min="8211" max="8211" width="1.7109375" style="127" bestFit="1" customWidth="1"/>
    <col min="8212" max="8219" width="9.140625" style="127"/>
    <col min="8220" max="8220" width="2.42578125" style="127" bestFit="1" customWidth="1"/>
    <col min="8221" max="8450" width="9.140625" style="127"/>
    <col min="8451" max="8451" width="6.42578125" style="127" customWidth="1"/>
    <col min="8452" max="8452" width="72.85546875" style="127" bestFit="1" customWidth="1"/>
    <col min="8453" max="8453" width="40.28515625" style="127" bestFit="1" customWidth="1"/>
    <col min="8454" max="8454" width="107.140625" style="127" bestFit="1" customWidth="1"/>
    <col min="8455" max="8461" width="21.28515625" style="127" customWidth="1"/>
    <col min="8462" max="8462" width="54" style="127" bestFit="1" customWidth="1"/>
    <col min="8463" max="8463" width="143.140625" style="127" bestFit="1" customWidth="1"/>
    <col min="8464" max="8464" width="58.42578125" style="127" customWidth="1"/>
    <col min="8465" max="8465" width="40.140625" style="127" bestFit="1" customWidth="1"/>
    <col min="8466" max="8466" width="9.140625" style="127"/>
    <col min="8467" max="8467" width="1.7109375" style="127" bestFit="1" customWidth="1"/>
    <col min="8468" max="8475" width="9.140625" style="127"/>
    <col min="8476" max="8476" width="2.42578125" style="127" bestFit="1" customWidth="1"/>
    <col min="8477" max="8706" width="9.140625" style="127"/>
    <col min="8707" max="8707" width="6.42578125" style="127" customWidth="1"/>
    <col min="8708" max="8708" width="72.85546875" style="127" bestFit="1" customWidth="1"/>
    <col min="8709" max="8709" width="40.28515625" style="127" bestFit="1" customWidth="1"/>
    <col min="8710" max="8710" width="107.140625" style="127" bestFit="1" customWidth="1"/>
    <col min="8711" max="8717" width="21.28515625" style="127" customWidth="1"/>
    <col min="8718" max="8718" width="54" style="127" bestFit="1" customWidth="1"/>
    <col min="8719" max="8719" width="143.140625" style="127" bestFit="1" customWidth="1"/>
    <col min="8720" max="8720" width="58.42578125" style="127" customWidth="1"/>
    <col min="8721" max="8721" width="40.140625" style="127" bestFit="1" customWidth="1"/>
    <col min="8722" max="8722" width="9.140625" style="127"/>
    <col min="8723" max="8723" width="1.7109375" style="127" bestFit="1" customWidth="1"/>
    <col min="8724" max="8731" width="9.140625" style="127"/>
    <col min="8732" max="8732" width="2.42578125" style="127" bestFit="1" customWidth="1"/>
    <col min="8733" max="8962" width="9.140625" style="127"/>
    <col min="8963" max="8963" width="6.42578125" style="127" customWidth="1"/>
    <col min="8964" max="8964" width="72.85546875" style="127" bestFit="1" customWidth="1"/>
    <col min="8965" max="8965" width="40.28515625" style="127" bestFit="1" customWidth="1"/>
    <col min="8966" max="8966" width="107.140625" style="127" bestFit="1" customWidth="1"/>
    <col min="8967" max="8973" width="21.28515625" style="127" customWidth="1"/>
    <col min="8974" max="8974" width="54" style="127" bestFit="1" customWidth="1"/>
    <col min="8975" max="8975" width="143.140625" style="127" bestFit="1" customWidth="1"/>
    <col min="8976" max="8976" width="58.42578125" style="127" customWidth="1"/>
    <col min="8977" max="8977" width="40.140625" style="127" bestFit="1" customWidth="1"/>
    <col min="8978" max="8978" width="9.140625" style="127"/>
    <col min="8979" max="8979" width="1.7109375" style="127" bestFit="1" customWidth="1"/>
    <col min="8980" max="8987" width="9.140625" style="127"/>
    <col min="8988" max="8988" width="2.42578125" style="127" bestFit="1" customWidth="1"/>
    <col min="8989" max="9218" width="9.140625" style="127"/>
    <col min="9219" max="9219" width="6.42578125" style="127" customWidth="1"/>
    <col min="9220" max="9220" width="72.85546875" style="127" bestFit="1" customWidth="1"/>
    <col min="9221" max="9221" width="40.28515625" style="127" bestFit="1" customWidth="1"/>
    <col min="9222" max="9222" width="107.140625" style="127" bestFit="1" customWidth="1"/>
    <col min="9223" max="9229" width="21.28515625" style="127" customWidth="1"/>
    <col min="9230" max="9230" width="54" style="127" bestFit="1" customWidth="1"/>
    <col min="9231" max="9231" width="143.140625" style="127" bestFit="1" customWidth="1"/>
    <col min="9232" max="9232" width="58.42578125" style="127" customWidth="1"/>
    <col min="9233" max="9233" width="40.140625" style="127" bestFit="1" customWidth="1"/>
    <col min="9234" max="9234" width="9.140625" style="127"/>
    <col min="9235" max="9235" width="1.7109375" style="127" bestFit="1" customWidth="1"/>
    <col min="9236" max="9243" width="9.140625" style="127"/>
    <col min="9244" max="9244" width="2.42578125" style="127" bestFit="1" customWidth="1"/>
    <col min="9245" max="9474" width="9.140625" style="127"/>
    <col min="9475" max="9475" width="6.42578125" style="127" customWidth="1"/>
    <col min="9476" max="9476" width="72.85546875" style="127" bestFit="1" customWidth="1"/>
    <col min="9477" max="9477" width="40.28515625" style="127" bestFit="1" customWidth="1"/>
    <col min="9478" max="9478" width="107.140625" style="127" bestFit="1" customWidth="1"/>
    <col min="9479" max="9485" width="21.28515625" style="127" customWidth="1"/>
    <col min="9486" max="9486" width="54" style="127" bestFit="1" customWidth="1"/>
    <col min="9487" max="9487" width="143.140625" style="127" bestFit="1" customWidth="1"/>
    <col min="9488" max="9488" width="58.42578125" style="127" customWidth="1"/>
    <col min="9489" max="9489" width="40.140625" style="127" bestFit="1" customWidth="1"/>
    <col min="9490" max="9490" width="9.140625" style="127"/>
    <col min="9491" max="9491" width="1.7109375" style="127" bestFit="1" customWidth="1"/>
    <col min="9492" max="9499" width="9.140625" style="127"/>
    <col min="9500" max="9500" width="2.42578125" style="127" bestFit="1" customWidth="1"/>
    <col min="9501" max="9730" width="9.140625" style="127"/>
    <col min="9731" max="9731" width="6.42578125" style="127" customWidth="1"/>
    <col min="9732" max="9732" width="72.85546875" style="127" bestFit="1" customWidth="1"/>
    <col min="9733" max="9733" width="40.28515625" style="127" bestFit="1" customWidth="1"/>
    <col min="9734" max="9734" width="107.140625" style="127" bestFit="1" customWidth="1"/>
    <col min="9735" max="9741" width="21.28515625" style="127" customWidth="1"/>
    <col min="9742" max="9742" width="54" style="127" bestFit="1" customWidth="1"/>
    <col min="9743" max="9743" width="143.140625" style="127" bestFit="1" customWidth="1"/>
    <col min="9744" max="9744" width="58.42578125" style="127" customWidth="1"/>
    <col min="9745" max="9745" width="40.140625" style="127" bestFit="1" customWidth="1"/>
    <col min="9746" max="9746" width="9.140625" style="127"/>
    <col min="9747" max="9747" width="1.7109375" style="127" bestFit="1" customWidth="1"/>
    <col min="9748" max="9755" width="9.140625" style="127"/>
    <col min="9756" max="9756" width="2.42578125" style="127" bestFit="1" customWidth="1"/>
    <col min="9757" max="9986" width="9.140625" style="127"/>
    <col min="9987" max="9987" width="6.42578125" style="127" customWidth="1"/>
    <col min="9988" max="9988" width="72.85546875" style="127" bestFit="1" customWidth="1"/>
    <col min="9989" max="9989" width="40.28515625" style="127" bestFit="1" customWidth="1"/>
    <col min="9990" max="9990" width="107.140625" style="127" bestFit="1" customWidth="1"/>
    <col min="9991" max="9997" width="21.28515625" style="127" customWidth="1"/>
    <col min="9998" max="9998" width="54" style="127" bestFit="1" customWidth="1"/>
    <col min="9999" max="9999" width="143.140625" style="127" bestFit="1" customWidth="1"/>
    <col min="10000" max="10000" width="58.42578125" style="127" customWidth="1"/>
    <col min="10001" max="10001" width="40.140625" style="127" bestFit="1" customWidth="1"/>
    <col min="10002" max="10002" width="9.140625" style="127"/>
    <col min="10003" max="10003" width="1.7109375" style="127" bestFit="1" customWidth="1"/>
    <col min="10004" max="10011" width="9.140625" style="127"/>
    <col min="10012" max="10012" width="2.42578125" style="127" bestFit="1" customWidth="1"/>
    <col min="10013" max="10242" width="9.140625" style="127"/>
    <col min="10243" max="10243" width="6.42578125" style="127" customWidth="1"/>
    <col min="10244" max="10244" width="72.85546875" style="127" bestFit="1" customWidth="1"/>
    <col min="10245" max="10245" width="40.28515625" style="127" bestFit="1" customWidth="1"/>
    <col min="10246" max="10246" width="107.140625" style="127" bestFit="1" customWidth="1"/>
    <col min="10247" max="10253" width="21.28515625" style="127" customWidth="1"/>
    <col min="10254" max="10254" width="54" style="127" bestFit="1" customWidth="1"/>
    <col min="10255" max="10255" width="143.140625" style="127" bestFit="1" customWidth="1"/>
    <col min="10256" max="10256" width="58.42578125" style="127" customWidth="1"/>
    <col min="10257" max="10257" width="40.140625" style="127" bestFit="1" customWidth="1"/>
    <col min="10258" max="10258" width="9.140625" style="127"/>
    <col min="10259" max="10259" width="1.7109375" style="127" bestFit="1" customWidth="1"/>
    <col min="10260" max="10267" width="9.140625" style="127"/>
    <col min="10268" max="10268" width="2.42578125" style="127" bestFit="1" customWidth="1"/>
    <col min="10269" max="10498" width="9.140625" style="127"/>
    <col min="10499" max="10499" width="6.42578125" style="127" customWidth="1"/>
    <col min="10500" max="10500" width="72.85546875" style="127" bestFit="1" customWidth="1"/>
    <col min="10501" max="10501" width="40.28515625" style="127" bestFit="1" customWidth="1"/>
    <col min="10502" max="10502" width="107.140625" style="127" bestFit="1" customWidth="1"/>
    <col min="10503" max="10509" width="21.28515625" style="127" customWidth="1"/>
    <col min="10510" max="10510" width="54" style="127" bestFit="1" customWidth="1"/>
    <col min="10511" max="10511" width="143.140625" style="127" bestFit="1" customWidth="1"/>
    <col min="10512" max="10512" width="58.42578125" style="127" customWidth="1"/>
    <col min="10513" max="10513" width="40.140625" style="127" bestFit="1" customWidth="1"/>
    <col min="10514" max="10514" width="9.140625" style="127"/>
    <col min="10515" max="10515" width="1.7109375" style="127" bestFit="1" customWidth="1"/>
    <col min="10516" max="10523" width="9.140625" style="127"/>
    <col min="10524" max="10524" width="2.42578125" style="127" bestFit="1" customWidth="1"/>
    <col min="10525" max="10754" width="9.140625" style="127"/>
    <col min="10755" max="10755" width="6.42578125" style="127" customWidth="1"/>
    <col min="10756" max="10756" width="72.85546875" style="127" bestFit="1" customWidth="1"/>
    <col min="10757" max="10757" width="40.28515625" style="127" bestFit="1" customWidth="1"/>
    <col min="10758" max="10758" width="107.140625" style="127" bestFit="1" customWidth="1"/>
    <col min="10759" max="10765" width="21.28515625" style="127" customWidth="1"/>
    <col min="10766" max="10766" width="54" style="127" bestFit="1" customWidth="1"/>
    <col min="10767" max="10767" width="143.140625" style="127" bestFit="1" customWidth="1"/>
    <col min="10768" max="10768" width="58.42578125" style="127" customWidth="1"/>
    <col min="10769" max="10769" width="40.140625" style="127" bestFit="1" customWidth="1"/>
    <col min="10770" max="10770" width="9.140625" style="127"/>
    <col min="10771" max="10771" width="1.7109375" style="127" bestFit="1" customWidth="1"/>
    <col min="10772" max="10779" width="9.140625" style="127"/>
    <col min="10780" max="10780" width="2.42578125" style="127" bestFit="1" customWidth="1"/>
    <col min="10781" max="11010" width="9.140625" style="127"/>
    <col min="11011" max="11011" width="6.42578125" style="127" customWidth="1"/>
    <col min="11012" max="11012" width="72.85546875" style="127" bestFit="1" customWidth="1"/>
    <col min="11013" max="11013" width="40.28515625" style="127" bestFit="1" customWidth="1"/>
    <col min="11014" max="11014" width="107.140625" style="127" bestFit="1" customWidth="1"/>
    <col min="11015" max="11021" width="21.28515625" style="127" customWidth="1"/>
    <col min="11022" max="11022" width="54" style="127" bestFit="1" customWidth="1"/>
    <col min="11023" max="11023" width="143.140625" style="127" bestFit="1" customWidth="1"/>
    <col min="11024" max="11024" width="58.42578125" style="127" customWidth="1"/>
    <col min="11025" max="11025" width="40.140625" style="127" bestFit="1" customWidth="1"/>
    <col min="11026" max="11026" width="9.140625" style="127"/>
    <col min="11027" max="11027" width="1.7109375" style="127" bestFit="1" customWidth="1"/>
    <col min="11028" max="11035" width="9.140625" style="127"/>
    <col min="11036" max="11036" width="2.42578125" style="127" bestFit="1" customWidth="1"/>
    <col min="11037" max="11266" width="9.140625" style="127"/>
    <col min="11267" max="11267" width="6.42578125" style="127" customWidth="1"/>
    <col min="11268" max="11268" width="72.85546875" style="127" bestFit="1" customWidth="1"/>
    <col min="11269" max="11269" width="40.28515625" style="127" bestFit="1" customWidth="1"/>
    <col min="11270" max="11270" width="107.140625" style="127" bestFit="1" customWidth="1"/>
    <col min="11271" max="11277" width="21.28515625" style="127" customWidth="1"/>
    <col min="11278" max="11278" width="54" style="127" bestFit="1" customWidth="1"/>
    <col min="11279" max="11279" width="143.140625" style="127" bestFit="1" customWidth="1"/>
    <col min="11280" max="11280" width="58.42578125" style="127" customWidth="1"/>
    <col min="11281" max="11281" width="40.140625" style="127" bestFit="1" customWidth="1"/>
    <col min="11282" max="11282" width="9.140625" style="127"/>
    <col min="11283" max="11283" width="1.7109375" style="127" bestFit="1" customWidth="1"/>
    <col min="11284" max="11291" width="9.140625" style="127"/>
    <col min="11292" max="11292" width="2.42578125" style="127" bestFit="1" customWidth="1"/>
    <col min="11293" max="11522" width="9.140625" style="127"/>
    <col min="11523" max="11523" width="6.42578125" style="127" customWidth="1"/>
    <col min="11524" max="11524" width="72.85546875" style="127" bestFit="1" customWidth="1"/>
    <col min="11525" max="11525" width="40.28515625" style="127" bestFit="1" customWidth="1"/>
    <col min="11526" max="11526" width="107.140625" style="127" bestFit="1" customWidth="1"/>
    <col min="11527" max="11533" width="21.28515625" style="127" customWidth="1"/>
    <col min="11534" max="11534" width="54" style="127" bestFit="1" customWidth="1"/>
    <col min="11535" max="11535" width="143.140625" style="127" bestFit="1" customWidth="1"/>
    <col min="11536" max="11536" width="58.42578125" style="127" customWidth="1"/>
    <col min="11537" max="11537" width="40.140625" style="127" bestFit="1" customWidth="1"/>
    <col min="11538" max="11538" width="9.140625" style="127"/>
    <col min="11539" max="11539" width="1.7109375" style="127" bestFit="1" customWidth="1"/>
    <col min="11540" max="11547" width="9.140625" style="127"/>
    <col min="11548" max="11548" width="2.42578125" style="127" bestFit="1" customWidth="1"/>
    <col min="11549" max="11778" width="9.140625" style="127"/>
    <col min="11779" max="11779" width="6.42578125" style="127" customWidth="1"/>
    <col min="11780" max="11780" width="72.85546875" style="127" bestFit="1" customWidth="1"/>
    <col min="11781" max="11781" width="40.28515625" style="127" bestFit="1" customWidth="1"/>
    <col min="11782" max="11782" width="107.140625" style="127" bestFit="1" customWidth="1"/>
    <col min="11783" max="11789" width="21.28515625" style="127" customWidth="1"/>
    <col min="11790" max="11790" width="54" style="127" bestFit="1" customWidth="1"/>
    <col min="11791" max="11791" width="143.140625" style="127" bestFit="1" customWidth="1"/>
    <col min="11792" max="11792" width="58.42578125" style="127" customWidth="1"/>
    <col min="11793" max="11793" width="40.140625" style="127" bestFit="1" customWidth="1"/>
    <col min="11794" max="11794" width="9.140625" style="127"/>
    <col min="11795" max="11795" width="1.7109375" style="127" bestFit="1" customWidth="1"/>
    <col min="11796" max="11803" width="9.140625" style="127"/>
    <col min="11804" max="11804" width="2.42578125" style="127" bestFit="1" customWidth="1"/>
    <col min="11805" max="12034" width="9.140625" style="127"/>
    <col min="12035" max="12035" width="6.42578125" style="127" customWidth="1"/>
    <col min="12036" max="12036" width="72.85546875" style="127" bestFit="1" customWidth="1"/>
    <col min="12037" max="12037" width="40.28515625" style="127" bestFit="1" customWidth="1"/>
    <col min="12038" max="12038" width="107.140625" style="127" bestFit="1" customWidth="1"/>
    <col min="12039" max="12045" width="21.28515625" style="127" customWidth="1"/>
    <col min="12046" max="12046" width="54" style="127" bestFit="1" customWidth="1"/>
    <col min="12047" max="12047" width="143.140625" style="127" bestFit="1" customWidth="1"/>
    <col min="12048" max="12048" width="58.42578125" style="127" customWidth="1"/>
    <col min="12049" max="12049" width="40.140625" style="127" bestFit="1" customWidth="1"/>
    <col min="12050" max="12050" width="9.140625" style="127"/>
    <col min="12051" max="12051" width="1.7109375" style="127" bestFit="1" customWidth="1"/>
    <col min="12052" max="12059" width="9.140625" style="127"/>
    <col min="12060" max="12060" width="2.42578125" style="127" bestFit="1" customWidth="1"/>
    <col min="12061" max="12290" width="9.140625" style="127"/>
    <col min="12291" max="12291" width="6.42578125" style="127" customWidth="1"/>
    <col min="12292" max="12292" width="72.85546875" style="127" bestFit="1" customWidth="1"/>
    <col min="12293" max="12293" width="40.28515625" style="127" bestFit="1" customWidth="1"/>
    <col min="12294" max="12294" width="107.140625" style="127" bestFit="1" customWidth="1"/>
    <col min="12295" max="12301" width="21.28515625" style="127" customWidth="1"/>
    <col min="12302" max="12302" width="54" style="127" bestFit="1" customWidth="1"/>
    <col min="12303" max="12303" width="143.140625" style="127" bestFit="1" customWidth="1"/>
    <col min="12304" max="12304" width="58.42578125" style="127" customWidth="1"/>
    <col min="12305" max="12305" width="40.140625" style="127" bestFit="1" customWidth="1"/>
    <col min="12306" max="12306" width="9.140625" style="127"/>
    <col min="12307" max="12307" width="1.7109375" style="127" bestFit="1" customWidth="1"/>
    <col min="12308" max="12315" width="9.140625" style="127"/>
    <col min="12316" max="12316" width="2.42578125" style="127" bestFit="1" customWidth="1"/>
    <col min="12317" max="12546" width="9.140625" style="127"/>
    <col min="12547" max="12547" width="6.42578125" style="127" customWidth="1"/>
    <col min="12548" max="12548" width="72.85546875" style="127" bestFit="1" customWidth="1"/>
    <col min="12549" max="12549" width="40.28515625" style="127" bestFit="1" customWidth="1"/>
    <col min="12550" max="12550" width="107.140625" style="127" bestFit="1" customWidth="1"/>
    <col min="12551" max="12557" width="21.28515625" style="127" customWidth="1"/>
    <col min="12558" max="12558" width="54" style="127" bestFit="1" customWidth="1"/>
    <col min="12559" max="12559" width="143.140625" style="127" bestFit="1" customWidth="1"/>
    <col min="12560" max="12560" width="58.42578125" style="127" customWidth="1"/>
    <col min="12561" max="12561" width="40.140625" style="127" bestFit="1" customWidth="1"/>
    <col min="12562" max="12562" width="9.140625" style="127"/>
    <col min="12563" max="12563" width="1.7109375" style="127" bestFit="1" customWidth="1"/>
    <col min="12564" max="12571" width="9.140625" style="127"/>
    <col min="12572" max="12572" width="2.42578125" style="127" bestFit="1" customWidth="1"/>
    <col min="12573" max="12802" width="9.140625" style="127"/>
    <col min="12803" max="12803" width="6.42578125" style="127" customWidth="1"/>
    <col min="12804" max="12804" width="72.85546875" style="127" bestFit="1" customWidth="1"/>
    <col min="12805" max="12805" width="40.28515625" style="127" bestFit="1" customWidth="1"/>
    <col min="12806" max="12806" width="107.140625" style="127" bestFit="1" customWidth="1"/>
    <col min="12807" max="12813" width="21.28515625" style="127" customWidth="1"/>
    <col min="12814" max="12814" width="54" style="127" bestFit="1" customWidth="1"/>
    <col min="12815" max="12815" width="143.140625" style="127" bestFit="1" customWidth="1"/>
    <col min="12816" max="12816" width="58.42578125" style="127" customWidth="1"/>
    <col min="12817" max="12817" width="40.140625" style="127" bestFit="1" customWidth="1"/>
    <col min="12818" max="12818" width="9.140625" style="127"/>
    <col min="12819" max="12819" width="1.7109375" style="127" bestFit="1" customWidth="1"/>
    <col min="12820" max="12827" width="9.140625" style="127"/>
    <col min="12828" max="12828" width="2.42578125" style="127" bestFit="1" customWidth="1"/>
    <col min="12829" max="13058" width="9.140625" style="127"/>
    <col min="13059" max="13059" width="6.42578125" style="127" customWidth="1"/>
    <col min="13060" max="13060" width="72.85546875" style="127" bestFit="1" customWidth="1"/>
    <col min="13061" max="13061" width="40.28515625" style="127" bestFit="1" customWidth="1"/>
    <col min="13062" max="13062" width="107.140625" style="127" bestFit="1" customWidth="1"/>
    <col min="13063" max="13069" width="21.28515625" style="127" customWidth="1"/>
    <col min="13070" max="13070" width="54" style="127" bestFit="1" customWidth="1"/>
    <col min="13071" max="13071" width="143.140625" style="127" bestFit="1" customWidth="1"/>
    <col min="13072" max="13072" width="58.42578125" style="127" customWidth="1"/>
    <col min="13073" max="13073" width="40.140625" style="127" bestFit="1" customWidth="1"/>
    <col min="13074" max="13074" width="9.140625" style="127"/>
    <col min="13075" max="13075" width="1.7109375" style="127" bestFit="1" customWidth="1"/>
    <col min="13076" max="13083" width="9.140625" style="127"/>
    <col min="13084" max="13084" width="2.42578125" style="127" bestFit="1" customWidth="1"/>
    <col min="13085" max="13314" width="9.140625" style="127"/>
    <col min="13315" max="13315" width="6.42578125" style="127" customWidth="1"/>
    <col min="13316" max="13316" width="72.85546875" style="127" bestFit="1" customWidth="1"/>
    <col min="13317" max="13317" width="40.28515625" style="127" bestFit="1" customWidth="1"/>
    <col min="13318" max="13318" width="107.140625" style="127" bestFit="1" customWidth="1"/>
    <col min="13319" max="13325" width="21.28515625" style="127" customWidth="1"/>
    <col min="13326" max="13326" width="54" style="127" bestFit="1" customWidth="1"/>
    <col min="13327" max="13327" width="143.140625" style="127" bestFit="1" customWidth="1"/>
    <col min="13328" max="13328" width="58.42578125" style="127" customWidth="1"/>
    <col min="13329" max="13329" width="40.140625" style="127" bestFit="1" customWidth="1"/>
    <col min="13330" max="13330" width="9.140625" style="127"/>
    <col min="13331" max="13331" width="1.7109375" style="127" bestFit="1" customWidth="1"/>
    <col min="13332" max="13339" width="9.140625" style="127"/>
    <col min="13340" max="13340" width="2.42578125" style="127" bestFit="1" customWidth="1"/>
    <col min="13341" max="13570" width="9.140625" style="127"/>
    <col min="13571" max="13571" width="6.42578125" style="127" customWidth="1"/>
    <col min="13572" max="13572" width="72.85546875" style="127" bestFit="1" customWidth="1"/>
    <col min="13573" max="13573" width="40.28515625" style="127" bestFit="1" customWidth="1"/>
    <col min="13574" max="13574" width="107.140625" style="127" bestFit="1" customWidth="1"/>
    <col min="13575" max="13581" width="21.28515625" style="127" customWidth="1"/>
    <col min="13582" max="13582" width="54" style="127" bestFit="1" customWidth="1"/>
    <col min="13583" max="13583" width="143.140625" style="127" bestFit="1" customWidth="1"/>
    <col min="13584" max="13584" width="58.42578125" style="127" customWidth="1"/>
    <col min="13585" max="13585" width="40.140625" style="127" bestFit="1" customWidth="1"/>
    <col min="13586" max="13586" width="9.140625" style="127"/>
    <col min="13587" max="13587" width="1.7109375" style="127" bestFit="1" customWidth="1"/>
    <col min="13588" max="13595" width="9.140625" style="127"/>
    <col min="13596" max="13596" width="2.42578125" style="127" bestFit="1" customWidth="1"/>
    <col min="13597" max="13826" width="9.140625" style="127"/>
    <col min="13827" max="13827" width="6.42578125" style="127" customWidth="1"/>
    <col min="13828" max="13828" width="72.85546875" style="127" bestFit="1" customWidth="1"/>
    <col min="13829" max="13829" width="40.28515625" style="127" bestFit="1" customWidth="1"/>
    <col min="13830" max="13830" width="107.140625" style="127" bestFit="1" customWidth="1"/>
    <col min="13831" max="13837" width="21.28515625" style="127" customWidth="1"/>
    <col min="13838" max="13838" width="54" style="127" bestFit="1" customWidth="1"/>
    <col min="13839" max="13839" width="143.140625" style="127" bestFit="1" customWidth="1"/>
    <col min="13840" max="13840" width="58.42578125" style="127" customWidth="1"/>
    <col min="13841" max="13841" width="40.140625" style="127" bestFit="1" customWidth="1"/>
    <col min="13842" max="13842" width="9.140625" style="127"/>
    <col min="13843" max="13843" width="1.7109375" style="127" bestFit="1" customWidth="1"/>
    <col min="13844" max="13851" width="9.140625" style="127"/>
    <col min="13852" max="13852" width="2.42578125" style="127" bestFit="1" customWidth="1"/>
    <col min="13853" max="14082" width="9.140625" style="127"/>
    <col min="14083" max="14083" width="6.42578125" style="127" customWidth="1"/>
    <col min="14084" max="14084" width="72.85546875" style="127" bestFit="1" customWidth="1"/>
    <col min="14085" max="14085" width="40.28515625" style="127" bestFit="1" customWidth="1"/>
    <col min="14086" max="14086" width="107.140625" style="127" bestFit="1" customWidth="1"/>
    <col min="14087" max="14093" width="21.28515625" style="127" customWidth="1"/>
    <col min="14094" max="14094" width="54" style="127" bestFit="1" customWidth="1"/>
    <col min="14095" max="14095" width="143.140625" style="127" bestFit="1" customWidth="1"/>
    <col min="14096" max="14096" width="58.42578125" style="127" customWidth="1"/>
    <col min="14097" max="14097" width="40.140625" style="127" bestFit="1" customWidth="1"/>
    <col min="14098" max="14098" width="9.140625" style="127"/>
    <col min="14099" max="14099" width="1.7109375" style="127" bestFit="1" customWidth="1"/>
    <col min="14100" max="14107" width="9.140625" style="127"/>
    <col min="14108" max="14108" width="2.42578125" style="127" bestFit="1" customWidth="1"/>
    <col min="14109" max="14338" width="9.140625" style="127"/>
    <col min="14339" max="14339" width="6.42578125" style="127" customWidth="1"/>
    <col min="14340" max="14340" width="72.85546875" style="127" bestFit="1" customWidth="1"/>
    <col min="14341" max="14341" width="40.28515625" style="127" bestFit="1" customWidth="1"/>
    <col min="14342" max="14342" width="107.140625" style="127" bestFit="1" customWidth="1"/>
    <col min="14343" max="14349" width="21.28515625" style="127" customWidth="1"/>
    <col min="14350" max="14350" width="54" style="127" bestFit="1" customWidth="1"/>
    <col min="14351" max="14351" width="143.140625" style="127" bestFit="1" customWidth="1"/>
    <col min="14352" max="14352" width="58.42578125" style="127" customWidth="1"/>
    <col min="14353" max="14353" width="40.140625" style="127" bestFit="1" customWidth="1"/>
    <col min="14354" max="14354" width="9.140625" style="127"/>
    <col min="14355" max="14355" width="1.7109375" style="127" bestFit="1" customWidth="1"/>
    <col min="14356" max="14363" width="9.140625" style="127"/>
    <col min="14364" max="14364" width="2.42578125" style="127" bestFit="1" customWidth="1"/>
    <col min="14365" max="14594" width="9.140625" style="127"/>
    <col min="14595" max="14595" width="6.42578125" style="127" customWidth="1"/>
    <col min="14596" max="14596" width="72.85546875" style="127" bestFit="1" customWidth="1"/>
    <col min="14597" max="14597" width="40.28515625" style="127" bestFit="1" customWidth="1"/>
    <col min="14598" max="14598" width="107.140625" style="127" bestFit="1" customWidth="1"/>
    <col min="14599" max="14605" width="21.28515625" style="127" customWidth="1"/>
    <col min="14606" max="14606" width="54" style="127" bestFit="1" customWidth="1"/>
    <col min="14607" max="14607" width="143.140625" style="127" bestFit="1" customWidth="1"/>
    <col min="14608" max="14608" width="58.42578125" style="127" customWidth="1"/>
    <col min="14609" max="14609" width="40.140625" style="127" bestFit="1" customWidth="1"/>
    <col min="14610" max="14610" width="9.140625" style="127"/>
    <col min="14611" max="14611" width="1.7109375" style="127" bestFit="1" customWidth="1"/>
    <col min="14612" max="14619" width="9.140625" style="127"/>
    <col min="14620" max="14620" width="2.42578125" style="127" bestFit="1" customWidth="1"/>
    <col min="14621" max="14850" width="9.140625" style="127"/>
    <col min="14851" max="14851" width="6.42578125" style="127" customWidth="1"/>
    <col min="14852" max="14852" width="72.85546875" style="127" bestFit="1" customWidth="1"/>
    <col min="14853" max="14853" width="40.28515625" style="127" bestFit="1" customWidth="1"/>
    <col min="14854" max="14854" width="107.140625" style="127" bestFit="1" customWidth="1"/>
    <col min="14855" max="14861" width="21.28515625" style="127" customWidth="1"/>
    <col min="14862" max="14862" width="54" style="127" bestFit="1" customWidth="1"/>
    <col min="14863" max="14863" width="143.140625" style="127" bestFit="1" customWidth="1"/>
    <col min="14864" max="14864" width="58.42578125" style="127" customWidth="1"/>
    <col min="14865" max="14865" width="40.140625" style="127" bestFit="1" customWidth="1"/>
    <col min="14866" max="14866" width="9.140625" style="127"/>
    <col min="14867" max="14867" width="1.7109375" style="127" bestFit="1" customWidth="1"/>
    <col min="14868" max="14875" width="9.140625" style="127"/>
    <col min="14876" max="14876" width="2.42578125" style="127" bestFit="1" customWidth="1"/>
    <col min="14877" max="15106" width="9.140625" style="127"/>
    <col min="15107" max="15107" width="6.42578125" style="127" customWidth="1"/>
    <col min="15108" max="15108" width="72.85546875" style="127" bestFit="1" customWidth="1"/>
    <col min="15109" max="15109" width="40.28515625" style="127" bestFit="1" customWidth="1"/>
    <col min="15110" max="15110" width="107.140625" style="127" bestFit="1" customWidth="1"/>
    <col min="15111" max="15117" width="21.28515625" style="127" customWidth="1"/>
    <col min="15118" max="15118" width="54" style="127" bestFit="1" customWidth="1"/>
    <col min="15119" max="15119" width="143.140625" style="127" bestFit="1" customWidth="1"/>
    <col min="15120" max="15120" width="58.42578125" style="127" customWidth="1"/>
    <col min="15121" max="15121" width="40.140625" style="127" bestFit="1" customWidth="1"/>
    <col min="15122" max="15122" width="9.140625" style="127"/>
    <col min="15123" max="15123" width="1.7109375" style="127" bestFit="1" customWidth="1"/>
    <col min="15124" max="15131" width="9.140625" style="127"/>
    <col min="15132" max="15132" width="2.42578125" style="127" bestFit="1" customWidth="1"/>
    <col min="15133" max="15362" width="9.140625" style="127"/>
    <col min="15363" max="15363" width="6.42578125" style="127" customWidth="1"/>
    <col min="15364" max="15364" width="72.85546875" style="127" bestFit="1" customWidth="1"/>
    <col min="15365" max="15365" width="40.28515625" style="127" bestFit="1" customWidth="1"/>
    <col min="15366" max="15366" width="107.140625" style="127" bestFit="1" customWidth="1"/>
    <col min="15367" max="15373" width="21.28515625" style="127" customWidth="1"/>
    <col min="15374" max="15374" width="54" style="127" bestFit="1" customWidth="1"/>
    <col min="15375" max="15375" width="143.140625" style="127" bestFit="1" customWidth="1"/>
    <col min="15376" max="15376" width="58.42578125" style="127" customWidth="1"/>
    <col min="15377" max="15377" width="40.140625" style="127" bestFit="1" customWidth="1"/>
    <col min="15378" max="15378" width="9.140625" style="127"/>
    <col min="15379" max="15379" width="1.7109375" style="127" bestFit="1" customWidth="1"/>
    <col min="15380" max="15387" width="9.140625" style="127"/>
    <col min="15388" max="15388" width="2.42578125" style="127" bestFit="1" customWidth="1"/>
    <col min="15389" max="15618" width="9.140625" style="127"/>
    <col min="15619" max="15619" width="6.42578125" style="127" customWidth="1"/>
    <col min="15620" max="15620" width="72.85546875" style="127" bestFit="1" customWidth="1"/>
    <col min="15621" max="15621" width="40.28515625" style="127" bestFit="1" customWidth="1"/>
    <col min="15622" max="15622" width="107.140625" style="127" bestFit="1" customWidth="1"/>
    <col min="15623" max="15629" width="21.28515625" style="127" customWidth="1"/>
    <col min="15630" max="15630" width="54" style="127" bestFit="1" customWidth="1"/>
    <col min="15631" max="15631" width="143.140625" style="127" bestFit="1" customWidth="1"/>
    <col min="15632" max="15632" width="58.42578125" style="127" customWidth="1"/>
    <col min="15633" max="15633" width="40.140625" style="127" bestFit="1" customWidth="1"/>
    <col min="15634" max="15634" width="9.140625" style="127"/>
    <col min="15635" max="15635" width="1.7109375" style="127" bestFit="1" customWidth="1"/>
    <col min="15636" max="15643" width="9.140625" style="127"/>
    <col min="15644" max="15644" width="2.42578125" style="127" bestFit="1" customWidth="1"/>
    <col min="15645" max="15874" width="9.140625" style="127"/>
    <col min="15875" max="15875" width="6.42578125" style="127" customWidth="1"/>
    <col min="15876" max="15876" width="72.85546875" style="127" bestFit="1" customWidth="1"/>
    <col min="15877" max="15877" width="40.28515625" style="127" bestFit="1" customWidth="1"/>
    <col min="15878" max="15878" width="107.140625" style="127" bestFit="1" customWidth="1"/>
    <col min="15879" max="15885" width="21.28515625" style="127" customWidth="1"/>
    <col min="15886" max="15886" width="54" style="127" bestFit="1" customWidth="1"/>
    <col min="15887" max="15887" width="143.140625" style="127" bestFit="1" customWidth="1"/>
    <col min="15888" max="15888" width="58.42578125" style="127" customWidth="1"/>
    <col min="15889" max="15889" width="40.140625" style="127" bestFit="1" customWidth="1"/>
    <col min="15890" max="15890" width="9.140625" style="127"/>
    <col min="15891" max="15891" width="1.7109375" style="127" bestFit="1" customWidth="1"/>
    <col min="15892" max="15899" width="9.140625" style="127"/>
    <col min="15900" max="15900" width="2.42578125" style="127" bestFit="1" customWidth="1"/>
    <col min="15901" max="16130" width="9.140625" style="127"/>
    <col min="16131" max="16131" width="6.42578125" style="127" customWidth="1"/>
    <col min="16132" max="16132" width="72.85546875" style="127" bestFit="1" customWidth="1"/>
    <col min="16133" max="16133" width="40.28515625" style="127" bestFit="1" customWidth="1"/>
    <col min="16134" max="16134" width="107.140625" style="127" bestFit="1" customWidth="1"/>
    <col min="16135" max="16141" width="21.28515625" style="127" customWidth="1"/>
    <col min="16142" max="16142" width="54" style="127" bestFit="1" customWidth="1"/>
    <col min="16143" max="16143" width="143.140625" style="127" bestFit="1" customWidth="1"/>
    <col min="16144" max="16144" width="58.42578125" style="127" customWidth="1"/>
    <col min="16145" max="16145" width="40.140625" style="127" bestFit="1" customWidth="1"/>
    <col min="16146" max="16146" width="9.140625" style="127"/>
    <col min="16147" max="16147" width="1.7109375" style="127" bestFit="1" customWidth="1"/>
    <col min="16148" max="16155" width="9.140625" style="127"/>
    <col min="16156" max="16156" width="2.42578125" style="127" bestFit="1" customWidth="1"/>
    <col min="16157" max="16382" width="9.140625" style="127"/>
    <col min="16383" max="16384" width="8.7109375" style="127" customWidth="1"/>
  </cols>
  <sheetData>
    <row r="1" spans="1:16" ht="18.600000000000001" customHeight="1" x14ac:dyDescent="0.25">
      <c r="A1" s="258" t="s">
        <v>366</v>
      </c>
      <c r="B1" s="258"/>
      <c r="C1" s="125"/>
      <c r="D1" s="126"/>
      <c r="E1" s="126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6" ht="18.600000000000001" customHeight="1" x14ac:dyDescent="0.25">
      <c r="A2" s="259" t="s">
        <v>369</v>
      </c>
      <c r="B2" s="259"/>
      <c r="C2" s="128"/>
      <c r="D2" s="250"/>
      <c r="E2" s="250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6" ht="18.600000000000001" customHeight="1" x14ac:dyDescent="0.25">
      <c r="A3" s="259" t="s">
        <v>367</v>
      </c>
      <c r="B3" s="259"/>
      <c r="C3" s="128"/>
      <c r="D3" s="250"/>
      <c r="E3" s="250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6" ht="18.600000000000001" customHeight="1" x14ac:dyDescent="0.25">
      <c r="A4" s="259" t="s">
        <v>368</v>
      </c>
      <c r="B4" s="259"/>
      <c r="C4" s="128"/>
      <c r="D4" s="250"/>
      <c r="E4" s="250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</row>
    <row r="5" spans="1:16" ht="18.600000000000001" customHeight="1" x14ac:dyDescent="0.25">
      <c r="A5" s="250" t="s">
        <v>1171</v>
      </c>
      <c r="B5" s="250"/>
      <c r="C5" s="128"/>
      <c r="D5" s="250"/>
      <c r="E5" s="250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</row>
    <row r="6" spans="1:16" ht="18.600000000000001" customHeight="1" thickBot="1" x14ac:dyDescent="0.3">
      <c r="A6" s="129"/>
      <c r="B6" s="130"/>
      <c r="C6" s="128"/>
      <c r="D6" s="250"/>
      <c r="E6" s="250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</row>
    <row r="7" spans="1:16" s="131" customFormat="1" ht="24" customHeight="1" thickTop="1" thickBot="1" x14ac:dyDescent="0.3">
      <c r="A7" s="199" t="s">
        <v>1</v>
      </c>
      <c r="B7" s="199" t="s">
        <v>2</v>
      </c>
      <c r="C7" s="199" t="s">
        <v>3</v>
      </c>
      <c r="D7" s="199" t="s">
        <v>4</v>
      </c>
      <c r="E7" s="199" t="s">
        <v>5</v>
      </c>
      <c r="F7" s="199" t="s">
        <v>6</v>
      </c>
      <c r="G7" s="200" t="s">
        <v>7</v>
      </c>
      <c r="H7" s="200" t="s">
        <v>8</v>
      </c>
      <c r="I7" s="200" t="s">
        <v>9</v>
      </c>
      <c r="J7" s="200" t="s">
        <v>10</v>
      </c>
      <c r="K7" s="200" t="s">
        <v>11</v>
      </c>
      <c r="L7" s="200" t="s">
        <v>12</v>
      </c>
      <c r="M7" s="200" t="s">
        <v>13</v>
      </c>
      <c r="N7" s="200" t="s">
        <v>14</v>
      </c>
      <c r="O7" s="200" t="s">
        <v>16</v>
      </c>
      <c r="P7" s="199" t="s">
        <v>17</v>
      </c>
    </row>
    <row r="8" spans="1:16" s="121" customFormat="1" ht="12.75" customHeight="1" thickTop="1" x14ac:dyDescent="0.25">
      <c r="A8" s="181">
        <v>1</v>
      </c>
      <c r="B8" s="251" t="s">
        <v>453</v>
      </c>
      <c r="C8" s="251" t="s">
        <v>19</v>
      </c>
      <c r="D8" s="251">
        <v>849010901</v>
      </c>
      <c r="E8" s="251" t="s">
        <v>609</v>
      </c>
      <c r="F8" s="251" t="s">
        <v>38</v>
      </c>
      <c r="G8" s="251" t="s">
        <v>638</v>
      </c>
      <c r="H8" s="170"/>
      <c r="I8" s="171">
        <v>0</v>
      </c>
      <c r="J8" s="171">
        <v>10</v>
      </c>
      <c r="K8" s="171">
        <v>1</v>
      </c>
      <c r="L8" s="171">
        <f t="shared" ref="L8:L39" si="0">I8+J8-K8</f>
        <v>9</v>
      </c>
      <c r="M8" s="171">
        <v>5</v>
      </c>
      <c r="N8" s="156" t="str">
        <f t="shared" ref="N8:N71" si="1">IF((L8&lt;=M8),"Request","")</f>
        <v/>
      </c>
      <c r="O8" s="158" t="s">
        <v>25</v>
      </c>
      <c r="P8" s="157" t="str">
        <f t="shared" ref="P8:P19" si="2">IF(N8="Request","Newly Requested Spares","")</f>
        <v/>
      </c>
    </row>
    <row r="9" spans="1:16" s="121" customFormat="1" ht="12.75" customHeight="1" x14ac:dyDescent="0.25">
      <c r="A9" s="181">
        <v>2</v>
      </c>
      <c r="B9" s="156" t="s">
        <v>453</v>
      </c>
      <c r="C9" s="156" t="s">
        <v>19</v>
      </c>
      <c r="D9" s="156">
        <v>849010901</v>
      </c>
      <c r="E9" s="156" t="s">
        <v>610</v>
      </c>
      <c r="F9" s="156" t="s">
        <v>38</v>
      </c>
      <c r="G9" s="156" t="s">
        <v>638</v>
      </c>
      <c r="H9" s="170"/>
      <c r="I9" s="171">
        <v>0</v>
      </c>
      <c r="J9" s="171">
        <v>5</v>
      </c>
      <c r="K9" s="171">
        <v>0</v>
      </c>
      <c r="L9" s="171">
        <f t="shared" si="0"/>
        <v>5</v>
      </c>
      <c r="M9" s="171">
        <v>5</v>
      </c>
      <c r="N9" s="156" t="str">
        <f t="shared" si="1"/>
        <v>Request</v>
      </c>
      <c r="O9" s="158" t="s">
        <v>25</v>
      </c>
      <c r="P9" s="157" t="str">
        <f t="shared" si="2"/>
        <v>Newly Requested Spares</v>
      </c>
    </row>
    <row r="10" spans="1:16" s="121" customFormat="1" ht="11.25" x14ac:dyDescent="0.25">
      <c r="A10" s="181">
        <v>3</v>
      </c>
      <c r="B10" s="156" t="s">
        <v>772</v>
      </c>
      <c r="C10" s="156" t="s">
        <v>243</v>
      </c>
      <c r="D10" s="158" t="s">
        <v>25</v>
      </c>
      <c r="E10" s="156" t="s">
        <v>546</v>
      </c>
      <c r="F10" s="156" t="s">
        <v>198</v>
      </c>
      <c r="G10" s="156" t="s">
        <v>638</v>
      </c>
      <c r="H10" s="172"/>
      <c r="I10" s="171">
        <v>0</v>
      </c>
      <c r="J10" s="171">
        <v>0</v>
      </c>
      <c r="K10" s="171">
        <v>0</v>
      </c>
      <c r="L10" s="171">
        <f t="shared" si="0"/>
        <v>0</v>
      </c>
      <c r="M10" s="171">
        <v>2</v>
      </c>
      <c r="N10" s="156" t="str">
        <f t="shared" si="1"/>
        <v>Request</v>
      </c>
      <c r="O10" s="158" t="s">
        <v>25</v>
      </c>
      <c r="P10" s="157" t="str">
        <f t="shared" si="2"/>
        <v>Newly Requested Spares</v>
      </c>
    </row>
    <row r="11" spans="1:16" s="121" customFormat="1" ht="12.75" customHeight="1" x14ac:dyDescent="0.25">
      <c r="A11" s="181">
        <v>4</v>
      </c>
      <c r="B11" s="156" t="s">
        <v>1119</v>
      </c>
      <c r="C11" s="156" t="s">
        <v>322</v>
      </c>
      <c r="D11" s="158" t="s">
        <v>25</v>
      </c>
      <c r="E11" s="156" t="s">
        <v>1120</v>
      </c>
      <c r="F11" s="156" t="s">
        <v>354</v>
      </c>
      <c r="G11" s="156" t="s">
        <v>638</v>
      </c>
      <c r="H11" s="170"/>
      <c r="I11" s="171">
        <v>0</v>
      </c>
      <c r="J11" s="171">
        <v>10</v>
      </c>
      <c r="K11" s="171">
        <v>2</v>
      </c>
      <c r="L11" s="171">
        <f t="shared" si="0"/>
        <v>8</v>
      </c>
      <c r="M11" s="171">
        <v>1</v>
      </c>
      <c r="N11" s="156" t="str">
        <f t="shared" si="1"/>
        <v/>
      </c>
      <c r="O11" s="158" t="s">
        <v>25</v>
      </c>
      <c r="P11" s="157" t="str">
        <f t="shared" si="2"/>
        <v/>
      </c>
    </row>
    <row r="12" spans="1:16" s="121" customFormat="1" ht="12.75" hidden="1" customHeight="1" x14ac:dyDescent="0.25">
      <c r="A12" s="181">
        <v>5</v>
      </c>
      <c r="B12" s="156" t="s">
        <v>278</v>
      </c>
      <c r="C12" s="156" t="s">
        <v>19</v>
      </c>
      <c r="D12" s="158" t="s">
        <v>25</v>
      </c>
      <c r="E12" s="156" t="s">
        <v>979</v>
      </c>
      <c r="F12" s="172" t="s">
        <v>83</v>
      </c>
      <c r="G12" s="156" t="s">
        <v>638</v>
      </c>
      <c r="H12" s="172"/>
      <c r="I12" s="171">
        <v>0</v>
      </c>
      <c r="J12" s="171">
        <v>3</v>
      </c>
      <c r="K12" s="171">
        <v>0</v>
      </c>
      <c r="L12" s="171">
        <f t="shared" si="0"/>
        <v>3</v>
      </c>
      <c r="M12" s="171">
        <v>2</v>
      </c>
      <c r="N12" s="156" t="str">
        <f t="shared" si="1"/>
        <v/>
      </c>
      <c r="O12" s="158" t="s">
        <v>25</v>
      </c>
      <c r="P12" s="157" t="str">
        <f t="shared" si="2"/>
        <v/>
      </c>
    </row>
    <row r="13" spans="1:16" s="121" customFormat="1" ht="12.75" customHeight="1" x14ac:dyDescent="0.25">
      <c r="A13" s="181">
        <v>6</v>
      </c>
      <c r="B13" s="156" t="s">
        <v>308</v>
      </c>
      <c r="C13" s="156" t="s">
        <v>19</v>
      </c>
      <c r="D13" s="158" t="s">
        <v>25</v>
      </c>
      <c r="E13" s="157" t="s">
        <v>950</v>
      </c>
      <c r="F13" s="156" t="s">
        <v>92</v>
      </c>
      <c r="G13" s="156" t="s">
        <v>638</v>
      </c>
      <c r="H13" s="172"/>
      <c r="I13" s="171">
        <v>0</v>
      </c>
      <c r="J13" s="171">
        <v>1</v>
      </c>
      <c r="K13" s="171">
        <v>0</v>
      </c>
      <c r="L13" s="171">
        <f t="shared" si="0"/>
        <v>1</v>
      </c>
      <c r="M13" s="171">
        <v>1</v>
      </c>
      <c r="N13" s="156" t="str">
        <f t="shared" si="1"/>
        <v>Request</v>
      </c>
      <c r="O13" s="158" t="s">
        <v>25</v>
      </c>
      <c r="P13" s="157" t="str">
        <f t="shared" si="2"/>
        <v>Newly Requested Spares</v>
      </c>
    </row>
    <row r="14" spans="1:16" s="121" customFormat="1" ht="12.75" customHeight="1" x14ac:dyDescent="0.25">
      <c r="A14" s="181">
        <v>7</v>
      </c>
      <c r="B14" s="156" t="s">
        <v>618</v>
      </c>
      <c r="C14" s="156" t="s">
        <v>19</v>
      </c>
      <c r="D14" s="158" t="s">
        <v>25</v>
      </c>
      <c r="E14" s="157" t="s">
        <v>617</v>
      </c>
      <c r="F14" s="156" t="s">
        <v>92</v>
      </c>
      <c r="G14" s="156" t="s">
        <v>638</v>
      </c>
      <c r="H14" s="172"/>
      <c r="I14" s="171">
        <v>0</v>
      </c>
      <c r="J14" s="171">
        <v>5</v>
      </c>
      <c r="K14" s="171">
        <v>0</v>
      </c>
      <c r="L14" s="171">
        <f t="shared" si="0"/>
        <v>5</v>
      </c>
      <c r="M14" s="171">
        <v>1</v>
      </c>
      <c r="N14" s="156" t="str">
        <f t="shared" si="1"/>
        <v/>
      </c>
      <c r="O14" s="158" t="s">
        <v>25</v>
      </c>
      <c r="P14" s="157" t="str">
        <f t="shared" si="2"/>
        <v/>
      </c>
    </row>
    <row r="15" spans="1:16" s="121" customFormat="1" ht="12.75" customHeight="1" x14ac:dyDescent="0.25">
      <c r="A15" s="181">
        <v>8</v>
      </c>
      <c r="B15" s="156" t="s">
        <v>421</v>
      </c>
      <c r="C15" s="156" t="s">
        <v>19</v>
      </c>
      <c r="D15" s="158" t="s">
        <v>25</v>
      </c>
      <c r="E15" s="156" t="s">
        <v>416</v>
      </c>
      <c r="F15" s="156" t="s">
        <v>38</v>
      </c>
      <c r="G15" s="156" t="s">
        <v>386</v>
      </c>
      <c r="H15" s="172"/>
      <c r="I15" s="171">
        <v>0</v>
      </c>
      <c r="J15" s="171">
        <v>10</v>
      </c>
      <c r="K15" s="171">
        <v>0</v>
      </c>
      <c r="L15" s="171">
        <f t="shared" si="0"/>
        <v>10</v>
      </c>
      <c r="M15" s="171">
        <v>2</v>
      </c>
      <c r="N15" s="156" t="str">
        <f t="shared" si="1"/>
        <v/>
      </c>
      <c r="O15" s="158" t="s">
        <v>25</v>
      </c>
      <c r="P15" s="157" t="str">
        <f t="shared" si="2"/>
        <v/>
      </c>
    </row>
    <row r="16" spans="1:16" s="121" customFormat="1" ht="12.75" customHeight="1" x14ac:dyDescent="0.25">
      <c r="A16" s="181">
        <v>9</v>
      </c>
      <c r="B16" s="156" t="s">
        <v>106</v>
      </c>
      <c r="C16" s="156" t="s">
        <v>405</v>
      </c>
      <c r="D16" s="158" t="s">
        <v>25</v>
      </c>
      <c r="E16" s="156" t="s">
        <v>980</v>
      </c>
      <c r="F16" s="156" t="s">
        <v>462</v>
      </c>
      <c r="G16" s="156" t="s">
        <v>638</v>
      </c>
      <c r="H16" s="172"/>
      <c r="I16" s="171">
        <v>0</v>
      </c>
      <c r="J16" s="171">
        <v>1</v>
      </c>
      <c r="K16" s="171">
        <v>0</v>
      </c>
      <c r="L16" s="171">
        <f t="shared" si="0"/>
        <v>1</v>
      </c>
      <c r="M16" s="171">
        <v>1</v>
      </c>
      <c r="N16" s="156" t="str">
        <f t="shared" si="1"/>
        <v>Request</v>
      </c>
      <c r="O16" s="158" t="s">
        <v>25</v>
      </c>
      <c r="P16" s="157" t="str">
        <f t="shared" si="2"/>
        <v>Newly Requested Spares</v>
      </c>
    </row>
    <row r="17" spans="1:16" s="121" customFormat="1" ht="12.75" customHeight="1" x14ac:dyDescent="0.25">
      <c r="A17" s="181">
        <v>10</v>
      </c>
      <c r="B17" s="156" t="s">
        <v>145</v>
      </c>
      <c r="C17" s="156" t="s">
        <v>240</v>
      </c>
      <c r="D17" s="158" t="s">
        <v>25</v>
      </c>
      <c r="E17" s="156" t="s">
        <v>463</v>
      </c>
      <c r="F17" s="156" t="s">
        <v>425</v>
      </c>
      <c r="G17" s="156" t="s">
        <v>638</v>
      </c>
      <c r="H17" s="172"/>
      <c r="I17" s="171">
        <v>0</v>
      </c>
      <c r="J17" s="171">
        <v>22</v>
      </c>
      <c r="K17" s="171">
        <v>0</v>
      </c>
      <c r="L17" s="171">
        <f t="shared" si="0"/>
        <v>22</v>
      </c>
      <c r="M17" s="171">
        <v>1</v>
      </c>
      <c r="N17" s="156" t="str">
        <f t="shared" si="1"/>
        <v/>
      </c>
      <c r="O17" s="158" t="s">
        <v>25</v>
      </c>
      <c r="P17" s="157" t="str">
        <f t="shared" si="2"/>
        <v/>
      </c>
    </row>
    <row r="18" spans="1:16" s="121" customFormat="1" ht="12.75" customHeight="1" x14ac:dyDescent="0.25">
      <c r="A18" s="181">
        <v>11</v>
      </c>
      <c r="B18" s="156" t="s">
        <v>145</v>
      </c>
      <c r="C18" s="156" t="s">
        <v>240</v>
      </c>
      <c r="D18" s="158" t="s">
        <v>25</v>
      </c>
      <c r="E18" s="156" t="s">
        <v>464</v>
      </c>
      <c r="F18" s="156" t="s">
        <v>425</v>
      </c>
      <c r="G18" s="156" t="s">
        <v>638</v>
      </c>
      <c r="H18" s="172"/>
      <c r="I18" s="171">
        <v>0</v>
      </c>
      <c r="J18" s="171">
        <v>9</v>
      </c>
      <c r="K18" s="171">
        <v>0</v>
      </c>
      <c r="L18" s="171">
        <f t="shared" si="0"/>
        <v>9</v>
      </c>
      <c r="M18" s="171">
        <v>1</v>
      </c>
      <c r="N18" s="156" t="str">
        <f t="shared" si="1"/>
        <v/>
      </c>
      <c r="O18" s="158" t="s">
        <v>25</v>
      </c>
      <c r="P18" s="157" t="str">
        <f t="shared" si="2"/>
        <v/>
      </c>
    </row>
    <row r="19" spans="1:16" s="121" customFormat="1" ht="12.75" customHeight="1" x14ac:dyDescent="0.25">
      <c r="A19" s="181">
        <v>12</v>
      </c>
      <c r="B19" s="156" t="s">
        <v>636</v>
      </c>
      <c r="C19" s="156" t="s">
        <v>240</v>
      </c>
      <c r="D19" s="158" t="s">
        <v>25</v>
      </c>
      <c r="E19" s="158" t="s">
        <v>466</v>
      </c>
      <c r="F19" s="172" t="s">
        <v>83</v>
      </c>
      <c r="G19" s="156" t="s">
        <v>638</v>
      </c>
      <c r="H19" s="170"/>
      <c r="I19" s="171">
        <v>0</v>
      </c>
      <c r="J19" s="171">
        <v>4</v>
      </c>
      <c r="K19" s="171">
        <v>0</v>
      </c>
      <c r="L19" s="171">
        <f t="shared" si="0"/>
        <v>4</v>
      </c>
      <c r="M19" s="171">
        <v>2</v>
      </c>
      <c r="N19" s="156" t="str">
        <f t="shared" si="1"/>
        <v/>
      </c>
      <c r="O19" s="158" t="s">
        <v>25</v>
      </c>
      <c r="P19" s="157" t="str">
        <f t="shared" si="2"/>
        <v/>
      </c>
    </row>
    <row r="20" spans="1:16" s="121" customFormat="1" ht="12.75" customHeight="1" x14ac:dyDescent="0.25">
      <c r="A20" s="181">
        <v>13</v>
      </c>
      <c r="B20" s="156" t="s">
        <v>537</v>
      </c>
      <c r="C20" s="156" t="s">
        <v>240</v>
      </c>
      <c r="D20" s="158" t="s">
        <v>25</v>
      </c>
      <c r="E20" s="156" t="s">
        <v>622</v>
      </c>
      <c r="F20" s="172" t="s">
        <v>83</v>
      </c>
      <c r="G20" s="156" t="s">
        <v>638</v>
      </c>
      <c r="H20" s="172"/>
      <c r="I20" s="171">
        <v>0</v>
      </c>
      <c r="J20" s="171">
        <v>2</v>
      </c>
      <c r="K20" s="171">
        <v>0</v>
      </c>
      <c r="L20" s="171">
        <f t="shared" si="0"/>
        <v>2</v>
      </c>
      <c r="M20" s="171">
        <v>5</v>
      </c>
      <c r="N20" s="156" t="str">
        <f t="shared" si="1"/>
        <v>Request</v>
      </c>
      <c r="O20" s="158" t="s">
        <v>25</v>
      </c>
      <c r="P20" s="157"/>
    </row>
    <row r="21" spans="1:16" s="121" customFormat="1" ht="12.75" customHeight="1" x14ac:dyDescent="0.25">
      <c r="A21" s="181">
        <v>14</v>
      </c>
      <c r="B21" s="156" t="s">
        <v>145</v>
      </c>
      <c r="C21" s="156" t="s">
        <v>240</v>
      </c>
      <c r="D21" s="158" t="s">
        <v>25</v>
      </c>
      <c r="E21" s="156" t="s">
        <v>467</v>
      </c>
      <c r="F21" s="156" t="s">
        <v>184</v>
      </c>
      <c r="G21" s="156" t="s">
        <v>638</v>
      </c>
      <c r="H21" s="172"/>
      <c r="I21" s="171">
        <v>0</v>
      </c>
      <c r="J21" s="171">
        <v>1</v>
      </c>
      <c r="K21" s="171">
        <v>0</v>
      </c>
      <c r="L21" s="171">
        <f t="shared" si="0"/>
        <v>1</v>
      </c>
      <c r="M21" s="171">
        <v>1</v>
      </c>
      <c r="N21" s="156" t="str">
        <f t="shared" si="1"/>
        <v>Request</v>
      </c>
      <c r="O21" s="158" t="s">
        <v>25</v>
      </c>
      <c r="P21" s="157"/>
    </row>
    <row r="22" spans="1:16" s="121" customFormat="1" ht="12.75" customHeight="1" x14ac:dyDescent="0.25">
      <c r="A22" s="181">
        <v>15</v>
      </c>
      <c r="B22" s="156" t="s">
        <v>538</v>
      </c>
      <c r="C22" s="156" t="s">
        <v>19</v>
      </c>
      <c r="D22" s="158" t="s">
        <v>25</v>
      </c>
      <c r="E22" s="156" t="s">
        <v>470</v>
      </c>
      <c r="F22" s="156" t="s">
        <v>38</v>
      </c>
      <c r="G22" s="156" t="s">
        <v>638</v>
      </c>
      <c r="H22" s="172"/>
      <c r="I22" s="171">
        <v>0</v>
      </c>
      <c r="J22" s="171">
        <v>2</v>
      </c>
      <c r="K22" s="171">
        <v>0</v>
      </c>
      <c r="L22" s="171">
        <f t="shared" si="0"/>
        <v>2</v>
      </c>
      <c r="M22" s="171">
        <v>5</v>
      </c>
      <c r="N22" s="156" t="str">
        <f t="shared" si="1"/>
        <v>Request</v>
      </c>
      <c r="O22" s="158" t="s">
        <v>25</v>
      </c>
      <c r="P22" s="157" t="str">
        <f>IF(N22="Request","Newly Requested Spares","")</f>
        <v>Newly Requested Spares</v>
      </c>
    </row>
    <row r="23" spans="1:16" s="121" customFormat="1" ht="12.75" customHeight="1" x14ac:dyDescent="0.25">
      <c r="A23" s="181">
        <v>16</v>
      </c>
      <c r="B23" s="156" t="s">
        <v>539</v>
      </c>
      <c r="C23" s="158" t="s">
        <v>25</v>
      </c>
      <c r="D23" s="158" t="s">
        <v>25</v>
      </c>
      <c r="E23" s="156" t="s">
        <v>473</v>
      </c>
      <c r="F23" s="156" t="s">
        <v>425</v>
      </c>
      <c r="G23" s="156" t="s">
        <v>638</v>
      </c>
      <c r="H23" s="172"/>
      <c r="I23" s="171">
        <v>0</v>
      </c>
      <c r="J23" s="171">
        <v>5</v>
      </c>
      <c r="K23" s="171">
        <v>0</v>
      </c>
      <c r="L23" s="171">
        <f t="shared" si="0"/>
        <v>5</v>
      </c>
      <c r="M23" s="171">
        <v>5</v>
      </c>
      <c r="N23" s="156" t="str">
        <f t="shared" si="1"/>
        <v>Request</v>
      </c>
      <c r="O23" s="158" t="s">
        <v>25</v>
      </c>
      <c r="P23" s="157"/>
    </row>
    <row r="24" spans="1:16" s="121" customFormat="1" ht="12.75" customHeight="1" x14ac:dyDescent="0.25">
      <c r="A24" s="181">
        <v>17</v>
      </c>
      <c r="B24" s="156" t="s">
        <v>539</v>
      </c>
      <c r="C24" s="158" t="s">
        <v>25</v>
      </c>
      <c r="D24" s="158" t="s">
        <v>25</v>
      </c>
      <c r="E24" s="156" t="s">
        <v>474</v>
      </c>
      <c r="F24" s="156" t="s">
        <v>425</v>
      </c>
      <c r="G24" s="156" t="s">
        <v>638</v>
      </c>
      <c r="H24" s="172"/>
      <c r="I24" s="171">
        <v>0</v>
      </c>
      <c r="J24" s="171">
        <v>0</v>
      </c>
      <c r="K24" s="171">
        <v>0</v>
      </c>
      <c r="L24" s="171">
        <f t="shared" si="0"/>
        <v>0</v>
      </c>
      <c r="M24" s="171">
        <v>5</v>
      </c>
      <c r="N24" s="156" t="str">
        <f t="shared" si="1"/>
        <v>Request</v>
      </c>
      <c r="O24" s="158" t="s">
        <v>25</v>
      </c>
      <c r="P24" s="157" t="str">
        <f t="shared" ref="P24:P29" si="3">IF(N24="Request","Newly Requested Spares","")</f>
        <v>Newly Requested Spares</v>
      </c>
    </row>
    <row r="25" spans="1:16" s="121" customFormat="1" ht="12.75" customHeight="1" x14ac:dyDescent="0.25">
      <c r="A25" s="181">
        <v>18</v>
      </c>
      <c r="B25" s="156" t="s">
        <v>557</v>
      </c>
      <c r="C25" s="156" t="s">
        <v>44</v>
      </c>
      <c r="D25" s="159" t="s">
        <v>25</v>
      </c>
      <c r="E25" s="157" t="s">
        <v>513</v>
      </c>
      <c r="F25" s="172" t="s">
        <v>83</v>
      </c>
      <c r="G25" s="156" t="s">
        <v>638</v>
      </c>
      <c r="H25" s="172"/>
      <c r="I25" s="171">
        <v>0</v>
      </c>
      <c r="J25" s="171">
        <v>1</v>
      </c>
      <c r="K25" s="171">
        <v>0</v>
      </c>
      <c r="L25" s="171">
        <f t="shared" si="0"/>
        <v>1</v>
      </c>
      <c r="M25" s="171">
        <v>5</v>
      </c>
      <c r="N25" s="156" t="str">
        <f t="shared" si="1"/>
        <v>Request</v>
      </c>
      <c r="O25" s="158" t="s">
        <v>25</v>
      </c>
      <c r="P25" s="157" t="str">
        <f t="shared" si="3"/>
        <v>Newly Requested Spares</v>
      </c>
    </row>
    <row r="26" spans="1:16" s="121" customFormat="1" ht="12.75" customHeight="1" x14ac:dyDescent="0.25">
      <c r="A26" s="181">
        <v>19</v>
      </c>
      <c r="B26" s="156" t="s">
        <v>660</v>
      </c>
      <c r="C26" s="156" t="s">
        <v>19</v>
      </c>
      <c r="D26" s="159" t="s">
        <v>25</v>
      </c>
      <c r="E26" s="157" t="s">
        <v>507</v>
      </c>
      <c r="F26" s="172" t="s">
        <v>83</v>
      </c>
      <c r="G26" s="156" t="s">
        <v>386</v>
      </c>
      <c r="H26" s="172"/>
      <c r="I26" s="171">
        <v>0</v>
      </c>
      <c r="J26" s="171">
        <v>2</v>
      </c>
      <c r="K26" s="171">
        <v>0</v>
      </c>
      <c r="L26" s="171">
        <f t="shared" si="0"/>
        <v>2</v>
      </c>
      <c r="M26" s="171">
        <v>5</v>
      </c>
      <c r="N26" s="156" t="str">
        <f t="shared" si="1"/>
        <v>Request</v>
      </c>
      <c r="O26" s="158" t="s">
        <v>25</v>
      </c>
      <c r="P26" s="157" t="str">
        <f t="shared" si="3"/>
        <v>Newly Requested Spares</v>
      </c>
    </row>
    <row r="27" spans="1:16" s="121" customFormat="1" ht="12.75" customHeight="1" x14ac:dyDescent="0.25">
      <c r="A27" s="181">
        <v>20</v>
      </c>
      <c r="B27" s="156" t="s">
        <v>501</v>
      </c>
      <c r="C27" s="156" t="s">
        <v>19</v>
      </c>
      <c r="D27" s="159" t="s">
        <v>25</v>
      </c>
      <c r="E27" s="157" t="s">
        <v>508</v>
      </c>
      <c r="F27" s="172" t="s">
        <v>83</v>
      </c>
      <c r="G27" s="156" t="s">
        <v>638</v>
      </c>
      <c r="H27" s="172"/>
      <c r="I27" s="171">
        <v>0</v>
      </c>
      <c r="J27" s="171">
        <v>0</v>
      </c>
      <c r="K27" s="171">
        <v>0</v>
      </c>
      <c r="L27" s="171">
        <f t="shared" si="0"/>
        <v>0</v>
      </c>
      <c r="M27" s="171">
        <v>5</v>
      </c>
      <c r="N27" s="156" t="str">
        <f t="shared" si="1"/>
        <v>Request</v>
      </c>
      <c r="O27" s="158" t="s">
        <v>25</v>
      </c>
      <c r="P27" s="157" t="str">
        <f t="shared" si="3"/>
        <v>Newly Requested Spares</v>
      </c>
    </row>
    <row r="28" spans="1:16" s="121" customFormat="1" ht="12.75" customHeight="1" x14ac:dyDescent="0.25">
      <c r="A28" s="181">
        <v>21</v>
      </c>
      <c r="B28" s="156" t="s">
        <v>501</v>
      </c>
      <c r="C28" s="156" t="s">
        <v>19</v>
      </c>
      <c r="D28" s="159" t="s">
        <v>25</v>
      </c>
      <c r="E28" s="157" t="s">
        <v>509</v>
      </c>
      <c r="F28" s="172" t="s">
        <v>83</v>
      </c>
      <c r="G28" s="156" t="s">
        <v>638</v>
      </c>
      <c r="H28" s="172"/>
      <c r="I28" s="171">
        <v>0</v>
      </c>
      <c r="J28" s="171">
        <v>5</v>
      </c>
      <c r="K28" s="171">
        <v>0</v>
      </c>
      <c r="L28" s="171">
        <f t="shared" si="0"/>
        <v>5</v>
      </c>
      <c r="M28" s="171">
        <v>5</v>
      </c>
      <c r="N28" s="156" t="str">
        <f t="shared" si="1"/>
        <v>Request</v>
      </c>
      <c r="O28" s="158" t="s">
        <v>25</v>
      </c>
      <c r="P28" s="157" t="str">
        <f t="shared" si="3"/>
        <v>Newly Requested Spares</v>
      </c>
    </row>
    <row r="29" spans="1:16" s="121" customFormat="1" ht="12.75" customHeight="1" x14ac:dyDescent="0.25">
      <c r="A29" s="181">
        <v>22</v>
      </c>
      <c r="B29" s="156" t="s">
        <v>538</v>
      </c>
      <c r="C29" s="156" t="s">
        <v>19</v>
      </c>
      <c r="D29" s="159" t="s">
        <v>25</v>
      </c>
      <c r="E29" s="157" t="s">
        <v>491</v>
      </c>
      <c r="F29" s="172" t="s">
        <v>83</v>
      </c>
      <c r="G29" s="156" t="s">
        <v>638</v>
      </c>
      <c r="H29" s="172"/>
      <c r="I29" s="171">
        <v>0</v>
      </c>
      <c r="J29" s="171">
        <v>1</v>
      </c>
      <c r="K29" s="171">
        <v>0</v>
      </c>
      <c r="L29" s="171">
        <f t="shared" si="0"/>
        <v>1</v>
      </c>
      <c r="M29" s="171">
        <v>5</v>
      </c>
      <c r="N29" s="156" t="str">
        <f t="shared" si="1"/>
        <v>Request</v>
      </c>
      <c r="O29" s="158" t="s">
        <v>25</v>
      </c>
      <c r="P29" s="157" t="str">
        <f t="shared" si="3"/>
        <v>Newly Requested Spares</v>
      </c>
    </row>
    <row r="30" spans="1:16" s="121" customFormat="1" ht="12.75" customHeight="1" x14ac:dyDescent="0.25">
      <c r="A30" s="181">
        <v>23</v>
      </c>
      <c r="B30" s="156" t="s">
        <v>555</v>
      </c>
      <c r="C30" s="156" t="s">
        <v>19</v>
      </c>
      <c r="D30" s="176" t="s">
        <v>25</v>
      </c>
      <c r="E30" s="156" t="s">
        <v>655</v>
      </c>
      <c r="F30" s="172" t="s">
        <v>38</v>
      </c>
      <c r="G30" s="156" t="s">
        <v>638</v>
      </c>
      <c r="H30" s="172"/>
      <c r="I30" s="171">
        <v>0</v>
      </c>
      <c r="J30" s="171">
        <v>46</v>
      </c>
      <c r="K30" s="171">
        <v>0</v>
      </c>
      <c r="L30" s="171">
        <f t="shared" si="0"/>
        <v>46</v>
      </c>
      <c r="M30" s="171">
        <v>20</v>
      </c>
      <c r="N30" s="156" t="str">
        <f t="shared" si="1"/>
        <v/>
      </c>
      <c r="O30" s="158" t="s">
        <v>25</v>
      </c>
      <c r="P30" s="157"/>
    </row>
    <row r="31" spans="1:16" s="121" customFormat="1" ht="12.75" hidden="1" customHeight="1" x14ac:dyDescent="0.25">
      <c r="A31" s="181">
        <v>24</v>
      </c>
      <c r="B31" s="156" t="s">
        <v>222</v>
      </c>
      <c r="C31" s="156" t="s">
        <v>30</v>
      </c>
      <c r="D31" s="176" t="s">
        <v>25</v>
      </c>
      <c r="E31" s="156" t="s">
        <v>601</v>
      </c>
      <c r="F31" s="156" t="s">
        <v>83</v>
      </c>
      <c r="G31" s="156" t="s">
        <v>638</v>
      </c>
      <c r="H31" s="172"/>
      <c r="I31" s="171">
        <v>0</v>
      </c>
      <c r="J31" s="171">
        <v>0</v>
      </c>
      <c r="K31" s="171">
        <v>0</v>
      </c>
      <c r="L31" s="171">
        <f t="shared" si="0"/>
        <v>0</v>
      </c>
      <c r="M31" s="171">
        <v>1</v>
      </c>
      <c r="N31" s="156" t="str">
        <f t="shared" si="1"/>
        <v>Request</v>
      </c>
      <c r="O31" s="158" t="s">
        <v>25</v>
      </c>
      <c r="P31" s="157" t="str">
        <f t="shared" ref="P31:P52" si="4">IF(N31="Request","Newly Requested Spares","")</f>
        <v>Newly Requested Spares</v>
      </c>
    </row>
    <row r="32" spans="1:16" s="121" customFormat="1" ht="12.75" customHeight="1" x14ac:dyDescent="0.25">
      <c r="A32" s="181">
        <v>25</v>
      </c>
      <c r="B32" s="156" t="s">
        <v>557</v>
      </c>
      <c r="C32" s="156" t="s">
        <v>243</v>
      </c>
      <c r="D32" s="158" t="s">
        <v>25</v>
      </c>
      <c r="E32" s="158" t="s">
        <v>767</v>
      </c>
      <c r="F32" s="156" t="s">
        <v>38</v>
      </c>
      <c r="G32" s="156" t="s">
        <v>638</v>
      </c>
      <c r="H32" s="172"/>
      <c r="I32" s="171">
        <v>0</v>
      </c>
      <c r="J32" s="171">
        <v>0</v>
      </c>
      <c r="K32" s="171">
        <v>0</v>
      </c>
      <c r="L32" s="171">
        <f t="shared" si="0"/>
        <v>0</v>
      </c>
      <c r="M32" s="174">
        <v>10</v>
      </c>
      <c r="N32" s="156" t="str">
        <f t="shared" si="1"/>
        <v>Request</v>
      </c>
      <c r="O32" s="158" t="s">
        <v>25</v>
      </c>
      <c r="P32" s="157" t="str">
        <f t="shared" si="4"/>
        <v>Newly Requested Spares</v>
      </c>
    </row>
    <row r="33" spans="1:27" s="121" customFormat="1" ht="12.75" customHeight="1" x14ac:dyDescent="0.25">
      <c r="A33" s="181">
        <v>26</v>
      </c>
      <c r="B33" s="156" t="s">
        <v>557</v>
      </c>
      <c r="C33" s="156" t="s">
        <v>243</v>
      </c>
      <c r="D33" s="158" t="s">
        <v>25</v>
      </c>
      <c r="E33" s="158" t="s">
        <v>629</v>
      </c>
      <c r="F33" s="156" t="s">
        <v>38</v>
      </c>
      <c r="G33" s="156" t="s">
        <v>638</v>
      </c>
      <c r="H33" s="172"/>
      <c r="I33" s="171">
        <v>0</v>
      </c>
      <c r="J33" s="171">
        <v>0</v>
      </c>
      <c r="K33" s="171">
        <v>0</v>
      </c>
      <c r="L33" s="171">
        <f t="shared" si="0"/>
        <v>0</v>
      </c>
      <c r="M33" s="174">
        <v>5</v>
      </c>
      <c r="N33" s="156" t="str">
        <f t="shared" si="1"/>
        <v>Request</v>
      </c>
      <c r="O33" s="158" t="s">
        <v>25</v>
      </c>
      <c r="P33" s="157" t="str">
        <f t="shared" si="4"/>
        <v>Newly Requested Spares</v>
      </c>
    </row>
    <row r="34" spans="1:27" s="121" customFormat="1" ht="12.75" customHeight="1" x14ac:dyDescent="0.25">
      <c r="A34" s="181">
        <v>27</v>
      </c>
      <c r="B34" s="156" t="s">
        <v>129</v>
      </c>
      <c r="C34" s="156" t="s">
        <v>19</v>
      </c>
      <c r="D34" s="158" t="s">
        <v>25</v>
      </c>
      <c r="E34" s="156" t="s">
        <v>862</v>
      </c>
      <c r="F34" s="172" t="s">
        <v>425</v>
      </c>
      <c r="G34" s="156" t="s">
        <v>638</v>
      </c>
      <c r="H34" s="172"/>
      <c r="I34" s="171">
        <v>0</v>
      </c>
      <c r="J34" s="171">
        <v>16</v>
      </c>
      <c r="K34" s="171">
        <v>0</v>
      </c>
      <c r="L34" s="171">
        <f t="shared" si="0"/>
        <v>16</v>
      </c>
      <c r="M34" s="171">
        <v>5</v>
      </c>
      <c r="N34" s="156" t="str">
        <f t="shared" si="1"/>
        <v/>
      </c>
      <c r="O34" s="158" t="s">
        <v>1033</v>
      </c>
      <c r="P34" s="157" t="str">
        <f t="shared" si="4"/>
        <v/>
      </c>
    </row>
    <row r="35" spans="1:27" s="121" customFormat="1" ht="12.75" customHeight="1" x14ac:dyDescent="0.25">
      <c r="A35" s="181">
        <v>28</v>
      </c>
      <c r="B35" s="158" t="s">
        <v>129</v>
      </c>
      <c r="C35" s="156" t="s">
        <v>19</v>
      </c>
      <c r="D35" s="158" t="s">
        <v>25</v>
      </c>
      <c r="E35" s="156" t="s">
        <v>645</v>
      </c>
      <c r="F35" s="172" t="s">
        <v>109</v>
      </c>
      <c r="G35" s="156" t="s">
        <v>386</v>
      </c>
      <c r="H35" s="170"/>
      <c r="I35" s="171">
        <v>0</v>
      </c>
      <c r="J35" s="171">
        <v>50</v>
      </c>
      <c r="K35" s="171">
        <v>0</v>
      </c>
      <c r="L35" s="171">
        <f t="shared" si="0"/>
        <v>50</v>
      </c>
      <c r="M35" s="171">
        <v>5</v>
      </c>
      <c r="N35" s="156" t="str">
        <f t="shared" si="1"/>
        <v/>
      </c>
      <c r="O35" s="158" t="s">
        <v>25</v>
      </c>
      <c r="P35" s="157" t="str">
        <f t="shared" si="4"/>
        <v/>
      </c>
    </row>
    <row r="36" spans="1:27" s="121" customFormat="1" ht="12.75" customHeight="1" x14ac:dyDescent="0.25">
      <c r="A36" s="181">
        <v>29</v>
      </c>
      <c r="B36" s="158" t="s">
        <v>129</v>
      </c>
      <c r="C36" s="156" t="s">
        <v>19</v>
      </c>
      <c r="D36" s="158" t="s">
        <v>25</v>
      </c>
      <c r="E36" s="156" t="s">
        <v>651</v>
      </c>
      <c r="F36" s="172" t="s">
        <v>109</v>
      </c>
      <c r="G36" s="156" t="s">
        <v>386</v>
      </c>
      <c r="H36" s="170"/>
      <c r="I36" s="171">
        <v>0</v>
      </c>
      <c r="J36" s="171">
        <v>50</v>
      </c>
      <c r="K36" s="171">
        <v>0</v>
      </c>
      <c r="L36" s="171">
        <f t="shared" si="0"/>
        <v>50</v>
      </c>
      <c r="M36" s="171">
        <v>5</v>
      </c>
      <c r="N36" s="156" t="str">
        <f t="shared" si="1"/>
        <v/>
      </c>
      <c r="O36" s="158" t="s">
        <v>25</v>
      </c>
      <c r="P36" s="157" t="str">
        <f t="shared" si="4"/>
        <v/>
      </c>
    </row>
    <row r="37" spans="1:27" s="121" customFormat="1" ht="12.75" hidden="1" customHeight="1" x14ac:dyDescent="0.2">
      <c r="A37" s="181">
        <v>30</v>
      </c>
      <c r="B37" s="158" t="s">
        <v>222</v>
      </c>
      <c r="C37" s="156" t="s">
        <v>19</v>
      </c>
      <c r="D37" s="158" t="s">
        <v>25</v>
      </c>
      <c r="E37" s="177" t="s">
        <v>648</v>
      </c>
      <c r="F37" s="172" t="s">
        <v>425</v>
      </c>
      <c r="G37" s="156" t="s">
        <v>386</v>
      </c>
      <c r="H37" s="170"/>
      <c r="I37" s="171">
        <v>0</v>
      </c>
      <c r="J37" s="171">
        <v>20</v>
      </c>
      <c r="K37" s="171">
        <v>0</v>
      </c>
      <c r="L37" s="171">
        <f t="shared" si="0"/>
        <v>20</v>
      </c>
      <c r="M37" s="171">
        <v>1</v>
      </c>
      <c r="N37" s="156" t="str">
        <f t="shared" si="1"/>
        <v/>
      </c>
      <c r="O37" s="158" t="s">
        <v>25</v>
      </c>
      <c r="P37" s="157" t="str">
        <f t="shared" si="4"/>
        <v/>
      </c>
    </row>
    <row r="38" spans="1:27" s="121" customFormat="1" ht="12.75" hidden="1" customHeight="1" x14ac:dyDescent="0.2">
      <c r="A38" s="181">
        <v>31</v>
      </c>
      <c r="B38" s="158" t="s">
        <v>222</v>
      </c>
      <c r="C38" s="156" t="s">
        <v>19</v>
      </c>
      <c r="D38" s="158" t="s">
        <v>25</v>
      </c>
      <c r="E38" s="177" t="s">
        <v>649</v>
      </c>
      <c r="F38" s="172" t="s">
        <v>425</v>
      </c>
      <c r="G38" s="156" t="s">
        <v>386</v>
      </c>
      <c r="H38" s="170"/>
      <c r="I38" s="171">
        <v>0</v>
      </c>
      <c r="J38" s="171">
        <v>20</v>
      </c>
      <c r="K38" s="171">
        <v>0</v>
      </c>
      <c r="L38" s="171">
        <f t="shared" si="0"/>
        <v>20</v>
      </c>
      <c r="M38" s="171">
        <v>1</v>
      </c>
      <c r="N38" s="156" t="str">
        <f t="shared" si="1"/>
        <v/>
      </c>
      <c r="O38" s="158" t="s">
        <v>25</v>
      </c>
      <c r="P38" s="157" t="str">
        <f t="shared" si="4"/>
        <v/>
      </c>
    </row>
    <row r="39" spans="1:27" s="121" customFormat="1" ht="12.75" customHeight="1" x14ac:dyDescent="0.25">
      <c r="A39" s="181">
        <v>32</v>
      </c>
      <c r="B39" s="158" t="s">
        <v>652</v>
      </c>
      <c r="C39" s="156" t="s">
        <v>19</v>
      </c>
      <c r="D39" s="158" t="s">
        <v>25</v>
      </c>
      <c r="E39" s="158" t="s">
        <v>653</v>
      </c>
      <c r="F39" s="172" t="s">
        <v>38</v>
      </c>
      <c r="G39" s="156" t="s">
        <v>386</v>
      </c>
      <c r="H39" s="170"/>
      <c r="I39" s="171">
        <v>0</v>
      </c>
      <c r="J39" s="171">
        <v>0</v>
      </c>
      <c r="K39" s="171">
        <v>0</v>
      </c>
      <c r="L39" s="171">
        <f t="shared" si="0"/>
        <v>0</v>
      </c>
      <c r="M39" s="171">
        <v>1</v>
      </c>
      <c r="N39" s="156" t="str">
        <f t="shared" si="1"/>
        <v>Request</v>
      </c>
      <c r="O39" s="158" t="s">
        <v>25</v>
      </c>
      <c r="P39" s="157" t="str">
        <f t="shared" si="4"/>
        <v>Newly Requested Spares</v>
      </c>
    </row>
    <row r="40" spans="1:27" s="121" customFormat="1" ht="12.75" customHeight="1" x14ac:dyDescent="0.25">
      <c r="A40" s="181">
        <v>33</v>
      </c>
      <c r="B40" s="156" t="s">
        <v>557</v>
      </c>
      <c r="C40" s="156" t="s">
        <v>19</v>
      </c>
      <c r="D40" s="156" t="s">
        <v>25</v>
      </c>
      <c r="E40" s="156" t="s">
        <v>658</v>
      </c>
      <c r="F40" s="172" t="s">
        <v>83</v>
      </c>
      <c r="G40" s="156" t="s">
        <v>386</v>
      </c>
      <c r="H40" s="172"/>
      <c r="I40" s="171">
        <v>0</v>
      </c>
      <c r="J40" s="171">
        <v>1</v>
      </c>
      <c r="K40" s="171">
        <v>0</v>
      </c>
      <c r="L40" s="171">
        <f t="shared" ref="L40:L68" si="5">I40+J40-K40</f>
        <v>1</v>
      </c>
      <c r="M40" s="171">
        <v>5</v>
      </c>
      <c r="N40" s="156" t="str">
        <f t="shared" si="1"/>
        <v>Request</v>
      </c>
      <c r="O40" s="158" t="s">
        <v>25</v>
      </c>
      <c r="P40" s="157" t="str">
        <f t="shared" si="4"/>
        <v>Newly Requested Spares</v>
      </c>
    </row>
    <row r="41" spans="1:27" s="121" customFormat="1" ht="12.75" customHeight="1" x14ac:dyDescent="0.25">
      <c r="A41" s="181">
        <v>34</v>
      </c>
      <c r="B41" s="156" t="s">
        <v>673</v>
      </c>
      <c r="C41" s="156" t="s">
        <v>44</v>
      </c>
      <c r="D41" s="158" t="s">
        <v>25</v>
      </c>
      <c r="E41" s="156" t="s">
        <v>662</v>
      </c>
      <c r="F41" s="172" t="s">
        <v>38</v>
      </c>
      <c r="G41" s="156" t="s">
        <v>638</v>
      </c>
      <c r="H41" s="172"/>
      <c r="I41" s="171">
        <v>0</v>
      </c>
      <c r="J41" s="171">
        <v>1</v>
      </c>
      <c r="K41" s="171">
        <v>0</v>
      </c>
      <c r="L41" s="171">
        <f t="shared" si="5"/>
        <v>1</v>
      </c>
      <c r="M41" s="171">
        <v>1</v>
      </c>
      <c r="N41" s="156" t="str">
        <f t="shared" si="1"/>
        <v>Request</v>
      </c>
      <c r="O41" s="158" t="s">
        <v>25</v>
      </c>
      <c r="P41" s="157" t="str">
        <f t="shared" si="4"/>
        <v>Newly Requested Spares</v>
      </c>
    </row>
    <row r="42" spans="1:27" s="121" customFormat="1" ht="12.75" customHeight="1" x14ac:dyDescent="0.25">
      <c r="A42" s="181">
        <v>35</v>
      </c>
      <c r="B42" s="156" t="s">
        <v>664</v>
      </c>
      <c r="C42" s="156" t="s">
        <v>44</v>
      </c>
      <c r="D42" s="158" t="s">
        <v>25</v>
      </c>
      <c r="E42" s="156" t="s">
        <v>665</v>
      </c>
      <c r="F42" s="172" t="s">
        <v>38</v>
      </c>
      <c r="G42" s="156" t="s">
        <v>638</v>
      </c>
      <c r="H42" s="172"/>
      <c r="I42" s="171">
        <v>0</v>
      </c>
      <c r="J42" s="171">
        <v>1</v>
      </c>
      <c r="K42" s="171">
        <v>0</v>
      </c>
      <c r="L42" s="171">
        <f t="shared" si="5"/>
        <v>1</v>
      </c>
      <c r="M42" s="171">
        <v>5</v>
      </c>
      <c r="N42" s="156" t="str">
        <f t="shared" si="1"/>
        <v>Request</v>
      </c>
      <c r="O42" s="158" t="s">
        <v>25</v>
      </c>
      <c r="P42" s="157" t="str">
        <f t="shared" si="4"/>
        <v>Newly Requested Spares</v>
      </c>
    </row>
    <row r="43" spans="1:27" s="121" customFormat="1" ht="12.75" customHeight="1" x14ac:dyDescent="0.25">
      <c r="A43" s="181">
        <v>36</v>
      </c>
      <c r="B43" s="156" t="s">
        <v>129</v>
      </c>
      <c r="C43" s="156" t="s">
        <v>19</v>
      </c>
      <c r="D43" s="158" t="s">
        <v>25</v>
      </c>
      <c r="E43" s="156" t="s">
        <v>952</v>
      </c>
      <c r="F43" s="175" t="s">
        <v>184</v>
      </c>
      <c r="G43" s="156" t="s">
        <v>638</v>
      </c>
      <c r="H43" s="172"/>
      <c r="I43" s="171">
        <v>0</v>
      </c>
      <c r="J43" s="171">
        <v>0</v>
      </c>
      <c r="K43" s="171">
        <v>0</v>
      </c>
      <c r="L43" s="171">
        <f t="shared" si="5"/>
        <v>0</v>
      </c>
      <c r="M43" s="171">
        <v>5</v>
      </c>
      <c r="N43" s="156" t="str">
        <f t="shared" si="1"/>
        <v>Request</v>
      </c>
      <c r="O43" s="158" t="s">
        <v>25</v>
      </c>
      <c r="P43" s="157" t="str">
        <f t="shared" si="4"/>
        <v>Newly Requested Spares</v>
      </c>
    </row>
    <row r="44" spans="1:27" s="121" customFormat="1" ht="11.25" x14ac:dyDescent="0.25">
      <c r="A44" s="181">
        <v>37</v>
      </c>
      <c r="B44" s="175" t="s">
        <v>528</v>
      </c>
      <c r="C44" s="156" t="s">
        <v>19</v>
      </c>
      <c r="D44" s="159" t="s">
        <v>25</v>
      </c>
      <c r="E44" s="158" t="s">
        <v>750</v>
      </c>
      <c r="F44" s="175" t="s">
        <v>751</v>
      </c>
      <c r="G44" s="156" t="s">
        <v>386</v>
      </c>
      <c r="H44" s="170"/>
      <c r="I44" s="171">
        <v>0</v>
      </c>
      <c r="J44" s="171">
        <v>1</v>
      </c>
      <c r="K44" s="171">
        <v>0</v>
      </c>
      <c r="L44" s="171">
        <f t="shared" si="5"/>
        <v>1</v>
      </c>
      <c r="M44" s="171">
        <v>5</v>
      </c>
      <c r="N44" s="156" t="str">
        <f t="shared" si="1"/>
        <v>Request</v>
      </c>
      <c r="O44" s="158" t="s">
        <v>25</v>
      </c>
      <c r="P44" s="157" t="str">
        <f t="shared" si="4"/>
        <v>Newly Requested Spares</v>
      </c>
    </row>
    <row r="45" spans="1:27" s="121" customFormat="1" ht="12.75" hidden="1" customHeight="1" x14ac:dyDescent="0.25">
      <c r="A45" s="181">
        <v>38</v>
      </c>
      <c r="B45" s="175" t="s">
        <v>754</v>
      </c>
      <c r="C45" s="175" t="s">
        <v>19</v>
      </c>
      <c r="D45" s="159" t="s">
        <v>25</v>
      </c>
      <c r="E45" s="173" t="s">
        <v>753</v>
      </c>
      <c r="F45" s="173" t="s">
        <v>497</v>
      </c>
      <c r="G45" s="173" t="s">
        <v>386</v>
      </c>
      <c r="H45" s="178"/>
      <c r="I45" s="171">
        <v>0</v>
      </c>
      <c r="J45" s="171">
        <v>2</v>
      </c>
      <c r="K45" s="171">
        <v>0</v>
      </c>
      <c r="L45" s="171">
        <f t="shared" si="5"/>
        <v>2</v>
      </c>
      <c r="M45" s="171">
        <v>1</v>
      </c>
      <c r="N45" s="156" t="str">
        <f t="shared" si="1"/>
        <v/>
      </c>
      <c r="O45" s="158" t="s">
        <v>25</v>
      </c>
      <c r="P45" s="157" t="str">
        <f t="shared" si="4"/>
        <v/>
      </c>
    </row>
    <row r="46" spans="1:27" s="121" customFormat="1" ht="12.75" customHeight="1" x14ac:dyDescent="0.25">
      <c r="A46" s="181">
        <v>39</v>
      </c>
      <c r="B46" s="175" t="s">
        <v>698</v>
      </c>
      <c r="C46" s="175" t="s">
        <v>19</v>
      </c>
      <c r="D46" s="159" t="s">
        <v>25</v>
      </c>
      <c r="E46" s="179" t="s">
        <v>882</v>
      </c>
      <c r="F46" s="173" t="s">
        <v>497</v>
      </c>
      <c r="G46" s="173" t="s">
        <v>386</v>
      </c>
      <c r="H46" s="178"/>
      <c r="I46" s="171">
        <v>0</v>
      </c>
      <c r="J46" s="171">
        <v>1</v>
      </c>
      <c r="K46" s="171">
        <v>0</v>
      </c>
      <c r="L46" s="171">
        <f t="shared" si="5"/>
        <v>1</v>
      </c>
      <c r="M46" s="171">
        <v>1</v>
      </c>
      <c r="N46" s="156" t="str">
        <f t="shared" si="1"/>
        <v>Request</v>
      </c>
      <c r="O46" s="158" t="s">
        <v>25</v>
      </c>
      <c r="P46" s="157" t="str">
        <f t="shared" si="4"/>
        <v>Newly Requested Spares</v>
      </c>
    </row>
    <row r="47" spans="1:27" s="121" customFormat="1" ht="12.75" customHeight="1" x14ac:dyDescent="0.25">
      <c r="A47" s="181">
        <v>40</v>
      </c>
      <c r="B47" s="175" t="s">
        <v>341</v>
      </c>
      <c r="C47" s="175" t="s">
        <v>19</v>
      </c>
      <c r="D47" s="235" t="s">
        <v>25</v>
      </c>
      <c r="E47" s="197" t="s">
        <v>343</v>
      </c>
      <c r="F47" s="173" t="s">
        <v>141</v>
      </c>
      <c r="G47" s="173" t="s">
        <v>386</v>
      </c>
      <c r="H47" s="178"/>
      <c r="I47" s="171">
        <v>0</v>
      </c>
      <c r="J47" s="171">
        <v>0</v>
      </c>
      <c r="K47" s="171">
        <v>0</v>
      </c>
      <c r="L47" s="171">
        <f t="shared" si="5"/>
        <v>0</v>
      </c>
      <c r="M47" s="171">
        <v>5</v>
      </c>
      <c r="N47" s="156" t="str">
        <f t="shared" si="1"/>
        <v>Request</v>
      </c>
      <c r="O47" s="158" t="s">
        <v>25</v>
      </c>
      <c r="P47" s="157" t="str">
        <f t="shared" si="4"/>
        <v>Newly Requested Spares</v>
      </c>
      <c r="AA47" s="121" t="s">
        <v>155</v>
      </c>
    </row>
    <row r="48" spans="1:27" s="121" customFormat="1" ht="12.75" hidden="1" customHeight="1" x14ac:dyDescent="0.25">
      <c r="A48" s="181">
        <v>41</v>
      </c>
      <c r="B48" s="175" t="s">
        <v>810</v>
      </c>
      <c r="C48" s="175" t="s">
        <v>19</v>
      </c>
      <c r="D48" s="158" t="s">
        <v>817</v>
      </c>
      <c r="E48" s="156" t="s">
        <v>818</v>
      </c>
      <c r="F48" s="156" t="s">
        <v>198</v>
      </c>
      <c r="G48" s="173" t="s">
        <v>638</v>
      </c>
      <c r="H48" s="170"/>
      <c r="I48" s="171">
        <v>0</v>
      </c>
      <c r="J48" s="171">
        <v>1</v>
      </c>
      <c r="K48" s="171">
        <v>0</v>
      </c>
      <c r="L48" s="171">
        <f t="shared" si="5"/>
        <v>1</v>
      </c>
      <c r="M48" s="171">
        <v>1</v>
      </c>
      <c r="N48" s="156" t="str">
        <f t="shared" si="1"/>
        <v>Request</v>
      </c>
      <c r="O48" s="158" t="s">
        <v>25</v>
      </c>
      <c r="P48" s="157" t="str">
        <f t="shared" si="4"/>
        <v>Newly Requested Spares</v>
      </c>
      <c r="AA48" s="121" t="s">
        <v>155</v>
      </c>
    </row>
    <row r="49" spans="1:16" s="121" customFormat="1" ht="12.75" hidden="1" customHeight="1" x14ac:dyDescent="0.25">
      <c r="A49" s="181">
        <v>42</v>
      </c>
      <c r="B49" s="175" t="s">
        <v>810</v>
      </c>
      <c r="C49" s="175" t="s">
        <v>19</v>
      </c>
      <c r="D49" s="158" t="s">
        <v>817</v>
      </c>
      <c r="E49" s="156" t="s">
        <v>819</v>
      </c>
      <c r="F49" s="156" t="s">
        <v>198</v>
      </c>
      <c r="G49" s="173" t="s">
        <v>638</v>
      </c>
      <c r="H49" s="170"/>
      <c r="I49" s="171">
        <v>0</v>
      </c>
      <c r="J49" s="171">
        <v>5</v>
      </c>
      <c r="K49" s="171">
        <v>0</v>
      </c>
      <c r="L49" s="171">
        <f t="shared" si="5"/>
        <v>5</v>
      </c>
      <c r="M49" s="171">
        <v>1</v>
      </c>
      <c r="N49" s="156" t="str">
        <f t="shared" si="1"/>
        <v/>
      </c>
      <c r="O49" s="158" t="s">
        <v>25</v>
      </c>
      <c r="P49" s="157" t="str">
        <f t="shared" si="4"/>
        <v/>
      </c>
    </row>
    <row r="50" spans="1:16" s="121" customFormat="1" ht="12.75" hidden="1" customHeight="1" x14ac:dyDescent="0.25">
      <c r="A50" s="181">
        <v>43</v>
      </c>
      <c r="B50" s="175" t="s">
        <v>810</v>
      </c>
      <c r="C50" s="175" t="s">
        <v>19</v>
      </c>
      <c r="D50" s="158" t="s">
        <v>817</v>
      </c>
      <c r="E50" s="156" t="s">
        <v>868</v>
      </c>
      <c r="F50" s="173" t="s">
        <v>22</v>
      </c>
      <c r="G50" s="173" t="s">
        <v>638</v>
      </c>
      <c r="H50" s="170"/>
      <c r="I50" s="171">
        <v>0</v>
      </c>
      <c r="J50" s="171">
        <v>1</v>
      </c>
      <c r="K50" s="171">
        <v>0</v>
      </c>
      <c r="L50" s="171">
        <f t="shared" si="5"/>
        <v>1</v>
      </c>
      <c r="M50" s="171">
        <v>1</v>
      </c>
      <c r="N50" s="156" t="str">
        <f t="shared" si="1"/>
        <v>Request</v>
      </c>
      <c r="O50" s="158" t="s">
        <v>25</v>
      </c>
      <c r="P50" s="157" t="str">
        <f t="shared" si="4"/>
        <v>Newly Requested Spares</v>
      </c>
    </row>
    <row r="51" spans="1:16" s="121" customFormat="1" ht="12.75" hidden="1" customHeight="1" x14ac:dyDescent="0.25">
      <c r="A51" s="181">
        <v>44</v>
      </c>
      <c r="B51" s="175" t="s">
        <v>810</v>
      </c>
      <c r="C51" s="175" t="s">
        <v>19</v>
      </c>
      <c r="D51" s="158" t="s">
        <v>817</v>
      </c>
      <c r="E51" s="156" t="s">
        <v>820</v>
      </c>
      <c r="F51" s="156" t="s">
        <v>198</v>
      </c>
      <c r="G51" s="173" t="s">
        <v>638</v>
      </c>
      <c r="H51" s="170"/>
      <c r="I51" s="171">
        <v>0</v>
      </c>
      <c r="J51" s="171">
        <v>0</v>
      </c>
      <c r="K51" s="171">
        <v>0</v>
      </c>
      <c r="L51" s="171">
        <f t="shared" si="5"/>
        <v>0</v>
      </c>
      <c r="M51" s="171">
        <v>1</v>
      </c>
      <c r="N51" s="156" t="str">
        <f t="shared" si="1"/>
        <v>Request</v>
      </c>
      <c r="O51" s="158" t="s">
        <v>25</v>
      </c>
      <c r="P51" s="157" t="str">
        <f t="shared" si="4"/>
        <v>Newly Requested Spares</v>
      </c>
    </row>
    <row r="52" spans="1:16" s="121" customFormat="1" ht="12.75" customHeight="1" x14ac:dyDescent="0.25">
      <c r="A52" s="181">
        <v>45</v>
      </c>
      <c r="B52" s="156" t="s">
        <v>529</v>
      </c>
      <c r="C52" s="156" t="s">
        <v>251</v>
      </c>
      <c r="D52" s="156" t="s">
        <v>976</v>
      </c>
      <c r="E52" s="156" t="s">
        <v>977</v>
      </c>
      <c r="F52" s="156" t="s">
        <v>252</v>
      </c>
      <c r="G52" s="156" t="s">
        <v>638</v>
      </c>
      <c r="H52" s="172"/>
      <c r="I52" s="171">
        <v>0</v>
      </c>
      <c r="J52" s="171">
        <v>3</v>
      </c>
      <c r="K52" s="171">
        <v>0</v>
      </c>
      <c r="L52" s="171">
        <f t="shared" si="5"/>
        <v>3</v>
      </c>
      <c r="M52" s="171">
        <v>5</v>
      </c>
      <c r="N52" s="156" t="str">
        <f t="shared" si="1"/>
        <v>Request</v>
      </c>
      <c r="O52" s="158" t="s">
        <v>25</v>
      </c>
      <c r="P52" s="157" t="str">
        <f t="shared" si="4"/>
        <v>Newly Requested Spares</v>
      </c>
    </row>
    <row r="53" spans="1:16" s="121" customFormat="1" ht="12.75" customHeight="1" x14ac:dyDescent="0.25">
      <c r="A53" s="181">
        <v>46</v>
      </c>
      <c r="B53" s="156" t="s">
        <v>1123</v>
      </c>
      <c r="C53" s="156" t="s">
        <v>30</v>
      </c>
      <c r="D53" s="176" t="s">
        <v>1098</v>
      </c>
      <c r="E53" s="176" t="s">
        <v>554</v>
      </c>
      <c r="F53" s="176" t="s">
        <v>590</v>
      </c>
      <c r="G53" s="156" t="s">
        <v>386</v>
      </c>
      <c r="H53" s="170"/>
      <c r="I53" s="171">
        <v>0</v>
      </c>
      <c r="J53" s="171">
        <v>95</v>
      </c>
      <c r="K53" s="171">
        <v>12</v>
      </c>
      <c r="L53" s="171">
        <f t="shared" si="5"/>
        <v>83</v>
      </c>
      <c r="M53" s="171">
        <v>5</v>
      </c>
      <c r="N53" s="156" t="str">
        <f t="shared" si="1"/>
        <v/>
      </c>
      <c r="O53" s="158"/>
      <c r="P53" s="157"/>
    </row>
    <row r="54" spans="1:16" s="121" customFormat="1" ht="12.75" customHeight="1" x14ac:dyDescent="0.25">
      <c r="A54" s="181">
        <v>47</v>
      </c>
      <c r="B54" s="157" t="s">
        <v>309</v>
      </c>
      <c r="C54" s="156" t="s">
        <v>19</v>
      </c>
      <c r="D54" s="156" t="s">
        <v>310</v>
      </c>
      <c r="E54" s="157" t="s">
        <v>311</v>
      </c>
      <c r="F54" s="156" t="s">
        <v>86</v>
      </c>
      <c r="G54" s="156" t="s">
        <v>638</v>
      </c>
      <c r="H54" s="170"/>
      <c r="I54" s="171">
        <v>0</v>
      </c>
      <c r="J54" s="171">
        <v>1</v>
      </c>
      <c r="K54" s="171">
        <v>0</v>
      </c>
      <c r="L54" s="171">
        <f t="shared" si="5"/>
        <v>1</v>
      </c>
      <c r="M54" s="171">
        <v>1</v>
      </c>
      <c r="N54" s="156" t="str">
        <f t="shared" si="1"/>
        <v>Request</v>
      </c>
      <c r="O54" s="158" t="s">
        <v>25</v>
      </c>
      <c r="P54" s="157" t="str">
        <f>IF(N54="Request","Newly Requested Spares","")</f>
        <v>Newly Requested Spares</v>
      </c>
    </row>
    <row r="55" spans="1:16" s="121" customFormat="1" ht="12.75" customHeight="1" x14ac:dyDescent="0.25">
      <c r="A55" s="181">
        <v>48</v>
      </c>
      <c r="B55" s="156" t="s">
        <v>545</v>
      </c>
      <c r="C55" s="156" t="s">
        <v>19</v>
      </c>
      <c r="D55" s="157" t="s">
        <v>674</v>
      </c>
      <c r="E55" s="175" t="s">
        <v>83</v>
      </c>
      <c r="F55" s="175" t="s">
        <v>22</v>
      </c>
      <c r="G55" s="156" t="s">
        <v>638</v>
      </c>
      <c r="H55" s="172"/>
      <c r="I55" s="171">
        <v>0</v>
      </c>
      <c r="J55" s="171">
        <v>0</v>
      </c>
      <c r="K55" s="171">
        <v>0</v>
      </c>
      <c r="L55" s="171">
        <f t="shared" si="5"/>
        <v>0</v>
      </c>
      <c r="M55" s="171">
        <v>2</v>
      </c>
      <c r="N55" s="156" t="str">
        <f t="shared" si="1"/>
        <v>Request</v>
      </c>
      <c r="O55" s="158" t="s">
        <v>25</v>
      </c>
      <c r="P55" s="157" t="str">
        <f>IF(N55="Request","Newly Requested Spares","")</f>
        <v>Newly Requested Spares</v>
      </c>
    </row>
    <row r="56" spans="1:16" s="121" customFormat="1" ht="22.5" hidden="1" x14ac:dyDescent="0.25">
      <c r="A56" s="181">
        <v>49</v>
      </c>
      <c r="B56" s="158" t="s">
        <v>810</v>
      </c>
      <c r="C56" s="175" t="s">
        <v>866</v>
      </c>
      <c r="D56" s="159" t="s">
        <v>935</v>
      </c>
      <c r="E56" s="159" t="s">
        <v>499</v>
      </c>
      <c r="F56" s="159" t="s">
        <v>22</v>
      </c>
      <c r="G56" s="173" t="s">
        <v>386</v>
      </c>
      <c r="H56" s="172"/>
      <c r="I56" s="171">
        <v>0</v>
      </c>
      <c r="J56" s="171">
        <v>1</v>
      </c>
      <c r="K56" s="171">
        <v>0</v>
      </c>
      <c r="L56" s="171">
        <f t="shared" si="5"/>
        <v>1</v>
      </c>
      <c r="M56" s="171">
        <v>1</v>
      </c>
      <c r="N56" s="156" t="str">
        <f t="shared" si="1"/>
        <v>Request</v>
      </c>
      <c r="O56" s="158" t="s">
        <v>25</v>
      </c>
      <c r="P56" s="157" t="str">
        <f>IF(N56="Request","Newly Requested Spares","")</f>
        <v>Newly Requested Spares</v>
      </c>
    </row>
    <row r="57" spans="1:16" s="121" customFormat="1" ht="12.75" customHeight="1" x14ac:dyDescent="0.25">
      <c r="A57" s="181">
        <v>50</v>
      </c>
      <c r="B57" s="175" t="s">
        <v>730</v>
      </c>
      <c r="C57" s="156" t="s">
        <v>19</v>
      </c>
      <c r="D57" s="159" t="s">
        <v>728</v>
      </c>
      <c r="E57" s="156" t="s">
        <v>729</v>
      </c>
      <c r="F57" s="156" t="s">
        <v>141</v>
      </c>
      <c r="G57" s="156" t="s">
        <v>386</v>
      </c>
      <c r="H57" s="172"/>
      <c r="I57" s="171">
        <v>0</v>
      </c>
      <c r="J57" s="171">
        <v>4</v>
      </c>
      <c r="K57" s="171">
        <v>0</v>
      </c>
      <c r="L57" s="171">
        <f t="shared" si="5"/>
        <v>4</v>
      </c>
      <c r="M57" s="171">
        <v>5</v>
      </c>
      <c r="N57" s="156" t="str">
        <f t="shared" si="1"/>
        <v>Request</v>
      </c>
      <c r="O57" s="158" t="s">
        <v>25</v>
      </c>
      <c r="P57" s="157" t="str">
        <f>IF(N57="Request","Newly Requested Spares","")</f>
        <v>Newly Requested Spares</v>
      </c>
    </row>
    <row r="58" spans="1:16" s="121" customFormat="1" ht="12.75" hidden="1" customHeight="1" x14ac:dyDescent="0.25">
      <c r="A58" s="181">
        <v>51</v>
      </c>
      <c r="B58" s="175" t="s">
        <v>810</v>
      </c>
      <c r="C58" s="175" t="s">
        <v>19</v>
      </c>
      <c r="D58" s="252" t="s">
        <v>968</v>
      </c>
      <c r="E58" s="158" t="s">
        <v>808</v>
      </c>
      <c r="F58" s="158" t="s">
        <v>808</v>
      </c>
      <c r="G58" s="173" t="s">
        <v>638</v>
      </c>
      <c r="H58" s="172"/>
      <c r="I58" s="171">
        <v>0</v>
      </c>
      <c r="J58" s="171">
        <v>2</v>
      </c>
      <c r="K58" s="171">
        <v>0</v>
      </c>
      <c r="L58" s="171">
        <f t="shared" si="5"/>
        <v>2</v>
      </c>
      <c r="M58" s="171">
        <v>5</v>
      </c>
      <c r="N58" s="156" t="str">
        <f t="shared" si="1"/>
        <v>Request</v>
      </c>
      <c r="O58" s="158" t="s">
        <v>25</v>
      </c>
      <c r="P58" s="157" t="str">
        <f>IF(N58="Request","Newly Requested Spares","")</f>
        <v>Newly Requested Spares</v>
      </c>
    </row>
    <row r="59" spans="1:16" s="121" customFormat="1" ht="12.75" hidden="1" customHeight="1" x14ac:dyDescent="0.25">
      <c r="A59" s="181">
        <v>52</v>
      </c>
      <c r="B59" s="173" t="s">
        <v>810</v>
      </c>
      <c r="C59" s="175" t="s">
        <v>866</v>
      </c>
      <c r="D59" s="158" t="s">
        <v>869</v>
      </c>
      <c r="E59" s="158" t="s">
        <v>870</v>
      </c>
      <c r="F59" s="173" t="s">
        <v>871</v>
      </c>
      <c r="G59" s="173" t="s">
        <v>386</v>
      </c>
      <c r="H59" s="170"/>
      <c r="I59" s="171">
        <v>0</v>
      </c>
      <c r="J59" s="171">
        <v>41</v>
      </c>
      <c r="K59" s="171">
        <v>0</v>
      </c>
      <c r="L59" s="171">
        <f t="shared" si="5"/>
        <v>41</v>
      </c>
      <c r="M59" s="171">
        <v>5</v>
      </c>
      <c r="N59" s="156" t="str">
        <f t="shared" si="1"/>
        <v/>
      </c>
      <c r="O59" s="158" t="s">
        <v>25</v>
      </c>
      <c r="P59" s="157"/>
    </row>
    <row r="60" spans="1:16" s="121" customFormat="1" ht="12.75" customHeight="1" x14ac:dyDescent="0.25">
      <c r="A60" s="181">
        <v>53</v>
      </c>
      <c r="B60" s="156" t="s">
        <v>501</v>
      </c>
      <c r="C60" s="156" t="s">
        <v>19</v>
      </c>
      <c r="D60" s="157" t="s">
        <v>503</v>
      </c>
      <c r="E60" s="157" t="s">
        <v>502</v>
      </c>
      <c r="F60" s="172" t="s">
        <v>83</v>
      </c>
      <c r="G60" s="156" t="s">
        <v>638</v>
      </c>
      <c r="H60" s="172"/>
      <c r="I60" s="171">
        <v>0</v>
      </c>
      <c r="J60" s="171">
        <v>2</v>
      </c>
      <c r="K60" s="171">
        <v>0</v>
      </c>
      <c r="L60" s="171">
        <f t="shared" si="5"/>
        <v>2</v>
      </c>
      <c r="M60" s="171">
        <v>5</v>
      </c>
      <c r="N60" s="156" t="str">
        <f t="shared" si="1"/>
        <v>Request</v>
      </c>
      <c r="O60" s="158" t="s">
        <v>25</v>
      </c>
      <c r="P60" s="157" t="str">
        <f t="shared" ref="P60:P67" si="6">IF(N60="Request","Newly Requested Spares","")</f>
        <v>Newly Requested Spares</v>
      </c>
    </row>
    <row r="61" spans="1:16" s="121" customFormat="1" ht="22.5" x14ac:dyDescent="0.25">
      <c r="A61" s="181">
        <v>54</v>
      </c>
      <c r="B61" s="157" t="s">
        <v>1022</v>
      </c>
      <c r="C61" s="156" t="s">
        <v>19</v>
      </c>
      <c r="D61" s="156" t="s">
        <v>231</v>
      </c>
      <c r="E61" s="156" t="s">
        <v>232</v>
      </c>
      <c r="F61" s="156" t="s">
        <v>92</v>
      </c>
      <c r="G61" s="156" t="s">
        <v>386</v>
      </c>
      <c r="H61" s="170"/>
      <c r="I61" s="171">
        <v>0</v>
      </c>
      <c r="J61" s="171">
        <v>0</v>
      </c>
      <c r="K61" s="171">
        <v>0</v>
      </c>
      <c r="L61" s="171">
        <f t="shared" si="5"/>
        <v>0</v>
      </c>
      <c r="M61" s="171">
        <v>1</v>
      </c>
      <c r="N61" s="156" t="str">
        <f t="shared" si="1"/>
        <v>Request</v>
      </c>
      <c r="O61" s="158" t="s">
        <v>25</v>
      </c>
      <c r="P61" s="157" t="str">
        <f t="shared" si="6"/>
        <v>Newly Requested Spares</v>
      </c>
    </row>
    <row r="62" spans="1:16" s="121" customFormat="1" ht="12.75" hidden="1" customHeight="1" x14ac:dyDescent="0.25">
      <c r="A62" s="181">
        <v>55</v>
      </c>
      <c r="B62" s="156" t="s">
        <v>98</v>
      </c>
      <c r="C62" s="156" t="s">
        <v>110</v>
      </c>
      <c r="D62" s="156" t="s">
        <v>1019</v>
      </c>
      <c r="E62" s="156" t="s">
        <v>111</v>
      </c>
      <c r="F62" s="156" t="s">
        <v>112</v>
      </c>
      <c r="G62" s="156" t="s">
        <v>638</v>
      </c>
      <c r="H62" s="170"/>
      <c r="I62" s="171">
        <v>0</v>
      </c>
      <c r="J62" s="171">
        <v>2</v>
      </c>
      <c r="K62" s="171">
        <v>0</v>
      </c>
      <c r="L62" s="171">
        <f t="shared" si="5"/>
        <v>2</v>
      </c>
      <c r="M62" s="171">
        <v>1</v>
      </c>
      <c r="N62" s="156" t="str">
        <f t="shared" si="1"/>
        <v/>
      </c>
      <c r="O62" s="158" t="s">
        <v>25</v>
      </c>
      <c r="P62" s="157" t="str">
        <f t="shared" si="6"/>
        <v/>
      </c>
    </row>
    <row r="63" spans="1:16" s="121" customFormat="1" ht="12.75" customHeight="1" x14ac:dyDescent="0.25">
      <c r="A63" s="181">
        <v>56</v>
      </c>
      <c r="B63" s="156" t="s">
        <v>501</v>
      </c>
      <c r="C63" s="156" t="s">
        <v>19</v>
      </c>
      <c r="D63" s="157" t="s">
        <v>793</v>
      </c>
      <c r="E63" s="157" t="s">
        <v>506</v>
      </c>
      <c r="F63" s="172" t="s">
        <v>38</v>
      </c>
      <c r="G63" s="156" t="s">
        <v>638</v>
      </c>
      <c r="H63" s="172"/>
      <c r="I63" s="171">
        <v>0</v>
      </c>
      <c r="J63" s="171">
        <v>1</v>
      </c>
      <c r="K63" s="171">
        <v>0</v>
      </c>
      <c r="L63" s="171">
        <f t="shared" si="5"/>
        <v>1</v>
      </c>
      <c r="M63" s="171">
        <v>5</v>
      </c>
      <c r="N63" s="156" t="str">
        <f t="shared" si="1"/>
        <v>Request</v>
      </c>
      <c r="O63" s="158" t="s">
        <v>25</v>
      </c>
      <c r="P63" s="157" t="str">
        <f t="shared" si="6"/>
        <v>Newly Requested Spares</v>
      </c>
    </row>
    <row r="64" spans="1:16" s="121" customFormat="1" ht="12.75" customHeight="1" x14ac:dyDescent="0.25">
      <c r="A64" s="181">
        <v>57</v>
      </c>
      <c r="B64" s="156" t="s">
        <v>129</v>
      </c>
      <c r="C64" s="156" t="s">
        <v>379</v>
      </c>
      <c r="D64" s="157" t="s">
        <v>381</v>
      </c>
      <c r="E64" s="157" t="s">
        <v>881</v>
      </c>
      <c r="F64" s="156" t="s">
        <v>382</v>
      </c>
      <c r="G64" s="156" t="s">
        <v>638</v>
      </c>
      <c r="H64" s="172"/>
      <c r="I64" s="171">
        <v>0</v>
      </c>
      <c r="J64" s="171">
        <v>1</v>
      </c>
      <c r="K64" s="171">
        <v>0</v>
      </c>
      <c r="L64" s="171">
        <f t="shared" si="5"/>
        <v>1</v>
      </c>
      <c r="M64" s="174">
        <v>5</v>
      </c>
      <c r="N64" s="156" t="str">
        <f t="shared" si="1"/>
        <v>Request</v>
      </c>
      <c r="O64" s="158" t="s">
        <v>25</v>
      </c>
      <c r="P64" s="157" t="str">
        <f t="shared" si="6"/>
        <v>Newly Requested Spares</v>
      </c>
    </row>
    <row r="65" spans="1:16" s="121" customFormat="1" ht="12.75" customHeight="1" x14ac:dyDescent="0.25">
      <c r="A65" s="181">
        <v>58</v>
      </c>
      <c r="B65" s="156" t="s">
        <v>129</v>
      </c>
      <c r="C65" s="156" t="s">
        <v>240</v>
      </c>
      <c r="D65" s="156" t="s">
        <v>381</v>
      </c>
      <c r="E65" s="156" t="s">
        <v>576</v>
      </c>
      <c r="F65" s="156" t="s">
        <v>38</v>
      </c>
      <c r="G65" s="156" t="s">
        <v>638</v>
      </c>
      <c r="H65" s="170"/>
      <c r="I65" s="171">
        <v>0</v>
      </c>
      <c r="J65" s="171">
        <v>12</v>
      </c>
      <c r="K65" s="171">
        <v>0</v>
      </c>
      <c r="L65" s="171">
        <f t="shared" si="5"/>
        <v>12</v>
      </c>
      <c r="M65" s="171">
        <v>5</v>
      </c>
      <c r="N65" s="156" t="str">
        <f t="shared" si="1"/>
        <v/>
      </c>
      <c r="O65" s="158" t="s">
        <v>25</v>
      </c>
      <c r="P65" s="157" t="str">
        <f t="shared" si="6"/>
        <v/>
      </c>
    </row>
    <row r="66" spans="1:16" s="121" customFormat="1" ht="12.75" customHeight="1" x14ac:dyDescent="0.25">
      <c r="A66" s="181">
        <v>59</v>
      </c>
      <c r="B66" s="156" t="s">
        <v>186</v>
      </c>
      <c r="C66" s="156" t="s">
        <v>379</v>
      </c>
      <c r="D66" s="157" t="s">
        <v>381</v>
      </c>
      <c r="E66" s="157" t="s">
        <v>552</v>
      </c>
      <c r="F66" s="156" t="s">
        <v>382</v>
      </c>
      <c r="G66" s="156" t="s">
        <v>638</v>
      </c>
      <c r="H66" s="172"/>
      <c r="I66" s="171">
        <v>0</v>
      </c>
      <c r="J66" s="171">
        <v>2</v>
      </c>
      <c r="K66" s="171">
        <v>0</v>
      </c>
      <c r="L66" s="171">
        <f t="shared" si="5"/>
        <v>2</v>
      </c>
      <c r="M66" s="174">
        <v>5</v>
      </c>
      <c r="N66" s="156" t="str">
        <f t="shared" si="1"/>
        <v>Request</v>
      </c>
      <c r="O66" s="158" t="s">
        <v>25</v>
      </c>
      <c r="P66" s="157" t="str">
        <f t="shared" si="6"/>
        <v>Newly Requested Spares</v>
      </c>
    </row>
    <row r="67" spans="1:16" s="121" customFormat="1" ht="13.5" customHeight="1" x14ac:dyDescent="0.25">
      <c r="A67" s="181">
        <v>60</v>
      </c>
      <c r="B67" s="176" t="s">
        <v>1029</v>
      </c>
      <c r="C67" s="175" t="s">
        <v>19</v>
      </c>
      <c r="D67" s="176" t="s">
        <v>1030</v>
      </c>
      <c r="E67" s="176" t="s">
        <v>1031</v>
      </c>
      <c r="F67" s="156" t="s">
        <v>83</v>
      </c>
      <c r="G67" s="173" t="s">
        <v>386</v>
      </c>
      <c r="H67" s="172"/>
      <c r="I67" s="171">
        <v>0</v>
      </c>
      <c r="J67" s="171">
        <v>50</v>
      </c>
      <c r="K67" s="171">
        <v>0</v>
      </c>
      <c r="L67" s="171">
        <f t="shared" si="5"/>
        <v>50</v>
      </c>
      <c r="M67" s="171">
        <v>5</v>
      </c>
      <c r="N67" s="156" t="str">
        <f t="shared" si="1"/>
        <v/>
      </c>
      <c r="O67" s="158" t="s">
        <v>25</v>
      </c>
      <c r="P67" s="157" t="str">
        <f t="shared" si="6"/>
        <v/>
      </c>
    </row>
    <row r="68" spans="1:16" s="121" customFormat="1" ht="11.25" x14ac:dyDescent="0.25">
      <c r="A68" s="181">
        <v>61</v>
      </c>
      <c r="B68" s="156" t="s">
        <v>557</v>
      </c>
      <c r="C68" s="156" t="s">
        <v>30</v>
      </c>
      <c r="D68" s="176" t="s">
        <v>711</v>
      </c>
      <c r="E68" s="176" t="s">
        <v>711</v>
      </c>
      <c r="F68" s="176" t="s">
        <v>590</v>
      </c>
      <c r="G68" s="156" t="s">
        <v>386</v>
      </c>
      <c r="H68" s="172"/>
      <c r="I68" s="171">
        <v>0</v>
      </c>
      <c r="J68" s="171">
        <v>120</v>
      </c>
      <c r="K68" s="171">
        <v>0</v>
      </c>
      <c r="L68" s="171">
        <f t="shared" si="5"/>
        <v>120</v>
      </c>
      <c r="M68" s="171">
        <v>20</v>
      </c>
      <c r="N68" s="156" t="str">
        <f t="shared" si="1"/>
        <v/>
      </c>
      <c r="O68" s="158" t="s">
        <v>25</v>
      </c>
      <c r="P68" s="157"/>
    </row>
    <row r="69" spans="1:16" s="121" customFormat="1" ht="11.25" customHeight="1" x14ac:dyDescent="0.25">
      <c r="A69" s="181">
        <v>62</v>
      </c>
      <c r="B69" s="156" t="s">
        <v>1121</v>
      </c>
      <c r="C69" s="156" t="s">
        <v>30</v>
      </c>
      <c r="D69" s="156" t="s">
        <v>1122</v>
      </c>
      <c r="E69" s="156" t="s">
        <v>154</v>
      </c>
      <c r="F69" s="156" t="s">
        <v>83</v>
      </c>
      <c r="G69" s="156" t="s">
        <v>638</v>
      </c>
      <c r="H69" s="170"/>
      <c r="I69" s="171">
        <v>0</v>
      </c>
      <c r="J69" s="171">
        <v>2</v>
      </c>
      <c r="K69" s="171">
        <v>0</v>
      </c>
      <c r="L69" s="171">
        <v>2</v>
      </c>
      <c r="M69" s="171">
        <v>1</v>
      </c>
      <c r="N69" s="156" t="str">
        <f t="shared" si="1"/>
        <v/>
      </c>
      <c r="O69" s="158" t="s">
        <v>25</v>
      </c>
      <c r="P69" s="157" t="str">
        <f t="shared" ref="P69:P90" si="7">IF(N69="Request","Newly Requested Spares","")</f>
        <v/>
      </c>
    </row>
    <row r="70" spans="1:16" s="121" customFormat="1" ht="11.25" x14ac:dyDescent="0.25">
      <c r="A70" s="181">
        <v>63</v>
      </c>
      <c r="B70" s="156" t="s">
        <v>119</v>
      </c>
      <c r="C70" s="156" t="s">
        <v>19</v>
      </c>
      <c r="D70" s="157" t="s">
        <v>683</v>
      </c>
      <c r="E70" s="175" t="s">
        <v>684</v>
      </c>
      <c r="F70" s="175" t="s">
        <v>22</v>
      </c>
      <c r="G70" s="156" t="s">
        <v>638</v>
      </c>
      <c r="H70" s="172"/>
      <c r="I70" s="171">
        <v>0</v>
      </c>
      <c r="J70" s="171">
        <v>4</v>
      </c>
      <c r="K70" s="171">
        <v>0</v>
      </c>
      <c r="L70" s="171">
        <f t="shared" ref="L70:L101" si="8">I70+J70-K70</f>
        <v>4</v>
      </c>
      <c r="M70" s="171">
        <v>5</v>
      </c>
      <c r="N70" s="156" t="str">
        <f t="shared" si="1"/>
        <v>Request</v>
      </c>
      <c r="O70" s="158" t="s">
        <v>25</v>
      </c>
      <c r="P70" s="157" t="str">
        <f t="shared" si="7"/>
        <v>Newly Requested Spares</v>
      </c>
    </row>
    <row r="71" spans="1:16" s="121" customFormat="1" ht="11.25" x14ac:dyDescent="0.25">
      <c r="A71" s="181">
        <v>64</v>
      </c>
      <c r="B71" s="156" t="s">
        <v>589</v>
      </c>
      <c r="C71" s="156" t="s">
        <v>44</v>
      </c>
      <c r="D71" s="156" t="s">
        <v>55</v>
      </c>
      <c r="E71" s="156" t="s">
        <v>56</v>
      </c>
      <c r="F71" s="156" t="s">
        <v>57</v>
      </c>
      <c r="G71" s="156" t="s">
        <v>386</v>
      </c>
      <c r="H71" s="170"/>
      <c r="I71" s="171">
        <v>0</v>
      </c>
      <c r="J71" s="171">
        <v>70</v>
      </c>
      <c r="K71" s="171">
        <v>0</v>
      </c>
      <c r="L71" s="171">
        <f t="shared" si="8"/>
        <v>70</v>
      </c>
      <c r="M71" s="171">
        <v>20</v>
      </c>
      <c r="N71" s="156" t="str">
        <f t="shared" si="1"/>
        <v/>
      </c>
      <c r="O71" s="158" t="s">
        <v>25</v>
      </c>
      <c r="P71" s="157" t="str">
        <f t="shared" si="7"/>
        <v/>
      </c>
    </row>
    <row r="72" spans="1:16" s="121" customFormat="1" ht="12.75" customHeight="1" x14ac:dyDescent="0.25">
      <c r="A72" s="181">
        <v>65</v>
      </c>
      <c r="B72" s="175" t="s">
        <v>996</v>
      </c>
      <c r="C72" s="175" t="s">
        <v>19</v>
      </c>
      <c r="D72" s="159" t="s">
        <v>55</v>
      </c>
      <c r="E72" s="156" t="s">
        <v>997</v>
      </c>
      <c r="F72" s="156" t="s">
        <v>57</v>
      </c>
      <c r="G72" s="173" t="s">
        <v>386</v>
      </c>
      <c r="H72" s="172"/>
      <c r="I72" s="171">
        <v>0</v>
      </c>
      <c r="J72" s="171">
        <v>84</v>
      </c>
      <c r="K72" s="171">
        <v>0</v>
      </c>
      <c r="L72" s="171">
        <f t="shared" si="8"/>
        <v>84</v>
      </c>
      <c r="M72" s="171">
        <v>20</v>
      </c>
      <c r="N72" s="156" t="str">
        <f t="shared" ref="N72:N135" si="9">IF((L72&lt;=M72),"Request","")</f>
        <v/>
      </c>
      <c r="O72" s="158" t="s">
        <v>25</v>
      </c>
      <c r="P72" s="157" t="str">
        <f t="shared" si="7"/>
        <v/>
      </c>
    </row>
    <row r="73" spans="1:16" s="121" customFormat="1" ht="11.25" hidden="1" customHeight="1" x14ac:dyDescent="0.25">
      <c r="A73" s="181">
        <v>66</v>
      </c>
      <c r="B73" s="175" t="s">
        <v>810</v>
      </c>
      <c r="C73" s="175" t="s">
        <v>19</v>
      </c>
      <c r="D73" s="158" t="s">
        <v>821</v>
      </c>
      <c r="E73" s="156" t="s">
        <v>822</v>
      </c>
      <c r="F73" s="173" t="s">
        <v>22</v>
      </c>
      <c r="G73" s="173" t="s">
        <v>638</v>
      </c>
      <c r="H73" s="170"/>
      <c r="I73" s="171">
        <v>0</v>
      </c>
      <c r="J73" s="171">
        <v>7</v>
      </c>
      <c r="K73" s="171">
        <v>0</v>
      </c>
      <c r="L73" s="171">
        <f t="shared" si="8"/>
        <v>7</v>
      </c>
      <c r="M73" s="171">
        <v>1</v>
      </c>
      <c r="N73" s="156" t="str">
        <f t="shared" si="9"/>
        <v/>
      </c>
      <c r="O73" s="158" t="s">
        <v>25</v>
      </c>
      <c r="P73" s="157" t="str">
        <f t="shared" si="7"/>
        <v/>
      </c>
    </row>
    <row r="74" spans="1:16" s="121" customFormat="1" ht="11.25" customHeight="1" x14ac:dyDescent="0.25">
      <c r="A74" s="181">
        <v>67</v>
      </c>
      <c r="B74" s="156" t="s">
        <v>612</v>
      </c>
      <c r="C74" s="156" t="s">
        <v>217</v>
      </c>
      <c r="D74" s="156" t="s">
        <v>777</v>
      </c>
      <c r="E74" s="156" t="s">
        <v>227</v>
      </c>
      <c r="F74" s="156" t="s">
        <v>38</v>
      </c>
      <c r="G74" s="156" t="s">
        <v>386</v>
      </c>
      <c r="H74" s="170"/>
      <c r="I74" s="171">
        <v>0</v>
      </c>
      <c r="J74" s="171">
        <v>4</v>
      </c>
      <c r="K74" s="171">
        <v>0</v>
      </c>
      <c r="L74" s="171">
        <f t="shared" si="8"/>
        <v>4</v>
      </c>
      <c r="M74" s="171">
        <v>5</v>
      </c>
      <c r="N74" s="156" t="str">
        <f t="shared" si="9"/>
        <v>Request</v>
      </c>
      <c r="O74" s="158" t="s">
        <v>25</v>
      </c>
      <c r="P74" s="157" t="str">
        <f t="shared" si="7"/>
        <v>Newly Requested Spares</v>
      </c>
    </row>
    <row r="75" spans="1:16" s="121" customFormat="1" ht="11.25" x14ac:dyDescent="0.25">
      <c r="A75" s="181">
        <v>68</v>
      </c>
      <c r="B75" s="156" t="s">
        <v>270</v>
      </c>
      <c r="C75" s="157" t="s">
        <v>405</v>
      </c>
      <c r="D75" s="156" t="s">
        <v>413</v>
      </c>
      <c r="E75" s="156" t="s">
        <v>375</v>
      </c>
      <c r="F75" s="156" t="s">
        <v>47</v>
      </c>
      <c r="G75" s="156" t="s">
        <v>638</v>
      </c>
      <c r="H75" s="172"/>
      <c r="I75" s="171">
        <v>0</v>
      </c>
      <c r="J75" s="171">
        <v>2</v>
      </c>
      <c r="K75" s="171">
        <v>0</v>
      </c>
      <c r="L75" s="171">
        <f t="shared" si="8"/>
        <v>2</v>
      </c>
      <c r="M75" s="171">
        <v>1</v>
      </c>
      <c r="N75" s="156" t="str">
        <f t="shared" si="9"/>
        <v/>
      </c>
      <c r="O75" s="158" t="s">
        <v>25</v>
      </c>
      <c r="P75" s="157" t="str">
        <f t="shared" si="7"/>
        <v/>
      </c>
    </row>
    <row r="76" spans="1:16" s="121" customFormat="1" ht="12.75" hidden="1" customHeight="1" x14ac:dyDescent="0.25">
      <c r="A76" s="181">
        <v>69</v>
      </c>
      <c r="B76" s="158" t="s">
        <v>25</v>
      </c>
      <c r="C76" s="156" t="s">
        <v>19</v>
      </c>
      <c r="D76" s="156" t="s">
        <v>643</v>
      </c>
      <c r="E76" s="156" t="s">
        <v>776</v>
      </c>
      <c r="F76" s="172" t="s">
        <v>38</v>
      </c>
      <c r="G76" s="156" t="s">
        <v>386</v>
      </c>
      <c r="H76" s="170"/>
      <c r="I76" s="171">
        <v>0</v>
      </c>
      <c r="J76" s="171">
        <v>1</v>
      </c>
      <c r="K76" s="171">
        <v>0</v>
      </c>
      <c r="L76" s="171">
        <f t="shared" si="8"/>
        <v>1</v>
      </c>
      <c r="M76" s="171">
        <v>1</v>
      </c>
      <c r="N76" s="156" t="str">
        <f t="shared" si="9"/>
        <v>Request</v>
      </c>
      <c r="O76" s="158" t="s">
        <v>25</v>
      </c>
      <c r="P76" s="157" t="str">
        <f t="shared" si="7"/>
        <v>Newly Requested Spares</v>
      </c>
    </row>
    <row r="77" spans="1:16" s="121" customFormat="1" ht="12.75" customHeight="1" x14ac:dyDescent="0.25">
      <c r="A77" s="181">
        <v>70</v>
      </c>
      <c r="B77" s="173" t="s">
        <v>712</v>
      </c>
      <c r="C77" s="156" t="s">
        <v>19</v>
      </c>
      <c r="D77" s="176" t="s">
        <v>713</v>
      </c>
      <c r="E77" s="176" t="s">
        <v>714</v>
      </c>
      <c r="F77" s="156" t="s">
        <v>141</v>
      </c>
      <c r="G77" s="156" t="s">
        <v>386</v>
      </c>
      <c r="H77" s="170"/>
      <c r="I77" s="171">
        <v>0</v>
      </c>
      <c r="J77" s="171">
        <v>3</v>
      </c>
      <c r="K77" s="171">
        <v>0</v>
      </c>
      <c r="L77" s="171">
        <f t="shared" si="8"/>
        <v>3</v>
      </c>
      <c r="M77" s="171">
        <v>2</v>
      </c>
      <c r="N77" s="156" t="str">
        <f t="shared" si="9"/>
        <v/>
      </c>
      <c r="O77" s="158" t="s">
        <v>25</v>
      </c>
      <c r="P77" s="157" t="str">
        <f t="shared" si="7"/>
        <v/>
      </c>
    </row>
    <row r="78" spans="1:16" s="121" customFormat="1" ht="12.75" customHeight="1" x14ac:dyDescent="0.25">
      <c r="A78" s="181">
        <v>71</v>
      </c>
      <c r="B78" s="156" t="s">
        <v>239</v>
      </c>
      <c r="C78" s="156" t="s">
        <v>240</v>
      </c>
      <c r="D78" s="156" t="s">
        <v>796</v>
      </c>
      <c r="E78" s="156" t="s">
        <v>241</v>
      </c>
      <c r="F78" s="156" t="s">
        <v>38</v>
      </c>
      <c r="G78" s="156" t="s">
        <v>638</v>
      </c>
      <c r="H78" s="170"/>
      <c r="I78" s="171">
        <v>0</v>
      </c>
      <c r="J78" s="171">
        <v>2</v>
      </c>
      <c r="K78" s="171">
        <v>0</v>
      </c>
      <c r="L78" s="171">
        <f t="shared" si="8"/>
        <v>2</v>
      </c>
      <c r="M78" s="171">
        <v>1</v>
      </c>
      <c r="N78" s="156" t="str">
        <f t="shared" si="9"/>
        <v/>
      </c>
      <c r="O78" s="158" t="s">
        <v>25</v>
      </c>
      <c r="P78" s="157" t="str">
        <f t="shared" si="7"/>
        <v/>
      </c>
    </row>
    <row r="79" spans="1:16" s="121" customFormat="1" ht="12.75" hidden="1" customHeight="1" x14ac:dyDescent="0.25">
      <c r="A79" s="181">
        <v>72</v>
      </c>
      <c r="B79" s="156" t="s">
        <v>222</v>
      </c>
      <c r="C79" s="156" t="s">
        <v>110</v>
      </c>
      <c r="D79" s="156" t="s">
        <v>302</v>
      </c>
      <c r="E79" s="156" t="s">
        <v>303</v>
      </c>
      <c r="F79" s="156" t="s">
        <v>38</v>
      </c>
      <c r="G79" s="156" t="s">
        <v>386</v>
      </c>
      <c r="H79" s="172"/>
      <c r="I79" s="171">
        <v>0</v>
      </c>
      <c r="J79" s="171">
        <v>5</v>
      </c>
      <c r="K79" s="171">
        <v>0</v>
      </c>
      <c r="L79" s="171">
        <f t="shared" si="8"/>
        <v>5</v>
      </c>
      <c r="M79" s="171">
        <v>5</v>
      </c>
      <c r="N79" s="156" t="str">
        <f t="shared" si="9"/>
        <v>Request</v>
      </c>
      <c r="O79" s="158" t="s">
        <v>25</v>
      </c>
      <c r="P79" s="157" t="str">
        <f t="shared" si="7"/>
        <v>Newly Requested Spares</v>
      </c>
    </row>
    <row r="80" spans="1:16" s="122" customFormat="1" ht="12.75" customHeight="1" x14ac:dyDescent="0.25">
      <c r="A80" s="181">
        <v>73</v>
      </c>
      <c r="B80" s="156" t="s">
        <v>76</v>
      </c>
      <c r="C80" s="156" t="s">
        <v>77</v>
      </c>
      <c r="D80" s="156" t="s">
        <v>78</v>
      </c>
      <c r="E80" s="156" t="s">
        <v>79</v>
      </c>
      <c r="F80" s="156" t="s">
        <v>80</v>
      </c>
      <c r="G80" s="156" t="s">
        <v>638</v>
      </c>
      <c r="H80" s="170"/>
      <c r="I80" s="171">
        <v>0</v>
      </c>
      <c r="J80" s="171">
        <v>4</v>
      </c>
      <c r="K80" s="171">
        <v>0</v>
      </c>
      <c r="L80" s="171">
        <f t="shared" si="8"/>
        <v>4</v>
      </c>
      <c r="M80" s="171">
        <v>2</v>
      </c>
      <c r="N80" s="156" t="str">
        <f t="shared" si="9"/>
        <v/>
      </c>
      <c r="O80" s="158" t="s">
        <v>25</v>
      </c>
      <c r="P80" s="157" t="str">
        <f t="shared" si="7"/>
        <v/>
      </c>
    </row>
    <row r="81" spans="1:16" s="121" customFormat="1" ht="12.75" hidden="1" customHeight="1" x14ac:dyDescent="0.25">
      <c r="A81" s="181">
        <v>74</v>
      </c>
      <c r="B81" s="175" t="s">
        <v>905</v>
      </c>
      <c r="C81" s="175" t="s">
        <v>19</v>
      </c>
      <c r="D81" s="159" t="s">
        <v>802</v>
      </c>
      <c r="E81" s="156" t="s">
        <v>803</v>
      </c>
      <c r="F81" s="173" t="s">
        <v>103</v>
      </c>
      <c r="G81" s="173" t="s">
        <v>386</v>
      </c>
      <c r="H81" s="170"/>
      <c r="I81" s="171">
        <v>0</v>
      </c>
      <c r="J81" s="171">
        <v>5</v>
      </c>
      <c r="K81" s="171">
        <v>0</v>
      </c>
      <c r="L81" s="171">
        <f t="shared" si="8"/>
        <v>5</v>
      </c>
      <c r="M81" s="171">
        <v>1</v>
      </c>
      <c r="N81" s="156" t="str">
        <f t="shared" si="9"/>
        <v/>
      </c>
      <c r="O81" s="158" t="s">
        <v>25</v>
      </c>
      <c r="P81" s="157" t="str">
        <f t="shared" si="7"/>
        <v/>
      </c>
    </row>
    <row r="82" spans="1:16" s="121" customFormat="1" ht="12.75" customHeight="1" x14ac:dyDescent="0.25">
      <c r="A82" s="181">
        <v>75</v>
      </c>
      <c r="B82" s="157" t="s">
        <v>1023</v>
      </c>
      <c r="C82" s="156" t="s">
        <v>19</v>
      </c>
      <c r="D82" s="156" t="s">
        <v>233</v>
      </c>
      <c r="E82" s="156" t="s">
        <v>232</v>
      </c>
      <c r="F82" s="156" t="s">
        <v>92</v>
      </c>
      <c r="G82" s="156" t="s">
        <v>386</v>
      </c>
      <c r="H82" s="170"/>
      <c r="I82" s="171">
        <v>0</v>
      </c>
      <c r="J82" s="171">
        <v>8</v>
      </c>
      <c r="K82" s="171">
        <v>0</v>
      </c>
      <c r="L82" s="171">
        <f t="shared" si="8"/>
        <v>8</v>
      </c>
      <c r="M82" s="171">
        <v>2</v>
      </c>
      <c r="N82" s="156" t="str">
        <f t="shared" si="9"/>
        <v/>
      </c>
      <c r="O82" s="158" t="s">
        <v>25</v>
      </c>
      <c r="P82" s="157" t="str">
        <f t="shared" si="7"/>
        <v/>
      </c>
    </row>
    <row r="83" spans="1:16" s="122" customFormat="1" ht="11.25" x14ac:dyDescent="0.25">
      <c r="A83" s="181">
        <v>76</v>
      </c>
      <c r="B83" s="156" t="s">
        <v>555</v>
      </c>
      <c r="C83" s="156" t="s">
        <v>342</v>
      </c>
      <c r="D83" s="158" t="s">
        <v>763</v>
      </c>
      <c r="E83" s="158" t="s">
        <v>764</v>
      </c>
      <c r="F83" s="172" t="s">
        <v>514</v>
      </c>
      <c r="G83" s="156" t="s">
        <v>638</v>
      </c>
      <c r="H83" s="170"/>
      <c r="I83" s="171">
        <v>0</v>
      </c>
      <c r="J83" s="171">
        <v>15</v>
      </c>
      <c r="K83" s="171">
        <v>0</v>
      </c>
      <c r="L83" s="171">
        <f t="shared" si="8"/>
        <v>15</v>
      </c>
      <c r="M83" s="174">
        <v>5</v>
      </c>
      <c r="N83" s="156" t="str">
        <f t="shared" si="9"/>
        <v/>
      </c>
      <c r="O83" s="158" t="s">
        <v>25</v>
      </c>
      <c r="P83" s="157" t="str">
        <f t="shared" si="7"/>
        <v/>
      </c>
    </row>
    <row r="84" spans="1:16" s="121" customFormat="1" ht="12.75" customHeight="1" x14ac:dyDescent="0.25">
      <c r="A84" s="181">
        <v>77</v>
      </c>
      <c r="B84" s="156" t="s">
        <v>555</v>
      </c>
      <c r="C84" s="156" t="s">
        <v>342</v>
      </c>
      <c r="D84" s="158" t="s">
        <v>761</v>
      </c>
      <c r="E84" s="158" t="s">
        <v>762</v>
      </c>
      <c r="F84" s="172" t="s">
        <v>514</v>
      </c>
      <c r="G84" s="156" t="s">
        <v>638</v>
      </c>
      <c r="H84" s="170"/>
      <c r="I84" s="171">
        <v>0</v>
      </c>
      <c r="J84" s="171">
        <v>14</v>
      </c>
      <c r="K84" s="171">
        <v>0</v>
      </c>
      <c r="L84" s="171">
        <f t="shared" si="8"/>
        <v>14</v>
      </c>
      <c r="M84" s="174">
        <v>5</v>
      </c>
      <c r="N84" s="156" t="str">
        <f t="shared" si="9"/>
        <v/>
      </c>
      <c r="O84" s="158" t="s">
        <v>25</v>
      </c>
      <c r="P84" s="157" t="str">
        <f t="shared" si="7"/>
        <v/>
      </c>
    </row>
    <row r="85" spans="1:16" s="121" customFormat="1" ht="12.75" hidden="1" customHeight="1" x14ac:dyDescent="0.25">
      <c r="A85" s="181">
        <v>78</v>
      </c>
      <c r="B85" s="175" t="s">
        <v>984</v>
      </c>
      <c r="C85" s="175" t="s">
        <v>19</v>
      </c>
      <c r="D85" s="159" t="s">
        <v>985</v>
      </c>
      <c r="E85" s="156" t="s">
        <v>554</v>
      </c>
      <c r="F85" s="156" t="s">
        <v>38</v>
      </c>
      <c r="G85" s="173" t="s">
        <v>386</v>
      </c>
      <c r="H85" s="172"/>
      <c r="I85" s="171"/>
      <c r="J85" s="171">
        <v>4</v>
      </c>
      <c r="K85" s="171">
        <v>1</v>
      </c>
      <c r="L85" s="171">
        <f t="shared" si="8"/>
        <v>3</v>
      </c>
      <c r="M85" s="171">
        <v>10</v>
      </c>
      <c r="N85" s="156" t="str">
        <f t="shared" si="9"/>
        <v>Request</v>
      </c>
      <c r="O85" s="158" t="s">
        <v>25</v>
      </c>
      <c r="P85" s="157" t="str">
        <f t="shared" si="7"/>
        <v>Newly Requested Spares</v>
      </c>
    </row>
    <row r="86" spans="1:16" s="122" customFormat="1" ht="11.25" x14ac:dyDescent="0.25">
      <c r="A86" s="181">
        <v>79</v>
      </c>
      <c r="B86" s="156" t="s">
        <v>545</v>
      </c>
      <c r="C86" s="156" t="s">
        <v>342</v>
      </c>
      <c r="D86" s="157" t="s">
        <v>550</v>
      </c>
      <c r="E86" s="157" t="s">
        <v>551</v>
      </c>
      <c r="F86" s="172" t="s">
        <v>83</v>
      </c>
      <c r="G86" s="156" t="s">
        <v>386</v>
      </c>
      <c r="H86" s="172"/>
      <c r="I86" s="171">
        <v>0</v>
      </c>
      <c r="J86" s="171">
        <v>9</v>
      </c>
      <c r="K86" s="171">
        <v>0</v>
      </c>
      <c r="L86" s="171">
        <f t="shared" si="8"/>
        <v>9</v>
      </c>
      <c r="M86" s="174">
        <v>1</v>
      </c>
      <c r="N86" s="156" t="str">
        <f t="shared" si="9"/>
        <v/>
      </c>
      <c r="O86" s="158" t="s">
        <v>25</v>
      </c>
      <c r="P86" s="157" t="str">
        <f t="shared" si="7"/>
        <v/>
      </c>
    </row>
    <row r="87" spans="1:16" s="121" customFormat="1" ht="11.25" x14ac:dyDescent="0.25">
      <c r="A87" s="181">
        <v>80</v>
      </c>
      <c r="B87" s="156" t="s">
        <v>545</v>
      </c>
      <c r="C87" s="156" t="s">
        <v>342</v>
      </c>
      <c r="D87" s="156" t="s">
        <v>756</v>
      </c>
      <c r="E87" s="157" t="s">
        <v>659</v>
      </c>
      <c r="F87" s="172" t="s">
        <v>92</v>
      </c>
      <c r="G87" s="156" t="s">
        <v>386</v>
      </c>
      <c r="H87" s="172"/>
      <c r="I87" s="171">
        <v>0</v>
      </c>
      <c r="J87" s="171">
        <v>2</v>
      </c>
      <c r="K87" s="171">
        <v>0</v>
      </c>
      <c r="L87" s="171">
        <f t="shared" si="8"/>
        <v>2</v>
      </c>
      <c r="M87" s="174">
        <v>2</v>
      </c>
      <c r="N87" s="156" t="str">
        <f t="shared" si="9"/>
        <v>Request</v>
      </c>
      <c r="O87" s="158" t="s">
        <v>25</v>
      </c>
      <c r="P87" s="157" t="str">
        <f t="shared" si="7"/>
        <v>Newly Requested Spares</v>
      </c>
    </row>
    <row r="88" spans="1:16" s="122" customFormat="1" ht="12.75" customHeight="1" x14ac:dyDescent="0.25">
      <c r="A88" s="181">
        <v>81</v>
      </c>
      <c r="B88" s="156" t="s">
        <v>906</v>
      </c>
      <c r="C88" s="156" t="s">
        <v>379</v>
      </c>
      <c r="D88" s="156" t="s">
        <v>910</v>
      </c>
      <c r="E88" s="156" t="s">
        <v>907</v>
      </c>
      <c r="F88" s="172" t="s">
        <v>83</v>
      </c>
      <c r="G88" s="156" t="s">
        <v>386</v>
      </c>
      <c r="H88" s="172"/>
      <c r="I88" s="171">
        <v>0</v>
      </c>
      <c r="J88" s="171">
        <v>0</v>
      </c>
      <c r="K88" s="171">
        <v>0</v>
      </c>
      <c r="L88" s="171">
        <f t="shared" si="8"/>
        <v>0</v>
      </c>
      <c r="M88" s="174">
        <v>2</v>
      </c>
      <c r="N88" s="156" t="str">
        <f t="shared" si="9"/>
        <v>Request</v>
      </c>
      <c r="O88" s="158" t="s">
        <v>25</v>
      </c>
      <c r="P88" s="157" t="str">
        <f t="shared" si="7"/>
        <v>Newly Requested Spares</v>
      </c>
    </row>
    <row r="89" spans="1:16" s="121" customFormat="1" ht="12.75" hidden="1" customHeight="1" x14ac:dyDescent="0.25">
      <c r="A89" s="181">
        <v>82</v>
      </c>
      <c r="B89" s="156" t="s">
        <v>177</v>
      </c>
      <c r="C89" s="156" t="s">
        <v>19</v>
      </c>
      <c r="D89" s="156" t="s">
        <v>178</v>
      </c>
      <c r="E89" s="156" t="s">
        <v>179</v>
      </c>
      <c r="F89" s="156" t="s">
        <v>22</v>
      </c>
      <c r="G89" s="156" t="s">
        <v>638</v>
      </c>
      <c r="H89" s="172"/>
      <c r="I89" s="171">
        <v>0</v>
      </c>
      <c r="J89" s="171">
        <v>5</v>
      </c>
      <c r="K89" s="171">
        <v>2</v>
      </c>
      <c r="L89" s="171">
        <f t="shared" si="8"/>
        <v>3</v>
      </c>
      <c r="M89" s="171">
        <v>2</v>
      </c>
      <c r="N89" s="156" t="str">
        <f t="shared" si="9"/>
        <v/>
      </c>
      <c r="O89" s="158" t="s">
        <v>25</v>
      </c>
      <c r="P89" s="157" t="str">
        <f t="shared" si="7"/>
        <v/>
      </c>
    </row>
    <row r="90" spans="1:16" s="121" customFormat="1" ht="12.75" customHeight="1" x14ac:dyDescent="0.25">
      <c r="A90" s="181">
        <v>83</v>
      </c>
      <c r="B90" s="156" t="s">
        <v>906</v>
      </c>
      <c r="C90" s="156" t="s">
        <v>379</v>
      </c>
      <c r="D90" s="156" t="s">
        <v>908</v>
      </c>
      <c r="E90" s="156" t="s">
        <v>909</v>
      </c>
      <c r="F90" s="172" t="s">
        <v>83</v>
      </c>
      <c r="G90" s="156" t="s">
        <v>386</v>
      </c>
      <c r="H90" s="172"/>
      <c r="I90" s="171">
        <v>0</v>
      </c>
      <c r="J90" s="171">
        <v>3</v>
      </c>
      <c r="K90" s="171">
        <v>0</v>
      </c>
      <c r="L90" s="171">
        <f t="shared" si="8"/>
        <v>3</v>
      </c>
      <c r="M90" s="174">
        <v>2</v>
      </c>
      <c r="N90" s="156" t="str">
        <f t="shared" si="9"/>
        <v/>
      </c>
      <c r="O90" s="158" t="s">
        <v>25</v>
      </c>
      <c r="P90" s="157" t="str">
        <f t="shared" si="7"/>
        <v/>
      </c>
    </row>
    <row r="91" spans="1:16" s="122" customFormat="1" ht="12.75" customHeight="1" x14ac:dyDescent="0.25">
      <c r="A91" s="181">
        <v>84</v>
      </c>
      <c r="B91" s="157" t="s">
        <v>1110</v>
      </c>
      <c r="C91" s="156" t="s">
        <v>30</v>
      </c>
      <c r="D91" s="187" t="s">
        <v>1111</v>
      </c>
      <c r="E91" s="187" t="s">
        <v>1112</v>
      </c>
      <c r="F91" s="176" t="s">
        <v>83</v>
      </c>
      <c r="G91" s="156" t="s">
        <v>386</v>
      </c>
      <c r="H91" s="170"/>
      <c r="I91" s="171">
        <v>0</v>
      </c>
      <c r="J91" s="171">
        <v>2</v>
      </c>
      <c r="K91" s="171">
        <v>0</v>
      </c>
      <c r="L91" s="171">
        <f t="shared" si="8"/>
        <v>2</v>
      </c>
      <c r="M91" s="171">
        <v>1</v>
      </c>
      <c r="N91" s="156" t="str">
        <f t="shared" si="9"/>
        <v/>
      </c>
      <c r="O91" s="158"/>
      <c r="P91" s="157"/>
    </row>
    <row r="92" spans="1:16" s="122" customFormat="1" ht="12.75" customHeight="1" x14ac:dyDescent="0.25">
      <c r="A92" s="181">
        <v>85</v>
      </c>
      <c r="B92" s="156" t="s">
        <v>526</v>
      </c>
      <c r="C92" s="158" t="s">
        <v>25</v>
      </c>
      <c r="D92" s="156" t="s">
        <v>99</v>
      </c>
      <c r="E92" s="156" t="s">
        <v>100</v>
      </c>
      <c r="F92" s="156" t="s">
        <v>101</v>
      </c>
      <c r="G92" s="156" t="s">
        <v>638</v>
      </c>
      <c r="H92" s="170"/>
      <c r="I92" s="171">
        <v>0</v>
      </c>
      <c r="J92" s="171">
        <v>1</v>
      </c>
      <c r="K92" s="171">
        <v>0</v>
      </c>
      <c r="L92" s="171">
        <f t="shared" si="8"/>
        <v>1</v>
      </c>
      <c r="M92" s="171">
        <v>1</v>
      </c>
      <c r="N92" s="156" t="str">
        <f t="shared" si="9"/>
        <v>Request</v>
      </c>
      <c r="O92" s="158" t="s">
        <v>25</v>
      </c>
      <c r="P92" s="157" t="str">
        <f t="shared" ref="P92:P100" si="10">IF(N92="Request","Newly Requested Spares","")</f>
        <v>Newly Requested Spares</v>
      </c>
    </row>
    <row r="93" spans="1:16" s="122" customFormat="1" ht="12.75" customHeight="1" x14ac:dyDescent="0.25">
      <c r="A93" s="181">
        <v>86</v>
      </c>
      <c r="B93" s="157" t="s">
        <v>454</v>
      </c>
      <c r="C93" s="156" t="s">
        <v>19</v>
      </c>
      <c r="D93" s="156" t="s">
        <v>304</v>
      </c>
      <c r="E93" s="156" t="s">
        <v>878</v>
      </c>
      <c r="F93" s="172" t="s">
        <v>38</v>
      </c>
      <c r="G93" s="156" t="s">
        <v>638</v>
      </c>
      <c r="H93" s="170"/>
      <c r="I93" s="171">
        <v>0</v>
      </c>
      <c r="J93" s="171">
        <v>2</v>
      </c>
      <c r="K93" s="171">
        <v>0</v>
      </c>
      <c r="L93" s="171">
        <f t="shared" si="8"/>
        <v>2</v>
      </c>
      <c r="M93" s="171">
        <v>5</v>
      </c>
      <c r="N93" s="156" t="str">
        <f t="shared" si="9"/>
        <v>Request</v>
      </c>
      <c r="O93" s="158" t="s">
        <v>25</v>
      </c>
      <c r="P93" s="157" t="str">
        <f t="shared" si="10"/>
        <v>Newly Requested Spares</v>
      </c>
    </row>
    <row r="94" spans="1:16" s="122" customFormat="1" ht="12.75" customHeight="1" x14ac:dyDescent="0.25">
      <c r="A94" s="181">
        <v>87</v>
      </c>
      <c r="B94" s="157" t="s">
        <v>553</v>
      </c>
      <c r="C94" s="156" t="s">
        <v>305</v>
      </c>
      <c r="D94" s="156" t="s">
        <v>306</v>
      </c>
      <c r="E94" s="156" t="s">
        <v>307</v>
      </c>
      <c r="F94" s="156" t="s">
        <v>92</v>
      </c>
      <c r="G94" s="156" t="s">
        <v>386</v>
      </c>
      <c r="H94" s="170"/>
      <c r="I94" s="171">
        <v>0</v>
      </c>
      <c r="J94" s="171">
        <v>3</v>
      </c>
      <c r="K94" s="171">
        <v>0</v>
      </c>
      <c r="L94" s="171">
        <f t="shared" si="8"/>
        <v>3</v>
      </c>
      <c r="M94" s="171">
        <v>5</v>
      </c>
      <c r="N94" s="156" t="str">
        <f t="shared" si="9"/>
        <v>Request</v>
      </c>
      <c r="O94" s="158" t="s">
        <v>1038</v>
      </c>
      <c r="P94" s="157" t="str">
        <f t="shared" si="10"/>
        <v>Newly Requested Spares</v>
      </c>
    </row>
    <row r="95" spans="1:16" s="122" customFormat="1" ht="12.75" hidden="1" customHeight="1" x14ac:dyDescent="0.25">
      <c r="A95" s="181">
        <v>88</v>
      </c>
      <c r="B95" s="175" t="s">
        <v>1015</v>
      </c>
      <c r="C95" s="175" t="s">
        <v>19</v>
      </c>
      <c r="D95" s="159" t="s">
        <v>1016</v>
      </c>
      <c r="E95" s="156" t="s">
        <v>1017</v>
      </c>
      <c r="F95" s="180" t="s">
        <v>22</v>
      </c>
      <c r="G95" s="173" t="s">
        <v>386</v>
      </c>
      <c r="H95" s="172"/>
      <c r="I95" s="171">
        <v>0</v>
      </c>
      <c r="J95" s="171">
        <v>0</v>
      </c>
      <c r="K95" s="171">
        <v>0</v>
      </c>
      <c r="L95" s="171">
        <f t="shared" si="8"/>
        <v>0</v>
      </c>
      <c r="M95" s="171">
        <v>2</v>
      </c>
      <c r="N95" s="156" t="str">
        <f t="shared" si="9"/>
        <v>Request</v>
      </c>
      <c r="O95" s="158" t="s">
        <v>25</v>
      </c>
      <c r="P95" s="157" t="str">
        <f t="shared" si="10"/>
        <v>Newly Requested Spares</v>
      </c>
    </row>
    <row r="96" spans="1:16" s="122" customFormat="1" ht="12.75" customHeight="1" x14ac:dyDescent="0.25">
      <c r="A96" s="181">
        <v>89</v>
      </c>
      <c r="B96" s="175" t="s">
        <v>1010</v>
      </c>
      <c r="C96" s="175" t="s">
        <v>19</v>
      </c>
      <c r="D96" s="159" t="s">
        <v>1008</v>
      </c>
      <c r="E96" s="156" t="s">
        <v>1009</v>
      </c>
      <c r="F96" s="156" t="s">
        <v>83</v>
      </c>
      <c r="G96" s="173" t="s">
        <v>638</v>
      </c>
      <c r="H96" s="172"/>
      <c r="I96" s="171">
        <v>0</v>
      </c>
      <c r="J96" s="171">
        <v>5</v>
      </c>
      <c r="K96" s="171">
        <v>0</v>
      </c>
      <c r="L96" s="171">
        <f t="shared" si="8"/>
        <v>5</v>
      </c>
      <c r="M96" s="171">
        <v>2</v>
      </c>
      <c r="N96" s="156" t="str">
        <f t="shared" si="9"/>
        <v/>
      </c>
      <c r="O96" s="158" t="s">
        <v>25</v>
      </c>
      <c r="P96" s="157" t="str">
        <f t="shared" si="10"/>
        <v/>
      </c>
    </row>
    <row r="97" spans="1:16" s="122" customFormat="1" ht="12.75" customHeight="1" x14ac:dyDescent="0.25">
      <c r="A97" s="181">
        <v>90</v>
      </c>
      <c r="B97" s="156" t="s">
        <v>168</v>
      </c>
      <c r="C97" s="156" t="s">
        <v>19</v>
      </c>
      <c r="D97" s="156" t="s">
        <v>169</v>
      </c>
      <c r="E97" s="156" t="s">
        <v>170</v>
      </c>
      <c r="F97" s="156" t="s">
        <v>171</v>
      </c>
      <c r="G97" s="156" t="s">
        <v>386</v>
      </c>
      <c r="H97" s="172"/>
      <c r="I97" s="171">
        <v>0</v>
      </c>
      <c r="J97" s="171">
        <v>5</v>
      </c>
      <c r="K97" s="171">
        <v>0</v>
      </c>
      <c r="L97" s="171">
        <f t="shared" si="8"/>
        <v>5</v>
      </c>
      <c r="M97" s="171">
        <v>1</v>
      </c>
      <c r="N97" s="156" t="str">
        <f t="shared" si="9"/>
        <v/>
      </c>
      <c r="O97" s="158" t="s">
        <v>25</v>
      </c>
      <c r="P97" s="157" t="str">
        <f t="shared" si="10"/>
        <v/>
      </c>
    </row>
    <row r="98" spans="1:16" s="122" customFormat="1" ht="22.5" hidden="1" customHeight="1" x14ac:dyDescent="0.25">
      <c r="A98" s="181">
        <v>91</v>
      </c>
      <c r="B98" s="158" t="s">
        <v>983</v>
      </c>
      <c r="C98" s="175" t="s">
        <v>866</v>
      </c>
      <c r="D98" s="159" t="s">
        <v>940</v>
      </c>
      <c r="E98" s="159" t="s">
        <v>554</v>
      </c>
      <c r="F98" s="159" t="s">
        <v>83</v>
      </c>
      <c r="G98" s="173" t="s">
        <v>386</v>
      </c>
      <c r="H98" s="172"/>
      <c r="I98" s="171">
        <v>0</v>
      </c>
      <c r="J98" s="171">
        <v>2</v>
      </c>
      <c r="K98" s="171">
        <v>0</v>
      </c>
      <c r="L98" s="171">
        <f t="shared" si="8"/>
        <v>2</v>
      </c>
      <c r="M98" s="171">
        <v>1</v>
      </c>
      <c r="N98" s="156" t="str">
        <f t="shared" si="9"/>
        <v/>
      </c>
      <c r="O98" s="158" t="s">
        <v>25</v>
      </c>
      <c r="P98" s="157" t="str">
        <f t="shared" si="10"/>
        <v/>
      </c>
    </row>
    <row r="99" spans="1:16" s="122" customFormat="1" ht="22.5" customHeight="1" x14ac:dyDescent="0.25">
      <c r="A99" s="181">
        <v>92</v>
      </c>
      <c r="B99" s="175" t="s">
        <v>676</v>
      </c>
      <c r="C99" s="175" t="s">
        <v>866</v>
      </c>
      <c r="D99" s="159" t="s">
        <v>941</v>
      </c>
      <c r="E99" s="159" t="s">
        <v>554</v>
      </c>
      <c r="F99" s="159" t="s">
        <v>103</v>
      </c>
      <c r="G99" s="173" t="s">
        <v>386</v>
      </c>
      <c r="H99" s="172"/>
      <c r="I99" s="171">
        <v>0</v>
      </c>
      <c r="J99" s="171">
        <v>10</v>
      </c>
      <c r="K99" s="171">
        <v>0</v>
      </c>
      <c r="L99" s="171">
        <f t="shared" si="8"/>
        <v>10</v>
      </c>
      <c r="M99" s="171">
        <v>5</v>
      </c>
      <c r="N99" s="156" t="str">
        <f t="shared" si="9"/>
        <v/>
      </c>
      <c r="O99" s="158" t="s">
        <v>25</v>
      </c>
      <c r="P99" s="157" t="str">
        <f t="shared" si="10"/>
        <v/>
      </c>
    </row>
    <row r="100" spans="1:16" s="122" customFormat="1" ht="22.5" customHeight="1" x14ac:dyDescent="0.25">
      <c r="A100" s="181">
        <v>93</v>
      </c>
      <c r="B100" s="175" t="s">
        <v>676</v>
      </c>
      <c r="C100" s="175" t="s">
        <v>866</v>
      </c>
      <c r="D100" s="159" t="s">
        <v>942</v>
      </c>
      <c r="E100" s="159" t="s">
        <v>554</v>
      </c>
      <c r="F100" s="159" t="s">
        <v>103</v>
      </c>
      <c r="G100" s="173" t="s">
        <v>386</v>
      </c>
      <c r="H100" s="172"/>
      <c r="I100" s="171">
        <v>0</v>
      </c>
      <c r="J100" s="171">
        <v>10</v>
      </c>
      <c r="K100" s="171">
        <v>0</v>
      </c>
      <c r="L100" s="171">
        <f t="shared" si="8"/>
        <v>10</v>
      </c>
      <c r="M100" s="171">
        <v>5</v>
      </c>
      <c r="N100" s="156" t="str">
        <f t="shared" si="9"/>
        <v/>
      </c>
      <c r="O100" s="158" t="s">
        <v>25</v>
      </c>
      <c r="P100" s="157" t="str">
        <f t="shared" si="10"/>
        <v/>
      </c>
    </row>
    <row r="101" spans="1:16" s="122" customFormat="1" ht="12.75" customHeight="1" x14ac:dyDescent="0.25">
      <c r="A101" s="181">
        <v>94</v>
      </c>
      <c r="B101" s="156" t="s">
        <v>557</v>
      </c>
      <c r="C101" s="156" t="s">
        <v>30</v>
      </c>
      <c r="D101" s="176" t="s">
        <v>592</v>
      </c>
      <c r="E101" s="176" t="s">
        <v>593</v>
      </c>
      <c r="F101" s="176" t="s">
        <v>38</v>
      </c>
      <c r="G101" s="156" t="s">
        <v>638</v>
      </c>
      <c r="H101" s="172"/>
      <c r="I101" s="171">
        <v>0</v>
      </c>
      <c r="J101" s="171">
        <v>5</v>
      </c>
      <c r="K101" s="171">
        <v>0</v>
      </c>
      <c r="L101" s="171">
        <f t="shared" si="8"/>
        <v>5</v>
      </c>
      <c r="M101" s="171">
        <v>5</v>
      </c>
      <c r="N101" s="156" t="str">
        <f t="shared" si="9"/>
        <v>Request</v>
      </c>
      <c r="O101" s="158" t="s">
        <v>25</v>
      </c>
      <c r="P101" s="157"/>
    </row>
    <row r="102" spans="1:16" s="122" customFormat="1" ht="11.25" x14ac:dyDescent="0.25">
      <c r="A102" s="181">
        <v>95</v>
      </c>
      <c r="B102" s="159" t="s">
        <v>1088</v>
      </c>
      <c r="C102" s="175" t="s">
        <v>19</v>
      </c>
      <c r="D102" s="159" t="s">
        <v>1089</v>
      </c>
      <c r="E102" s="159" t="s">
        <v>1090</v>
      </c>
      <c r="F102" s="180" t="s">
        <v>83</v>
      </c>
      <c r="G102" s="173" t="s">
        <v>386</v>
      </c>
      <c r="H102" s="172"/>
      <c r="I102" s="171">
        <v>0</v>
      </c>
      <c r="J102" s="171">
        <v>5</v>
      </c>
      <c r="K102" s="171">
        <v>0</v>
      </c>
      <c r="L102" s="171">
        <f t="shared" ref="L102:L133" si="11">I102+J102-K102</f>
        <v>5</v>
      </c>
      <c r="M102" s="171">
        <v>1</v>
      </c>
      <c r="N102" s="156" t="str">
        <f t="shared" si="9"/>
        <v/>
      </c>
      <c r="O102" s="158" t="s">
        <v>25</v>
      </c>
      <c r="P102" s="157" t="str">
        <f t="shared" ref="P102:P116" si="12">IF(N102="Request","Newly Requested Spares","")</f>
        <v/>
      </c>
    </row>
    <row r="103" spans="1:16" s="122" customFormat="1" ht="12.75" customHeight="1" x14ac:dyDescent="0.25">
      <c r="A103" s="181">
        <v>96</v>
      </c>
      <c r="B103" s="173" t="s">
        <v>528</v>
      </c>
      <c r="C103" s="156" t="s">
        <v>44</v>
      </c>
      <c r="D103" s="157" t="s">
        <v>992</v>
      </c>
      <c r="E103" s="173" t="s">
        <v>141</v>
      </c>
      <c r="F103" s="156" t="s">
        <v>425</v>
      </c>
      <c r="G103" s="156" t="s">
        <v>638</v>
      </c>
      <c r="H103" s="170"/>
      <c r="I103" s="171">
        <v>0</v>
      </c>
      <c r="J103" s="171">
        <v>20</v>
      </c>
      <c r="K103" s="171">
        <v>0</v>
      </c>
      <c r="L103" s="171">
        <f t="shared" si="11"/>
        <v>20</v>
      </c>
      <c r="M103" s="171">
        <v>5</v>
      </c>
      <c r="N103" s="156" t="str">
        <f t="shared" si="9"/>
        <v/>
      </c>
      <c r="O103" s="158" t="s">
        <v>1025</v>
      </c>
      <c r="P103" s="157" t="str">
        <f t="shared" si="12"/>
        <v/>
      </c>
    </row>
    <row r="104" spans="1:16" s="122" customFormat="1" ht="12.75" customHeight="1" x14ac:dyDescent="0.25">
      <c r="A104" s="181">
        <v>97</v>
      </c>
      <c r="B104" s="173" t="s">
        <v>528</v>
      </c>
      <c r="C104" s="156" t="s">
        <v>44</v>
      </c>
      <c r="D104" s="156" t="s">
        <v>990</v>
      </c>
      <c r="E104" s="173" t="s">
        <v>789</v>
      </c>
      <c r="F104" s="156" t="s">
        <v>549</v>
      </c>
      <c r="G104" s="156" t="s">
        <v>638</v>
      </c>
      <c r="H104" s="172"/>
      <c r="I104" s="171">
        <v>0</v>
      </c>
      <c r="J104" s="171">
        <v>6</v>
      </c>
      <c r="K104" s="171">
        <v>2</v>
      </c>
      <c r="L104" s="171">
        <f t="shared" si="11"/>
        <v>4</v>
      </c>
      <c r="M104" s="171">
        <v>5</v>
      </c>
      <c r="N104" s="156" t="str">
        <f t="shared" si="9"/>
        <v>Request</v>
      </c>
      <c r="O104" s="158" t="s">
        <v>25</v>
      </c>
      <c r="P104" s="157" t="str">
        <f t="shared" si="12"/>
        <v>Newly Requested Spares</v>
      </c>
    </row>
    <row r="105" spans="1:16" s="122" customFormat="1" ht="12.75" customHeight="1" x14ac:dyDescent="0.25">
      <c r="A105" s="181">
        <v>98</v>
      </c>
      <c r="B105" s="173" t="s">
        <v>528</v>
      </c>
      <c r="C105" s="156" t="s">
        <v>44</v>
      </c>
      <c r="D105" s="157" t="s">
        <v>991</v>
      </c>
      <c r="E105" s="173" t="s">
        <v>141</v>
      </c>
      <c r="F105" s="156" t="s">
        <v>425</v>
      </c>
      <c r="G105" s="156" t="s">
        <v>638</v>
      </c>
      <c r="H105" s="170"/>
      <c r="I105" s="171">
        <v>0</v>
      </c>
      <c r="J105" s="171">
        <v>1</v>
      </c>
      <c r="K105" s="171">
        <v>0</v>
      </c>
      <c r="L105" s="171">
        <f t="shared" si="11"/>
        <v>1</v>
      </c>
      <c r="M105" s="171">
        <v>5</v>
      </c>
      <c r="N105" s="156" t="str">
        <f t="shared" si="9"/>
        <v>Request</v>
      </c>
      <c r="O105" s="158" t="s">
        <v>1025</v>
      </c>
      <c r="P105" s="157" t="str">
        <f t="shared" si="12"/>
        <v>Newly Requested Spares</v>
      </c>
    </row>
    <row r="106" spans="1:16" s="122" customFormat="1" ht="12.75" customHeight="1" x14ac:dyDescent="0.25">
      <c r="A106" s="181">
        <v>99</v>
      </c>
      <c r="B106" s="173" t="s">
        <v>528</v>
      </c>
      <c r="C106" s="156" t="s">
        <v>44</v>
      </c>
      <c r="D106" s="156" t="s">
        <v>989</v>
      </c>
      <c r="E106" s="173" t="s">
        <v>789</v>
      </c>
      <c r="F106" s="156" t="s">
        <v>549</v>
      </c>
      <c r="G106" s="156" t="s">
        <v>638</v>
      </c>
      <c r="H106" s="172"/>
      <c r="I106" s="171">
        <v>0</v>
      </c>
      <c r="J106" s="171">
        <v>26</v>
      </c>
      <c r="K106" s="171">
        <v>3</v>
      </c>
      <c r="L106" s="171">
        <f t="shared" si="11"/>
        <v>23</v>
      </c>
      <c r="M106" s="171">
        <v>5</v>
      </c>
      <c r="N106" s="156" t="str">
        <f t="shared" si="9"/>
        <v/>
      </c>
      <c r="O106" s="158" t="s">
        <v>25</v>
      </c>
      <c r="P106" s="157" t="str">
        <f t="shared" si="12"/>
        <v/>
      </c>
    </row>
    <row r="107" spans="1:16" s="122" customFormat="1" ht="11.25" hidden="1" x14ac:dyDescent="0.25">
      <c r="A107" s="181">
        <v>100</v>
      </c>
      <c r="B107" s="176" t="s">
        <v>697</v>
      </c>
      <c r="C107" s="156" t="s">
        <v>19</v>
      </c>
      <c r="D107" s="176" t="s">
        <v>699</v>
      </c>
      <c r="E107" s="176" t="s">
        <v>654</v>
      </c>
      <c r="F107" s="175" t="s">
        <v>83</v>
      </c>
      <c r="G107" s="156" t="s">
        <v>386</v>
      </c>
      <c r="H107" s="185"/>
      <c r="I107" s="171">
        <v>0</v>
      </c>
      <c r="J107" s="171">
        <v>14</v>
      </c>
      <c r="K107" s="171">
        <v>0</v>
      </c>
      <c r="L107" s="171">
        <f t="shared" si="11"/>
        <v>14</v>
      </c>
      <c r="M107" s="171">
        <v>5</v>
      </c>
      <c r="N107" s="156" t="str">
        <f t="shared" si="9"/>
        <v/>
      </c>
      <c r="O107" s="158" t="s">
        <v>25</v>
      </c>
      <c r="P107" s="157" t="str">
        <f t="shared" si="12"/>
        <v/>
      </c>
    </row>
    <row r="108" spans="1:16" s="122" customFormat="1" ht="12.75" hidden="1" customHeight="1" x14ac:dyDescent="0.25">
      <c r="A108" s="181">
        <v>101</v>
      </c>
      <c r="B108" s="175" t="s">
        <v>969</v>
      </c>
      <c r="C108" s="175" t="s">
        <v>19</v>
      </c>
      <c r="D108" s="191" t="s">
        <v>933</v>
      </c>
      <c r="E108" s="158" t="s">
        <v>38</v>
      </c>
      <c r="F108" s="158" t="s">
        <v>38</v>
      </c>
      <c r="G108" s="173" t="s">
        <v>638</v>
      </c>
      <c r="H108" s="172"/>
      <c r="I108" s="171">
        <v>0</v>
      </c>
      <c r="J108" s="171">
        <v>0</v>
      </c>
      <c r="K108" s="171">
        <v>0</v>
      </c>
      <c r="L108" s="171">
        <f t="shared" si="11"/>
        <v>0</v>
      </c>
      <c r="M108" s="171">
        <v>5</v>
      </c>
      <c r="N108" s="156" t="str">
        <f t="shared" si="9"/>
        <v>Request</v>
      </c>
      <c r="O108" s="158" t="s">
        <v>25</v>
      </c>
      <c r="P108" s="157" t="str">
        <f t="shared" si="12"/>
        <v>Newly Requested Spares</v>
      </c>
    </row>
    <row r="109" spans="1:16" s="122" customFormat="1" ht="12.75" customHeight="1" x14ac:dyDescent="0.25">
      <c r="A109" s="181">
        <v>102</v>
      </c>
      <c r="B109" s="156" t="s">
        <v>270</v>
      </c>
      <c r="C109" s="156" t="s">
        <v>267</v>
      </c>
      <c r="D109" s="156" t="s">
        <v>271</v>
      </c>
      <c r="E109" s="156" t="s">
        <v>615</v>
      </c>
      <c r="F109" s="156" t="s">
        <v>38</v>
      </c>
      <c r="G109" s="156" t="s">
        <v>638</v>
      </c>
      <c r="H109" s="172"/>
      <c r="I109" s="171">
        <v>0</v>
      </c>
      <c r="J109" s="171">
        <v>4</v>
      </c>
      <c r="K109" s="171">
        <v>0</v>
      </c>
      <c r="L109" s="171">
        <f t="shared" si="11"/>
        <v>4</v>
      </c>
      <c r="M109" s="171">
        <v>1</v>
      </c>
      <c r="N109" s="156" t="str">
        <f t="shared" si="9"/>
        <v/>
      </c>
      <c r="O109" s="158" t="s">
        <v>25</v>
      </c>
      <c r="P109" s="157" t="str">
        <f t="shared" si="12"/>
        <v/>
      </c>
    </row>
    <row r="110" spans="1:16" s="122" customFormat="1" ht="12.75" customHeight="1" x14ac:dyDescent="0.25">
      <c r="A110" s="181">
        <v>103</v>
      </c>
      <c r="B110" s="156" t="s">
        <v>67</v>
      </c>
      <c r="C110" s="156" t="s">
        <v>19</v>
      </c>
      <c r="D110" s="156" t="s">
        <v>68</v>
      </c>
      <c r="E110" s="156" t="s">
        <v>710</v>
      </c>
      <c r="F110" s="156" t="s">
        <v>38</v>
      </c>
      <c r="G110" s="156" t="s">
        <v>386</v>
      </c>
      <c r="H110" s="170"/>
      <c r="I110" s="171">
        <v>0</v>
      </c>
      <c r="J110" s="171">
        <v>13</v>
      </c>
      <c r="K110" s="171">
        <v>0</v>
      </c>
      <c r="L110" s="171">
        <f t="shared" si="11"/>
        <v>13</v>
      </c>
      <c r="M110" s="171">
        <v>5</v>
      </c>
      <c r="N110" s="156" t="str">
        <f t="shared" si="9"/>
        <v/>
      </c>
      <c r="O110" s="158" t="s">
        <v>25</v>
      </c>
      <c r="P110" s="157" t="str">
        <f t="shared" si="12"/>
        <v/>
      </c>
    </row>
    <row r="111" spans="1:16" s="122" customFormat="1" ht="12.75" customHeight="1" x14ac:dyDescent="0.25">
      <c r="A111" s="181">
        <v>104</v>
      </c>
      <c r="B111" s="156" t="s">
        <v>67</v>
      </c>
      <c r="C111" s="156" t="s">
        <v>19</v>
      </c>
      <c r="D111" s="156" t="s">
        <v>69</v>
      </c>
      <c r="E111" s="156" t="s">
        <v>675</v>
      </c>
      <c r="F111" s="156" t="s">
        <v>38</v>
      </c>
      <c r="G111" s="156" t="s">
        <v>386</v>
      </c>
      <c r="H111" s="170"/>
      <c r="I111" s="171">
        <v>0</v>
      </c>
      <c r="J111" s="171">
        <v>4</v>
      </c>
      <c r="K111" s="171">
        <v>0</v>
      </c>
      <c r="L111" s="171">
        <f t="shared" si="11"/>
        <v>4</v>
      </c>
      <c r="M111" s="171">
        <v>5</v>
      </c>
      <c r="N111" s="156" t="str">
        <f t="shared" si="9"/>
        <v>Request</v>
      </c>
      <c r="O111" s="158" t="s">
        <v>25</v>
      </c>
      <c r="P111" s="157" t="str">
        <f t="shared" si="12"/>
        <v>Newly Requested Spares</v>
      </c>
    </row>
    <row r="112" spans="1:16" s="122" customFormat="1" ht="12.75" customHeight="1" x14ac:dyDescent="0.25">
      <c r="A112" s="181">
        <v>105</v>
      </c>
      <c r="B112" s="156" t="s">
        <v>67</v>
      </c>
      <c r="C112" s="156" t="s">
        <v>19</v>
      </c>
      <c r="D112" s="156" t="s">
        <v>69</v>
      </c>
      <c r="E112" s="156" t="s">
        <v>880</v>
      </c>
      <c r="F112" s="156" t="s">
        <v>38</v>
      </c>
      <c r="G112" s="156" t="s">
        <v>386</v>
      </c>
      <c r="H112" s="170"/>
      <c r="I112" s="171">
        <v>0</v>
      </c>
      <c r="J112" s="171">
        <v>5</v>
      </c>
      <c r="K112" s="171">
        <v>0</v>
      </c>
      <c r="L112" s="171">
        <f t="shared" si="11"/>
        <v>5</v>
      </c>
      <c r="M112" s="171">
        <v>5</v>
      </c>
      <c r="N112" s="156" t="str">
        <f t="shared" si="9"/>
        <v>Request</v>
      </c>
      <c r="O112" s="158" t="s">
        <v>25</v>
      </c>
      <c r="P112" s="157" t="str">
        <f t="shared" si="12"/>
        <v>Newly Requested Spares</v>
      </c>
    </row>
    <row r="113" spans="1:16" s="122" customFormat="1" ht="12.75" customHeight="1" x14ac:dyDescent="0.25">
      <c r="A113" s="181">
        <v>106</v>
      </c>
      <c r="B113" s="156" t="s">
        <v>545</v>
      </c>
      <c r="C113" s="156" t="s">
        <v>19</v>
      </c>
      <c r="D113" s="156" t="s">
        <v>548</v>
      </c>
      <c r="E113" s="156" t="s">
        <v>547</v>
      </c>
      <c r="F113" s="156" t="s">
        <v>492</v>
      </c>
      <c r="G113" s="156" t="s">
        <v>386</v>
      </c>
      <c r="H113" s="172"/>
      <c r="I113" s="171">
        <v>0</v>
      </c>
      <c r="J113" s="171">
        <v>20</v>
      </c>
      <c r="K113" s="171">
        <v>0</v>
      </c>
      <c r="L113" s="171">
        <f t="shared" si="11"/>
        <v>20</v>
      </c>
      <c r="M113" s="171">
        <v>2</v>
      </c>
      <c r="N113" s="156" t="str">
        <f t="shared" si="9"/>
        <v/>
      </c>
      <c r="O113" s="158" t="s">
        <v>25</v>
      </c>
      <c r="P113" s="157" t="str">
        <f t="shared" si="12"/>
        <v/>
      </c>
    </row>
    <row r="114" spans="1:16" s="121" customFormat="1" ht="22.5" x14ac:dyDescent="0.25">
      <c r="A114" s="181">
        <v>107</v>
      </c>
      <c r="B114" s="157" t="s">
        <v>559</v>
      </c>
      <c r="C114" s="156" t="s">
        <v>240</v>
      </c>
      <c r="D114" s="156" t="s">
        <v>621</v>
      </c>
      <c r="E114" s="158" t="s">
        <v>25</v>
      </c>
      <c r="F114" s="172" t="s">
        <v>83</v>
      </c>
      <c r="G114" s="156" t="s">
        <v>638</v>
      </c>
      <c r="H114" s="172"/>
      <c r="I114" s="171">
        <v>0</v>
      </c>
      <c r="J114" s="171">
        <v>3</v>
      </c>
      <c r="K114" s="171">
        <v>0</v>
      </c>
      <c r="L114" s="171">
        <f t="shared" si="11"/>
        <v>3</v>
      </c>
      <c r="M114" s="171">
        <v>1</v>
      </c>
      <c r="N114" s="156" t="str">
        <f t="shared" si="9"/>
        <v/>
      </c>
      <c r="O114" s="158" t="s">
        <v>25</v>
      </c>
      <c r="P114" s="157" t="str">
        <f t="shared" si="12"/>
        <v/>
      </c>
    </row>
    <row r="115" spans="1:16" s="122" customFormat="1" ht="12.75" hidden="1" customHeight="1" x14ac:dyDescent="0.25">
      <c r="A115" s="181">
        <v>108</v>
      </c>
      <c r="B115" s="157" t="s">
        <v>536</v>
      </c>
      <c r="C115" s="175" t="s">
        <v>19</v>
      </c>
      <c r="D115" s="176" t="s">
        <v>1070</v>
      </c>
      <c r="E115" s="176" t="s">
        <v>1070</v>
      </c>
      <c r="F115" s="180" t="s">
        <v>1118</v>
      </c>
      <c r="G115" s="173" t="s">
        <v>638</v>
      </c>
      <c r="H115" s="172"/>
      <c r="I115" s="171">
        <v>0</v>
      </c>
      <c r="J115" s="171">
        <v>1</v>
      </c>
      <c r="K115" s="171">
        <v>0</v>
      </c>
      <c r="L115" s="171">
        <f t="shared" si="11"/>
        <v>1</v>
      </c>
      <c r="M115" s="171">
        <v>1</v>
      </c>
      <c r="N115" s="156" t="str">
        <f t="shared" si="9"/>
        <v>Request</v>
      </c>
      <c r="O115" s="158" t="s">
        <v>25</v>
      </c>
      <c r="P115" s="157" t="str">
        <f t="shared" si="12"/>
        <v>Newly Requested Spares</v>
      </c>
    </row>
    <row r="116" spans="1:16" s="122" customFormat="1" ht="12.75" customHeight="1" x14ac:dyDescent="0.25">
      <c r="A116" s="181">
        <v>109</v>
      </c>
      <c r="B116" s="175" t="s">
        <v>994</v>
      </c>
      <c r="C116" s="175" t="s">
        <v>19</v>
      </c>
      <c r="D116" s="159" t="s">
        <v>993</v>
      </c>
      <c r="E116" s="156" t="s">
        <v>995</v>
      </c>
      <c r="F116" s="156" t="s">
        <v>83</v>
      </c>
      <c r="G116" s="173" t="s">
        <v>386</v>
      </c>
      <c r="H116" s="172"/>
      <c r="I116" s="171">
        <v>0</v>
      </c>
      <c r="J116" s="171">
        <v>2</v>
      </c>
      <c r="K116" s="171">
        <v>0</v>
      </c>
      <c r="L116" s="171">
        <f t="shared" si="11"/>
        <v>2</v>
      </c>
      <c r="M116" s="171">
        <v>2</v>
      </c>
      <c r="N116" s="156" t="str">
        <f t="shared" si="9"/>
        <v>Request</v>
      </c>
      <c r="O116" s="158" t="s">
        <v>25</v>
      </c>
      <c r="P116" s="157" t="str">
        <f t="shared" si="12"/>
        <v>Newly Requested Spares</v>
      </c>
    </row>
    <row r="117" spans="1:16" s="122" customFormat="1" ht="12.75" hidden="1" customHeight="1" x14ac:dyDescent="0.25">
      <c r="A117" s="181">
        <v>110</v>
      </c>
      <c r="B117" s="156" t="s">
        <v>536</v>
      </c>
      <c r="C117" s="156" t="s">
        <v>240</v>
      </c>
      <c r="D117" s="157" t="s">
        <v>970</v>
      </c>
      <c r="E117" s="158" t="s">
        <v>25</v>
      </c>
      <c r="F117" s="172" t="s">
        <v>83</v>
      </c>
      <c r="G117" s="156" t="s">
        <v>638</v>
      </c>
      <c r="H117" s="172"/>
      <c r="I117" s="171">
        <v>0</v>
      </c>
      <c r="J117" s="171">
        <v>1</v>
      </c>
      <c r="K117" s="171">
        <v>0</v>
      </c>
      <c r="L117" s="171">
        <f t="shared" si="11"/>
        <v>1</v>
      </c>
      <c r="M117" s="171">
        <v>1</v>
      </c>
      <c r="N117" s="156" t="str">
        <f t="shared" si="9"/>
        <v>Request</v>
      </c>
      <c r="O117" s="158" t="s">
        <v>25</v>
      </c>
      <c r="P117" s="157"/>
    </row>
    <row r="118" spans="1:16" s="122" customFormat="1" ht="12.75" customHeight="1" x14ac:dyDescent="0.25">
      <c r="A118" s="181">
        <v>111</v>
      </c>
      <c r="B118" s="175" t="s">
        <v>1026</v>
      </c>
      <c r="C118" s="175" t="s">
        <v>19</v>
      </c>
      <c r="D118" s="159" t="s">
        <v>1028</v>
      </c>
      <c r="E118" s="159" t="s">
        <v>1027</v>
      </c>
      <c r="F118" s="156" t="s">
        <v>83</v>
      </c>
      <c r="G118" s="173" t="s">
        <v>638</v>
      </c>
      <c r="H118" s="172"/>
      <c r="I118" s="171">
        <v>0</v>
      </c>
      <c r="J118" s="171">
        <v>6</v>
      </c>
      <c r="K118" s="171">
        <v>0</v>
      </c>
      <c r="L118" s="171">
        <f t="shared" si="11"/>
        <v>6</v>
      </c>
      <c r="M118" s="171">
        <v>1</v>
      </c>
      <c r="N118" s="156" t="str">
        <f t="shared" si="9"/>
        <v/>
      </c>
      <c r="O118" s="158" t="s">
        <v>25</v>
      </c>
      <c r="P118" s="157" t="str">
        <f t="shared" ref="P118:P130" si="13">IF(N118="Request","Newly Requested Spares","")</f>
        <v/>
      </c>
    </row>
    <row r="119" spans="1:16" s="122" customFormat="1" ht="12.75" hidden="1" customHeight="1" x14ac:dyDescent="0.25">
      <c r="A119" s="181">
        <v>112</v>
      </c>
      <c r="B119" s="156" t="s">
        <v>915</v>
      </c>
      <c r="C119" s="175" t="s">
        <v>866</v>
      </c>
      <c r="D119" s="157" t="s">
        <v>709</v>
      </c>
      <c r="E119" s="159" t="s">
        <v>921</v>
      </c>
      <c r="F119" s="159" t="s">
        <v>83</v>
      </c>
      <c r="G119" s="173" t="s">
        <v>386</v>
      </c>
      <c r="H119" s="172"/>
      <c r="I119" s="171">
        <v>0</v>
      </c>
      <c r="J119" s="171">
        <v>14</v>
      </c>
      <c r="K119" s="171">
        <v>0</v>
      </c>
      <c r="L119" s="171">
        <f t="shared" si="11"/>
        <v>14</v>
      </c>
      <c r="M119" s="171">
        <v>5</v>
      </c>
      <c r="N119" s="156" t="str">
        <f t="shared" si="9"/>
        <v/>
      </c>
      <c r="O119" s="158" t="s">
        <v>25</v>
      </c>
      <c r="P119" s="157" t="str">
        <f t="shared" si="13"/>
        <v/>
      </c>
    </row>
    <row r="120" spans="1:16" s="122" customFormat="1" ht="12.75" customHeight="1" x14ac:dyDescent="0.25">
      <c r="A120" s="181">
        <v>113</v>
      </c>
      <c r="B120" s="156" t="s">
        <v>208</v>
      </c>
      <c r="C120" s="156" t="s">
        <v>19</v>
      </c>
      <c r="D120" s="156" t="s">
        <v>209</v>
      </c>
      <c r="E120" s="156" t="s">
        <v>210</v>
      </c>
      <c r="F120" s="156" t="s">
        <v>83</v>
      </c>
      <c r="G120" s="156" t="s">
        <v>638</v>
      </c>
      <c r="H120" s="170"/>
      <c r="I120" s="171">
        <v>0</v>
      </c>
      <c r="J120" s="171">
        <v>0</v>
      </c>
      <c r="K120" s="171">
        <v>0</v>
      </c>
      <c r="L120" s="171">
        <f t="shared" si="11"/>
        <v>0</v>
      </c>
      <c r="M120" s="171">
        <v>1</v>
      </c>
      <c r="N120" s="156" t="str">
        <f t="shared" si="9"/>
        <v>Request</v>
      </c>
      <c r="O120" s="158" t="s">
        <v>25</v>
      </c>
      <c r="P120" s="157" t="str">
        <f t="shared" si="13"/>
        <v>Newly Requested Spares</v>
      </c>
    </row>
    <row r="121" spans="1:16" s="122" customFormat="1" ht="12.75" hidden="1" customHeight="1" x14ac:dyDescent="0.25">
      <c r="A121" s="181">
        <v>114</v>
      </c>
      <c r="B121" s="175" t="s">
        <v>222</v>
      </c>
      <c r="C121" s="175" t="s">
        <v>775</v>
      </c>
      <c r="D121" s="156" t="s">
        <v>708</v>
      </c>
      <c r="E121" s="158" t="s">
        <v>25</v>
      </c>
      <c r="F121" s="173" t="s">
        <v>709</v>
      </c>
      <c r="G121" s="173" t="s">
        <v>386</v>
      </c>
      <c r="H121" s="172"/>
      <c r="I121" s="171">
        <v>0</v>
      </c>
      <c r="J121" s="171">
        <v>0</v>
      </c>
      <c r="K121" s="171">
        <v>0</v>
      </c>
      <c r="L121" s="171">
        <f t="shared" si="11"/>
        <v>0</v>
      </c>
      <c r="M121" s="171">
        <v>1</v>
      </c>
      <c r="N121" s="156" t="str">
        <f t="shared" si="9"/>
        <v>Request</v>
      </c>
      <c r="O121" s="158" t="s">
        <v>25</v>
      </c>
      <c r="P121" s="157" t="str">
        <f t="shared" si="13"/>
        <v>Newly Requested Spares</v>
      </c>
    </row>
    <row r="122" spans="1:16" s="122" customFormat="1" ht="11.25" x14ac:dyDescent="0.25">
      <c r="A122" s="181">
        <v>115</v>
      </c>
      <c r="B122" s="175" t="s">
        <v>1012</v>
      </c>
      <c r="C122" s="175" t="s">
        <v>19</v>
      </c>
      <c r="D122" s="159" t="s">
        <v>1011</v>
      </c>
      <c r="E122" s="156" t="s">
        <v>709</v>
      </c>
      <c r="F122" s="156" t="s">
        <v>83</v>
      </c>
      <c r="G122" s="173" t="s">
        <v>638</v>
      </c>
      <c r="H122" s="172"/>
      <c r="I122" s="171">
        <v>0</v>
      </c>
      <c r="J122" s="171">
        <v>3</v>
      </c>
      <c r="K122" s="171">
        <v>0</v>
      </c>
      <c r="L122" s="171">
        <f t="shared" si="11"/>
        <v>3</v>
      </c>
      <c r="M122" s="171">
        <v>2</v>
      </c>
      <c r="N122" s="156" t="str">
        <f t="shared" si="9"/>
        <v/>
      </c>
      <c r="O122" s="158" t="s">
        <v>25</v>
      </c>
      <c r="P122" s="157" t="str">
        <f t="shared" si="13"/>
        <v/>
      </c>
    </row>
    <row r="123" spans="1:16" s="122" customFormat="1" ht="12.75" customHeight="1" x14ac:dyDescent="0.25">
      <c r="A123" s="181">
        <v>116</v>
      </c>
      <c r="B123" s="156" t="s">
        <v>523</v>
      </c>
      <c r="C123" s="156" t="s">
        <v>19</v>
      </c>
      <c r="D123" s="157" t="s">
        <v>519</v>
      </c>
      <c r="E123" s="157" t="s">
        <v>520</v>
      </c>
      <c r="F123" s="156" t="s">
        <v>103</v>
      </c>
      <c r="G123" s="156" t="s">
        <v>638</v>
      </c>
      <c r="H123" s="172"/>
      <c r="I123" s="171">
        <v>0</v>
      </c>
      <c r="J123" s="171">
        <v>0</v>
      </c>
      <c r="K123" s="171">
        <v>0</v>
      </c>
      <c r="L123" s="171">
        <f t="shared" si="11"/>
        <v>0</v>
      </c>
      <c r="M123" s="171">
        <v>5</v>
      </c>
      <c r="N123" s="156" t="str">
        <f t="shared" si="9"/>
        <v>Request</v>
      </c>
      <c r="O123" s="158" t="s">
        <v>25</v>
      </c>
      <c r="P123" s="157" t="str">
        <f t="shared" si="13"/>
        <v>Newly Requested Spares</v>
      </c>
    </row>
    <row r="124" spans="1:16" s="122" customFormat="1" ht="12.75" customHeight="1" x14ac:dyDescent="0.25">
      <c r="A124" s="181">
        <v>117</v>
      </c>
      <c r="B124" s="173" t="s">
        <v>698</v>
      </c>
      <c r="C124" s="156" t="s">
        <v>19</v>
      </c>
      <c r="D124" s="157" t="s">
        <v>734</v>
      </c>
      <c r="E124" s="176" t="s">
        <v>554</v>
      </c>
      <c r="F124" s="156" t="s">
        <v>38</v>
      </c>
      <c r="G124" s="156" t="s">
        <v>386</v>
      </c>
      <c r="H124" s="170"/>
      <c r="I124" s="171">
        <v>0</v>
      </c>
      <c r="J124" s="171">
        <v>9</v>
      </c>
      <c r="K124" s="171">
        <v>0</v>
      </c>
      <c r="L124" s="171">
        <f t="shared" si="11"/>
        <v>9</v>
      </c>
      <c r="M124" s="171">
        <v>1</v>
      </c>
      <c r="N124" s="156" t="str">
        <f t="shared" si="9"/>
        <v/>
      </c>
      <c r="O124" s="158" t="s">
        <v>25</v>
      </c>
      <c r="P124" s="157" t="str">
        <f t="shared" si="13"/>
        <v/>
      </c>
    </row>
    <row r="125" spans="1:16" s="122" customFormat="1" ht="12.75" customHeight="1" x14ac:dyDescent="0.25">
      <c r="A125" s="181">
        <v>118</v>
      </c>
      <c r="B125" s="175" t="s">
        <v>557</v>
      </c>
      <c r="C125" s="175" t="s">
        <v>19</v>
      </c>
      <c r="D125" s="158" t="s">
        <v>1080</v>
      </c>
      <c r="E125" s="158" t="s">
        <v>1081</v>
      </c>
      <c r="F125" s="158" t="s">
        <v>83</v>
      </c>
      <c r="G125" s="173" t="s">
        <v>638</v>
      </c>
      <c r="H125" s="172"/>
      <c r="I125" s="171">
        <v>0</v>
      </c>
      <c r="J125" s="171">
        <v>20</v>
      </c>
      <c r="K125" s="171">
        <v>0</v>
      </c>
      <c r="L125" s="171">
        <f t="shared" si="11"/>
        <v>20</v>
      </c>
      <c r="M125" s="171">
        <v>2</v>
      </c>
      <c r="N125" s="156" t="str">
        <f t="shared" si="9"/>
        <v/>
      </c>
      <c r="O125" s="158" t="s">
        <v>25</v>
      </c>
      <c r="P125" s="157" t="str">
        <f t="shared" si="13"/>
        <v/>
      </c>
    </row>
    <row r="126" spans="1:16" s="122" customFormat="1" ht="12.75" customHeight="1" x14ac:dyDescent="0.25">
      <c r="A126" s="181">
        <v>119</v>
      </c>
      <c r="B126" s="173" t="s">
        <v>742</v>
      </c>
      <c r="C126" s="156" t="s">
        <v>743</v>
      </c>
      <c r="D126" s="173" t="s">
        <v>1040</v>
      </c>
      <c r="E126" s="156" t="s">
        <v>749</v>
      </c>
      <c r="F126" s="156" t="s">
        <v>86</v>
      </c>
      <c r="G126" s="156" t="s">
        <v>386</v>
      </c>
      <c r="H126" s="170"/>
      <c r="I126" s="171">
        <v>0</v>
      </c>
      <c r="J126" s="171">
        <v>2</v>
      </c>
      <c r="K126" s="171">
        <v>0</v>
      </c>
      <c r="L126" s="171">
        <f t="shared" si="11"/>
        <v>2</v>
      </c>
      <c r="M126" s="171">
        <v>1</v>
      </c>
      <c r="N126" s="156" t="str">
        <f t="shared" si="9"/>
        <v/>
      </c>
      <c r="O126" s="158" t="s">
        <v>1041</v>
      </c>
      <c r="P126" s="157" t="str">
        <f t="shared" si="13"/>
        <v/>
      </c>
    </row>
    <row r="127" spans="1:16" s="122" customFormat="1" ht="12.75" customHeight="1" x14ac:dyDescent="0.25">
      <c r="A127" s="181">
        <v>120</v>
      </c>
      <c r="B127" s="173" t="s">
        <v>742</v>
      </c>
      <c r="C127" s="156" t="s">
        <v>743</v>
      </c>
      <c r="D127" s="173" t="s">
        <v>746</v>
      </c>
      <c r="E127" s="156" t="s">
        <v>749</v>
      </c>
      <c r="F127" s="156" t="s">
        <v>86</v>
      </c>
      <c r="G127" s="156" t="s">
        <v>386</v>
      </c>
      <c r="H127" s="170"/>
      <c r="I127" s="171">
        <v>0</v>
      </c>
      <c r="J127" s="171">
        <v>2</v>
      </c>
      <c r="K127" s="171">
        <v>0</v>
      </c>
      <c r="L127" s="171">
        <f t="shared" si="11"/>
        <v>2</v>
      </c>
      <c r="M127" s="171">
        <v>1</v>
      </c>
      <c r="N127" s="156" t="str">
        <f t="shared" si="9"/>
        <v/>
      </c>
      <c r="O127" s="158" t="s">
        <v>25</v>
      </c>
      <c r="P127" s="157" t="str">
        <f t="shared" si="13"/>
        <v/>
      </c>
    </row>
    <row r="128" spans="1:16" s="122" customFormat="1" ht="12.75" customHeight="1" x14ac:dyDescent="0.25">
      <c r="A128" s="181">
        <v>121</v>
      </c>
      <c r="B128" s="173" t="s">
        <v>742</v>
      </c>
      <c r="C128" s="156" t="s">
        <v>743</v>
      </c>
      <c r="D128" s="175" t="s">
        <v>744</v>
      </c>
      <c r="E128" s="156" t="s">
        <v>749</v>
      </c>
      <c r="F128" s="156" t="s">
        <v>86</v>
      </c>
      <c r="G128" s="156" t="s">
        <v>386</v>
      </c>
      <c r="H128" s="172"/>
      <c r="I128" s="171">
        <v>0</v>
      </c>
      <c r="J128" s="171">
        <v>0</v>
      </c>
      <c r="K128" s="171">
        <v>0</v>
      </c>
      <c r="L128" s="171">
        <f t="shared" si="11"/>
        <v>0</v>
      </c>
      <c r="M128" s="171">
        <v>1</v>
      </c>
      <c r="N128" s="156" t="str">
        <f t="shared" si="9"/>
        <v>Request</v>
      </c>
      <c r="O128" s="158" t="s">
        <v>25</v>
      </c>
      <c r="P128" s="157" t="str">
        <f t="shared" si="13"/>
        <v>Newly Requested Spares</v>
      </c>
    </row>
    <row r="129" spans="1:16" s="122" customFormat="1" ht="12.75" customHeight="1" x14ac:dyDescent="0.25">
      <c r="A129" s="181">
        <v>122</v>
      </c>
      <c r="B129" s="173" t="s">
        <v>742</v>
      </c>
      <c r="C129" s="156" t="s">
        <v>743</v>
      </c>
      <c r="D129" s="173" t="s">
        <v>955</v>
      </c>
      <c r="E129" s="156" t="s">
        <v>749</v>
      </c>
      <c r="F129" s="156" t="s">
        <v>86</v>
      </c>
      <c r="G129" s="156" t="s">
        <v>386</v>
      </c>
      <c r="H129" s="170"/>
      <c r="I129" s="171">
        <v>0</v>
      </c>
      <c r="J129" s="171">
        <v>4</v>
      </c>
      <c r="K129" s="171">
        <v>0</v>
      </c>
      <c r="L129" s="171">
        <f t="shared" si="11"/>
        <v>4</v>
      </c>
      <c r="M129" s="171">
        <v>2</v>
      </c>
      <c r="N129" s="156" t="str">
        <f t="shared" si="9"/>
        <v/>
      </c>
      <c r="O129" s="158" t="s">
        <v>25</v>
      </c>
      <c r="P129" s="157" t="str">
        <f t="shared" si="13"/>
        <v/>
      </c>
    </row>
    <row r="130" spans="1:16" s="122" customFormat="1" ht="12.75" customHeight="1" x14ac:dyDescent="0.25">
      <c r="A130" s="181">
        <v>123</v>
      </c>
      <c r="B130" s="156" t="s">
        <v>1036</v>
      </c>
      <c r="C130" s="156" t="s">
        <v>1037</v>
      </c>
      <c r="D130" s="156" t="s">
        <v>73</v>
      </c>
      <c r="E130" s="156" t="s">
        <v>74</v>
      </c>
      <c r="F130" s="156" t="s">
        <v>75</v>
      </c>
      <c r="G130" s="156" t="s">
        <v>386</v>
      </c>
      <c r="H130" s="172"/>
      <c r="I130" s="171">
        <v>0</v>
      </c>
      <c r="J130" s="171">
        <v>0</v>
      </c>
      <c r="K130" s="171">
        <v>0</v>
      </c>
      <c r="L130" s="171">
        <f t="shared" si="11"/>
        <v>0</v>
      </c>
      <c r="M130" s="171">
        <v>1</v>
      </c>
      <c r="N130" s="156" t="str">
        <f t="shared" si="9"/>
        <v>Request</v>
      </c>
      <c r="O130" s="158" t="s">
        <v>25</v>
      </c>
      <c r="P130" s="157" t="str">
        <f t="shared" si="13"/>
        <v>Newly Requested Spares</v>
      </c>
    </row>
    <row r="131" spans="1:16" s="122" customFormat="1" ht="12.75" customHeight="1" x14ac:dyDescent="0.25">
      <c r="A131" s="181">
        <v>124</v>
      </c>
      <c r="B131" s="157" t="s">
        <v>1133</v>
      </c>
      <c r="C131" s="156" t="s">
        <v>30</v>
      </c>
      <c r="D131" s="187" t="s">
        <v>1166</v>
      </c>
      <c r="E131" s="156" t="s">
        <v>554</v>
      </c>
      <c r="F131" s="180" t="s">
        <v>38</v>
      </c>
      <c r="G131" s="156" t="s">
        <v>638</v>
      </c>
      <c r="H131" s="170"/>
      <c r="I131" s="171">
        <v>0</v>
      </c>
      <c r="J131" s="171">
        <v>1</v>
      </c>
      <c r="K131" s="171">
        <v>0</v>
      </c>
      <c r="L131" s="171">
        <f t="shared" si="11"/>
        <v>1</v>
      </c>
      <c r="M131" s="171">
        <v>5</v>
      </c>
      <c r="N131" s="156" t="str">
        <f t="shared" si="9"/>
        <v>Request</v>
      </c>
      <c r="O131" s="158"/>
      <c r="P131" s="157"/>
    </row>
    <row r="132" spans="1:16" s="122" customFormat="1" ht="12.75" customHeight="1" x14ac:dyDescent="0.25">
      <c r="A132" s="181">
        <v>125</v>
      </c>
      <c r="B132" s="156" t="s">
        <v>48</v>
      </c>
      <c r="C132" s="156" t="s">
        <v>19</v>
      </c>
      <c r="D132" s="156" t="s">
        <v>49</v>
      </c>
      <c r="E132" s="156" t="s">
        <v>50</v>
      </c>
      <c r="F132" s="156" t="s">
        <v>38</v>
      </c>
      <c r="G132" s="156" t="s">
        <v>386</v>
      </c>
      <c r="H132" s="170"/>
      <c r="I132" s="171">
        <v>0</v>
      </c>
      <c r="J132" s="171">
        <v>3</v>
      </c>
      <c r="K132" s="171">
        <v>0</v>
      </c>
      <c r="L132" s="171">
        <f t="shared" si="11"/>
        <v>3</v>
      </c>
      <c r="M132" s="171">
        <v>5</v>
      </c>
      <c r="N132" s="156" t="str">
        <f t="shared" si="9"/>
        <v>Request</v>
      </c>
      <c r="O132" s="158" t="s">
        <v>25</v>
      </c>
      <c r="P132" s="157" t="str">
        <f>IF(N132="Request","Newly Requested Spares","")</f>
        <v>Newly Requested Spares</v>
      </c>
    </row>
    <row r="133" spans="1:16" s="122" customFormat="1" ht="12.75" hidden="1" customHeight="1" x14ac:dyDescent="0.25">
      <c r="A133" s="181">
        <v>126</v>
      </c>
      <c r="B133" s="176" t="s">
        <v>1042</v>
      </c>
      <c r="C133" s="175" t="s">
        <v>19</v>
      </c>
      <c r="D133" s="176" t="s">
        <v>1044</v>
      </c>
      <c r="E133" s="180" t="s">
        <v>38</v>
      </c>
      <c r="F133" s="180" t="s">
        <v>1043</v>
      </c>
      <c r="G133" s="173" t="s">
        <v>386</v>
      </c>
      <c r="H133" s="172"/>
      <c r="I133" s="171">
        <v>0</v>
      </c>
      <c r="J133" s="171">
        <v>2</v>
      </c>
      <c r="K133" s="171">
        <v>0</v>
      </c>
      <c r="L133" s="171">
        <f t="shared" si="11"/>
        <v>2</v>
      </c>
      <c r="M133" s="171">
        <v>1</v>
      </c>
      <c r="N133" s="156" t="str">
        <f t="shared" si="9"/>
        <v/>
      </c>
      <c r="O133" s="158" t="s">
        <v>25</v>
      </c>
      <c r="P133" s="157" t="str">
        <f>IF(N133="Request","Newly Requested Spares","")</f>
        <v/>
      </c>
    </row>
    <row r="134" spans="1:16" s="122" customFormat="1" ht="12.75" customHeight="1" x14ac:dyDescent="0.25">
      <c r="A134" s="181">
        <v>127</v>
      </c>
      <c r="B134" s="157" t="s">
        <v>824</v>
      </c>
      <c r="C134" s="175" t="s">
        <v>19</v>
      </c>
      <c r="D134" s="173" t="s">
        <v>827</v>
      </c>
      <c r="E134" s="179" t="s">
        <v>25</v>
      </c>
      <c r="F134" s="173" t="s">
        <v>83</v>
      </c>
      <c r="G134" s="173" t="s">
        <v>638</v>
      </c>
      <c r="H134" s="172"/>
      <c r="I134" s="171">
        <v>0</v>
      </c>
      <c r="J134" s="171">
        <v>1</v>
      </c>
      <c r="K134" s="171">
        <v>0</v>
      </c>
      <c r="L134" s="171">
        <f t="shared" ref="L134:L165" si="14">I134+J134-K134</f>
        <v>1</v>
      </c>
      <c r="M134" s="171">
        <v>5</v>
      </c>
      <c r="N134" s="156" t="str">
        <f t="shared" si="9"/>
        <v>Request</v>
      </c>
      <c r="O134" s="158" t="s">
        <v>25</v>
      </c>
      <c r="P134" s="157" t="str">
        <f>IF(N134="Request","Newly Requested Spares","")</f>
        <v>Newly Requested Spares</v>
      </c>
    </row>
    <row r="135" spans="1:16" s="122" customFormat="1" ht="12.75" hidden="1" customHeight="1" x14ac:dyDescent="0.25">
      <c r="A135" s="181">
        <v>128</v>
      </c>
      <c r="B135" s="156" t="s">
        <v>833</v>
      </c>
      <c r="C135" s="175" t="s">
        <v>866</v>
      </c>
      <c r="D135" s="157" t="s">
        <v>875</v>
      </c>
      <c r="E135" s="176" t="s">
        <v>554</v>
      </c>
      <c r="F135" s="159" t="s">
        <v>733</v>
      </c>
      <c r="G135" s="173" t="s">
        <v>386</v>
      </c>
      <c r="H135" s="172"/>
      <c r="I135" s="171">
        <v>0</v>
      </c>
      <c r="J135" s="171">
        <v>100</v>
      </c>
      <c r="K135" s="171">
        <v>0</v>
      </c>
      <c r="L135" s="171">
        <f t="shared" si="14"/>
        <v>100</v>
      </c>
      <c r="M135" s="171">
        <v>10</v>
      </c>
      <c r="N135" s="156" t="str">
        <f t="shared" si="9"/>
        <v/>
      </c>
      <c r="O135" s="158" t="s">
        <v>25</v>
      </c>
      <c r="P135" s="157"/>
    </row>
    <row r="136" spans="1:16" s="122" customFormat="1" ht="12.75" customHeight="1" x14ac:dyDescent="0.25">
      <c r="A136" s="181">
        <v>129</v>
      </c>
      <c r="B136" s="156" t="s">
        <v>523</v>
      </c>
      <c r="C136" s="156" t="s">
        <v>19</v>
      </c>
      <c r="D136" s="157" t="s">
        <v>755</v>
      </c>
      <c r="E136" s="159" t="s">
        <v>25</v>
      </c>
      <c r="F136" s="156" t="s">
        <v>103</v>
      </c>
      <c r="G136" s="156" t="s">
        <v>638</v>
      </c>
      <c r="H136" s="172"/>
      <c r="I136" s="171">
        <v>0</v>
      </c>
      <c r="J136" s="171">
        <v>1</v>
      </c>
      <c r="K136" s="171">
        <v>0</v>
      </c>
      <c r="L136" s="171">
        <f t="shared" si="14"/>
        <v>1</v>
      </c>
      <c r="M136" s="171">
        <v>5</v>
      </c>
      <c r="N136" s="156" t="str">
        <f t="shared" ref="N136:N199" si="15">IF((L136&lt;=M136),"Request","")</f>
        <v>Request</v>
      </c>
      <c r="O136" s="158" t="s">
        <v>25</v>
      </c>
      <c r="P136" s="157" t="str">
        <f t="shared" ref="P136:P145" si="16">IF(N136="Request","Newly Requested Spares","")</f>
        <v>Newly Requested Spares</v>
      </c>
    </row>
    <row r="137" spans="1:16" s="122" customFormat="1" ht="12.75" customHeight="1" x14ac:dyDescent="0.25">
      <c r="A137" s="181">
        <v>130</v>
      </c>
      <c r="B137" s="156" t="s">
        <v>453</v>
      </c>
      <c r="C137" s="156" t="s">
        <v>19</v>
      </c>
      <c r="D137" s="156" t="s">
        <v>663</v>
      </c>
      <c r="E137" s="156" t="s">
        <v>64</v>
      </c>
      <c r="F137" s="156" t="s">
        <v>38</v>
      </c>
      <c r="G137" s="156" t="s">
        <v>638</v>
      </c>
      <c r="H137" s="170"/>
      <c r="I137" s="171">
        <v>0</v>
      </c>
      <c r="J137" s="171">
        <v>8</v>
      </c>
      <c r="K137" s="171">
        <v>1</v>
      </c>
      <c r="L137" s="171">
        <f t="shared" si="14"/>
        <v>7</v>
      </c>
      <c r="M137" s="171">
        <v>5</v>
      </c>
      <c r="N137" s="156" t="str">
        <f t="shared" si="15"/>
        <v/>
      </c>
      <c r="O137" s="158" t="s">
        <v>25</v>
      </c>
      <c r="P137" s="157" t="str">
        <f t="shared" si="16"/>
        <v/>
      </c>
    </row>
    <row r="138" spans="1:16" s="122" customFormat="1" ht="12.75" customHeight="1" x14ac:dyDescent="0.25">
      <c r="A138" s="181">
        <v>131</v>
      </c>
      <c r="B138" s="156" t="s">
        <v>453</v>
      </c>
      <c r="C138" s="156" t="s">
        <v>19</v>
      </c>
      <c r="D138" s="156" t="s">
        <v>663</v>
      </c>
      <c r="E138" s="156" t="s">
        <v>65</v>
      </c>
      <c r="F138" s="156" t="s">
        <v>38</v>
      </c>
      <c r="G138" s="156" t="s">
        <v>638</v>
      </c>
      <c r="H138" s="170"/>
      <c r="I138" s="171">
        <v>0</v>
      </c>
      <c r="J138" s="171">
        <v>0</v>
      </c>
      <c r="K138" s="171">
        <v>0</v>
      </c>
      <c r="L138" s="171">
        <f t="shared" si="14"/>
        <v>0</v>
      </c>
      <c r="M138" s="171">
        <v>5</v>
      </c>
      <c r="N138" s="156" t="str">
        <f t="shared" si="15"/>
        <v>Request</v>
      </c>
      <c r="O138" s="158" t="s">
        <v>25</v>
      </c>
      <c r="P138" s="157" t="str">
        <f t="shared" si="16"/>
        <v>Newly Requested Spares</v>
      </c>
    </row>
    <row r="139" spans="1:16" s="122" customFormat="1" ht="12.75" customHeight="1" x14ac:dyDescent="0.25">
      <c r="A139" s="181">
        <v>132</v>
      </c>
      <c r="B139" s="156" t="s">
        <v>453</v>
      </c>
      <c r="C139" s="156" t="s">
        <v>19</v>
      </c>
      <c r="D139" s="156" t="s">
        <v>661</v>
      </c>
      <c r="E139" s="156" t="s">
        <v>64</v>
      </c>
      <c r="F139" s="172" t="s">
        <v>38</v>
      </c>
      <c r="G139" s="156" t="s">
        <v>638</v>
      </c>
      <c r="H139" s="170"/>
      <c r="I139" s="171">
        <v>5</v>
      </c>
      <c r="J139" s="171">
        <v>15</v>
      </c>
      <c r="K139" s="171">
        <v>0</v>
      </c>
      <c r="L139" s="171">
        <f t="shared" si="14"/>
        <v>20</v>
      </c>
      <c r="M139" s="171">
        <v>5</v>
      </c>
      <c r="N139" s="156" t="str">
        <f t="shared" si="15"/>
        <v/>
      </c>
      <c r="O139" s="158" t="s">
        <v>25</v>
      </c>
      <c r="P139" s="157" t="str">
        <f t="shared" si="16"/>
        <v/>
      </c>
    </row>
    <row r="140" spans="1:16" s="122" customFormat="1" ht="12.75" customHeight="1" x14ac:dyDescent="0.25">
      <c r="A140" s="181">
        <v>133</v>
      </c>
      <c r="B140" s="157" t="s">
        <v>454</v>
      </c>
      <c r="C140" s="156" t="s">
        <v>19</v>
      </c>
      <c r="D140" s="156" t="s">
        <v>661</v>
      </c>
      <c r="E140" s="156" t="s">
        <v>297</v>
      </c>
      <c r="F140" s="172" t="s">
        <v>38</v>
      </c>
      <c r="G140" s="156" t="s">
        <v>638</v>
      </c>
      <c r="H140" s="172"/>
      <c r="I140" s="171">
        <v>0</v>
      </c>
      <c r="J140" s="171">
        <v>0</v>
      </c>
      <c r="K140" s="171">
        <v>0</v>
      </c>
      <c r="L140" s="171">
        <f t="shared" si="14"/>
        <v>0</v>
      </c>
      <c r="M140" s="171">
        <v>5</v>
      </c>
      <c r="N140" s="156" t="str">
        <f t="shared" si="15"/>
        <v>Request</v>
      </c>
      <c r="O140" s="158" t="s">
        <v>25</v>
      </c>
      <c r="P140" s="157" t="str">
        <f t="shared" si="16"/>
        <v>Newly Requested Spares</v>
      </c>
    </row>
    <row r="141" spans="1:16" s="122" customFormat="1" ht="12.75" customHeight="1" x14ac:dyDescent="0.25">
      <c r="A141" s="181">
        <v>134</v>
      </c>
      <c r="B141" s="156" t="s">
        <v>501</v>
      </c>
      <c r="C141" s="156" t="s">
        <v>19</v>
      </c>
      <c r="D141" s="157" t="s">
        <v>505</v>
      </c>
      <c r="E141" s="157" t="s">
        <v>512</v>
      </c>
      <c r="F141" s="172" t="s">
        <v>38</v>
      </c>
      <c r="G141" s="156" t="s">
        <v>638</v>
      </c>
      <c r="H141" s="172"/>
      <c r="I141" s="171">
        <v>0</v>
      </c>
      <c r="J141" s="171">
        <v>1</v>
      </c>
      <c r="K141" s="171">
        <v>0</v>
      </c>
      <c r="L141" s="171">
        <f t="shared" si="14"/>
        <v>1</v>
      </c>
      <c r="M141" s="171">
        <v>2</v>
      </c>
      <c r="N141" s="156" t="str">
        <f t="shared" si="15"/>
        <v>Request</v>
      </c>
      <c r="O141" s="158" t="s">
        <v>25</v>
      </c>
      <c r="P141" s="157" t="str">
        <f t="shared" si="16"/>
        <v>Newly Requested Spares</v>
      </c>
    </row>
    <row r="142" spans="1:16" s="121" customFormat="1" ht="12.75" customHeight="1" x14ac:dyDescent="0.25">
      <c r="A142" s="181">
        <v>135</v>
      </c>
      <c r="B142" s="156" t="s">
        <v>483</v>
      </c>
      <c r="C142" s="156" t="s">
        <v>243</v>
      </c>
      <c r="D142" s="156" t="s">
        <v>639</v>
      </c>
      <c r="E142" s="156" t="s">
        <v>482</v>
      </c>
      <c r="F142" s="156" t="s">
        <v>57</v>
      </c>
      <c r="G142" s="156" t="s">
        <v>638</v>
      </c>
      <c r="H142" s="172"/>
      <c r="I142" s="171">
        <v>0</v>
      </c>
      <c r="J142" s="171">
        <v>1</v>
      </c>
      <c r="K142" s="171">
        <v>0</v>
      </c>
      <c r="L142" s="171">
        <f t="shared" si="14"/>
        <v>1</v>
      </c>
      <c r="M142" s="171">
        <v>10</v>
      </c>
      <c r="N142" s="156" t="str">
        <f t="shared" si="15"/>
        <v>Request</v>
      </c>
      <c r="O142" s="158" t="s">
        <v>25</v>
      </c>
      <c r="P142" s="157" t="str">
        <f t="shared" si="16"/>
        <v>Newly Requested Spares</v>
      </c>
    </row>
    <row r="143" spans="1:16" s="121" customFormat="1" ht="12.75" customHeight="1" x14ac:dyDescent="0.25">
      <c r="A143" s="181">
        <v>136</v>
      </c>
      <c r="B143" s="156" t="s">
        <v>214</v>
      </c>
      <c r="C143" s="156" t="s">
        <v>19</v>
      </c>
      <c r="D143" s="156" t="s">
        <v>215</v>
      </c>
      <c r="E143" s="156" t="s">
        <v>216</v>
      </c>
      <c r="F143" s="156" t="s">
        <v>22</v>
      </c>
      <c r="G143" s="156" t="s">
        <v>638</v>
      </c>
      <c r="H143" s="170"/>
      <c r="I143" s="171">
        <v>0</v>
      </c>
      <c r="J143" s="171">
        <v>0</v>
      </c>
      <c r="K143" s="171">
        <v>0</v>
      </c>
      <c r="L143" s="171">
        <f t="shared" si="14"/>
        <v>0</v>
      </c>
      <c r="M143" s="171">
        <v>5</v>
      </c>
      <c r="N143" s="156" t="str">
        <f t="shared" si="15"/>
        <v>Request</v>
      </c>
      <c r="O143" s="158" t="s">
        <v>25</v>
      </c>
      <c r="P143" s="157" t="str">
        <f t="shared" si="16"/>
        <v>Newly Requested Spares</v>
      </c>
    </row>
    <row r="144" spans="1:16" s="121" customFormat="1" ht="12.75" hidden="1" customHeight="1" x14ac:dyDescent="0.25">
      <c r="A144" s="181">
        <v>137</v>
      </c>
      <c r="B144" s="175" t="s">
        <v>222</v>
      </c>
      <c r="C144" s="175" t="s">
        <v>775</v>
      </c>
      <c r="D144" s="156" t="s">
        <v>732</v>
      </c>
      <c r="E144" s="158" t="s">
        <v>25</v>
      </c>
      <c r="F144" s="173" t="s">
        <v>725</v>
      </c>
      <c r="G144" s="173" t="s">
        <v>386</v>
      </c>
      <c r="H144" s="170"/>
      <c r="I144" s="171">
        <v>0</v>
      </c>
      <c r="J144" s="171">
        <v>5</v>
      </c>
      <c r="K144" s="171">
        <v>0</v>
      </c>
      <c r="L144" s="171">
        <f t="shared" si="14"/>
        <v>5</v>
      </c>
      <c r="M144" s="171">
        <v>1</v>
      </c>
      <c r="N144" s="156" t="str">
        <f t="shared" si="15"/>
        <v/>
      </c>
      <c r="O144" s="158" t="s">
        <v>1039</v>
      </c>
      <c r="P144" s="157" t="str">
        <f t="shared" si="16"/>
        <v/>
      </c>
    </row>
    <row r="145" spans="1:16" s="121" customFormat="1" ht="12.75" customHeight="1" x14ac:dyDescent="0.25">
      <c r="A145" s="181">
        <v>138</v>
      </c>
      <c r="B145" s="175" t="s">
        <v>341</v>
      </c>
      <c r="C145" s="175" t="s">
        <v>19</v>
      </c>
      <c r="D145" s="173" t="s">
        <v>769</v>
      </c>
      <c r="E145" s="173" t="s">
        <v>75</v>
      </c>
      <c r="F145" s="173" t="s">
        <v>83</v>
      </c>
      <c r="G145" s="173" t="s">
        <v>386</v>
      </c>
      <c r="H145" s="178"/>
      <c r="I145" s="171">
        <v>0</v>
      </c>
      <c r="J145" s="171">
        <v>0</v>
      </c>
      <c r="K145" s="171">
        <v>0</v>
      </c>
      <c r="L145" s="171">
        <f t="shared" si="14"/>
        <v>0</v>
      </c>
      <c r="M145" s="171">
        <v>5</v>
      </c>
      <c r="N145" s="156" t="str">
        <f t="shared" si="15"/>
        <v>Request</v>
      </c>
      <c r="O145" s="158" t="s">
        <v>25</v>
      </c>
      <c r="P145" s="157" t="str">
        <f t="shared" si="16"/>
        <v>Newly Requested Spares</v>
      </c>
    </row>
    <row r="146" spans="1:16" s="121" customFormat="1" ht="12.75" hidden="1" customHeight="1" x14ac:dyDescent="0.25">
      <c r="A146" s="181">
        <v>139</v>
      </c>
      <c r="B146" s="156">
        <v>2</v>
      </c>
      <c r="C146" s="156" t="s">
        <v>342</v>
      </c>
      <c r="D146" s="157" t="s">
        <v>564</v>
      </c>
      <c r="E146" s="159" t="s">
        <v>151</v>
      </c>
      <c r="F146" s="172" t="s">
        <v>83</v>
      </c>
      <c r="G146" s="156" t="s">
        <v>638</v>
      </c>
      <c r="H146" s="172"/>
      <c r="I146" s="171">
        <v>0</v>
      </c>
      <c r="J146" s="171">
        <v>5</v>
      </c>
      <c r="K146" s="171">
        <v>0</v>
      </c>
      <c r="L146" s="171">
        <f t="shared" si="14"/>
        <v>5</v>
      </c>
      <c r="M146" s="174">
        <v>1</v>
      </c>
      <c r="N146" s="156" t="str">
        <f t="shared" si="15"/>
        <v/>
      </c>
      <c r="O146" s="158" t="s">
        <v>25</v>
      </c>
      <c r="P146" s="157" t="s">
        <v>391</v>
      </c>
    </row>
    <row r="147" spans="1:16" s="121" customFormat="1" ht="12.75" customHeight="1" x14ac:dyDescent="0.25">
      <c r="A147" s="181">
        <v>140</v>
      </c>
      <c r="B147" s="156" t="s">
        <v>556</v>
      </c>
      <c r="C147" s="156" t="s">
        <v>240</v>
      </c>
      <c r="D147" s="156" t="s">
        <v>128</v>
      </c>
      <c r="E147" s="156" t="s">
        <v>242</v>
      </c>
      <c r="F147" s="156" t="s">
        <v>38</v>
      </c>
      <c r="G147" s="156" t="s">
        <v>638</v>
      </c>
      <c r="H147" s="170"/>
      <c r="I147" s="171">
        <v>0</v>
      </c>
      <c r="J147" s="171">
        <v>1</v>
      </c>
      <c r="K147" s="171">
        <v>0</v>
      </c>
      <c r="L147" s="171">
        <f t="shared" si="14"/>
        <v>1</v>
      </c>
      <c r="M147" s="171">
        <v>5</v>
      </c>
      <c r="N147" s="156" t="str">
        <f t="shared" si="15"/>
        <v>Request</v>
      </c>
      <c r="O147" s="158" t="s">
        <v>25</v>
      </c>
      <c r="P147" s="157" t="str">
        <f t="shared" ref="P147:P188" si="17">IF(N147="Request","Newly Requested Spares","")</f>
        <v>Newly Requested Spares</v>
      </c>
    </row>
    <row r="148" spans="1:16" s="121" customFormat="1" ht="12.75" customHeight="1" x14ac:dyDescent="0.25">
      <c r="A148" s="181">
        <v>141</v>
      </c>
      <c r="B148" s="157" t="s">
        <v>455</v>
      </c>
      <c r="C148" s="156" t="s">
        <v>110</v>
      </c>
      <c r="D148" s="156" t="s">
        <v>603</v>
      </c>
      <c r="E148" s="156" t="s">
        <v>66</v>
      </c>
      <c r="F148" s="172" t="s">
        <v>38</v>
      </c>
      <c r="G148" s="156" t="s">
        <v>638</v>
      </c>
      <c r="H148" s="170"/>
      <c r="I148" s="171">
        <v>0</v>
      </c>
      <c r="J148" s="171">
        <v>4</v>
      </c>
      <c r="K148" s="171">
        <v>0</v>
      </c>
      <c r="L148" s="171">
        <f t="shared" si="14"/>
        <v>4</v>
      </c>
      <c r="M148" s="171">
        <v>8</v>
      </c>
      <c r="N148" s="156" t="str">
        <f t="shared" si="15"/>
        <v>Request</v>
      </c>
      <c r="O148" s="158" t="s">
        <v>25</v>
      </c>
      <c r="P148" s="157" t="str">
        <f t="shared" si="17"/>
        <v>Newly Requested Spares</v>
      </c>
    </row>
    <row r="149" spans="1:16" s="121" customFormat="1" ht="12.75" customHeight="1" x14ac:dyDescent="0.25">
      <c r="A149" s="181">
        <v>142</v>
      </c>
      <c r="B149" s="157" t="s">
        <v>823</v>
      </c>
      <c r="C149" s="156" t="s">
        <v>342</v>
      </c>
      <c r="D149" s="158" t="s">
        <v>577</v>
      </c>
      <c r="E149" s="158" t="s">
        <v>25</v>
      </c>
      <c r="F149" s="156" t="s">
        <v>83</v>
      </c>
      <c r="G149" s="156" t="s">
        <v>638</v>
      </c>
      <c r="H149" s="172"/>
      <c r="I149" s="171">
        <v>0</v>
      </c>
      <c r="J149" s="171">
        <v>3</v>
      </c>
      <c r="K149" s="171">
        <v>0</v>
      </c>
      <c r="L149" s="171">
        <f t="shared" si="14"/>
        <v>3</v>
      </c>
      <c r="M149" s="171">
        <v>5</v>
      </c>
      <c r="N149" s="156" t="str">
        <f t="shared" si="15"/>
        <v>Request</v>
      </c>
      <c r="O149" s="158" t="s">
        <v>25</v>
      </c>
      <c r="P149" s="157" t="str">
        <f t="shared" si="17"/>
        <v>Newly Requested Spares</v>
      </c>
    </row>
    <row r="150" spans="1:16" s="121" customFormat="1" ht="12.75" customHeight="1" x14ac:dyDescent="0.25">
      <c r="A150" s="181">
        <v>143</v>
      </c>
      <c r="B150" s="156" t="s">
        <v>523</v>
      </c>
      <c r="C150" s="156" t="s">
        <v>19</v>
      </c>
      <c r="D150" s="157" t="s">
        <v>522</v>
      </c>
      <c r="E150" s="157" t="s">
        <v>515</v>
      </c>
      <c r="F150" s="172" t="s">
        <v>22</v>
      </c>
      <c r="G150" s="156" t="s">
        <v>638</v>
      </c>
      <c r="H150" s="172"/>
      <c r="I150" s="171">
        <v>0</v>
      </c>
      <c r="J150" s="171">
        <v>3</v>
      </c>
      <c r="K150" s="171">
        <v>0</v>
      </c>
      <c r="L150" s="171">
        <f t="shared" si="14"/>
        <v>3</v>
      </c>
      <c r="M150" s="171">
        <v>5</v>
      </c>
      <c r="N150" s="156" t="str">
        <f t="shared" si="15"/>
        <v>Request</v>
      </c>
      <c r="O150" s="158" t="s">
        <v>25</v>
      </c>
      <c r="P150" s="157" t="str">
        <f t="shared" si="17"/>
        <v>Newly Requested Spares</v>
      </c>
    </row>
    <row r="151" spans="1:16" s="121" customFormat="1" ht="12.75" hidden="1" customHeight="1" x14ac:dyDescent="0.25">
      <c r="A151" s="181">
        <v>144</v>
      </c>
      <c r="B151" s="173" t="s">
        <v>905</v>
      </c>
      <c r="C151" s="175" t="s">
        <v>866</v>
      </c>
      <c r="D151" s="157" t="s">
        <v>903</v>
      </c>
      <c r="E151" s="159" t="s">
        <v>25</v>
      </c>
      <c r="F151" s="159" t="s">
        <v>904</v>
      </c>
      <c r="G151" s="173" t="s">
        <v>638</v>
      </c>
      <c r="H151" s="172"/>
      <c r="I151" s="171">
        <v>0</v>
      </c>
      <c r="J151" s="171">
        <v>11</v>
      </c>
      <c r="K151" s="171">
        <v>0</v>
      </c>
      <c r="L151" s="171">
        <f t="shared" si="14"/>
        <v>11</v>
      </c>
      <c r="M151" s="171">
        <v>2</v>
      </c>
      <c r="N151" s="156" t="str">
        <f t="shared" si="15"/>
        <v/>
      </c>
      <c r="O151" s="158" t="s">
        <v>25</v>
      </c>
      <c r="P151" s="157" t="str">
        <f t="shared" si="17"/>
        <v/>
      </c>
    </row>
    <row r="152" spans="1:16" s="121" customFormat="1" ht="12.75" customHeight="1" x14ac:dyDescent="0.25">
      <c r="A152" s="181">
        <v>145</v>
      </c>
      <c r="B152" s="156" t="s">
        <v>93</v>
      </c>
      <c r="C152" s="156" t="s">
        <v>94</v>
      </c>
      <c r="D152" s="156" t="s">
        <v>95</v>
      </c>
      <c r="E152" s="156" t="s">
        <v>721</v>
      </c>
      <c r="F152" s="156" t="s">
        <v>83</v>
      </c>
      <c r="G152" s="156" t="s">
        <v>638</v>
      </c>
      <c r="H152" s="170"/>
      <c r="I152" s="171">
        <v>0</v>
      </c>
      <c r="J152" s="171">
        <v>10</v>
      </c>
      <c r="K152" s="171">
        <v>0</v>
      </c>
      <c r="L152" s="171">
        <f t="shared" si="14"/>
        <v>10</v>
      </c>
      <c r="M152" s="171">
        <v>1</v>
      </c>
      <c r="N152" s="156" t="str">
        <f t="shared" si="15"/>
        <v/>
      </c>
      <c r="O152" s="158" t="s">
        <v>25</v>
      </c>
      <c r="P152" s="157" t="str">
        <f t="shared" si="17"/>
        <v/>
      </c>
    </row>
    <row r="153" spans="1:16" s="121" customFormat="1" ht="12.75" customHeight="1" x14ac:dyDescent="0.25">
      <c r="A153" s="181">
        <v>146</v>
      </c>
      <c r="B153" s="156" t="s">
        <v>26</v>
      </c>
      <c r="C153" s="156" t="s">
        <v>19</v>
      </c>
      <c r="D153" s="156" t="s">
        <v>27</v>
      </c>
      <c r="E153" s="156" t="s">
        <v>28</v>
      </c>
      <c r="F153" s="156" t="s">
        <v>22</v>
      </c>
      <c r="G153" s="156" t="s">
        <v>638</v>
      </c>
      <c r="H153" s="170"/>
      <c r="I153" s="171">
        <v>0</v>
      </c>
      <c r="J153" s="171">
        <v>1</v>
      </c>
      <c r="K153" s="171">
        <v>0</v>
      </c>
      <c r="L153" s="171">
        <f t="shared" si="14"/>
        <v>1</v>
      </c>
      <c r="M153" s="171">
        <v>1</v>
      </c>
      <c r="N153" s="156" t="str">
        <f t="shared" si="15"/>
        <v>Request</v>
      </c>
      <c r="O153" s="158" t="s">
        <v>25</v>
      </c>
      <c r="P153" s="157" t="str">
        <f t="shared" si="17"/>
        <v>Newly Requested Spares</v>
      </c>
    </row>
    <row r="154" spans="1:16" s="121" customFormat="1" ht="12.75" customHeight="1" x14ac:dyDescent="0.25">
      <c r="A154" s="181">
        <v>147</v>
      </c>
      <c r="B154" s="156" t="s">
        <v>52</v>
      </c>
      <c r="C154" s="156" t="s">
        <v>19</v>
      </c>
      <c r="D154" s="156" t="s">
        <v>53</v>
      </c>
      <c r="E154" s="156" t="s">
        <v>54</v>
      </c>
      <c r="F154" s="156" t="s">
        <v>22</v>
      </c>
      <c r="G154" s="156" t="s">
        <v>638</v>
      </c>
      <c r="H154" s="170"/>
      <c r="I154" s="171">
        <v>0</v>
      </c>
      <c r="J154" s="171">
        <v>7</v>
      </c>
      <c r="K154" s="171">
        <v>0</v>
      </c>
      <c r="L154" s="171">
        <f t="shared" si="14"/>
        <v>7</v>
      </c>
      <c r="M154" s="171">
        <v>5</v>
      </c>
      <c r="N154" s="156" t="str">
        <f t="shared" si="15"/>
        <v/>
      </c>
      <c r="O154" s="158" t="s">
        <v>25</v>
      </c>
      <c r="P154" s="157" t="str">
        <f t="shared" si="17"/>
        <v/>
      </c>
    </row>
    <row r="155" spans="1:16" s="121" customFormat="1" ht="12.75" customHeight="1" x14ac:dyDescent="0.25">
      <c r="A155" s="181">
        <v>148</v>
      </c>
      <c r="B155" s="156" t="s">
        <v>18</v>
      </c>
      <c r="C155" s="156" t="s">
        <v>19</v>
      </c>
      <c r="D155" s="156" t="s">
        <v>20</v>
      </c>
      <c r="E155" s="156" t="s">
        <v>21</v>
      </c>
      <c r="F155" s="156" t="s">
        <v>22</v>
      </c>
      <c r="G155" s="156" t="s">
        <v>638</v>
      </c>
      <c r="H155" s="170"/>
      <c r="I155" s="171">
        <v>0</v>
      </c>
      <c r="J155" s="171">
        <v>1</v>
      </c>
      <c r="K155" s="171">
        <v>0</v>
      </c>
      <c r="L155" s="171">
        <f t="shared" si="14"/>
        <v>1</v>
      </c>
      <c r="M155" s="171">
        <v>1</v>
      </c>
      <c r="N155" s="156" t="str">
        <f t="shared" si="15"/>
        <v>Request</v>
      </c>
      <c r="O155" s="158" t="s">
        <v>25</v>
      </c>
      <c r="P155" s="157" t="str">
        <f t="shared" si="17"/>
        <v>Newly Requested Spares</v>
      </c>
    </row>
    <row r="156" spans="1:16" s="121" customFormat="1" ht="23.25" hidden="1" customHeight="1" x14ac:dyDescent="0.25">
      <c r="A156" s="181">
        <v>149</v>
      </c>
      <c r="B156" s="156" t="s">
        <v>40</v>
      </c>
      <c r="C156" s="156" t="s">
        <v>30</v>
      </c>
      <c r="D156" s="156" t="s">
        <v>41</v>
      </c>
      <c r="E156" s="156" t="s">
        <v>42</v>
      </c>
      <c r="F156" s="156" t="s">
        <v>22</v>
      </c>
      <c r="G156" s="156" t="s">
        <v>638</v>
      </c>
      <c r="H156" s="170"/>
      <c r="I156" s="171">
        <v>0</v>
      </c>
      <c r="J156" s="171">
        <v>4</v>
      </c>
      <c r="K156" s="171">
        <v>0</v>
      </c>
      <c r="L156" s="171">
        <f t="shared" si="14"/>
        <v>4</v>
      </c>
      <c r="M156" s="171">
        <v>1</v>
      </c>
      <c r="N156" s="156" t="str">
        <f t="shared" si="15"/>
        <v/>
      </c>
      <c r="O156" s="158" t="s">
        <v>25</v>
      </c>
      <c r="P156" s="157" t="str">
        <f t="shared" si="17"/>
        <v/>
      </c>
    </row>
    <row r="157" spans="1:16" s="121" customFormat="1" ht="11.25" hidden="1" x14ac:dyDescent="0.25">
      <c r="A157" s="181">
        <v>150</v>
      </c>
      <c r="B157" s="173" t="s">
        <v>905</v>
      </c>
      <c r="C157" s="175" t="s">
        <v>866</v>
      </c>
      <c r="D157" s="158" t="s">
        <v>928</v>
      </c>
      <c r="E157" s="159" t="s">
        <v>426</v>
      </c>
      <c r="F157" s="159" t="s">
        <v>904</v>
      </c>
      <c r="G157" s="173" t="s">
        <v>386</v>
      </c>
      <c r="H157" s="170"/>
      <c r="I157" s="171">
        <v>0</v>
      </c>
      <c r="J157" s="171">
        <v>29</v>
      </c>
      <c r="K157" s="171">
        <v>0</v>
      </c>
      <c r="L157" s="171">
        <f t="shared" si="14"/>
        <v>29</v>
      </c>
      <c r="M157" s="171">
        <v>5</v>
      </c>
      <c r="N157" s="156" t="str">
        <f t="shared" si="15"/>
        <v/>
      </c>
      <c r="O157" s="158" t="s">
        <v>25</v>
      </c>
      <c r="P157" s="157" t="str">
        <f t="shared" si="17"/>
        <v/>
      </c>
    </row>
    <row r="158" spans="1:16" s="121" customFormat="1" ht="11.25" x14ac:dyDescent="0.25">
      <c r="A158" s="181">
        <v>151</v>
      </c>
      <c r="B158" s="156" t="s">
        <v>409</v>
      </c>
      <c r="C158" s="156" t="s">
        <v>19</v>
      </c>
      <c r="D158" s="157" t="s">
        <v>428</v>
      </c>
      <c r="E158" s="156" t="s">
        <v>435</v>
      </c>
      <c r="F158" s="156" t="s">
        <v>38</v>
      </c>
      <c r="G158" s="156" t="s">
        <v>386</v>
      </c>
      <c r="H158" s="172"/>
      <c r="I158" s="171">
        <v>0</v>
      </c>
      <c r="J158" s="171">
        <v>4</v>
      </c>
      <c r="K158" s="171">
        <v>0</v>
      </c>
      <c r="L158" s="171">
        <f t="shared" si="14"/>
        <v>4</v>
      </c>
      <c r="M158" s="171">
        <v>2</v>
      </c>
      <c r="N158" s="156" t="str">
        <f t="shared" si="15"/>
        <v/>
      </c>
      <c r="O158" s="158" t="s">
        <v>25</v>
      </c>
      <c r="P158" s="157" t="str">
        <f t="shared" si="17"/>
        <v/>
      </c>
    </row>
    <row r="159" spans="1:16" s="121" customFormat="1" ht="21.75" customHeight="1" x14ac:dyDescent="0.25">
      <c r="A159" s="181">
        <v>152</v>
      </c>
      <c r="B159" s="156" t="s">
        <v>409</v>
      </c>
      <c r="C159" s="156" t="s">
        <v>19</v>
      </c>
      <c r="D159" s="157" t="s">
        <v>433</v>
      </c>
      <c r="E159" s="156" t="s">
        <v>434</v>
      </c>
      <c r="F159" s="156" t="s">
        <v>38</v>
      </c>
      <c r="G159" s="156" t="s">
        <v>386</v>
      </c>
      <c r="H159" s="172"/>
      <c r="I159" s="171">
        <v>0</v>
      </c>
      <c r="J159" s="171">
        <v>8</v>
      </c>
      <c r="K159" s="171">
        <v>0</v>
      </c>
      <c r="L159" s="171">
        <f t="shared" si="14"/>
        <v>8</v>
      </c>
      <c r="M159" s="171">
        <v>2</v>
      </c>
      <c r="N159" s="156" t="str">
        <f t="shared" si="15"/>
        <v/>
      </c>
      <c r="O159" s="158" t="s">
        <v>25</v>
      </c>
      <c r="P159" s="157" t="str">
        <f t="shared" si="17"/>
        <v/>
      </c>
    </row>
    <row r="160" spans="1:16" s="121" customFormat="1" ht="27" customHeight="1" x14ac:dyDescent="0.25">
      <c r="A160" s="181">
        <v>153</v>
      </c>
      <c r="B160" s="156" t="s">
        <v>409</v>
      </c>
      <c r="C160" s="156" t="s">
        <v>19</v>
      </c>
      <c r="D160" s="157" t="s">
        <v>432</v>
      </c>
      <c r="E160" s="156" t="s">
        <v>436</v>
      </c>
      <c r="F160" s="156" t="s">
        <v>38</v>
      </c>
      <c r="G160" s="156" t="s">
        <v>386</v>
      </c>
      <c r="H160" s="172"/>
      <c r="I160" s="171">
        <v>0</v>
      </c>
      <c r="J160" s="171">
        <v>0</v>
      </c>
      <c r="K160" s="171">
        <v>0</v>
      </c>
      <c r="L160" s="171">
        <f t="shared" si="14"/>
        <v>0</v>
      </c>
      <c r="M160" s="171">
        <v>2</v>
      </c>
      <c r="N160" s="156" t="str">
        <f t="shared" si="15"/>
        <v>Request</v>
      </c>
      <c r="O160" s="158" t="s">
        <v>25</v>
      </c>
      <c r="P160" s="157" t="str">
        <f t="shared" si="17"/>
        <v>Newly Requested Spares</v>
      </c>
    </row>
    <row r="161" spans="1:16" s="121" customFormat="1" ht="12.75" customHeight="1" x14ac:dyDescent="0.25">
      <c r="A161" s="181">
        <v>154</v>
      </c>
      <c r="B161" s="156" t="s">
        <v>409</v>
      </c>
      <c r="C161" s="156" t="s">
        <v>19</v>
      </c>
      <c r="D161" s="157" t="s">
        <v>431</v>
      </c>
      <c r="E161" s="156" t="s">
        <v>437</v>
      </c>
      <c r="F161" s="156" t="s">
        <v>38</v>
      </c>
      <c r="G161" s="156" t="s">
        <v>386</v>
      </c>
      <c r="H161" s="172"/>
      <c r="I161" s="171">
        <v>0</v>
      </c>
      <c r="J161" s="171">
        <v>7</v>
      </c>
      <c r="K161" s="171">
        <v>0</v>
      </c>
      <c r="L161" s="171">
        <f t="shared" si="14"/>
        <v>7</v>
      </c>
      <c r="M161" s="171">
        <v>2</v>
      </c>
      <c r="N161" s="156" t="str">
        <f t="shared" si="15"/>
        <v/>
      </c>
      <c r="O161" s="158" t="s">
        <v>25</v>
      </c>
      <c r="P161" s="157" t="str">
        <f t="shared" si="17"/>
        <v/>
      </c>
    </row>
    <row r="162" spans="1:16" s="121" customFormat="1" ht="11.25" x14ac:dyDescent="0.25">
      <c r="A162" s="181">
        <v>155</v>
      </c>
      <c r="B162" s="156" t="s">
        <v>409</v>
      </c>
      <c r="C162" s="156" t="s">
        <v>19</v>
      </c>
      <c r="D162" s="157" t="s">
        <v>429</v>
      </c>
      <c r="E162" s="156" t="s">
        <v>430</v>
      </c>
      <c r="F162" s="156" t="s">
        <v>38</v>
      </c>
      <c r="G162" s="156" t="s">
        <v>386</v>
      </c>
      <c r="H162" s="172"/>
      <c r="I162" s="171">
        <v>0</v>
      </c>
      <c r="J162" s="171">
        <v>3</v>
      </c>
      <c r="K162" s="171">
        <v>0</v>
      </c>
      <c r="L162" s="171">
        <f t="shared" si="14"/>
        <v>3</v>
      </c>
      <c r="M162" s="171">
        <v>2</v>
      </c>
      <c r="N162" s="156" t="str">
        <f t="shared" si="15"/>
        <v/>
      </c>
      <c r="O162" s="158" t="s">
        <v>25</v>
      </c>
      <c r="P162" s="157" t="str">
        <f t="shared" si="17"/>
        <v/>
      </c>
    </row>
    <row r="163" spans="1:16" s="121" customFormat="1" ht="12.75" hidden="1" customHeight="1" x14ac:dyDescent="0.25">
      <c r="A163" s="181">
        <v>156</v>
      </c>
      <c r="B163" s="173" t="s">
        <v>905</v>
      </c>
      <c r="C163" s="175" t="s">
        <v>866</v>
      </c>
      <c r="D163" s="158" t="s">
        <v>913</v>
      </c>
      <c r="E163" s="159" t="s">
        <v>25</v>
      </c>
      <c r="F163" s="159" t="s">
        <v>904</v>
      </c>
      <c r="G163" s="173" t="s">
        <v>386</v>
      </c>
      <c r="H163" s="170"/>
      <c r="I163" s="171">
        <v>0</v>
      </c>
      <c r="J163" s="171">
        <v>3</v>
      </c>
      <c r="K163" s="171">
        <v>0</v>
      </c>
      <c r="L163" s="171">
        <f t="shared" si="14"/>
        <v>3</v>
      </c>
      <c r="M163" s="171">
        <v>5</v>
      </c>
      <c r="N163" s="156" t="str">
        <f t="shared" si="15"/>
        <v>Request</v>
      </c>
      <c r="O163" s="158" t="s">
        <v>25</v>
      </c>
      <c r="P163" s="157" t="str">
        <f t="shared" si="17"/>
        <v>Newly Requested Spares</v>
      </c>
    </row>
    <row r="164" spans="1:16" s="122" customFormat="1" ht="12.75" hidden="1" customHeight="1" x14ac:dyDescent="0.25">
      <c r="A164" s="181">
        <v>157</v>
      </c>
      <c r="B164" s="173" t="s">
        <v>905</v>
      </c>
      <c r="C164" s="175" t="s">
        <v>866</v>
      </c>
      <c r="D164" s="158" t="s">
        <v>912</v>
      </c>
      <c r="E164" s="159" t="s">
        <v>25</v>
      </c>
      <c r="F164" s="159" t="s">
        <v>904</v>
      </c>
      <c r="G164" s="173" t="s">
        <v>386</v>
      </c>
      <c r="H164" s="170"/>
      <c r="I164" s="171">
        <v>0</v>
      </c>
      <c r="J164" s="171">
        <v>4</v>
      </c>
      <c r="K164" s="171">
        <v>0</v>
      </c>
      <c r="L164" s="171">
        <f t="shared" si="14"/>
        <v>4</v>
      </c>
      <c r="M164" s="171">
        <v>5</v>
      </c>
      <c r="N164" s="156" t="str">
        <f t="shared" si="15"/>
        <v>Request</v>
      </c>
      <c r="O164" s="158" t="s">
        <v>25</v>
      </c>
      <c r="P164" s="157" t="str">
        <f t="shared" si="17"/>
        <v>Newly Requested Spares</v>
      </c>
    </row>
    <row r="165" spans="1:16" s="122" customFormat="1" ht="33.75" customHeight="1" x14ac:dyDescent="0.25">
      <c r="A165" s="181">
        <v>158</v>
      </c>
      <c r="B165" s="156" t="s">
        <v>119</v>
      </c>
      <c r="C165" s="156" t="s">
        <v>19</v>
      </c>
      <c r="D165" s="158" t="s">
        <v>693</v>
      </c>
      <c r="E165" s="158" t="s">
        <v>25</v>
      </c>
      <c r="F165" s="175" t="s">
        <v>83</v>
      </c>
      <c r="G165" s="156" t="s">
        <v>638</v>
      </c>
      <c r="H165" s="172"/>
      <c r="I165" s="171">
        <v>0</v>
      </c>
      <c r="J165" s="171">
        <v>11</v>
      </c>
      <c r="K165" s="171">
        <v>0</v>
      </c>
      <c r="L165" s="171">
        <f t="shared" si="14"/>
        <v>11</v>
      </c>
      <c r="M165" s="171">
        <v>1</v>
      </c>
      <c r="N165" s="156" t="str">
        <f t="shared" si="15"/>
        <v/>
      </c>
      <c r="O165" s="158" t="s">
        <v>25</v>
      </c>
      <c r="P165" s="157" t="str">
        <f t="shared" si="17"/>
        <v/>
      </c>
    </row>
    <row r="166" spans="1:16" s="122" customFormat="1" ht="30.75" customHeight="1" x14ac:dyDescent="0.25">
      <c r="A166" s="181">
        <v>159</v>
      </c>
      <c r="B166" s="176" t="s">
        <v>1046</v>
      </c>
      <c r="C166" s="175" t="s">
        <v>19</v>
      </c>
      <c r="D166" s="176" t="s">
        <v>1047</v>
      </c>
      <c r="E166" s="180" t="s">
        <v>1048</v>
      </c>
      <c r="F166" s="180" t="s">
        <v>141</v>
      </c>
      <c r="G166" s="173" t="s">
        <v>386</v>
      </c>
      <c r="H166" s="172"/>
      <c r="I166" s="171">
        <v>0</v>
      </c>
      <c r="J166" s="171">
        <v>18</v>
      </c>
      <c r="K166" s="171">
        <v>0</v>
      </c>
      <c r="L166" s="171">
        <f t="shared" ref="L166:L195" si="18">I166+J166-K166</f>
        <v>18</v>
      </c>
      <c r="M166" s="171">
        <v>2</v>
      </c>
      <c r="N166" s="156" t="str">
        <f t="shared" si="15"/>
        <v/>
      </c>
      <c r="O166" s="158" t="s">
        <v>25</v>
      </c>
      <c r="P166" s="157" t="str">
        <f t="shared" si="17"/>
        <v/>
      </c>
    </row>
    <row r="167" spans="1:16" s="122" customFormat="1" ht="12.75" hidden="1" customHeight="1" x14ac:dyDescent="0.25">
      <c r="A167" s="181">
        <v>160</v>
      </c>
      <c r="B167" s="159" t="s">
        <v>25</v>
      </c>
      <c r="C167" s="157" t="s">
        <v>110</v>
      </c>
      <c r="D167" s="156" t="s">
        <v>312</v>
      </c>
      <c r="E167" s="156" t="s">
        <v>312</v>
      </c>
      <c r="F167" s="156" t="s">
        <v>141</v>
      </c>
      <c r="G167" s="156" t="s">
        <v>638</v>
      </c>
      <c r="H167" s="172"/>
      <c r="I167" s="171">
        <v>0</v>
      </c>
      <c r="J167" s="171">
        <v>2</v>
      </c>
      <c r="K167" s="171">
        <v>0</v>
      </c>
      <c r="L167" s="171">
        <f t="shared" si="18"/>
        <v>2</v>
      </c>
      <c r="M167" s="174">
        <v>1</v>
      </c>
      <c r="N167" s="156" t="str">
        <f t="shared" si="15"/>
        <v/>
      </c>
      <c r="O167" s="158" t="s">
        <v>25</v>
      </c>
      <c r="P167" s="157" t="str">
        <f t="shared" si="17"/>
        <v/>
      </c>
    </row>
    <row r="168" spans="1:16" s="122" customFormat="1" ht="12.75" hidden="1" customHeight="1" x14ac:dyDescent="0.25">
      <c r="A168" s="181">
        <v>161</v>
      </c>
      <c r="B168" s="159" t="s">
        <v>25</v>
      </c>
      <c r="C168" s="157" t="s">
        <v>110</v>
      </c>
      <c r="D168" s="156" t="s">
        <v>313</v>
      </c>
      <c r="E168" s="156" t="s">
        <v>313</v>
      </c>
      <c r="F168" s="156" t="s">
        <v>141</v>
      </c>
      <c r="G168" s="156" t="s">
        <v>638</v>
      </c>
      <c r="H168" s="172"/>
      <c r="I168" s="171">
        <v>0</v>
      </c>
      <c r="J168" s="171">
        <v>1</v>
      </c>
      <c r="K168" s="171">
        <v>0</v>
      </c>
      <c r="L168" s="171">
        <f t="shared" si="18"/>
        <v>1</v>
      </c>
      <c r="M168" s="174">
        <v>1</v>
      </c>
      <c r="N168" s="156" t="str">
        <f t="shared" si="15"/>
        <v>Request</v>
      </c>
      <c r="O168" s="158" t="s">
        <v>25</v>
      </c>
      <c r="P168" s="157" t="str">
        <f t="shared" si="17"/>
        <v>Newly Requested Spares</v>
      </c>
    </row>
    <row r="169" spans="1:16" s="122" customFormat="1" ht="12.75" hidden="1" customHeight="1" x14ac:dyDescent="0.25">
      <c r="A169" s="181">
        <v>162</v>
      </c>
      <c r="B169" s="156" t="s">
        <v>222</v>
      </c>
      <c r="C169" s="156" t="s">
        <v>110</v>
      </c>
      <c r="D169" s="156" t="s">
        <v>406</v>
      </c>
      <c r="E169" s="156" t="s">
        <v>406</v>
      </c>
      <c r="F169" s="156" t="s">
        <v>141</v>
      </c>
      <c r="G169" s="156" t="s">
        <v>386</v>
      </c>
      <c r="H169" s="172"/>
      <c r="I169" s="171">
        <v>0</v>
      </c>
      <c r="J169" s="171">
        <v>0</v>
      </c>
      <c r="K169" s="171">
        <v>0</v>
      </c>
      <c r="L169" s="171">
        <f t="shared" si="18"/>
        <v>0</v>
      </c>
      <c r="M169" s="171">
        <v>5</v>
      </c>
      <c r="N169" s="156" t="str">
        <f t="shared" si="15"/>
        <v>Request</v>
      </c>
      <c r="O169" s="158" t="s">
        <v>25</v>
      </c>
      <c r="P169" s="157" t="str">
        <f t="shared" si="17"/>
        <v>Newly Requested Spares</v>
      </c>
    </row>
    <row r="170" spans="1:16" s="122" customFormat="1" ht="12.75" hidden="1" customHeight="1" x14ac:dyDescent="0.25">
      <c r="A170" s="181">
        <v>163</v>
      </c>
      <c r="B170" s="156" t="s">
        <v>187</v>
      </c>
      <c r="C170" s="156" t="s">
        <v>159</v>
      </c>
      <c r="D170" s="156" t="s">
        <v>277</v>
      </c>
      <c r="E170" s="156" t="s">
        <v>277</v>
      </c>
      <c r="F170" s="156" t="s">
        <v>141</v>
      </c>
      <c r="G170" s="156" t="s">
        <v>386</v>
      </c>
      <c r="H170" s="170"/>
      <c r="I170" s="171">
        <v>0</v>
      </c>
      <c r="J170" s="171">
        <v>11</v>
      </c>
      <c r="K170" s="171">
        <v>0</v>
      </c>
      <c r="L170" s="171">
        <f t="shared" si="18"/>
        <v>11</v>
      </c>
      <c r="M170" s="171">
        <v>10</v>
      </c>
      <c r="N170" s="156" t="str">
        <f t="shared" si="15"/>
        <v/>
      </c>
      <c r="O170" s="158" t="s">
        <v>25</v>
      </c>
      <c r="P170" s="157" t="str">
        <f t="shared" si="17"/>
        <v/>
      </c>
    </row>
    <row r="171" spans="1:16" s="122" customFormat="1" ht="11.25" hidden="1" x14ac:dyDescent="0.25">
      <c r="A171" s="181">
        <v>164</v>
      </c>
      <c r="B171" s="156" t="s">
        <v>278</v>
      </c>
      <c r="C171" s="156" t="s">
        <v>19</v>
      </c>
      <c r="D171" s="157" t="s">
        <v>685</v>
      </c>
      <c r="E171" s="176" t="s">
        <v>280</v>
      </c>
      <c r="F171" s="175" t="s">
        <v>141</v>
      </c>
      <c r="G171" s="156" t="s">
        <v>638</v>
      </c>
      <c r="H171" s="172"/>
      <c r="I171" s="171">
        <v>0</v>
      </c>
      <c r="J171" s="171">
        <v>4</v>
      </c>
      <c r="K171" s="171">
        <v>0</v>
      </c>
      <c r="L171" s="171">
        <f t="shared" si="18"/>
        <v>4</v>
      </c>
      <c r="M171" s="171">
        <v>1</v>
      </c>
      <c r="N171" s="156" t="str">
        <f t="shared" si="15"/>
        <v/>
      </c>
      <c r="O171" s="158" t="s">
        <v>25</v>
      </c>
      <c r="P171" s="157" t="str">
        <f t="shared" si="17"/>
        <v/>
      </c>
    </row>
    <row r="172" spans="1:16" s="122" customFormat="1" ht="22.5" customHeight="1" x14ac:dyDescent="0.25">
      <c r="A172" s="181">
        <v>165</v>
      </c>
      <c r="B172" s="175" t="s">
        <v>676</v>
      </c>
      <c r="C172" s="156" t="s">
        <v>19</v>
      </c>
      <c r="D172" s="159" t="s">
        <v>731</v>
      </c>
      <c r="E172" s="158" t="s">
        <v>25</v>
      </c>
      <c r="F172" s="175" t="s">
        <v>141</v>
      </c>
      <c r="G172" s="156" t="s">
        <v>386</v>
      </c>
      <c r="H172" s="170"/>
      <c r="I172" s="171">
        <v>0</v>
      </c>
      <c r="J172" s="171">
        <v>1</v>
      </c>
      <c r="K172" s="171">
        <v>0</v>
      </c>
      <c r="L172" s="171">
        <f t="shared" si="18"/>
        <v>1</v>
      </c>
      <c r="M172" s="171">
        <v>2</v>
      </c>
      <c r="N172" s="156" t="str">
        <f t="shared" si="15"/>
        <v>Request</v>
      </c>
      <c r="O172" s="158" t="s">
        <v>25</v>
      </c>
      <c r="P172" s="157" t="str">
        <f t="shared" si="17"/>
        <v>Newly Requested Spares</v>
      </c>
    </row>
    <row r="173" spans="1:16" s="122" customFormat="1" ht="12.75" customHeight="1" x14ac:dyDescent="0.25">
      <c r="A173" s="181">
        <v>166</v>
      </c>
      <c r="B173" s="156" t="s">
        <v>52</v>
      </c>
      <c r="C173" s="156" t="s">
        <v>115</v>
      </c>
      <c r="D173" s="157" t="s">
        <v>791</v>
      </c>
      <c r="E173" s="157" t="s">
        <v>792</v>
      </c>
      <c r="F173" s="156" t="s">
        <v>118</v>
      </c>
      <c r="G173" s="156" t="s">
        <v>638</v>
      </c>
      <c r="H173" s="170"/>
      <c r="I173" s="171">
        <v>0</v>
      </c>
      <c r="J173" s="171">
        <v>1</v>
      </c>
      <c r="K173" s="171">
        <v>0</v>
      </c>
      <c r="L173" s="171">
        <f t="shared" si="18"/>
        <v>1</v>
      </c>
      <c r="M173" s="171">
        <v>1</v>
      </c>
      <c r="N173" s="156" t="str">
        <f t="shared" si="15"/>
        <v>Request</v>
      </c>
      <c r="O173" s="158" t="s">
        <v>25</v>
      </c>
      <c r="P173" s="157" t="str">
        <f t="shared" si="17"/>
        <v>Newly Requested Spares</v>
      </c>
    </row>
    <row r="174" spans="1:16" s="122" customFormat="1" ht="12.75" hidden="1" customHeight="1" x14ac:dyDescent="0.25">
      <c r="A174" s="181">
        <v>167</v>
      </c>
      <c r="B174" s="156" t="s">
        <v>222</v>
      </c>
      <c r="C174" s="156" t="s">
        <v>159</v>
      </c>
      <c r="D174" s="156" t="s">
        <v>298</v>
      </c>
      <c r="E174" s="156" t="s">
        <v>298</v>
      </c>
      <c r="F174" s="172" t="s">
        <v>83</v>
      </c>
      <c r="G174" s="156" t="s">
        <v>386</v>
      </c>
      <c r="H174" s="172"/>
      <c r="I174" s="171">
        <v>0</v>
      </c>
      <c r="J174" s="171">
        <v>10</v>
      </c>
      <c r="K174" s="171">
        <v>0</v>
      </c>
      <c r="L174" s="171">
        <f t="shared" si="18"/>
        <v>10</v>
      </c>
      <c r="M174" s="171">
        <v>5</v>
      </c>
      <c r="N174" s="156" t="str">
        <f t="shared" si="15"/>
        <v/>
      </c>
      <c r="O174" s="158" t="s">
        <v>25</v>
      </c>
      <c r="P174" s="157" t="str">
        <f t="shared" si="17"/>
        <v/>
      </c>
    </row>
    <row r="175" spans="1:16" s="122" customFormat="1" ht="12.75" hidden="1" customHeight="1" x14ac:dyDescent="0.25">
      <c r="A175" s="181">
        <v>168</v>
      </c>
      <c r="B175" s="175" t="s">
        <v>222</v>
      </c>
      <c r="C175" s="175" t="s">
        <v>866</v>
      </c>
      <c r="D175" s="159" t="s">
        <v>943</v>
      </c>
      <c r="E175" s="159" t="s">
        <v>554</v>
      </c>
      <c r="F175" s="159" t="s">
        <v>83</v>
      </c>
      <c r="G175" s="173" t="s">
        <v>386</v>
      </c>
      <c r="H175" s="172"/>
      <c r="I175" s="171">
        <v>0</v>
      </c>
      <c r="J175" s="171">
        <v>10</v>
      </c>
      <c r="K175" s="171">
        <v>0</v>
      </c>
      <c r="L175" s="171">
        <f t="shared" si="18"/>
        <v>10</v>
      </c>
      <c r="M175" s="171">
        <v>5</v>
      </c>
      <c r="N175" s="156" t="str">
        <f t="shared" si="15"/>
        <v/>
      </c>
      <c r="O175" s="158" t="s">
        <v>25</v>
      </c>
      <c r="P175" s="157" t="str">
        <f t="shared" si="17"/>
        <v/>
      </c>
    </row>
    <row r="176" spans="1:16" s="122" customFormat="1" ht="12.75" customHeight="1" x14ac:dyDescent="0.25">
      <c r="A176" s="181">
        <v>169</v>
      </c>
      <c r="B176" s="156" t="s">
        <v>695</v>
      </c>
      <c r="C176" s="156" t="s">
        <v>19</v>
      </c>
      <c r="D176" s="158" t="s">
        <v>694</v>
      </c>
      <c r="E176" s="158" t="s">
        <v>25</v>
      </c>
      <c r="F176" s="175" t="s">
        <v>83</v>
      </c>
      <c r="G176" s="156" t="s">
        <v>638</v>
      </c>
      <c r="H176" s="172"/>
      <c r="I176" s="171">
        <v>0</v>
      </c>
      <c r="J176" s="171">
        <v>1</v>
      </c>
      <c r="K176" s="171">
        <v>0</v>
      </c>
      <c r="L176" s="171">
        <f t="shared" si="18"/>
        <v>1</v>
      </c>
      <c r="M176" s="171">
        <v>5</v>
      </c>
      <c r="N176" s="156" t="str">
        <f t="shared" si="15"/>
        <v>Request</v>
      </c>
      <c r="O176" s="158" t="s">
        <v>25</v>
      </c>
      <c r="P176" s="157" t="str">
        <f t="shared" si="17"/>
        <v>Newly Requested Spares</v>
      </c>
    </row>
    <row r="177" spans="1:16" s="122" customFormat="1" ht="12.75" customHeight="1" x14ac:dyDescent="0.25">
      <c r="A177" s="181">
        <v>170</v>
      </c>
      <c r="B177" s="156" t="s">
        <v>676</v>
      </c>
      <c r="C177" s="156" t="s">
        <v>19</v>
      </c>
      <c r="D177" s="157" t="s">
        <v>677</v>
      </c>
      <c r="E177" s="175" t="s">
        <v>83</v>
      </c>
      <c r="F177" s="175" t="s">
        <v>83</v>
      </c>
      <c r="G177" s="156" t="s">
        <v>638</v>
      </c>
      <c r="H177" s="172"/>
      <c r="I177" s="171">
        <v>0</v>
      </c>
      <c r="J177" s="171">
        <v>0</v>
      </c>
      <c r="K177" s="171">
        <v>0</v>
      </c>
      <c r="L177" s="171">
        <f t="shared" si="18"/>
        <v>0</v>
      </c>
      <c r="M177" s="171">
        <v>2</v>
      </c>
      <c r="N177" s="156" t="str">
        <f t="shared" si="15"/>
        <v>Request</v>
      </c>
      <c r="O177" s="158" t="s">
        <v>25</v>
      </c>
      <c r="P177" s="157" t="str">
        <f t="shared" si="17"/>
        <v>Newly Requested Spares</v>
      </c>
    </row>
    <row r="178" spans="1:16" s="122" customFormat="1" ht="12.75" hidden="1" customHeight="1" x14ac:dyDescent="0.25">
      <c r="A178" s="181">
        <v>171</v>
      </c>
      <c r="B178" s="158" t="s">
        <v>937</v>
      </c>
      <c r="C178" s="175" t="s">
        <v>866</v>
      </c>
      <c r="D178" s="159" t="s">
        <v>939</v>
      </c>
      <c r="E178" s="159" t="s">
        <v>554</v>
      </c>
      <c r="F178" s="159" t="s">
        <v>83</v>
      </c>
      <c r="G178" s="173" t="s">
        <v>386</v>
      </c>
      <c r="H178" s="172"/>
      <c r="I178" s="171">
        <v>0</v>
      </c>
      <c r="J178" s="171">
        <v>1</v>
      </c>
      <c r="K178" s="171">
        <v>0</v>
      </c>
      <c r="L178" s="171">
        <f t="shared" si="18"/>
        <v>1</v>
      </c>
      <c r="M178" s="171">
        <v>1</v>
      </c>
      <c r="N178" s="156" t="str">
        <f t="shared" si="15"/>
        <v>Request</v>
      </c>
      <c r="O178" s="158" t="s">
        <v>25</v>
      </c>
      <c r="P178" s="157" t="str">
        <f t="shared" si="17"/>
        <v>Newly Requested Spares</v>
      </c>
    </row>
    <row r="179" spans="1:16" s="122" customFormat="1" ht="12.75" hidden="1" customHeight="1" x14ac:dyDescent="0.25">
      <c r="A179" s="181">
        <v>172</v>
      </c>
      <c r="B179" s="156" t="s">
        <v>333</v>
      </c>
      <c r="C179" s="156" t="s">
        <v>328</v>
      </c>
      <c r="D179" s="156" t="s">
        <v>334</v>
      </c>
      <c r="E179" s="156" t="s">
        <v>335</v>
      </c>
      <c r="F179" s="156" t="s">
        <v>92</v>
      </c>
      <c r="G179" s="156" t="s">
        <v>386</v>
      </c>
      <c r="H179" s="170"/>
      <c r="I179" s="171">
        <v>0</v>
      </c>
      <c r="J179" s="171">
        <v>0</v>
      </c>
      <c r="K179" s="171">
        <v>0</v>
      </c>
      <c r="L179" s="171">
        <f t="shared" si="18"/>
        <v>0</v>
      </c>
      <c r="M179" s="174">
        <v>2</v>
      </c>
      <c r="N179" s="156" t="str">
        <f t="shared" si="15"/>
        <v>Request</v>
      </c>
      <c r="O179" s="158" t="s">
        <v>25</v>
      </c>
      <c r="P179" s="157" t="str">
        <f t="shared" si="17"/>
        <v>Newly Requested Spares</v>
      </c>
    </row>
    <row r="180" spans="1:16" s="122" customFormat="1" ht="12.75" customHeight="1" x14ac:dyDescent="0.25">
      <c r="A180" s="181">
        <v>173</v>
      </c>
      <c r="B180" s="156" t="s">
        <v>962</v>
      </c>
      <c r="C180" s="156" t="s">
        <v>19</v>
      </c>
      <c r="D180" s="157" t="s">
        <v>495</v>
      </c>
      <c r="E180" s="156" t="s">
        <v>493</v>
      </c>
      <c r="F180" s="156" t="s">
        <v>492</v>
      </c>
      <c r="G180" s="156" t="s">
        <v>638</v>
      </c>
      <c r="H180" s="172"/>
      <c r="I180" s="171">
        <v>0</v>
      </c>
      <c r="J180" s="171">
        <v>6</v>
      </c>
      <c r="K180" s="171">
        <v>0</v>
      </c>
      <c r="L180" s="171">
        <f t="shared" si="18"/>
        <v>6</v>
      </c>
      <c r="M180" s="171">
        <v>5</v>
      </c>
      <c r="N180" s="156" t="str">
        <f t="shared" si="15"/>
        <v/>
      </c>
      <c r="O180" s="158" t="s">
        <v>25</v>
      </c>
      <c r="P180" s="157" t="str">
        <f t="shared" si="17"/>
        <v/>
      </c>
    </row>
    <row r="181" spans="1:16" s="122" customFormat="1" ht="12.75" customHeight="1" x14ac:dyDescent="0.25">
      <c r="A181" s="181">
        <v>174</v>
      </c>
      <c r="B181" s="156" t="s">
        <v>76</v>
      </c>
      <c r="C181" s="156" t="s">
        <v>217</v>
      </c>
      <c r="D181" s="156" t="s">
        <v>218</v>
      </c>
      <c r="E181" s="156" t="s">
        <v>219</v>
      </c>
      <c r="F181" s="156" t="s">
        <v>92</v>
      </c>
      <c r="G181" s="156" t="s">
        <v>386</v>
      </c>
      <c r="H181" s="170"/>
      <c r="I181" s="171">
        <v>0</v>
      </c>
      <c r="J181" s="171">
        <v>3</v>
      </c>
      <c r="K181" s="171">
        <v>0</v>
      </c>
      <c r="L181" s="171">
        <f t="shared" si="18"/>
        <v>3</v>
      </c>
      <c r="M181" s="171">
        <v>2</v>
      </c>
      <c r="N181" s="156" t="str">
        <f t="shared" si="15"/>
        <v/>
      </c>
      <c r="O181" s="158" t="s">
        <v>25</v>
      </c>
      <c r="P181" s="157" t="str">
        <f t="shared" si="17"/>
        <v/>
      </c>
    </row>
    <row r="182" spans="1:16" s="122" customFormat="1" ht="22.5" hidden="1" customHeight="1" x14ac:dyDescent="0.25">
      <c r="A182" s="181">
        <v>175</v>
      </c>
      <c r="B182" s="175" t="s">
        <v>853</v>
      </c>
      <c r="C182" s="175" t="s">
        <v>19</v>
      </c>
      <c r="D182" s="157" t="s">
        <v>855</v>
      </c>
      <c r="E182" s="156" t="s">
        <v>103</v>
      </c>
      <c r="F182" s="173" t="s">
        <v>774</v>
      </c>
      <c r="G182" s="173" t="s">
        <v>638</v>
      </c>
      <c r="H182" s="170"/>
      <c r="I182" s="171">
        <v>0</v>
      </c>
      <c r="J182" s="171">
        <v>10</v>
      </c>
      <c r="K182" s="171">
        <v>0</v>
      </c>
      <c r="L182" s="171">
        <f t="shared" si="18"/>
        <v>10</v>
      </c>
      <c r="M182" s="171">
        <v>5</v>
      </c>
      <c r="N182" s="156" t="str">
        <f t="shared" si="15"/>
        <v/>
      </c>
      <c r="O182" s="158" t="s">
        <v>25</v>
      </c>
      <c r="P182" s="157" t="str">
        <f t="shared" si="17"/>
        <v/>
      </c>
    </row>
    <row r="183" spans="1:16" s="122" customFormat="1" ht="22.5" hidden="1" customHeight="1" x14ac:dyDescent="0.25">
      <c r="A183" s="181">
        <v>176</v>
      </c>
      <c r="B183" s="158" t="s">
        <v>222</v>
      </c>
      <c r="C183" s="175" t="s">
        <v>866</v>
      </c>
      <c r="D183" s="159" t="s">
        <v>930</v>
      </c>
      <c r="E183" s="159" t="s">
        <v>931</v>
      </c>
      <c r="F183" s="159" t="s">
        <v>492</v>
      </c>
      <c r="G183" s="173" t="s">
        <v>386</v>
      </c>
      <c r="H183" s="172"/>
      <c r="I183" s="171">
        <v>0</v>
      </c>
      <c r="J183" s="171">
        <v>1</v>
      </c>
      <c r="K183" s="171">
        <v>0</v>
      </c>
      <c r="L183" s="171">
        <f t="shared" si="18"/>
        <v>1</v>
      </c>
      <c r="M183" s="171">
        <v>5</v>
      </c>
      <c r="N183" s="156" t="str">
        <f t="shared" si="15"/>
        <v>Request</v>
      </c>
      <c r="O183" s="158" t="s">
        <v>25</v>
      </c>
      <c r="P183" s="157" t="str">
        <f t="shared" si="17"/>
        <v>Newly Requested Spares</v>
      </c>
    </row>
    <row r="184" spans="1:16" s="122" customFormat="1" ht="12.75" customHeight="1" x14ac:dyDescent="0.25">
      <c r="A184" s="181">
        <v>177</v>
      </c>
      <c r="B184" s="156" t="s">
        <v>422</v>
      </c>
      <c r="C184" s="156" t="s">
        <v>110</v>
      </c>
      <c r="D184" s="156" t="s">
        <v>407</v>
      </c>
      <c r="E184" s="156" t="s">
        <v>263</v>
      </c>
      <c r="F184" s="156" t="s">
        <v>86</v>
      </c>
      <c r="G184" s="156" t="s">
        <v>386</v>
      </c>
      <c r="H184" s="172"/>
      <c r="I184" s="171">
        <v>0</v>
      </c>
      <c r="J184" s="171">
        <v>3</v>
      </c>
      <c r="K184" s="171">
        <v>0</v>
      </c>
      <c r="L184" s="171">
        <f t="shared" si="18"/>
        <v>3</v>
      </c>
      <c r="M184" s="171">
        <v>5</v>
      </c>
      <c r="N184" s="156" t="str">
        <f t="shared" si="15"/>
        <v>Request</v>
      </c>
      <c r="O184" s="158" t="s">
        <v>25</v>
      </c>
      <c r="P184" s="157" t="str">
        <f t="shared" si="17"/>
        <v>Newly Requested Spares</v>
      </c>
    </row>
    <row r="185" spans="1:16" s="122" customFormat="1" ht="12.75" hidden="1" customHeight="1" x14ac:dyDescent="0.25">
      <c r="A185" s="181">
        <v>178</v>
      </c>
      <c r="B185" s="156" t="s">
        <v>159</v>
      </c>
      <c r="C185" s="156" t="s">
        <v>160</v>
      </c>
      <c r="D185" s="156" t="s">
        <v>161</v>
      </c>
      <c r="E185" s="156" t="s">
        <v>162</v>
      </c>
      <c r="F185" s="156" t="s">
        <v>163</v>
      </c>
      <c r="G185" s="156" t="s">
        <v>386</v>
      </c>
      <c r="H185" s="170"/>
      <c r="I185" s="171">
        <v>0</v>
      </c>
      <c r="J185" s="171">
        <v>2</v>
      </c>
      <c r="K185" s="171">
        <v>0</v>
      </c>
      <c r="L185" s="171">
        <f t="shared" si="18"/>
        <v>2</v>
      </c>
      <c r="M185" s="171">
        <v>2</v>
      </c>
      <c r="N185" s="156" t="str">
        <f t="shared" si="15"/>
        <v>Request</v>
      </c>
      <c r="O185" s="158" t="s">
        <v>25</v>
      </c>
      <c r="P185" s="157" t="str">
        <f t="shared" si="17"/>
        <v>Newly Requested Spares</v>
      </c>
    </row>
    <row r="186" spans="1:16" s="122" customFormat="1" ht="12.75" hidden="1" customHeight="1" x14ac:dyDescent="0.25">
      <c r="A186" s="181">
        <v>179</v>
      </c>
      <c r="B186" s="175" t="s">
        <v>973</v>
      </c>
      <c r="C186" s="175" t="s">
        <v>19</v>
      </c>
      <c r="D186" s="158" t="s">
        <v>974</v>
      </c>
      <c r="E186" s="158" t="s">
        <v>975</v>
      </c>
      <c r="F186" s="158" t="s">
        <v>57</v>
      </c>
      <c r="G186" s="173" t="s">
        <v>386</v>
      </c>
      <c r="H186" s="172"/>
      <c r="I186" s="171">
        <v>0</v>
      </c>
      <c r="J186" s="171">
        <v>3</v>
      </c>
      <c r="K186" s="171">
        <v>0</v>
      </c>
      <c r="L186" s="171">
        <f t="shared" si="18"/>
        <v>3</v>
      </c>
      <c r="M186" s="171">
        <v>1</v>
      </c>
      <c r="N186" s="156" t="str">
        <f t="shared" si="15"/>
        <v/>
      </c>
      <c r="O186" s="158" t="s">
        <v>25</v>
      </c>
      <c r="P186" s="157" t="str">
        <f t="shared" si="17"/>
        <v/>
      </c>
    </row>
    <row r="187" spans="1:16" s="122" customFormat="1" ht="12.75" customHeight="1" x14ac:dyDescent="0.25">
      <c r="A187" s="181">
        <v>180</v>
      </c>
      <c r="B187" s="175" t="s">
        <v>719</v>
      </c>
      <c r="C187" s="156" t="s">
        <v>19</v>
      </c>
      <c r="D187" s="176" t="s">
        <v>717</v>
      </c>
      <c r="E187" s="176" t="s">
        <v>718</v>
      </c>
      <c r="F187" s="156" t="s">
        <v>141</v>
      </c>
      <c r="G187" s="156" t="s">
        <v>386</v>
      </c>
      <c r="H187" s="172"/>
      <c r="I187" s="171">
        <v>0</v>
      </c>
      <c r="J187" s="171">
        <v>1</v>
      </c>
      <c r="K187" s="171">
        <v>0</v>
      </c>
      <c r="L187" s="171">
        <f t="shared" si="18"/>
        <v>1</v>
      </c>
      <c r="M187" s="171">
        <v>1</v>
      </c>
      <c r="N187" s="156" t="str">
        <f t="shared" si="15"/>
        <v>Request</v>
      </c>
      <c r="O187" s="158" t="s">
        <v>25</v>
      </c>
      <c r="P187" s="157" t="str">
        <f t="shared" si="17"/>
        <v>Newly Requested Spares</v>
      </c>
    </row>
    <row r="188" spans="1:16" s="121" customFormat="1" ht="12.75" customHeight="1" x14ac:dyDescent="0.25">
      <c r="A188" s="181">
        <v>181</v>
      </c>
      <c r="B188" s="175" t="s">
        <v>719</v>
      </c>
      <c r="C188" s="156" t="s">
        <v>19</v>
      </c>
      <c r="D188" s="176" t="s">
        <v>720</v>
      </c>
      <c r="E188" s="176" t="s">
        <v>38</v>
      </c>
      <c r="F188" s="156" t="s">
        <v>141</v>
      </c>
      <c r="G188" s="156" t="s">
        <v>386</v>
      </c>
      <c r="H188" s="172"/>
      <c r="I188" s="171">
        <v>0</v>
      </c>
      <c r="J188" s="171">
        <v>2</v>
      </c>
      <c r="K188" s="171">
        <v>0</v>
      </c>
      <c r="L188" s="171">
        <f t="shared" si="18"/>
        <v>2</v>
      </c>
      <c r="M188" s="171">
        <v>1</v>
      </c>
      <c r="N188" s="156" t="str">
        <f t="shared" si="15"/>
        <v/>
      </c>
      <c r="O188" s="158" t="s">
        <v>25</v>
      </c>
      <c r="P188" s="157" t="str">
        <f t="shared" si="17"/>
        <v/>
      </c>
    </row>
    <row r="189" spans="1:16" s="121" customFormat="1" ht="12.75" customHeight="1" x14ac:dyDescent="0.25">
      <c r="A189" s="181">
        <v>182</v>
      </c>
      <c r="B189" s="157" t="s">
        <v>540</v>
      </c>
      <c r="C189" s="156" t="s">
        <v>342</v>
      </c>
      <c r="D189" s="156" t="s">
        <v>630</v>
      </c>
      <c r="E189" s="158" t="s">
        <v>25</v>
      </c>
      <c r="F189" s="156" t="s">
        <v>92</v>
      </c>
      <c r="G189" s="156" t="s">
        <v>638</v>
      </c>
      <c r="H189" s="172"/>
      <c r="I189" s="171">
        <v>0</v>
      </c>
      <c r="J189" s="171">
        <v>2</v>
      </c>
      <c r="K189" s="171">
        <v>0</v>
      </c>
      <c r="L189" s="171">
        <f t="shared" si="18"/>
        <v>2</v>
      </c>
      <c r="M189" s="171">
        <v>1</v>
      </c>
      <c r="N189" s="156" t="str">
        <f t="shared" si="15"/>
        <v/>
      </c>
      <c r="O189" s="158" t="s">
        <v>25</v>
      </c>
      <c r="P189" s="157"/>
    </row>
    <row r="190" spans="1:16" s="121" customFormat="1" ht="11.25" hidden="1" x14ac:dyDescent="0.25">
      <c r="A190" s="181">
        <v>183</v>
      </c>
      <c r="B190" s="156" t="s">
        <v>850</v>
      </c>
      <c r="C190" s="175" t="s">
        <v>866</v>
      </c>
      <c r="D190" s="157" t="s">
        <v>918</v>
      </c>
      <c r="E190" s="159" t="s">
        <v>554</v>
      </c>
      <c r="F190" s="159" t="s">
        <v>922</v>
      </c>
      <c r="G190" s="173" t="s">
        <v>638</v>
      </c>
      <c r="H190" s="172"/>
      <c r="I190" s="171">
        <v>0</v>
      </c>
      <c r="J190" s="171">
        <v>10</v>
      </c>
      <c r="K190" s="171">
        <v>0</v>
      </c>
      <c r="L190" s="171">
        <f t="shared" si="18"/>
        <v>10</v>
      </c>
      <c r="M190" s="171">
        <v>2</v>
      </c>
      <c r="N190" s="156" t="str">
        <f t="shared" si="15"/>
        <v/>
      </c>
      <c r="O190" s="158" t="s">
        <v>25</v>
      </c>
      <c r="P190" s="157" t="str">
        <f>IF(N190="Request","Newly Requested Spares","")</f>
        <v/>
      </c>
    </row>
    <row r="191" spans="1:16" s="121" customFormat="1" ht="12.75" customHeight="1" x14ac:dyDescent="0.2">
      <c r="A191" s="181">
        <v>184</v>
      </c>
      <c r="B191" s="158" t="s">
        <v>773</v>
      </c>
      <c r="C191" s="158" t="s">
        <v>25</v>
      </c>
      <c r="D191" s="158" t="s">
        <v>469</v>
      </c>
      <c r="E191" s="158" t="s">
        <v>25</v>
      </c>
      <c r="F191" s="172" t="s">
        <v>83</v>
      </c>
      <c r="G191" s="156" t="s">
        <v>638</v>
      </c>
      <c r="H191" s="183"/>
      <c r="I191" s="171">
        <v>0</v>
      </c>
      <c r="J191" s="171">
        <v>2</v>
      </c>
      <c r="K191" s="171">
        <v>0</v>
      </c>
      <c r="L191" s="171">
        <f t="shared" si="18"/>
        <v>2</v>
      </c>
      <c r="M191" s="171">
        <v>2</v>
      </c>
      <c r="N191" s="156" t="str">
        <f t="shared" si="15"/>
        <v>Request</v>
      </c>
      <c r="O191" s="158" t="s">
        <v>25</v>
      </c>
      <c r="P191" s="157"/>
    </row>
    <row r="192" spans="1:16" s="121" customFormat="1" ht="12.75" customHeight="1" x14ac:dyDescent="0.25">
      <c r="A192" s="181">
        <v>185</v>
      </c>
      <c r="B192" s="156" t="s">
        <v>81</v>
      </c>
      <c r="C192" s="156" t="s">
        <v>19</v>
      </c>
      <c r="D192" s="156" t="s">
        <v>82</v>
      </c>
      <c r="E192" s="156" t="s">
        <v>611</v>
      </c>
      <c r="F192" s="156" t="s">
        <v>83</v>
      </c>
      <c r="G192" s="156" t="s">
        <v>386</v>
      </c>
      <c r="H192" s="170"/>
      <c r="I192" s="171">
        <v>0</v>
      </c>
      <c r="J192" s="171">
        <v>0</v>
      </c>
      <c r="K192" s="171">
        <v>0</v>
      </c>
      <c r="L192" s="171">
        <f t="shared" si="18"/>
        <v>0</v>
      </c>
      <c r="M192" s="171">
        <v>2</v>
      </c>
      <c r="N192" s="156" t="str">
        <f t="shared" si="15"/>
        <v>Request</v>
      </c>
      <c r="O192" s="158" t="s">
        <v>25</v>
      </c>
      <c r="P192" s="157" t="str">
        <f t="shared" ref="P192:P205" si="19">IF(N192="Request","Newly Requested Spares","")</f>
        <v>Newly Requested Spares</v>
      </c>
    </row>
    <row r="193" spans="1:16" s="121" customFormat="1" ht="12.75" customHeight="1" x14ac:dyDescent="0.25">
      <c r="A193" s="181">
        <v>186</v>
      </c>
      <c r="B193" s="156" t="s">
        <v>106</v>
      </c>
      <c r="C193" s="156" t="s">
        <v>30</v>
      </c>
      <c r="D193" s="156" t="s">
        <v>107</v>
      </c>
      <c r="E193" s="156" t="s">
        <v>108</v>
      </c>
      <c r="F193" s="156" t="s">
        <v>109</v>
      </c>
      <c r="G193" s="156" t="s">
        <v>638</v>
      </c>
      <c r="H193" s="172"/>
      <c r="I193" s="171">
        <v>0</v>
      </c>
      <c r="J193" s="171">
        <v>1</v>
      </c>
      <c r="K193" s="171">
        <v>0</v>
      </c>
      <c r="L193" s="171">
        <f t="shared" si="18"/>
        <v>1</v>
      </c>
      <c r="M193" s="171">
        <v>1</v>
      </c>
      <c r="N193" s="156" t="str">
        <f t="shared" si="15"/>
        <v>Request</v>
      </c>
      <c r="O193" s="158" t="s">
        <v>25</v>
      </c>
      <c r="P193" s="157" t="str">
        <f t="shared" si="19"/>
        <v>Newly Requested Spares</v>
      </c>
    </row>
    <row r="194" spans="1:16" s="121" customFormat="1" ht="12.75" customHeight="1" x14ac:dyDescent="0.25">
      <c r="A194" s="181">
        <v>187</v>
      </c>
      <c r="B194" s="175" t="s">
        <v>957</v>
      </c>
      <c r="C194" s="175" t="s">
        <v>19</v>
      </c>
      <c r="D194" s="158" t="s">
        <v>960</v>
      </c>
      <c r="E194" s="158" t="s">
        <v>184</v>
      </c>
      <c r="F194" s="158" t="s">
        <v>184</v>
      </c>
      <c r="G194" s="173" t="s">
        <v>638</v>
      </c>
      <c r="H194" s="170"/>
      <c r="I194" s="171">
        <v>0</v>
      </c>
      <c r="J194" s="171">
        <v>20</v>
      </c>
      <c r="K194" s="171">
        <v>0</v>
      </c>
      <c r="L194" s="171">
        <f t="shared" si="18"/>
        <v>20</v>
      </c>
      <c r="M194" s="171">
        <v>2</v>
      </c>
      <c r="N194" s="156" t="str">
        <f t="shared" si="15"/>
        <v/>
      </c>
      <c r="O194" s="158" t="s">
        <v>25</v>
      </c>
      <c r="P194" s="157" t="str">
        <f t="shared" si="19"/>
        <v/>
      </c>
    </row>
    <row r="195" spans="1:16" s="121" customFormat="1" ht="12.75" customHeight="1" x14ac:dyDescent="0.25">
      <c r="A195" s="181">
        <v>188</v>
      </c>
      <c r="B195" s="175" t="s">
        <v>957</v>
      </c>
      <c r="C195" s="175" t="s">
        <v>19</v>
      </c>
      <c r="D195" s="158" t="s">
        <v>956</v>
      </c>
      <c r="E195" s="158" t="s">
        <v>184</v>
      </c>
      <c r="F195" s="158" t="s">
        <v>184</v>
      </c>
      <c r="G195" s="173" t="s">
        <v>638</v>
      </c>
      <c r="H195" s="170"/>
      <c r="I195" s="171">
        <v>0</v>
      </c>
      <c r="J195" s="171">
        <v>3</v>
      </c>
      <c r="K195" s="171">
        <v>0</v>
      </c>
      <c r="L195" s="171">
        <f t="shared" si="18"/>
        <v>3</v>
      </c>
      <c r="M195" s="171">
        <v>2</v>
      </c>
      <c r="N195" s="156" t="str">
        <f t="shared" si="15"/>
        <v/>
      </c>
      <c r="O195" s="158" t="s">
        <v>25</v>
      </c>
      <c r="P195" s="157" t="str">
        <f t="shared" si="19"/>
        <v/>
      </c>
    </row>
    <row r="196" spans="1:16" s="121" customFormat="1" ht="12.75" customHeight="1" x14ac:dyDescent="0.25">
      <c r="A196" s="181">
        <v>189</v>
      </c>
      <c r="B196" s="157" t="s">
        <v>524</v>
      </c>
      <c r="C196" s="156" t="s">
        <v>30</v>
      </c>
      <c r="D196" s="156" t="s">
        <v>377</v>
      </c>
      <c r="E196" s="156" t="s">
        <v>32</v>
      </c>
      <c r="F196" s="156" t="s">
        <v>33</v>
      </c>
      <c r="G196" s="156" t="s">
        <v>638</v>
      </c>
      <c r="H196" s="170"/>
      <c r="I196" s="171">
        <v>0</v>
      </c>
      <c r="J196" s="171">
        <v>2</v>
      </c>
      <c r="K196" s="171">
        <v>0</v>
      </c>
      <c r="L196" s="171">
        <v>2</v>
      </c>
      <c r="M196" s="171">
        <v>1</v>
      </c>
      <c r="N196" s="156" t="str">
        <f t="shared" si="15"/>
        <v/>
      </c>
      <c r="O196" s="158" t="s">
        <v>25</v>
      </c>
      <c r="P196" s="157" t="str">
        <f t="shared" si="19"/>
        <v/>
      </c>
    </row>
    <row r="197" spans="1:16" s="121" customFormat="1" ht="12.75" customHeight="1" x14ac:dyDescent="0.25">
      <c r="A197" s="181">
        <v>190</v>
      </c>
      <c r="B197" s="157" t="s">
        <v>557</v>
      </c>
      <c r="C197" s="175" t="s">
        <v>19</v>
      </c>
      <c r="D197" s="159" t="s">
        <v>1084</v>
      </c>
      <c r="E197" s="159" t="s">
        <v>1084</v>
      </c>
      <c r="F197" s="180" t="s">
        <v>904</v>
      </c>
      <c r="G197" s="173" t="s">
        <v>386</v>
      </c>
      <c r="H197" s="172"/>
      <c r="I197" s="171">
        <v>0</v>
      </c>
      <c r="J197" s="171">
        <v>4</v>
      </c>
      <c r="K197" s="171">
        <v>0</v>
      </c>
      <c r="L197" s="171">
        <f t="shared" ref="L197:L260" si="20">I197+J197-K197</f>
        <v>4</v>
      </c>
      <c r="M197" s="171">
        <v>2</v>
      </c>
      <c r="N197" s="156" t="str">
        <f t="shared" si="15"/>
        <v/>
      </c>
      <c r="O197" s="158" t="s">
        <v>25</v>
      </c>
      <c r="P197" s="157" t="str">
        <f t="shared" si="19"/>
        <v/>
      </c>
    </row>
    <row r="198" spans="1:16" s="121" customFormat="1" ht="12.75" customHeight="1" x14ac:dyDescent="0.25">
      <c r="A198" s="181">
        <v>191</v>
      </c>
      <c r="B198" s="156" t="s">
        <v>67</v>
      </c>
      <c r="C198" s="156" t="s">
        <v>19</v>
      </c>
      <c r="D198" s="156" t="s">
        <v>202</v>
      </c>
      <c r="E198" s="156" t="s">
        <v>414</v>
      </c>
      <c r="F198" s="156" t="s">
        <v>38</v>
      </c>
      <c r="G198" s="156" t="s">
        <v>386</v>
      </c>
      <c r="H198" s="172"/>
      <c r="I198" s="171">
        <v>0</v>
      </c>
      <c r="J198" s="171">
        <v>11</v>
      </c>
      <c r="K198" s="171">
        <v>0</v>
      </c>
      <c r="L198" s="171">
        <f t="shared" si="20"/>
        <v>11</v>
      </c>
      <c r="M198" s="171">
        <v>5</v>
      </c>
      <c r="N198" s="156" t="str">
        <f t="shared" si="15"/>
        <v/>
      </c>
      <c r="O198" s="158" t="s">
        <v>25</v>
      </c>
      <c r="P198" s="157" t="str">
        <f t="shared" si="19"/>
        <v/>
      </c>
    </row>
    <row r="199" spans="1:16" s="121" customFormat="1" ht="12.75" customHeight="1" x14ac:dyDescent="0.25">
      <c r="A199" s="181">
        <v>192</v>
      </c>
      <c r="B199" s="156" t="s">
        <v>208</v>
      </c>
      <c r="C199" s="156" t="s">
        <v>19</v>
      </c>
      <c r="D199" s="156" t="s">
        <v>220</v>
      </c>
      <c r="E199" s="156" t="s">
        <v>221</v>
      </c>
      <c r="F199" s="156" t="s">
        <v>38</v>
      </c>
      <c r="G199" s="156" t="s">
        <v>386</v>
      </c>
      <c r="H199" s="170"/>
      <c r="I199" s="171">
        <v>0</v>
      </c>
      <c r="J199" s="171">
        <v>10</v>
      </c>
      <c r="K199" s="171">
        <v>0</v>
      </c>
      <c r="L199" s="171">
        <f t="shared" si="20"/>
        <v>10</v>
      </c>
      <c r="M199" s="171">
        <v>5</v>
      </c>
      <c r="N199" s="156" t="str">
        <f t="shared" si="15"/>
        <v/>
      </c>
      <c r="O199" s="158" t="s">
        <v>25</v>
      </c>
      <c r="P199" s="157" t="str">
        <f t="shared" si="19"/>
        <v/>
      </c>
    </row>
    <row r="200" spans="1:16" s="121" customFormat="1" ht="12.75" hidden="1" customHeight="1" x14ac:dyDescent="0.25">
      <c r="A200" s="181">
        <v>193</v>
      </c>
      <c r="B200" s="158" t="s">
        <v>810</v>
      </c>
      <c r="C200" s="175" t="s">
        <v>866</v>
      </c>
      <c r="D200" s="159" t="s">
        <v>932</v>
      </c>
      <c r="E200" s="159" t="s">
        <v>929</v>
      </c>
      <c r="F200" s="159" t="s">
        <v>492</v>
      </c>
      <c r="G200" s="173" t="s">
        <v>386</v>
      </c>
      <c r="H200" s="172"/>
      <c r="I200" s="171">
        <v>0</v>
      </c>
      <c r="J200" s="171">
        <v>10</v>
      </c>
      <c r="K200" s="171">
        <v>0</v>
      </c>
      <c r="L200" s="171">
        <f t="shared" si="20"/>
        <v>10</v>
      </c>
      <c r="M200" s="171">
        <v>5</v>
      </c>
      <c r="N200" s="156" t="str">
        <f t="shared" ref="N200:N263" si="21">IF((L200&lt;=M200),"Request","")</f>
        <v/>
      </c>
      <c r="O200" s="158" t="s">
        <v>25</v>
      </c>
      <c r="P200" s="157" t="str">
        <f t="shared" si="19"/>
        <v/>
      </c>
    </row>
    <row r="201" spans="1:16" s="121" customFormat="1" ht="12.75" hidden="1" customHeight="1" x14ac:dyDescent="0.25">
      <c r="A201" s="181">
        <v>194</v>
      </c>
      <c r="B201" s="175" t="s">
        <v>810</v>
      </c>
      <c r="C201" s="175" t="s">
        <v>19</v>
      </c>
      <c r="D201" s="159" t="s">
        <v>806</v>
      </c>
      <c r="E201" s="157" t="s">
        <v>57</v>
      </c>
      <c r="F201" s="173" t="s">
        <v>811</v>
      </c>
      <c r="G201" s="173" t="s">
        <v>386</v>
      </c>
      <c r="H201" s="170"/>
      <c r="I201" s="171">
        <v>0</v>
      </c>
      <c r="J201" s="171">
        <v>28</v>
      </c>
      <c r="K201" s="171">
        <v>12</v>
      </c>
      <c r="L201" s="171">
        <f t="shared" si="20"/>
        <v>16</v>
      </c>
      <c r="M201" s="171">
        <v>10</v>
      </c>
      <c r="N201" s="156" t="str">
        <f t="shared" si="21"/>
        <v/>
      </c>
      <c r="O201" s="158" t="s">
        <v>1033</v>
      </c>
      <c r="P201" s="157" t="str">
        <f t="shared" si="19"/>
        <v/>
      </c>
    </row>
    <row r="202" spans="1:16" s="121" customFormat="1" ht="12.75" hidden="1" customHeight="1" x14ac:dyDescent="0.25">
      <c r="A202" s="181">
        <v>195</v>
      </c>
      <c r="B202" s="175" t="s">
        <v>964</v>
      </c>
      <c r="C202" s="175" t="s">
        <v>19</v>
      </c>
      <c r="D202" s="159" t="s">
        <v>861</v>
      </c>
      <c r="E202" s="157" t="s">
        <v>57</v>
      </c>
      <c r="F202" s="173" t="s">
        <v>811</v>
      </c>
      <c r="G202" s="173" t="s">
        <v>386</v>
      </c>
      <c r="H202" s="170"/>
      <c r="I202" s="171">
        <v>0</v>
      </c>
      <c r="J202" s="171">
        <v>7</v>
      </c>
      <c r="K202" s="171">
        <v>0</v>
      </c>
      <c r="L202" s="171">
        <f t="shared" si="20"/>
        <v>7</v>
      </c>
      <c r="M202" s="171">
        <v>5</v>
      </c>
      <c r="N202" s="156" t="str">
        <f t="shared" si="21"/>
        <v/>
      </c>
      <c r="O202" s="158" t="s">
        <v>25</v>
      </c>
      <c r="P202" s="157" t="str">
        <f t="shared" si="19"/>
        <v/>
      </c>
    </row>
    <row r="203" spans="1:16" s="121" customFormat="1" ht="12.75" customHeight="1" x14ac:dyDescent="0.25">
      <c r="A203" s="181">
        <v>196</v>
      </c>
      <c r="B203" s="156" t="s">
        <v>52</v>
      </c>
      <c r="C203" s="156" t="s">
        <v>19</v>
      </c>
      <c r="D203" s="156" t="s">
        <v>70</v>
      </c>
      <c r="E203" s="156" t="s">
        <v>71</v>
      </c>
      <c r="F203" s="156" t="s">
        <v>38</v>
      </c>
      <c r="G203" s="156" t="s">
        <v>638</v>
      </c>
      <c r="H203" s="170"/>
      <c r="I203" s="171">
        <v>0</v>
      </c>
      <c r="J203" s="171">
        <v>3</v>
      </c>
      <c r="K203" s="171">
        <v>0</v>
      </c>
      <c r="L203" s="171">
        <f t="shared" si="20"/>
        <v>3</v>
      </c>
      <c r="M203" s="171">
        <v>5</v>
      </c>
      <c r="N203" s="156" t="str">
        <f t="shared" si="21"/>
        <v>Request</v>
      </c>
      <c r="O203" s="158" t="s">
        <v>25</v>
      </c>
      <c r="P203" s="157" t="str">
        <f t="shared" si="19"/>
        <v>Newly Requested Spares</v>
      </c>
    </row>
    <row r="204" spans="1:16" s="121" customFormat="1" ht="12.75" customHeight="1" x14ac:dyDescent="0.25">
      <c r="A204" s="181">
        <v>197</v>
      </c>
      <c r="B204" s="156" t="s">
        <v>52</v>
      </c>
      <c r="C204" s="156" t="s">
        <v>19</v>
      </c>
      <c r="D204" s="156" t="s">
        <v>70</v>
      </c>
      <c r="E204" s="156" t="s">
        <v>72</v>
      </c>
      <c r="F204" s="156" t="s">
        <v>38</v>
      </c>
      <c r="G204" s="156" t="s">
        <v>638</v>
      </c>
      <c r="H204" s="170"/>
      <c r="I204" s="171">
        <v>0</v>
      </c>
      <c r="J204" s="171">
        <v>9</v>
      </c>
      <c r="K204" s="171">
        <v>0</v>
      </c>
      <c r="L204" s="171">
        <f t="shared" si="20"/>
        <v>9</v>
      </c>
      <c r="M204" s="171">
        <v>5</v>
      </c>
      <c r="N204" s="156" t="str">
        <f t="shared" si="21"/>
        <v/>
      </c>
      <c r="O204" s="158" t="s">
        <v>25</v>
      </c>
      <c r="P204" s="157" t="str">
        <f t="shared" si="19"/>
        <v/>
      </c>
    </row>
    <row r="205" spans="1:16" s="121" customFormat="1" ht="12.75" customHeight="1" x14ac:dyDescent="0.25">
      <c r="A205" s="181">
        <v>198</v>
      </c>
      <c r="B205" s="157" t="s">
        <v>540</v>
      </c>
      <c r="C205" s="156" t="s">
        <v>217</v>
      </c>
      <c r="D205" s="156" t="s">
        <v>613</v>
      </c>
      <c r="E205" s="156" t="s">
        <v>261</v>
      </c>
      <c r="F205" s="156" t="s">
        <v>80</v>
      </c>
      <c r="G205" s="156" t="s">
        <v>638</v>
      </c>
      <c r="H205" s="170"/>
      <c r="I205" s="171">
        <v>0</v>
      </c>
      <c r="J205" s="171">
        <v>3</v>
      </c>
      <c r="K205" s="171">
        <v>0</v>
      </c>
      <c r="L205" s="171">
        <f t="shared" si="20"/>
        <v>3</v>
      </c>
      <c r="M205" s="171">
        <v>1</v>
      </c>
      <c r="N205" s="156" t="str">
        <f t="shared" si="21"/>
        <v/>
      </c>
      <c r="O205" s="158" t="s">
        <v>25</v>
      </c>
      <c r="P205" s="157" t="str">
        <f t="shared" si="19"/>
        <v/>
      </c>
    </row>
    <row r="206" spans="1:16" s="121" customFormat="1" ht="12.75" customHeight="1" x14ac:dyDescent="0.25">
      <c r="A206" s="181">
        <v>199</v>
      </c>
      <c r="B206" s="156" t="s">
        <v>557</v>
      </c>
      <c r="C206" s="156" t="s">
        <v>30</v>
      </c>
      <c r="D206" s="156" t="s">
        <v>924</v>
      </c>
      <c r="E206" s="157" t="s">
        <v>925</v>
      </c>
      <c r="F206" s="156" t="s">
        <v>425</v>
      </c>
      <c r="G206" s="156" t="s">
        <v>386</v>
      </c>
      <c r="H206" s="170"/>
      <c r="I206" s="171">
        <v>0</v>
      </c>
      <c r="J206" s="171">
        <v>2</v>
      </c>
      <c r="K206" s="171">
        <v>0</v>
      </c>
      <c r="L206" s="171">
        <f t="shared" si="20"/>
        <v>2</v>
      </c>
      <c r="M206" s="171">
        <v>2</v>
      </c>
      <c r="N206" s="156" t="str">
        <f t="shared" si="21"/>
        <v>Request</v>
      </c>
      <c r="O206" s="158" t="s">
        <v>25</v>
      </c>
      <c r="P206" s="157"/>
    </row>
    <row r="207" spans="1:16" s="121" customFormat="1" ht="12.75" hidden="1" customHeight="1" x14ac:dyDescent="0.25">
      <c r="A207" s="181">
        <v>200</v>
      </c>
      <c r="B207" s="158" t="s">
        <v>810</v>
      </c>
      <c r="C207" s="175" t="s">
        <v>866</v>
      </c>
      <c r="D207" s="159" t="s">
        <v>936</v>
      </c>
      <c r="E207" s="159" t="s">
        <v>118</v>
      </c>
      <c r="F207" s="159" t="s">
        <v>83</v>
      </c>
      <c r="G207" s="173" t="s">
        <v>386</v>
      </c>
      <c r="H207" s="172"/>
      <c r="I207" s="171">
        <v>0</v>
      </c>
      <c r="J207" s="171">
        <v>5</v>
      </c>
      <c r="K207" s="171">
        <v>0</v>
      </c>
      <c r="L207" s="171">
        <f t="shared" si="20"/>
        <v>5</v>
      </c>
      <c r="M207" s="171">
        <v>1</v>
      </c>
      <c r="N207" s="156" t="str">
        <f t="shared" si="21"/>
        <v/>
      </c>
      <c r="O207" s="158" t="s">
        <v>25</v>
      </c>
      <c r="P207" s="157" t="str">
        <f>IF(N207="Request","Newly Requested Spares","")</f>
        <v/>
      </c>
    </row>
    <row r="208" spans="1:16" s="121" customFormat="1" ht="12.75" customHeight="1" x14ac:dyDescent="0.25">
      <c r="A208" s="181">
        <v>201</v>
      </c>
      <c r="B208" s="156" t="s">
        <v>494</v>
      </c>
      <c r="C208" s="156" t="s">
        <v>19</v>
      </c>
      <c r="D208" s="157" t="s">
        <v>788</v>
      </c>
      <c r="E208" s="156" t="s">
        <v>500</v>
      </c>
      <c r="F208" s="172" t="s">
        <v>83</v>
      </c>
      <c r="G208" s="156" t="s">
        <v>638</v>
      </c>
      <c r="H208" s="172"/>
      <c r="I208" s="171">
        <v>0</v>
      </c>
      <c r="J208" s="171">
        <v>2</v>
      </c>
      <c r="K208" s="171">
        <v>0</v>
      </c>
      <c r="L208" s="171">
        <f t="shared" si="20"/>
        <v>2</v>
      </c>
      <c r="M208" s="171">
        <v>5</v>
      </c>
      <c r="N208" s="156" t="str">
        <f t="shared" si="21"/>
        <v>Request</v>
      </c>
      <c r="O208" s="158" t="s">
        <v>25</v>
      </c>
      <c r="P208" s="157" t="str">
        <f>IF(N208="Request","Newly Requested Spares","")</f>
        <v>Newly Requested Spares</v>
      </c>
    </row>
    <row r="209" spans="1:16" s="121" customFormat="1" ht="12.75" customHeight="1" x14ac:dyDescent="0.25">
      <c r="A209" s="181">
        <v>202</v>
      </c>
      <c r="B209" s="156" t="s">
        <v>557</v>
      </c>
      <c r="C209" s="156" t="s">
        <v>30</v>
      </c>
      <c r="D209" s="175" t="s">
        <v>894</v>
      </c>
      <c r="E209" s="156" t="s">
        <v>599</v>
      </c>
      <c r="F209" s="172" t="s">
        <v>38</v>
      </c>
      <c r="G209" s="156" t="s">
        <v>638</v>
      </c>
      <c r="H209" s="172"/>
      <c r="I209" s="171">
        <v>0</v>
      </c>
      <c r="J209" s="171">
        <v>4</v>
      </c>
      <c r="K209" s="171">
        <v>0</v>
      </c>
      <c r="L209" s="171">
        <f t="shared" si="20"/>
        <v>4</v>
      </c>
      <c r="M209" s="174">
        <v>5</v>
      </c>
      <c r="N209" s="156" t="str">
        <f t="shared" si="21"/>
        <v>Request</v>
      </c>
      <c r="O209" s="158" t="s">
        <v>25</v>
      </c>
      <c r="P209" s="157" t="str">
        <f>IF(N209="Request","Newly Requested Spares","")</f>
        <v>Newly Requested Spares</v>
      </c>
    </row>
    <row r="210" spans="1:16" s="122" customFormat="1" ht="12.75" customHeight="1" x14ac:dyDescent="0.25">
      <c r="A210" s="181">
        <v>203</v>
      </c>
      <c r="B210" s="156" t="s">
        <v>557</v>
      </c>
      <c r="C210" s="156" t="s">
        <v>30</v>
      </c>
      <c r="D210" s="176" t="s">
        <v>605</v>
      </c>
      <c r="E210" s="176" t="s">
        <v>591</v>
      </c>
      <c r="F210" s="176" t="s">
        <v>590</v>
      </c>
      <c r="G210" s="156" t="s">
        <v>386</v>
      </c>
      <c r="H210" s="170"/>
      <c r="I210" s="171">
        <v>0</v>
      </c>
      <c r="J210" s="171">
        <v>50</v>
      </c>
      <c r="K210" s="171">
        <v>13</v>
      </c>
      <c r="L210" s="171">
        <f t="shared" si="20"/>
        <v>37</v>
      </c>
      <c r="M210" s="171">
        <v>10</v>
      </c>
      <c r="N210" s="156" t="str">
        <f t="shared" si="21"/>
        <v/>
      </c>
      <c r="O210" s="158" t="s">
        <v>1057</v>
      </c>
      <c r="P210" s="157"/>
    </row>
    <row r="211" spans="1:16" s="122" customFormat="1" ht="12.75" customHeight="1" x14ac:dyDescent="0.25">
      <c r="A211" s="181">
        <v>204</v>
      </c>
      <c r="B211" s="175" t="s">
        <v>730</v>
      </c>
      <c r="C211" s="156" t="s">
        <v>19</v>
      </c>
      <c r="D211" s="159" t="s">
        <v>727</v>
      </c>
      <c r="E211" s="156" t="s">
        <v>864</v>
      </c>
      <c r="F211" s="156" t="s">
        <v>141</v>
      </c>
      <c r="G211" s="156" t="s">
        <v>386</v>
      </c>
      <c r="H211" s="172"/>
      <c r="I211" s="171">
        <v>0</v>
      </c>
      <c r="J211" s="171">
        <v>6</v>
      </c>
      <c r="K211" s="171">
        <v>0</v>
      </c>
      <c r="L211" s="171">
        <f t="shared" si="20"/>
        <v>6</v>
      </c>
      <c r="M211" s="171">
        <v>5</v>
      </c>
      <c r="N211" s="156" t="str">
        <f t="shared" si="21"/>
        <v/>
      </c>
      <c r="O211" s="158" t="s">
        <v>25</v>
      </c>
      <c r="P211" s="157" t="str">
        <f t="shared" ref="P211:P217" si="22">IF(N211="Request","Newly Requested Spares","")</f>
        <v/>
      </c>
    </row>
    <row r="212" spans="1:16" s="122" customFormat="1" ht="12.75" hidden="1" customHeight="1" x14ac:dyDescent="0.25">
      <c r="A212" s="181">
        <v>205</v>
      </c>
      <c r="B212" s="175" t="s">
        <v>810</v>
      </c>
      <c r="C212" s="175" t="s">
        <v>19</v>
      </c>
      <c r="D212" s="159" t="s">
        <v>800</v>
      </c>
      <c r="E212" s="156" t="s">
        <v>801</v>
      </c>
      <c r="F212" s="173" t="s">
        <v>63</v>
      </c>
      <c r="G212" s="173" t="s">
        <v>386</v>
      </c>
      <c r="H212" s="170"/>
      <c r="I212" s="171">
        <v>0</v>
      </c>
      <c r="J212" s="171">
        <v>8</v>
      </c>
      <c r="K212" s="171">
        <v>0</v>
      </c>
      <c r="L212" s="171">
        <f t="shared" si="20"/>
        <v>8</v>
      </c>
      <c r="M212" s="171">
        <v>1</v>
      </c>
      <c r="N212" s="156" t="str">
        <f t="shared" si="21"/>
        <v/>
      </c>
      <c r="O212" s="158" t="s">
        <v>25</v>
      </c>
      <c r="P212" s="157" t="str">
        <f t="shared" si="22"/>
        <v/>
      </c>
    </row>
    <row r="213" spans="1:16" s="122" customFormat="1" ht="12.75" hidden="1" customHeight="1" x14ac:dyDescent="0.25">
      <c r="A213" s="181">
        <v>206</v>
      </c>
      <c r="B213" s="175" t="s">
        <v>810</v>
      </c>
      <c r="C213" s="175" t="s">
        <v>19</v>
      </c>
      <c r="D213" s="159" t="s">
        <v>798</v>
      </c>
      <c r="E213" s="156" t="s">
        <v>799</v>
      </c>
      <c r="F213" s="173" t="s">
        <v>63</v>
      </c>
      <c r="G213" s="173" t="s">
        <v>386</v>
      </c>
      <c r="H213" s="170"/>
      <c r="I213" s="171">
        <v>0</v>
      </c>
      <c r="J213" s="171">
        <v>15</v>
      </c>
      <c r="K213" s="171">
        <v>0</v>
      </c>
      <c r="L213" s="171">
        <f t="shared" si="20"/>
        <v>15</v>
      </c>
      <c r="M213" s="171">
        <v>1</v>
      </c>
      <c r="N213" s="156" t="str">
        <f t="shared" si="21"/>
        <v/>
      </c>
      <c r="O213" s="158" t="s">
        <v>25</v>
      </c>
      <c r="P213" s="157" t="str">
        <f t="shared" si="22"/>
        <v/>
      </c>
    </row>
    <row r="214" spans="1:16" s="122" customFormat="1" ht="12.75" customHeight="1" x14ac:dyDescent="0.25">
      <c r="A214" s="181">
        <v>207</v>
      </c>
      <c r="B214" s="156" t="s">
        <v>676</v>
      </c>
      <c r="C214" s="156" t="s">
        <v>19</v>
      </c>
      <c r="D214" s="157" t="s">
        <v>680</v>
      </c>
      <c r="E214" s="175" t="s">
        <v>83</v>
      </c>
      <c r="F214" s="175" t="s">
        <v>83</v>
      </c>
      <c r="G214" s="156" t="s">
        <v>638</v>
      </c>
      <c r="H214" s="172"/>
      <c r="I214" s="171">
        <v>0</v>
      </c>
      <c r="J214" s="171">
        <v>0</v>
      </c>
      <c r="K214" s="171">
        <v>0</v>
      </c>
      <c r="L214" s="171">
        <f t="shared" si="20"/>
        <v>0</v>
      </c>
      <c r="M214" s="171">
        <v>2</v>
      </c>
      <c r="N214" s="156" t="str">
        <f t="shared" si="21"/>
        <v>Request</v>
      </c>
      <c r="O214" s="158" t="s">
        <v>25</v>
      </c>
      <c r="P214" s="157" t="str">
        <f t="shared" si="22"/>
        <v>Newly Requested Spares</v>
      </c>
    </row>
    <row r="215" spans="1:16" s="122" customFormat="1" ht="12.75" customHeight="1" x14ac:dyDescent="0.25">
      <c r="A215" s="181">
        <v>208</v>
      </c>
      <c r="B215" s="156" t="s">
        <v>688</v>
      </c>
      <c r="C215" s="156" t="s">
        <v>19</v>
      </c>
      <c r="D215" s="157" t="s">
        <v>692</v>
      </c>
      <c r="E215" s="176" t="s">
        <v>22</v>
      </c>
      <c r="F215" s="175" t="s">
        <v>22</v>
      </c>
      <c r="G215" s="156" t="s">
        <v>638</v>
      </c>
      <c r="H215" s="172"/>
      <c r="I215" s="171">
        <v>0</v>
      </c>
      <c r="J215" s="171">
        <v>1</v>
      </c>
      <c r="K215" s="171">
        <v>0</v>
      </c>
      <c r="L215" s="171">
        <f t="shared" si="20"/>
        <v>1</v>
      </c>
      <c r="M215" s="171">
        <v>1</v>
      </c>
      <c r="N215" s="156" t="str">
        <f t="shared" si="21"/>
        <v>Request</v>
      </c>
      <c r="O215" s="158" t="s">
        <v>25</v>
      </c>
      <c r="P215" s="157" t="str">
        <f t="shared" si="22"/>
        <v>Newly Requested Spares</v>
      </c>
    </row>
    <row r="216" spans="1:16" s="122" customFormat="1" ht="12.75" customHeight="1" x14ac:dyDescent="0.25">
      <c r="A216" s="181">
        <v>209</v>
      </c>
      <c r="B216" s="156" t="s">
        <v>265</v>
      </c>
      <c r="C216" s="156" t="s">
        <v>240</v>
      </c>
      <c r="D216" s="156" t="s">
        <v>265</v>
      </c>
      <c r="E216" s="156" t="s">
        <v>475</v>
      </c>
      <c r="F216" s="156" t="s">
        <v>198</v>
      </c>
      <c r="G216" s="156" t="s">
        <v>638</v>
      </c>
      <c r="H216" s="172"/>
      <c r="I216" s="171">
        <v>0</v>
      </c>
      <c r="J216" s="171">
        <v>3</v>
      </c>
      <c r="K216" s="171">
        <v>0</v>
      </c>
      <c r="L216" s="171">
        <f t="shared" si="20"/>
        <v>3</v>
      </c>
      <c r="M216" s="171">
        <v>1</v>
      </c>
      <c r="N216" s="156" t="str">
        <f t="shared" si="21"/>
        <v/>
      </c>
      <c r="O216" s="158" t="s">
        <v>25</v>
      </c>
      <c r="P216" s="157" t="str">
        <f t="shared" si="22"/>
        <v/>
      </c>
    </row>
    <row r="217" spans="1:16" s="122" customFormat="1" ht="12.75" customHeight="1" x14ac:dyDescent="0.25">
      <c r="A217" s="181">
        <v>210</v>
      </c>
      <c r="B217" s="156" t="s">
        <v>265</v>
      </c>
      <c r="C217" s="156" t="s">
        <v>240</v>
      </c>
      <c r="D217" s="156" t="s">
        <v>265</v>
      </c>
      <c r="E217" s="156" t="s">
        <v>476</v>
      </c>
      <c r="F217" s="156" t="s">
        <v>198</v>
      </c>
      <c r="G217" s="156" t="s">
        <v>638</v>
      </c>
      <c r="H217" s="172"/>
      <c r="I217" s="171">
        <v>0</v>
      </c>
      <c r="J217" s="171">
        <v>7</v>
      </c>
      <c r="K217" s="171">
        <v>0</v>
      </c>
      <c r="L217" s="171">
        <f t="shared" si="20"/>
        <v>7</v>
      </c>
      <c r="M217" s="171">
        <v>1</v>
      </c>
      <c r="N217" s="156" t="str">
        <f t="shared" si="21"/>
        <v/>
      </c>
      <c r="O217" s="158" t="s">
        <v>25</v>
      </c>
      <c r="P217" s="157" t="str">
        <f t="shared" si="22"/>
        <v/>
      </c>
    </row>
    <row r="218" spans="1:16" s="122" customFormat="1" ht="12.75" customHeight="1" x14ac:dyDescent="0.25">
      <c r="A218" s="181">
        <v>211</v>
      </c>
      <c r="B218" s="173" t="s">
        <v>1133</v>
      </c>
      <c r="C218" s="156" t="s">
        <v>30</v>
      </c>
      <c r="D218" s="242" t="s">
        <v>57</v>
      </c>
      <c r="E218" s="243" t="s">
        <v>1143</v>
      </c>
      <c r="F218" s="243" t="s">
        <v>554</v>
      </c>
      <c r="G218" s="156" t="s">
        <v>638</v>
      </c>
      <c r="H218" s="170"/>
      <c r="I218" s="171">
        <v>0</v>
      </c>
      <c r="J218" s="171">
        <v>18</v>
      </c>
      <c r="K218" s="171">
        <v>2</v>
      </c>
      <c r="L218" s="171">
        <f t="shared" si="20"/>
        <v>16</v>
      </c>
      <c r="M218" s="171">
        <v>1</v>
      </c>
      <c r="N218" s="156" t="str">
        <f t="shared" si="21"/>
        <v/>
      </c>
      <c r="O218" s="158"/>
      <c r="P218" s="157"/>
    </row>
    <row r="219" spans="1:16" s="122" customFormat="1" ht="12.75" customHeight="1" x14ac:dyDescent="0.25">
      <c r="A219" s="181">
        <v>212</v>
      </c>
      <c r="B219" s="175" t="s">
        <v>945</v>
      </c>
      <c r="C219" s="175" t="s">
        <v>866</v>
      </c>
      <c r="D219" s="159" t="s">
        <v>946</v>
      </c>
      <c r="E219" s="159" t="s">
        <v>554</v>
      </c>
      <c r="F219" s="159" t="s">
        <v>57</v>
      </c>
      <c r="G219" s="173" t="s">
        <v>386</v>
      </c>
      <c r="H219" s="172"/>
      <c r="I219" s="171">
        <v>0</v>
      </c>
      <c r="J219" s="171">
        <v>8</v>
      </c>
      <c r="K219" s="171">
        <v>2</v>
      </c>
      <c r="L219" s="171">
        <f t="shared" si="20"/>
        <v>6</v>
      </c>
      <c r="M219" s="171">
        <v>10</v>
      </c>
      <c r="N219" s="156" t="str">
        <f t="shared" si="21"/>
        <v>Request</v>
      </c>
      <c r="O219" s="158" t="s">
        <v>25</v>
      </c>
      <c r="P219" s="157" t="str">
        <f t="shared" ref="P219:P230" si="23">IF(N219="Request","Newly Requested Spares","")</f>
        <v>Newly Requested Spares</v>
      </c>
    </row>
    <row r="220" spans="1:16" s="122" customFormat="1" ht="12.75" customHeight="1" x14ac:dyDescent="0.25">
      <c r="A220" s="181">
        <v>213</v>
      </c>
      <c r="B220" s="175" t="s">
        <v>957</v>
      </c>
      <c r="C220" s="175" t="s">
        <v>19</v>
      </c>
      <c r="D220" s="158" t="s">
        <v>959</v>
      </c>
      <c r="E220" s="158" t="s">
        <v>57</v>
      </c>
      <c r="F220" s="158" t="s">
        <v>57</v>
      </c>
      <c r="G220" s="173" t="s">
        <v>638</v>
      </c>
      <c r="H220" s="170"/>
      <c r="I220" s="171">
        <v>0</v>
      </c>
      <c r="J220" s="171">
        <v>93</v>
      </c>
      <c r="K220" s="171">
        <v>0</v>
      </c>
      <c r="L220" s="171">
        <f t="shared" si="20"/>
        <v>93</v>
      </c>
      <c r="M220" s="171">
        <v>5</v>
      </c>
      <c r="N220" s="156" t="str">
        <f t="shared" si="21"/>
        <v/>
      </c>
      <c r="O220" s="158" t="s">
        <v>25</v>
      </c>
      <c r="P220" s="157" t="str">
        <f t="shared" si="23"/>
        <v/>
      </c>
    </row>
    <row r="221" spans="1:16" s="122" customFormat="1" ht="12.75" customHeight="1" x14ac:dyDescent="0.25">
      <c r="A221" s="181">
        <v>214</v>
      </c>
      <c r="B221" s="156" t="s">
        <v>555</v>
      </c>
      <c r="C221" s="156" t="s">
        <v>342</v>
      </c>
      <c r="D221" s="158" t="s">
        <v>566</v>
      </c>
      <c r="E221" s="158" t="s">
        <v>765</v>
      </c>
      <c r="F221" s="172" t="s">
        <v>514</v>
      </c>
      <c r="G221" s="156" t="s">
        <v>638</v>
      </c>
      <c r="H221" s="170"/>
      <c r="I221" s="171">
        <v>0</v>
      </c>
      <c r="J221" s="171">
        <v>9</v>
      </c>
      <c r="K221" s="171">
        <v>0</v>
      </c>
      <c r="L221" s="171">
        <f t="shared" si="20"/>
        <v>9</v>
      </c>
      <c r="M221" s="174">
        <v>5</v>
      </c>
      <c r="N221" s="156" t="str">
        <f t="shared" si="21"/>
        <v/>
      </c>
      <c r="O221" s="158" t="s">
        <v>25</v>
      </c>
      <c r="P221" s="157" t="str">
        <f t="shared" si="23"/>
        <v/>
      </c>
    </row>
    <row r="222" spans="1:16" s="122" customFormat="1" ht="12.75" customHeight="1" x14ac:dyDescent="0.25">
      <c r="A222" s="181">
        <v>215</v>
      </c>
      <c r="B222" s="175" t="s">
        <v>972</v>
      </c>
      <c r="C222" s="175" t="s">
        <v>19</v>
      </c>
      <c r="D222" s="187" t="s">
        <v>986</v>
      </c>
      <c r="E222" s="188" t="s">
        <v>971</v>
      </c>
      <c r="F222" s="158" t="s">
        <v>83</v>
      </c>
      <c r="G222" s="173" t="s">
        <v>386</v>
      </c>
      <c r="H222" s="170"/>
      <c r="I222" s="171">
        <v>0</v>
      </c>
      <c r="J222" s="171">
        <v>2</v>
      </c>
      <c r="K222" s="171">
        <v>0</v>
      </c>
      <c r="L222" s="171">
        <f t="shared" si="20"/>
        <v>2</v>
      </c>
      <c r="M222" s="171">
        <v>2</v>
      </c>
      <c r="N222" s="156" t="str">
        <f t="shared" si="21"/>
        <v>Request</v>
      </c>
      <c r="O222" s="158" t="s">
        <v>25</v>
      </c>
      <c r="P222" s="157" t="str">
        <f t="shared" si="23"/>
        <v>Newly Requested Spares</v>
      </c>
    </row>
    <row r="223" spans="1:16" s="122" customFormat="1" ht="11.25" x14ac:dyDescent="0.25">
      <c r="A223" s="181">
        <v>216</v>
      </c>
      <c r="B223" s="157" t="s">
        <v>531</v>
      </c>
      <c r="C223" s="156" t="s">
        <v>285</v>
      </c>
      <c r="D223" s="156" t="s">
        <v>286</v>
      </c>
      <c r="E223" s="156" t="s">
        <v>568</v>
      </c>
      <c r="F223" s="156" t="s">
        <v>92</v>
      </c>
      <c r="G223" s="156" t="s">
        <v>386</v>
      </c>
      <c r="H223" s="170"/>
      <c r="I223" s="171">
        <v>0</v>
      </c>
      <c r="J223" s="171">
        <v>0</v>
      </c>
      <c r="K223" s="171">
        <v>0</v>
      </c>
      <c r="L223" s="171">
        <f t="shared" si="20"/>
        <v>0</v>
      </c>
      <c r="M223" s="171">
        <v>2</v>
      </c>
      <c r="N223" s="156" t="str">
        <f t="shared" si="21"/>
        <v>Request</v>
      </c>
      <c r="O223" s="158" t="s">
        <v>25</v>
      </c>
      <c r="P223" s="157" t="str">
        <f t="shared" si="23"/>
        <v>Newly Requested Spares</v>
      </c>
    </row>
    <row r="224" spans="1:16" s="122" customFormat="1" ht="12.75" customHeight="1" x14ac:dyDescent="0.25">
      <c r="A224" s="181">
        <v>217</v>
      </c>
      <c r="B224" s="159" t="s">
        <v>1091</v>
      </c>
      <c r="C224" s="175" t="s">
        <v>19</v>
      </c>
      <c r="D224" s="159" t="s">
        <v>1092</v>
      </c>
      <c r="E224" s="159" t="s">
        <v>1093</v>
      </c>
      <c r="F224" s="180" t="s">
        <v>83</v>
      </c>
      <c r="G224" s="173" t="s">
        <v>386</v>
      </c>
      <c r="H224" s="172"/>
      <c r="I224" s="171">
        <v>0</v>
      </c>
      <c r="J224" s="171">
        <v>24</v>
      </c>
      <c r="K224" s="171">
        <v>0</v>
      </c>
      <c r="L224" s="171">
        <f t="shared" si="20"/>
        <v>24</v>
      </c>
      <c r="M224" s="171">
        <v>2</v>
      </c>
      <c r="N224" s="156" t="str">
        <f t="shared" si="21"/>
        <v/>
      </c>
      <c r="O224" s="158" t="s">
        <v>25</v>
      </c>
      <c r="P224" s="157" t="str">
        <f t="shared" si="23"/>
        <v/>
      </c>
    </row>
    <row r="225" spans="1:16" s="122" customFormat="1" ht="12.75" customHeight="1" x14ac:dyDescent="0.25">
      <c r="A225" s="181">
        <v>218</v>
      </c>
      <c r="B225" s="156" t="s">
        <v>676</v>
      </c>
      <c r="C225" s="156" t="s">
        <v>19</v>
      </c>
      <c r="D225" s="157" t="s">
        <v>678</v>
      </c>
      <c r="E225" s="175" t="s">
        <v>681</v>
      </c>
      <c r="F225" s="175" t="s">
        <v>382</v>
      </c>
      <c r="G225" s="156" t="s">
        <v>638</v>
      </c>
      <c r="H225" s="170"/>
      <c r="I225" s="171"/>
      <c r="J225" s="171">
        <v>2</v>
      </c>
      <c r="K225" s="171">
        <v>0</v>
      </c>
      <c r="L225" s="171">
        <f t="shared" si="20"/>
        <v>2</v>
      </c>
      <c r="M225" s="171">
        <v>3</v>
      </c>
      <c r="N225" s="156" t="str">
        <f t="shared" si="21"/>
        <v>Request</v>
      </c>
      <c r="O225" s="158" t="s">
        <v>1032</v>
      </c>
      <c r="P225" s="157" t="str">
        <f t="shared" si="23"/>
        <v>Newly Requested Spares</v>
      </c>
    </row>
    <row r="226" spans="1:16" s="122" customFormat="1" ht="12.75" customHeight="1" x14ac:dyDescent="0.25">
      <c r="A226" s="181">
        <v>219</v>
      </c>
      <c r="B226" s="156" t="s">
        <v>443</v>
      </c>
      <c r="C226" s="156" t="s">
        <v>30</v>
      </c>
      <c r="D226" s="157" t="s">
        <v>427</v>
      </c>
      <c r="E226" s="156" t="s">
        <v>620</v>
      </c>
      <c r="F226" s="156" t="s">
        <v>118</v>
      </c>
      <c r="G226" s="156" t="s">
        <v>386</v>
      </c>
      <c r="H226" s="172"/>
      <c r="I226" s="171">
        <v>0</v>
      </c>
      <c r="J226" s="171">
        <v>1</v>
      </c>
      <c r="K226" s="171">
        <v>0</v>
      </c>
      <c r="L226" s="171">
        <f t="shared" si="20"/>
        <v>1</v>
      </c>
      <c r="M226" s="171">
        <v>1</v>
      </c>
      <c r="N226" s="156" t="str">
        <f t="shared" si="21"/>
        <v>Request</v>
      </c>
      <c r="O226" s="158" t="s">
        <v>25</v>
      </c>
      <c r="P226" s="157" t="str">
        <f t="shared" si="23"/>
        <v>Newly Requested Spares</v>
      </c>
    </row>
    <row r="227" spans="1:16" s="122" customFormat="1" ht="12.75" customHeight="1" x14ac:dyDescent="0.25">
      <c r="A227" s="181">
        <v>220</v>
      </c>
      <c r="B227" s="156" t="s">
        <v>106</v>
      </c>
      <c r="C227" s="156" t="s">
        <v>115</v>
      </c>
      <c r="D227" s="156" t="s">
        <v>116</v>
      </c>
      <c r="E227" s="156" t="s">
        <v>117</v>
      </c>
      <c r="F227" s="156" t="s">
        <v>118</v>
      </c>
      <c r="G227" s="156" t="s">
        <v>638</v>
      </c>
      <c r="H227" s="170"/>
      <c r="I227" s="171">
        <v>0</v>
      </c>
      <c r="J227" s="171">
        <v>2</v>
      </c>
      <c r="K227" s="171">
        <v>0</v>
      </c>
      <c r="L227" s="171">
        <f t="shared" si="20"/>
        <v>2</v>
      </c>
      <c r="M227" s="171">
        <v>1</v>
      </c>
      <c r="N227" s="156" t="str">
        <f t="shared" si="21"/>
        <v/>
      </c>
      <c r="O227" s="158" t="s">
        <v>25</v>
      </c>
      <c r="P227" s="157" t="str">
        <f t="shared" si="23"/>
        <v/>
      </c>
    </row>
    <row r="228" spans="1:16" s="122" customFormat="1" ht="12" hidden="1" customHeight="1" x14ac:dyDescent="0.25">
      <c r="A228" s="181">
        <v>221</v>
      </c>
      <c r="B228" s="175" t="s">
        <v>292</v>
      </c>
      <c r="C228" s="175" t="s">
        <v>19</v>
      </c>
      <c r="D228" s="175" t="s">
        <v>781</v>
      </c>
      <c r="E228" s="179" t="s">
        <v>25</v>
      </c>
      <c r="F228" s="173" t="s">
        <v>752</v>
      </c>
      <c r="G228" s="173" t="s">
        <v>386</v>
      </c>
      <c r="H228" s="178"/>
      <c r="I228" s="171">
        <v>0</v>
      </c>
      <c r="J228" s="171">
        <v>0</v>
      </c>
      <c r="K228" s="171">
        <v>0</v>
      </c>
      <c r="L228" s="171">
        <f t="shared" si="20"/>
        <v>0</v>
      </c>
      <c r="M228" s="171">
        <v>1</v>
      </c>
      <c r="N228" s="156" t="str">
        <f t="shared" si="21"/>
        <v>Request</v>
      </c>
      <c r="O228" s="158" t="s">
        <v>25</v>
      </c>
      <c r="P228" s="157" t="str">
        <f t="shared" si="23"/>
        <v>Newly Requested Spares</v>
      </c>
    </row>
    <row r="229" spans="1:16" s="122" customFormat="1" ht="12.75" customHeight="1" x14ac:dyDescent="0.25">
      <c r="A229" s="181">
        <v>222</v>
      </c>
      <c r="B229" s="175" t="s">
        <v>557</v>
      </c>
      <c r="C229" s="175" t="s">
        <v>19</v>
      </c>
      <c r="D229" s="158" t="s">
        <v>965</v>
      </c>
      <c r="E229" s="158" t="s">
        <v>83</v>
      </c>
      <c r="F229" s="158" t="s">
        <v>83</v>
      </c>
      <c r="G229" s="173" t="s">
        <v>638</v>
      </c>
      <c r="H229" s="172"/>
      <c r="I229" s="171">
        <v>0</v>
      </c>
      <c r="J229" s="171">
        <v>2</v>
      </c>
      <c r="K229" s="171">
        <v>0</v>
      </c>
      <c r="L229" s="171">
        <f t="shared" si="20"/>
        <v>2</v>
      </c>
      <c r="M229" s="171">
        <v>1</v>
      </c>
      <c r="N229" s="156" t="str">
        <f t="shared" si="21"/>
        <v/>
      </c>
      <c r="O229" s="158" t="s">
        <v>25</v>
      </c>
      <c r="P229" s="157" t="str">
        <f t="shared" si="23"/>
        <v/>
      </c>
    </row>
    <row r="230" spans="1:16" s="122" customFormat="1" ht="12.75" hidden="1" customHeight="1" x14ac:dyDescent="0.25">
      <c r="A230" s="181">
        <v>223</v>
      </c>
      <c r="B230" s="156" t="s">
        <v>915</v>
      </c>
      <c r="C230" s="175" t="s">
        <v>866</v>
      </c>
      <c r="D230" s="157" t="s">
        <v>256</v>
      </c>
      <c r="E230" s="159" t="s">
        <v>554</v>
      </c>
      <c r="F230" s="159" t="s">
        <v>83</v>
      </c>
      <c r="G230" s="173" t="s">
        <v>638</v>
      </c>
      <c r="H230" s="172"/>
      <c r="I230" s="171">
        <v>0</v>
      </c>
      <c r="J230" s="171">
        <v>1</v>
      </c>
      <c r="K230" s="171">
        <v>0</v>
      </c>
      <c r="L230" s="171">
        <f t="shared" si="20"/>
        <v>1</v>
      </c>
      <c r="M230" s="171">
        <v>2</v>
      </c>
      <c r="N230" s="156" t="str">
        <f t="shared" si="21"/>
        <v>Request</v>
      </c>
      <c r="O230" s="158" t="s">
        <v>25</v>
      </c>
      <c r="P230" s="157" t="str">
        <f t="shared" si="23"/>
        <v>Newly Requested Spares</v>
      </c>
    </row>
    <row r="231" spans="1:16" s="122" customFormat="1" ht="12.75" customHeight="1" x14ac:dyDescent="0.25">
      <c r="A231" s="181">
        <v>224</v>
      </c>
      <c r="B231" s="173" t="s">
        <v>1133</v>
      </c>
      <c r="C231" s="156" t="s">
        <v>30</v>
      </c>
      <c r="D231" s="180" t="s">
        <v>1146</v>
      </c>
      <c r="E231" s="240" t="s">
        <v>47</v>
      </c>
      <c r="F231" s="243" t="s">
        <v>554</v>
      </c>
      <c r="G231" s="156" t="s">
        <v>638</v>
      </c>
      <c r="H231" s="170"/>
      <c r="I231" s="171">
        <v>0</v>
      </c>
      <c r="J231" s="171">
        <v>1</v>
      </c>
      <c r="K231" s="171">
        <v>0</v>
      </c>
      <c r="L231" s="171">
        <f t="shared" si="20"/>
        <v>1</v>
      </c>
      <c r="M231" s="171">
        <v>1</v>
      </c>
      <c r="N231" s="156" t="str">
        <f t="shared" si="21"/>
        <v>Request</v>
      </c>
      <c r="O231" s="158"/>
      <c r="P231" s="157"/>
    </row>
    <row r="232" spans="1:16" s="122" customFormat="1" ht="12.75" hidden="1" customHeight="1" x14ac:dyDescent="0.25">
      <c r="A232" s="181">
        <v>225</v>
      </c>
      <c r="B232" s="175" t="s">
        <v>810</v>
      </c>
      <c r="C232" s="175" t="s">
        <v>19</v>
      </c>
      <c r="D232" s="158" t="s">
        <v>809</v>
      </c>
      <c r="E232" s="158" t="s">
        <v>38</v>
      </c>
      <c r="F232" s="173" t="s">
        <v>38</v>
      </c>
      <c r="G232" s="173" t="s">
        <v>638</v>
      </c>
      <c r="H232" s="170"/>
      <c r="I232" s="171">
        <v>0</v>
      </c>
      <c r="J232" s="171">
        <v>2</v>
      </c>
      <c r="K232" s="171">
        <v>0</v>
      </c>
      <c r="L232" s="171">
        <f t="shared" si="20"/>
        <v>2</v>
      </c>
      <c r="M232" s="171">
        <v>1</v>
      </c>
      <c r="N232" s="156" t="str">
        <f t="shared" si="21"/>
        <v/>
      </c>
      <c r="O232" s="158" t="s">
        <v>25</v>
      </c>
      <c r="P232" s="157" t="str">
        <f>IF(N232="Request","Newly Requested Spares","")</f>
        <v/>
      </c>
    </row>
    <row r="233" spans="1:16" s="122" customFormat="1" ht="12.75" customHeight="1" x14ac:dyDescent="0.25">
      <c r="A233" s="181">
        <v>226</v>
      </c>
      <c r="B233" s="173" t="s">
        <v>698</v>
      </c>
      <c r="C233" s="156" t="s">
        <v>19</v>
      </c>
      <c r="D233" s="175" t="s">
        <v>700</v>
      </c>
      <c r="E233" s="176" t="s">
        <v>702</v>
      </c>
      <c r="F233" s="175" t="s">
        <v>141</v>
      </c>
      <c r="G233" s="156" t="s">
        <v>386</v>
      </c>
      <c r="H233" s="170"/>
      <c r="I233" s="171">
        <v>0</v>
      </c>
      <c r="J233" s="171">
        <v>5</v>
      </c>
      <c r="K233" s="171">
        <v>0</v>
      </c>
      <c r="L233" s="171">
        <f t="shared" si="20"/>
        <v>5</v>
      </c>
      <c r="M233" s="171">
        <v>2</v>
      </c>
      <c r="N233" s="156" t="str">
        <f t="shared" si="21"/>
        <v/>
      </c>
      <c r="O233" s="158" t="s">
        <v>25</v>
      </c>
      <c r="P233" s="157" t="str">
        <f>IF(N233="Request","Newly Requested Spares","")</f>
        <v/>
      </c>
    </row>
    <row r="234" spans="1:16" s="122" customFormat="1" ht="11.25" customHeight="1" x14ac:dyDescent="0.25">
      <c r="A234" s="181">
        <v>227</v>
      </c>
      <c r="B234" s="173" t="s">
        <v>1021</v>
      </c>
      <c r="C234" s="156" t="s">
        <v>44</v>
      </c>
      <c r="D234" s="157" t="s">
        <v>426</v>
      </c>
      <c r="E234" s="157" t="s">
        <v>790</v>
      </c>
      <c r="F234" s="156" t="s">
        <v>425</v>
      </c>
      <c r="G234" s="156" t="s">
        <v>638</v>
      </c>
      <c r="H234" s="170"/>
      <c r="I234" s="171">
        <v>0</v>
      </c>
      <c r="J234" s="171">
        <v>40</v>
      </c>
      <c r="K234" s="171">
        <v>0</v>
      </c>
      <c r="L234" s="171">
        <f t="shared" si="20"/>
        <v>40</v>
      </c>
      <c r="M234" s="171">
        <v>5</v>
      </c>
      <c r="N234" s="156" t="str">
        <f t="shared" si="21"/>
        <v/>
      </c>
      <c r="O234" s="158" t="s">
        <v>25</v>
      </c>
      <c r="P234" s="157" t="str">
        <f>IF(N234="Request","Newly Requested Spares","")</f>
        <v/>
      </c>
    </row>
    <row r="235" spans="1:16" s="122" customFormat="1" ht="11.25" customHeight="1" x14ac:dyDescent="0.25">
      <c r="A235" s="181">
        <v>228</v>
      </c>
      <c r="B235" s="156" t="s">
        <v>452</v>
      </c>
      <c r="C235" s="156" t="s">
        <v>342</v>
      </c>
      <c r="D235" s="156" t="s">
        <v>345</v>
      </c>
      <c r="E235" s="156" t="s">
        <v>346</v>
      </c>
      <c r="F235" s="156" t="s">
        <v>83</v>
      </c>
      <c r="G235" s="156" t="s">
        <v>638</v>
      </c>
      <c r="H235" s="172"/>
      <c r="I235" s="171">
        <v>0</v>
      </c>
      <c r="J235" s="171">
        <v>0</v>
      </c>
      <c r="K235" s="171">
        <v>0</v>
      </c>
      <c r="L235" s="171">
        <f t="shared" si="20"/>
        <v>0</v>
      </c>
      <c r="M235" s="171">
        <v>5</v>
      </c>
      <c r="N235" s="156" t="str">
        <f t="shared" si="21"/>
        <v>Request</v>
      </c>
      <c r="O235" s="158" t="s">
        <v>25</v>
      </c>
      <c r="P235" s="157" t="str">
        <f>IF(N235="Request","Newly Requested Spares","")</f>
        <v>Newly Requested Spares</v>
      </c>
    </row>
    <row r="236" spans="1:16" s="122" customFormat="1" ht="11.25" x14ac:dyDescent="0.25">
      <c r="A236" s="181">
        <v>229</v>
      </c>
      <c r="B236" s="156" t="s">
        <v>52</v>
      </c>
      <c r="C236" s="156" t="s">
        <v>240</v>
      </c>
      <c r="D236" s="158" t="s">
        <v>624</v>
      </c>
      <c r="E236" s="156" t="s">
        <v>468</v>
      </c>
      <c r="F236" s="156" t="s">
        <v>38</v>
      </c>
      <c r="G236" s="156" t="s">
        <v>638</v>
      </c>
      <c r="H236" s="172"/>
      <c r="I236" s="171">
        <v>0</v>
      </c>
      <c r="J236" s="171">
        <v>1</v>
      </c>
      <c r="K236" s="171">
        <v>0</v>
      </c>
      <c r="L236" s="171">
        <f t="shared" si="20"/>
        <v>1</v>
      </c>
      <c r="M236" s="171">
        <v>1</v>
      </c>
      <c r="N236" s="156" t="str">
        <f t="shared" si="21"/>
        <v>Request</v>
      </c>
      <c r="O236" s="158" t="s">
        <v>25</v>
      </c>
      <c r="P236" s="157" t="str">
        <f>IF(N236="Request","Newly Requested Spares","")</f>
        <v>Newly Requested Spares</v>
      </c>
    </row>
    <row r="237" spans="1:16" s="121" customFormat="1" ht="12.75" customHeight="1" x14ac:dyDescent="0.25">
      <c r="A237" s="181">
        <v>230</v>
      </c>
      <c r="B237" s="156" t="s">
        <v>52</v>
      </c>
      <c r="C237" s="156" t="s">
        <v>240</v>
      </c>
      <c r="D237" s="158" t="s">
        <v>626</v>
      </c>
      <c r="E237" s="156" t="s">
        <v>468</v>
      </c>
      <c r="F237" s="156" t="s">
        <v>38</v>
      </c>
      <c r="G237" s="156" t="s">
        <v>638</v>
      </c>
      <c r="H237" s="172"/>
      <c r="I237" s="171">
        <v>0</v>
      </c>
      <c r="J237" s="171">
        <v>1</v>
      </c>
      <c r="K237" s="171">
        <v>0</v>
      </c>
      <c r="L237" s="171">
        <f t="shared" si="20"/>
        <v>1</v>
      </c>
      <c r="M237" s="171">
        <v>1</v>
      </c>
      <c r="N237" s="156" t="str">
        <f t="shared" si="21"/>
        <v>Request</v>
      </c>
      <c r="O237" s="158" t="s">
        <v>25</v>
      </c>
      <c r="P237" s="157"/>
    </row>
    <row r="238" spans="1:16" s="122" customFormat="1" ht="22.5" customHeight="1" x14ac:dyDescent="0.25">
      <c r="A238" s="181">
        <v>231</v>
      </c>
      <c r="B238" s="156" t="s">
        <v>52</v>
      </c>
      <c r="C238" s="156" t="s">
        <v>240</v>
      </c>
      <c r="D238" s="158" t="s">
        <v>623</v>
      </c>
      <c r="E238" s="156" t="s">
        <v>468</v>
      </c>
      <c r="F238" s="156" t="s">
        <v>38</v>
      </c>
      <c r="G238" s="156" t="s">
        <v>638</v>
      </c>
      <c r="H238" s="172"/>
      <c r="I238" s="171">
        <v>0</v>
      </c>
      <c r="J238" s="171">
        <v>1</v>
      </c>
      <c r="K238" s="171">
        <v>0</v>
      </c>
      <c r="L238" s="171">
        <f t="shared" si="20"/>
        <v>1</v>
      </c>
      <c r="M238" s="171">
        <v>1</v>
      </c>
      <c r="N238" s="156" t="str">
        <f t="shared" si="21"/>
        <v>Request</v>
      </c>
      <c r="O238" s="158" t="s">
        <v>25</v>
      </c>
      <c r="P238" s="157"/>
    </row>
    <row r="239" spans="1:16" s="122" customFormat="1" ht="11.25" customHeight="1" x14ac:dyDescent="0.25">
      <c r="A239" s="181">
        <v>232</v>
      </c>
      <c r="B239" s="156" t="s">
        <v>52</v>
      </c>
      <c r="C239" s="156" t="s">
        <v>240</v>
      </c>
      <c r="D239" s="158" t="s">
        <v>625</v>
      </c>
      <c r="E239" s="156" t="s">
        <v>468</v>
      </c>
      <c r="F239" s="156" t="s">
        <v>38</v>
      </c>
      <c r="G239" s="156" t="s">
        <v>638</v>
      </c>
      <c r="H239" s="172"/>
      <c r="I239" s="171">
        <v>0</v>
      </c>
      <c r="J239" s="171">
        <v>3</v>
      </c>
      <c r="K239" s="171">
        <v>0</v>
      </c>
      <c r="L239" s="171">
        <f t="shared" si="20"/>
        <v>3</v>
      </c>
      <c r="M239" s="171">
        <v>1</v>
      </c>
      <c r="N239" s="156" t="str">
        <f t="shared" si="21"/>
        <v/>
      </c>
      <c r="O239" s="158" t="s">
        <v>25</v>
      </c>
      <c r="P239" s="157"/>
    </row>
    <row r="240" spans="1:16" s="122" customFormat="1" ht="11.25" hidden="1" x14ac:dyDescent="0.25">
      <c r="A240" s="181">
        <v>233</v>
      </c>
      <c r="B240" s="173" t="s">
        <v>810</v>
      </c>
      <c r="C240" s="175" t="s">
        <v>866</v>
      </c>
      <c r="D240" s="157" t="s">
        <v>901</v>
      </c>
      <c r="E240" s="159" t="s">
        <v>520</v>
      </c>
      <c r="F240" s="159" t="s">
        <v>103</v>
      </c>
      <c r="G240" s="173" t="s">
        <v>386</v>
      </c>
      <c r="H240" s="170"/>
      <c r="I240" s="171">
        <v>0</v>
      </c>
      <c r="J240" s="171">
        <v>1</v>
      </c>
      <c r="K240" s="171">
        <v>0</v>
      </c>
      <c r="L240" s="171">
        <f t="shared" si="20"/>
        <v>1</v>
      </c>
      <c r="M240" s="171">
        <v>2</v>
      </c>
      <c r="N240" s="156" t="str">
        <f t="shared" si="21"/>
        <v>Request</v>
      </c>
      <c r="O240" s="158" t="s">
        <v>25</v>
      </c>
      <c r="P240" s="157" t="str">
        <f t="shared" ref="P240:P252" si="24">IF(N240="Request","Newly Requested Spares","")</f>
        <v>Newly Requested Spares</v>
      </c>
    </row>
    <row r="241" spans="1:16" s="122" customFormat="1" ht="11.25" hidden="1" x14ac:dyDescent="0.25">
      <c r="A241" s="181">
        <v>234</v>
      </c>
      <c r="B241" s="173" t="s">
        <v>810</v>
      </c>
      <c r="C241" s="175" t="s">
        <v>866</v>
      </c>
      <c r="D241" s="157" t="s">
        <v>900</v>
      </c>
      <c r="E241" s="159" t="s">
        <v>517</v>
      </c>
      <c r="F241" s="159" t="s">
        <v>103</v>
      </c>
      <c r="G241" s="173" t="s">
        <v>386</v>
      </c>
      <c r="H241" s="172"/>
      <c r="I241" s="171">
        <v>0</v>
      </c>
      <c r="J241" s="171">
        <v>7</v>
      </c>
      <c r="K241" s="171">
        <v>0</v>
      </c>
      <c r="L241" s="171">
        <f t="shared" si="20"/>
        <v>7</v>
      </c>
      <c r="M241" s="171">
        <v>2</v>
      </c>
      <c r="N241" s="156" t="str">
        <f t="shared" si="21"/>
        <v/>
      </c>
      <c r="O241" s="158" t="s">
        <v>25</v>
      </c>
      <c r="P241" s="157" t="str">
        <f t="shared" si="24"/>
        <v/>
      </c>
    </row>
    <row r="242" spans="1:16" s="122" customFormat="1" ht="11.25" hidden="1" customHeight="1" x14ac:dyDescent="0.25">
      <c r="A242" s="181">
        <v>235</v>
      </c>
      <c r="B242" s="173" t="s">
        <v>810</v>
      </c>
      <c r="C242" s="175" t="s">
        <v>866</v>
      </c>
      <c r="D242" s="159" t="s">
        <v>898</v>
      </c>
      <c r="E242" s="159" t="s">
        <v>902</v>
      </c>
      <c r="F242" s="159" t="s">
        <v>103</v>
      </c>
      <c r="G242" s="173" t="s">
        <v>386</v>
      </c>
      <c r="H242" s="172"/>
      <c r="I242" s="171">
        <v>0</v>
      </c>
      <c r="J242" s="171">
        <v>8</v>
      </c>
      <c r="K242" s="171">
        <v>0</v>
      </c>
      <c r="L242" s="171">
        <f t="shared" si="20"/>
        <v>8</v>
      </c>
      <c r="M242" s="171">
        <v>2</v>
      </c>
      <c r="N242" s="156" t="str">
        <f t="shared" si="21"/>
        <v/>
      </c>
      <c r="O242" s="158" t="s">
        <v>25</v>
      </c>
      <c r="P242" s="157" t="str">
        <f t="shared" si="24"/>
        <v/>
      </c>
    </row>
    <row r="243" spans="1:16" s="122" customFormat="1" ht="11.25" customHeight="1" x14ac:dyDescent="0.25">
      <c r="A243" s="181">
        <v>236</v>
      </c>
      <c r="B243" s="157" t="s">
        <v>447</v>
      </c>
      <c r="C243" s="156" t="s">
        <v>19</v>
      </c>
      <c r="D243" s="157" t="s">
        <v>666</v>
      </c>
      <c r="E243" s="157" t="s">
        <v>448</v>
      </c>
      <c r="F243" s="156" t="s">
        <v>103</v>
      </c>
      <c r="G243" s="156" t="s">
        <v>386</v>
      </c>
      <c r="H243" s="172"/>
      <c r="I243" s="171">
        <v>0</v>
      </c>
      <c r="J243" s="171">
        <v>0</v>
      </c>
      <c r="K243" s="171">
        <v>0</v>
      </c>
      <c r="L243" s="171">
        <f t="shared" si="20"/>
        <v>0</v>
      </c>
      <c r="M243" s="171">
        <v>2</v>
      </c>
      <c r="N243" s="156" t="str">
        <f t="shared" si="21"/>
        <v>Request</v>
      </c>
      <c r="O243" s="158" t="s">
        <v>25</v>
      </c>
      <c r="P243" s="157" t="str">
        <f t="shared" si="24"/>
        <v>Newly Requested Spares</v>
      </c>
    </row>
    <row r="244" spans="1:16" s="122" customFormat="1" ht="11.25" hidden="1" customHeight="1" x14ac:dyDescent="0.25">
      <c r="A244" s="181">
        <v>237</v>
      </c>
      <c r="B244" s="173" t="s">
        <v>810</v>
      </c>
      <c r="C244" s="175" t="s">
        <v>866</v>
      </c>
      <c r="D244" s="157" t="s">
        <v>899</v>
      </c>
      <c r="E244" s="159" t="s">
        <v>518</v>
      </c>
      <c r="F244" s="159" t="s">
        <v>103</v>
      </c>
      <c r="G244" s="173" t="s">
        <v>386</v>
      </c>
      <c r="H244" s="172"/>
      <c r="I244" s="171">
        <v>0</v>
      </c>
      <c r="J244" s="171">
        <v>8</v>
      </c>
      <c r="K244" s="171">
        <v>0</v>
      </c>
      <c r="L244" s="171">
        <f t="shared" si="20"/>
        <v>8</v>
      </c>
      <c r="M244" s="171">
        <v>2</v>
      </c>
      <c r="N244" s="156" t="str">
        <f t="shared" si="21"/>
        <v/>
      </c>
      <c r="O244" s="158" t="s">
        <v>25</v>
      </c>
      <c r="P244" s="157" t="str">
        <f t="shared" si="24"/>
        <v/>
      </c>
    </row>
    <row r="245" spans="1:16" s="122" customFormat="1" ht="11.25" hidden="1" x14ac:dyDescent="0.25">
      <c r="A245" s="181">
        <v>238</v>
      </c>
      <c r="B245" s="156" t="s">
        <v>850</v>
      </c>
      <c r="C245" s="175" t="s">
        <v>866</v>
      </c>
      <c r="D245" s="157" t="s">
        <v>916</v>
      </c>
      <c r="E245" s="159" t="s">
        <v>917</v>
      </c>
      <c r="F245" s="159" t="s">
        <v>103</v>
      </c>
      <c r="G245" s="173" t="s">
        <v>638</v>
      </c>
      <c r="H245" s="172"/>
      <c r="I245" s="171">
        <v>0</v>
      </c>
      <c r="J245" s="171">
        <v>10</v>
      </c>
      <c r="K245" s="171">
        <v>0</v>
      </c>
      <c r="L245" s="171">
        <f t="shared" si="20"/>
        <v>10</v>
      </c>
      <c r="M245" s="171">
        <v>2</v>
      </c>
      <c r="N245" s="156" t="str">
        <f t="shared" si="21"/>
        <v/>
      </c>
      <c r="O245" s="158" t="s">
        <v>25</v>
      </c>
      <c r="P245" s="157" t="str">
        <f t="shared" si="24"/>
        <v/>
      </c>
    </row>
    <row r="246" spans="1:16" s="122" customFormat="1" ht="11.25" x14ac:dyDescent="0.25">
      <c r="A246" s="181">
        <v>239</v>
      </c>
      <c r="B246" s="156" t="s">
        <v>168</v>
      </c>
      <c r="C246" s="156" t="s">
        <v>299</v>
      </c>
      <c r="D246" s="156" t="s">
        <v>300</v>
      </c>
      <c r="E246" s="156" t="s">
        <v>301</v>
      </c>
      <c r="F246" s="156" t="s">
        <v>92</v>
      </c>
      <c r="G246" s="156" t="s">
        <v>386</v>
      </c>
      <c r="H246" s="172"/>
      <c r="I246" s="171">
        <v>0</v>
      </c>
      <c r="J246" s="171">
        <v>2</v>
      </c>
      <c r="K246" s="171">
        <v>0</v>
      </c>
      <c r="L246" s="171">
        <f t="shared" si="20"/>
        <v>2</v>
      </c>
      <c r="M246" s="171">
        <v>2</v>
      </c>
      <c r="N246" s="156" t="str">
        <f t="shared" si="21"/>
        <v>Request</v>
      </c>
      <c r="O246" s="158" t="s">
        <v>25</v>
      </c>
      <c r="P246" s="157" t="str">
        <f t="shared" si="24"/>
        <v>Newly Requested Spares</v>
      </c>
    </row>
    <row r="247" spans="1:16" s="122" customFormat="1" ht="11.25" x14ac:dyDescent="0.25">
      <c r="A247" s="181">
        <v>240</v>
      </c>
      <c r="B247" s="157" t="s">
        <v>327</v>
      </c>
      <c r="C247" s="156" t="s">
        <v>328</v>
      </c>
      <c r="D247" s="156" t="s">
        <v>330</v>
      </c>
      <c r="E247" s="156" t="s">
        <v>331</v>
      </c>
      <c r="F247" s="156" t="s">
        <v>92</v>
      </c>
      <c r="G247" s="156" t="s">
        <v>386</v>
      </c>
      <c r="H247" s="172"/>
      <c r="I247" s="171">
        <v>0</v>
      </c>
      <c r="J247" s="171">
        <v>0</v>
      </c>
      <c r="K247" s="171">
        <v>0</v>
      </c>
      <c r="L247" s="171">
        <f t="shared" si="20"/>
        <v>0</v>
      </c>
      <c r="M247" s="171">
        <v>2</v>
      </c>
      <c r="N247" s="156" t="str">
        <f t="shared" si="21"/>
        <v>Request</v>
      </c>
      <c r="O247" s="158" t="s">
        <v>25</v>
      </c>
      <c r="P247" s="157" t="str">
        <f t="shared" si="24"/>
        <v>Newly Requested Spares</v>
      </c>
    </row>
    <row r="248" spans="1:16" s="122" customFormat="1" ht="11.25" x14ac:dyDescent="0.25">
      <c r="A248" s="181">
        <v>241</v>
      </c>
      <c r="B248" s="156" t="s">
        <v>527</v>
      </c>
      <c r="C248" s="158" t="s">
        <v>25</v>
      </c>
      <c r="D248" s="156" t="s">
        <v>102</v>
      </c>
      <c r="E248" s="156" t="s">
        <v>102</v>
      </c>
      <c r="F248" s="156" t="s">
        <v>103</v>
      </c>
      <c r="G248" s="156" t="s">
        <v>386</v>
      </c>
      <c r="H248" s="170"/>
      <c r="I248" s="171">
        <v>0</v>
      </c>
      <c r="J248" s="171">
        <v>10</v>
      </c>
      <c r="K248" s="171">
        <v>0</v>
      </c>
      <c r="L248" s="171">
        <f t="shared" si="20"/>
        <v>10</v>
      </c>
      <c r="M248" s="171">
        <v>2</v>
      </c>
      <c r="N248" s="156" t="str">
        <f t="shared" si="21"/>
        <v/>
      </c>
      <c r="O248" s="158" t="s">
        <v>25</v>
      </c>
      <c r="P248" s="157" t="str">
        <f t="shared" si="24"/>
        <v/>
      </c>
    </row>
    <row r="249" spans="1:16" s="122" customFormat="1" ht="12" customHeight="1" x14ac:dyDescent="0.25">
      <c r="A249" s="181">
        <v>242</v>
      </c>
      <c r="B249" s="157" t="s">
        <v>418</v>
      </c>
      <c r="C249" s="156" t="s">
        <v>328</v>
      </c>
      <c r="D249" s="156" t="s">
        <v>419</v>
      </c>
      <c r="E249" s="156" t="s">
        <v>329</v>
      </c>
      <c r="F249" s="156" t="s">
        <v>92</v>
      </c>
      <c r="G249" s="156" t="s">
        <v>386</v>
      </c>
      <c r="H249" s="172"/>
      <c r="I249" s="171">
        <v>0</v>
      </c>
      <c r="J249" s="171">
        <v>14</v>
      </c>
      <c r="K249" s="171">
        <v>0</v>
      </c>
      <c r="L249" s="171">
        <f t="shared" si="20"/>
        <v>14</v>
      </c>
      <c r="M249" s="171">
        <v>2</v>
      </c>
      <c r="N249" s="156" t="str">
        <f t="shared" si="21"/>
        <v/>
      </c>
      <c r="O249" s="158" t="s">
        <v>25</v>
      </c>
      <c r="P249" s="157" t="str">
        <f t="shared" si="24"/>
        <v/>
      </c>
    </row>
    <row r="250" spans="1:16" s="122" customFormat="1" ht="11.25" x14ac:dyDescent="0.25">
      <c r="A250" s="181">
        <v>243</v>
      </c>
      <c r="B250" s="156" t="s">
        <v>421</v>
      </c>
      <c r="C250" s="156" t="s">
        <v>19</v>
      </c>
      <c r="D250" s="156" t="s">
        <v>420</v>
      </c>
      <c r="E250" s="156" t="s">
        <v>417</v>
      </c>
      <c r="F250" s="156" t="s">
        <v>103</v>
      </c>
      <c r="G250" s="156" t="s">
        <v>386</v>
      </c>
      <c r="H250" s="172"/>
      <c r="I250" s="171">
        <v>0</v>
      </c>
      <c r="J250" s="171">
        <v>2</v>
      </c>
      <c r="K250" s="171">
        <v>0</v>
      </c>
      <c r="L250" s="171">
        <f t="shared" si="20"/>
        <v>2</v>
      </c>
      <c r="M250" s="171">
        <v>2</v>
      </c>
      <c r="N250" s="156" t="str">
        <f t="shared" si="21"/>
        <v>Request</v>
      </c>
      <c r="O250" s="158" t="s">
        <v>25</v>
      </c>
      <c r="P250" s="157" t="str">
        <f t="shared" si="24"/>
        <v>Newly Requested Spares</v>
      </c>
    </row>
    <row r="251" spans="1:16" s="122" customFormat="1" ht="11.25" x14ac:dyDescent="0.25">
      <c r="A251" s="181">
        <v>244</v>
      </c>
      <c r="B251" s="157" t="s">
        <v>317</v>
      </c>
      <c r="C251" s="157" t="s">
        <v>318</v>
      </c>
      <c r="D251" s="156" t="s">
        <v>319</v>
      </c>
      <c r="E251" s="156" t="s">
        <v>320</v>
      </c>
      <c r="F251" s="156" t="s">
        <v>92</v>
      </c>
      <c r="G251" s="156" t="s">
        <v>386</v>
      </c>
      <c r="H251" s="172"/>
      <c r="I251" s="171">
        <v>0</v>
      </c>
      <c r="J251" s="171">
        <v>10</v>
      </c>
      <c r="K251" s="171">
        <v>0</v>
      </c>
      <c r="L251" s="171">
        <f t="shared" si="20"/>
        <v>10</v>
      </c>
      <c r="M251" s="171">
        <v>5</v>
      </c>
      <c r="N251" s="156" t="str">
        <f t="shared" si="21"/>
        <v/>
      </c>
      <c r="O251" s="158" t="s">
        <v>25</v>
      </c>
      <c r="P251" s="157" t="str">
        <f t="shared" si="24"/>
        <v/>
      </c>
    </row>
    <row r="252" spans="1:16" s="122" customFormat="1" ht="10.5" customHeight="1" x14ac:dyDescent="0.25">
      <c r="A252" s="181">
        <v>245</v>
      </c>
      <c r="B252" s="175" t="s">
        <v>839</v>
      </c>
      <c r="C252" s="175" t="s">
        <v>19</v>
      </c>
      <c r="D252" s="173" t="s">
        <v>852</v>
      </c>
      <c r="E252" s="158" t="s">
        <v>852</v>
      </c>
      <c r="F252" s="173" t="s">
        <v>774</v>
      </c>
      <c r="G252" s="173" t="s">
        <v>638</v>
      </c>
      <c r="H252" s="170"/>
      <c r="I252" s="171">
        <v>0</v>
      </c>
      <c r="J252" s="171">
        <v>1</v>
      </c>
      <c r="K252" s="171">
        <v>0</v>
      </c>
      <c r="L252" s="171">
        <f t="shared" si="20"/>
        <v>1</v>
      </c>
      <c r="M252" s="171">
        <v>5</v>
      </c>
      <c r="N252" s="156" t="str">
        <f t="shared" si="21"/>
        <v>Request</v>
      </c>
      <c r="O252" s="158" t="s">
        <v>25</v>
      </c>
      <c r="P252" s="157" t="str">
        <f t="shared" si="24"/>
        <v>Newly Requested Spares</v>
      </c>
    </row>
    <row r="253" spans="1:16" s="122" customFormat="1" ht="11.25" hidden="1" customHeight="1" x14ac:dyDescent="0.25">
      <c r="A253" s="181">
        <v>246</v>
      </c>
      <c r="B253" s="175" t="s">
        <v>810</v>
      </c>
      <c r="C253" s="175" t="s">
        <v>19</v>
      </c>
      <c r="D253" s="156" t="s">
        <v>854</v>
      </c>
      <c r="E253" s="156" t="s">
        <v>808</v>
      </c>
      <c r="F253" s="173" t="s">
        <v>774</v>
      </c>
      <c r="G253" s="173" t="s">
        <v>638</v>
      </c>
      <c r="H253" s="172"/>
      <c r="I253" s="171">
        <v>0</v>
      </c>
      <c r="J253" s="171">
        <v>8</v>
      </c>
      <c r="K253" s="171">
        <v>0</v>
      </c>
      <c r="L253" s="171">
        <f t="shared" si="20"/>
        <v>8</v>
      </c>
      <c r="M253" s="171">
        <v>5</v>
      </c>
      <c r="N253" s="156" t="str">
        <f t="shared" si="21"/>
        <v/>
      </c>
      <c r="O253" s="158" t="s">
        <v>25</v>
      </c>
      <c r="P253" s="157"/>
    </row>
    <row r="254" spans="1:16" s="122" customFormat="1" ht="11.25" customHeight="1" x14ac:dyDescent="0.25">
      <c r="A254" s="181">
        <v>247</v>
      </c>
      <c r="B254" s="156" t="s">
        <v>129</v>
      </c>
      <c r="C254" s="156" t="s">
        <v>19</v>
      </c>
      <c r="D254" s="156" t="s">
        <v>637</v>
      </c>
      <c r="E254" s="156" t="s">
        <v>741</v>
      </c>
      <c r="F254" s="156" t="s">
        <v>132</v>
      </c>
      <c r="G254" s="156" t="s">
        <v>638</v>
      </c>
      <c r="H254" s="170"/>
      <c r="I254" s="171">
        <v>0</v>
      </c>
      <c r="J254" s="171">
        <v>4</v>
      </c>
      <c r="K254" s="171">
        <v>0</v>
      </c>
      <c r="L254" s="171">
        <f t="shared" si="20"/>
        <v>4</v>
      </c>
      <c r="M254" s="171">
        <v>5</v>
      </c>
      <c r="N254" s="156" t="str">
        <f t="shared" si="21"/>
        <v>Request</v>
      </c>
      <c r="O254" s="158" t="s">
        <v>25</v>
      </c>
      <c r="P254" s="157" t="str">
        <f t="shared" ref="P254:P269" si="25">IF(N254="Request","Newly Requested Spares","")</f>
        <v>Newly Requested Spares</v>
      </c>
    </row>
    <row r="255" spans="1:16" s="122" customFormat="1" ht="11.25" customHeight="1" x14ac:dyDescent="0.25">
      <c r="A255" s="181">
        <v>248</v>
      </c>
      <c r="B255" s="156" t="s">
        <v>1020</v>
      </c>
      <c r="C255" s="156" t="s">
        <v>30</v>
      </c>
      <c r="D255" s="156" t="s">
        <v>736</v>
      </c>
      <c r="E255" s="156" t="s">
        <v>185</v>
      </c>
      <c r="F255" s="156" t="s">
        <v>83</v>
      </c>
      <c r="G255" s="156" t="s">
        <v>638</v>
      </c>
      <c r="H255" s="170"/>
      <c r="I255" s="171">
        <v>0</v>
      </c>
      <c r="J255" s="171">
        <v>5</v>
      </c>
      <c r="K255" s="171">
        <v>0</v>
      </c>
      <c r="L255" s="171">
        <f t="shared" si="20"/>
        <v>5</v>
      </c>
      <c r="M255" s="171">
        <v>2</v>
      </c>
      <c r="N255" s="156" t="str">
        <f t="shared" si="21"/>
        <v/>
      </c>
      <c r="O255" s="158" t="s">
        <v>25</v>
      </c>
      <c r="P255" s="157" t="str">
        <f t="shared" si="25"/>
        <v/>
      </c>
    </row>
    <row r="256" spans="1:16" s="122" customFormat="1" ht="11.25" customHeight="1" x14ac:dyDescent="0.25">
      <c r="A256" s="181">
        <v>249</v>
      </c>
      <c r="B256" s="156" t="s">
        <v>557</v>
      </c>
      <c r="C256" s="156" t="s">
        <v>342</v>
      </c>
      <c r="D256" s="156" t="s">
        <v>580</v>
      </c>
      <c r="E256" s="156" t="s">
        <v>497</v>
      </c>
      <c r="F256" s="156" t="s">
        <v>83</v>
      </c>
      <c r="G256" s="156" t="s">
        <v>638</v>
      </c>
      <c r="H256" s="172"/>
      <c r="I256" s="171">
        <v>0</v>
      </c>
      <c r="J256" s="171">
        <v>1</v>
      </c>
      <c r="K256" s="171">
        <v>0</v>
      </c>
      <c r="L256" s="171">
        <f t="shared" si="20"/>
        <v>1</v>
      </c>
      <c r="M256" s="171">
        <v>5</v>
      </c>
      <c r="N256" s="156" t="str">
        <f t="shared" si="21"/>
        <v>Request</v>
      </c>
      <c r="O256" s="158" t="s">
        <v>25</v>
      </c>
      <c r="P256" s="157" t="str">
        <f t="shared" si="25"/>
        <v>Newly Requested Spares</v>
      </c>
    </row>
    <row r="257" spans="1:18" s="122" customFormat="1" ht="11.25" x14ac:dyDescent="0.25">
      <c r="A257" s="181">
        <v>250</v>
      </c>
      <c r="B257" s="157" t="s">
        <v>321</v>
      </c>
      <c r="C257" s="157" t="s">
        <v>322</v>
      </c>
      <c r="D257" s="156" t="s">
        <v>323</v>
      </c>
      <c r="E257" s="156" t="s">
        <v>324</v>
      </c>
      <c r="F257" s="156" t="s">
        <v>184</v>
      </c>
      <c r="G257" s="156" t="s">
        <v>638</v>
      </c>
      <c r="H257" s="172"/>
      <c r="I257" s="171">
        <v>0</v>
      </c>
      <c r="J257" s="171">
        <v>1</v>
      </c>
      <c r="K257" s="171">
        <v>0</v>
      </c>
      <c r="L257" s="171">
        <f t="shared" si="20"/>
        <v>1</v>
      </c>
      <c r="M257" s="171">
        <v>5</v>
      </c>
      <c r="N257" s="156" t="str">
        <f t="shared" si="21"/>
        <v>Request</v>
      </c>
      <c r="O257" s="158" t="s">
        <v>25</v>
      </c>
      <c r="P257" s="157" t="str">
        <f t="shared" si="25"/>
        <v>Newly Requested Spares</v>
      </c>
      <c r="Q257" s="121"/>
      <c r="R257" s="121"/>
    </row>
    <row r="258" spans="1:18" s="122" customFormat="1" ht="13.5" customHeight="1" x14ac:dyDescent="0.25">
      <c r="A258" s="181">
        <v>251</v>
      </c>
      <c r="B258" s="156" t="s">
        <v>321</v>
      </c>
      <c r="C258" s="156" t="s">
        <v>19</v>
      </c>
      <c r="D258" s="157" t="s">
        <v>691</v>
      </c>
      <c r="E258" s="176" t="s">
        <v>25</v>
      </c>
      <c r="F258" s="175" t="s">
        <v>549</v>
      </c>
      <c r="G258" s="156" t="s">
        <v>638</v>
      </c>
      <c r="H258" s="172"/>
      <c r="I258" s="171">
        <v>0</v>
      </c>
      <c r="J258" s="171">
        <v>10</v>
      </c>
      <c r="K258" s="171">
        <v>0</v>
      </c>
      <c r="L258" s="171">
        <f t="shared" si="20"/>
        <v>10</v>
      </c>
      <c r="M258" s="171">
        <v>1</v>
      </c>
      <c r="N258" s="156" t="str">
        <f t="shared" si="21"/>
        <v/>
      </c>
      <c r="O258" s="158" t="s">
        <v>25</v>
      </c>
      <c r="P258" s="157" t="str">
        <f t="shared" si="25"/>
        <v/>
      </c>
    </row>
    <row r="259" spans="1:18" s="122" customFormat="1" ht="11.25" customHeight="1" x14ac:dyDescent="0.25">
      <c r="A259" s="181">
        <v>252</v>
      </c>
      <c r="B259" s="156" t="s">
        <v>199</v>
      </c>
      <c r="C259" s="156" t="s">
        <v>200</v>
      </c>
      <c r="D259" s="156" t="s">
        <v>201</v>
      </c>
      <c r="E259" s="156" t="s">
        <v>199</v>
      </c>
      <c r="F259" s="156" t="s">
        <v>96</v>
      </c>
      <c r="G259" s="156" t="s">
        <v>638</v>
      </c>
      <c r="H259" s="170"/>
      <c r="I259" s="171">
        <v>0</v>
      </c>
      <c r="J259" s="171">
        <v>6</v>
      </c>
      <c r="K259" s="171">
        <v>0</v>
      </c>
      <c r="L259" s="171">
        <f t="shared" si="20"/>
        <v>6</v>
      </c>
      <c r="M259" s="171">
        <v>1</v>
      </c>
      <c r="N259" s="156" t="str">
        <f t="shared" si="21"/>
        <v/>
      </c>
      <c r="O259" s="158" t="s">
        <v>25</v>
      </c>
      <c r="P259" s="157" t="str">
        <f t="shared" si="25"/>
        <v/>
      </c>
    </row>
    <row r="260" spans="1:18" s="122" customFormat="1" ht="11.25" customHeight="1" x14ac:dyDescent="0.25">
      <c r="A260" s="181">
        <v>253</v>
      </c>
      <c r="B260" s="156" t="s">
        <v>120</v>
      </c>
      <c r="C260" s="156" t="s">
        <v>19</v>
      </c>
      <c r="D260" s="156" t="s">
        <v>121</v>
      </c>
      <c r="E260" s="156" t="s">
        <v>122</v>
      </c>
      <c r="F260" s="156" t="s">
        <v>118</v>
      </c>
      <c r="G260" s="156" t="s">
        <v>638</v>
      </c>
      <c r="H260" s="170"/>
      <c r="I260" s="171">
        <v>0</v>
      </c>
      <c r="J260" s="171">
        <v>3</v>
      </c>
      <c r="K260" s="171">
        <v>0</v>
      </c>
      <c r="L260" s="171">
        <f t="shared" si="20"/>
        <v>3</v>
      </c>
      <c r="M260" s="171">
        <v>1</v>
      </c>
      <c r="N260" s="156" t="str">
        <f t="shared" si="21"/>
        <v/>
      </c>
      <c r="O260" s="158" t="s">
        <v>25</v>
      </c>
      <c r="P260" s="157" t="str">
        <f t="shared" si="25"/>
        <v/>
      </c>
    </row>
    <row r="261" spans="1:18" s="122" customFormat="1" ht="11.25" hidden="1" customHeight="1" x14ac:dyDescent="0.25">
      <c r="A261" s="181">
        <v>254</v>
      </c>
      <c r="B261" s="156" t="s">
        <v>915</v>
      </c>
      <c r="C261" s="175" t="s">
        <v>866</v>
      </c>
      <c r="D261" s="157" t="s">
        <v>920</v>
      </c>
      <c r="E261" s="159" t="s">
        <v>554</v>
      </c>
      <c r="F261" s="159" t="s">
        <v>83</v>
      </c>
      <c r="G261" s="173" t="s">
        <v>638</v>
      </c>
      <c r="H261" s="172"/>
      <c r="I261" s="171">
        <v>0</v>
      </c>
      <c r="J261" s="171">
        <v>2</v>
      </c>
      <c r="K261" s="171">
        <v>0</v>
      </c>
      <c r="L261" s="171">
        <f t="shared" ref="L261:L324" si="26">I261+J261-K261</f>
        <v>2</v>
      </c>
      <c r="M261" s="171">
        <v>2</v>
      </c>
      <c r="N261" s="156" t="str">
        <f t="shared" si="21"/>
        <v>Request</v>
      </c>
      <c r="O261" s="158" t="s">
        <v>25</v>
      </c>
      <c r="P261" s="157" t="str">
        <f t="shared" si="25"/>
        <v>Newly Requested Spares</v>
      </c>
    </row>
    <row r="262" spans="1:18" s="122" customFormat="1" ht="22.5" hidden="1" customHeight="1" x14ac:dyDescent="0.25">
      <c r="A262" s="181">
        <v>255</v>
      </c>
      <c r="B262" s="156" t="s">
        <v>159</v>
      </c>
      <c r="C262" s="156" t="s">
        <v>160</v>
      </c>
      <c r="D262" s="156" t="s">
        <v>166</v>
      </c>
      <c r="E262" s="156" t="s">
        <v>167</v>
      </c>
      <c r="F262" s="156" t="s">
        <v>163</v>
      </c>
      <c r="G262" s="156" t="s">
        <v>386</v>
      </c>
      <c r="H262" s="170"/>
      <c r="I262" s="171">
        <v>0</v>
      </c>
      <c r="J262" s="171">
        <v>3</v>
      </c>
      <c r="K262" s="171">
        <v>0</v>
      </c>
      <c r="L262" s="171">
        <f t="shared" si="26"/>
        <v>3</v>
      </c>
      <c r="M262" s="171">
        <v>1</v>
      </c>
      <c r="N262" s="156" t="str">
        <f t="shared" si="21"/>
        <v/>
      </c>
      <c r="O262" s="158" t="s">
        <v>25</v>
      </c>
      <c r="P262" s="157" t="str">
        <f t="shared" si="25"/>
        <v/>
      </c>
    </row>
    <row r="263" spans="1:18" s="121" customFormat="1" ht="12.75" customHeight="1" x14ac:dyDescent="0.25">
      <c r="A263" s="181">
        <v>256</v>
      </c>
      <c r="B263" s="157" t="s">
        <v>829</v>
      </c>
      <c r="C263" s="175" t="s">
        <v>19</v>
      </c>
      <c r="D263" s="173" t="s">
        <v>830</v>
      </c>
      <c r="E263" s="158" t="s">
        <v>831</v>
      </c>
      <c r="F263" s="173" t="s">
        <v>83</v>
      </c>
      <c r="G263" s="173" t="s">
        <v>386</v>
      </c>
      <c r="H263" s="172"/>
      <c r="I263" s="171">
        <v>0</v>
      </c>
      <c r="J263" s="171">
        <v>9</v>
      </c>
      <c r="K263" s="171">
        <v>0</v>
      </c>
      <c r="L263" s="171">
        <f t="shared" si="26"/>
        <v>9</v>
      </c>
      <c r="M263" s="171">
        <v>5</v>
      </c>
      <c r="N263" s="156" t="str">
        <f t="shared" si="21"/>
        <v/>
      </c>
      <c r="O263" s="158" t="s">
        <v>25</v>
      </c>
      <c r="P263" s="157" t="str">
        <f t="shared" si="25"/>
        <v/>
      </c>
    </row>
    <row r="264" spans="1:18" s="122" customFormat="1" ht="12.75" hidden="1" customHeight="1" x14ac:dyDescent="0.25">
      <c r="A264" s="181">
        <v>257</v>
      </c>
      <c r="B264" s="175" t="s">
        <v>810</v>
      </c>
      <c r="C264" s="175" t="s">
        <v>19</v>
      </c>
      <c r="D264" s="158" t="s">
        <v>981</v>
      </c>
      <c r="E264" s="158" t="s">
        <v>25</v>
      </c>
      <c r="F264" s="156" t="s">
        <v>198</v>
      </c>
      <c r="G264" s="173" t="s">
        <v>638</v>
      </c>
      <c r="H264" s="170"/>
      <c r="I264" s="171">
        <v>0</v>
      </c>
      <c r="J264" s="171">
        <v>1</v>
      </c>
      <c r="K264" s="171">
        <v>0</v>
      </c>
      <c r="L264" s="171">
        <f t="shared" si="26"/>
        <v>1</v>
      </c>
      <c r="M264" s="171">
        <v>1</v>
      </c>
      <c r="N264" s="156" t="str">
        <f t="shared" ref="N264:N327" si="27">IF((L264&lt;=M264),"Request","")</f>
        <v>Request</v>
      </c>
      <c r="O264" s="158" t="s">
        <v>25</v>
      </c>
      <c r="P264" s="157" t="str">
        <f t="shared" si="25"/>
        <v>Newly Requested Spares</v>
      </c>
    </row>
    <row r="265" spans="1:18" s="122" customFormat="1" ht="12.75" customHeight="1" x14ac:dyDescent="0.25">
      <c r="A265" s="181">
        <v>258</v>
      </c>
      <c r="B265" s="156" t="s">
        <v>51</v>
      </c>
      <c r="C265" s="156" t="s">
        <v>51</v>
      </c>
      <c r="D265" s="156" t="s">
        <v>142</v>
      </c>
      <c r="E265" s="156" t="s">
        <v>143</v>
      </c>
      <c r="F265" s="156" t="s">
        <v>38</v>
      </c>
      <c r="G265" s="156" t="s">
        <v>386</v>
      </c>
      <c r="H265" s="172"/>
      <c r="I265" s="171">
        <v>0</v>
      </c>
      <c r="J265" s="171">
        <v>11</v>
      </c>
      <c r="K265" s="171">
        <v>0</v>
      </c>
      <c r="L265" s="171">
        <f t="shared" si="26"/>
        <v>11</v>
      </c>
      <c r="M265" s="171">
        <v>2</v>
      </c>
      <c r="N265" s="156" t="str">
        <f t="shared" si="27"/>
        <v/>
      </c>
      <c r="O265" s="158" t="s">
        <v>25</v>
      </c>
      <c r="P265" s="157" t="str">
        <f t="shared" si="25"/>
        <v/>
      </c>
    </row>
    <row r="266" spans="1:18" s="122" customFormat="1" ht="12.75" customHeight="1" x14ac:dyDescent="0.25">
      <c r="A266" s="181">
        <v>259</v>
      </c>
      <c r="B266" s="156" t="s">
        <v>51</v>
      </c>
      <c r="C266" s="156" t="s">
        <v>51</v>
      </c>
      <c r="D266" s="156" t="s">
        <v>139</v>
      </c>
      <c r="E266" s="156" t="s">
        <v>140</v>
      </c>
      <c r="F266" s="156" t="s">
        <v>141</v>
      </c>
      <c r="G266" s="156" t="s">
        <v>386</v>
      </c>
      <c r="H266" s="170"/>
      <c r="I266" s="171">
        <v>0</v>
      </c>
      <c r="J266" s="171">
        <v>3</v>
      </c>
      <c r="K266" s="171">
        <v>0</v>
      </c>
      <c r="L266" s="171">
        <f t="shared" si="26"/>
        <v>3</v>
      </c>
      <c r="M266" s="171">
        <v>1</v>
      </c>
      <c r="N266" s="156" t="str">
        <f t="shared" si="27"/>
        <v/>
      </c>
      <c r="O266" s="158" t="s">
        <v>25</v>
      </c>
      <c r="P266" s="157" t="str">
        <f t="shared" si="25"/>
        <v/>
      </c>
    </row>
    <row r="267" spans="1:18" s="122" customFormat="1" ht="12.75" customHeight="1" x14ac:dyDescent="0.25">
      <c r="A267" s="181">
        <v>260</v>
      </c>
      <c r="B267" s="156" t="s">
        <v>51</v>
      </c>
      <c r="C267" s="156" t="s">
        <v>51</v>
      </c>
      <c r="D267" s="156" t="s">
        <v>408</v>
      </c>
      <c r="E267" s="156" t="s">
        <v>144</v>
      </c>
      <c r="F267" s="156" t="s">
        <v>38</v>
      </c>
      <c r="G267" s="156" t="s">
        <v>386</v>
      </c>
      <c r="H267" s="170"/>
      <c r="I267" s="171">
        <v>0</v>
      </c>
      <c r="J267" s="171">
        <v>24</v>
      </c>
      <c r="K267" s="171">
        <v>0</v>
      </c>
      <c r="L267" s="171">
        <f t="shared" si="26"/>
        <v>24</v>
      </c>
      <c r="M267" s="171">
        <v>2</v>
      </c>
      <c r="N267" s="156" t="str">
        <f t="shared" si="27"/>
        <v/>
      </c>
      <c r="O267" s="158" t="s">
        <v>25</v>
      </c>
      <c r="P267" s="157" t="str">
        <f t="shared" si="25"/>
        <v/>
      </c>
    </row>
    <row r="268" spans="1:18" s="122" customFormat="1" ht="12.75" hidden="1" customHeight="1" x14ac:dyDescent="0.25">
      <c r="A268" s="181">
        <v>261</v>
      </c>
      <c r="B268" s="156" t="s">
        <v>619</v>
      </c>
      <c r="C268" s="156" t="s">
        <v>19</v>
      </c>
      <c r="D268" s="156" t="s">
        <v>326</v>
      </c>
      <c r="E268" s="156" t="s">
        <v>144</v>
      </c>
      <c r="F268" s="156" t="s">
        <v>38</v>
      </c>
      <c r="G268" s="156" t="s">
        <v>386</v>
      </c>
      <c r="H268" s="170"/>
      <c r="I268" s="171">
        <v>0</v>
      </c>
      <c r="J268" s="171">
        <v>13</v>
      </c>
      <c r="K268" s="171">
        <v>0</v>
      </c>
      <c r="L268" s="171">
        <f t="shared" si="26"/>
        <v>13</v>
      </c>
      <c r="M268" s="171">
        <v>10</v>
      </c>
      <c r="N268" s="156" t="str">
        <f t="shared" si="27"/>
        <v/>
      </c>
      <c r="O268" s="158" t="s">
        <v>25</v>
      </c>
      <c r="P268" s="157" t="str">
        <f t="shared" si="25"/>
        <v/>
      </c>
    </row>
    <row r="269" spans="1:18" s="122" customFormat="1" ht="12.75" customHeight="1" x14ac:dyDescent="0.25">
      <c r="A269" s="181">
        <v>262</v>
      </c>
      <c r="B269" s="156" t="s">
        <v>452</v>
      </c>
      <c r="C269" s="156" t="s">
        <v>217</v>
      </c>
      <c r="D269" s="156" t="s">
        <v>228</v>
      </c>
      <c r="E269" s="156" t="s">
        <v>229</v>
      </c>
      <c r="F269" s="156" t="s">
        <v>230</v>
      </c>
      <c r="G269" s="156" t="s">
        <v>638</v>
      </c>
      <c r="H269" s="172"/>
      <c r="I269" s="171">
        <v>0</v>
      </c>
      <c r="J269" s="171">
        <v>1</v>
      </c>
      <c r="K269" s="171">
        <v>0</v>
      </c>
      <c r="L269" s="171">
        <f t="shared" si="26"/>
        <v>1</v>
      </c>
      <c r="M269" s="171">
        <v>5</v>
      </c>
      <c r="N269" s="156" t="str">
        <f t="shared" si="27"/>
        <v>Request</v>
      </c>
      <c r="O269" s="158" t="s">
        <v>25</v>
      </c>
      <c r="P269" s="157" t="str">
        <f t="shared" si="25"/>
        <v>Newly Requested Spares</v>
      </c>
    </row>
    <row r="270" spans="1:18" s="122" customFormat="1" ht="12.75" customHeight="1" x14ac:dyDescent="0.25">
      <c r="A270" s="181">
        <v>263</v>
      </c>
      <c r="B270" s="173" t="s">
        <v>1133</v>
      </c>
      <c r="C270" s="156" t="s">
        <v>30</v>
      </c>
      <c r="D270" s="180" t="s">
        <v>1147</v>
      </c>
      <c r="E270" s="240" t="s">
        <v>1106</v>
      </c>
      <c r="F270" s="243" t="s">
        <v>554</v>
      </c>
      <c r="G270" s="156" t="s">
        <v>638</v>
      </c>
      <c r="H270" s="170"/>
      <c r="I270" s="171">
        <v>0</v>
      </c>
      <c r="J270" s="171">
        <v>2</v>
      </c>
      <c r="K270" s="171">
        <v>0</v>
      </c>
      <c r="L270" s="171">
        <f t="shared" si="26"/>
        <v>2</v>
      </c>
      <c r="M270" s="171">
        <v>1</v>
      </c>
      <c r="N270" s="156" t="str">
        <f t="shared" si="27"/>
        <v/>
      </c>
      <c r="O270" s="158"/>
      <c r="P270" s="157"/>
    </row>
    <row r="271" spans="1:18" s="122" customFormat="1" ht="12.75" customHeight="1" x14ac:dyDescent="0.25">
      <c r="A271" s="181">
        <v>264</v>
      </c>
      <c r="B271" s="157" t="s">
        <v>1133</v>
      </c>
      <c r="C271" s="156" t="s">
        <v>30</v>
      </c>
      <c r="D271" s="158" t="s">
        <v>1163</v>
      </c>
      <c r="E271" s="156" t="s">
        <v>554</v>
      </c>
      <c r="F271" s="156" t="s">
        <v>22</v>
      </c>
      <c r="G271" s="156" t="s">
        <v>638</v>
      </c>
      <c r="H271" s="170"/>
      <c r="I271" s="171">
        <v>0</v>
      </c>
      <c r="J271" s="171">
        <v>2</v>
      </c>
      <c r="K271" s="171">
        <v>0</v>
      </c>
      <c r="L271" s="171">
        <f t="shared" si="26"/>
        <v>2</v>
      </c>
      <c r="M271" s="171">
        <v>5</v>
      </c>
      <c r="N271" s="156" t="str">
        <f t="shared" si="27"/>
        <v>Request</v>
      </c>
      <c r="O271" s="158"/>
      <c r="P271" s="157"/>
    </row>
    <row r="272" spans="1:18" s="122" customFormat="1" ht="12.75" customHeight="1" x14ac:dyDescent="0.25">
      <c r="A272" s="181">
        <v>265</v>
      </c>
      <c r="B272" s="157" t="s">
        <v>824</v>
      </c>
      <c r="C272" s="175" t="s">
        <v>19</v>
      </c>
      <c r="D272" s="173" t="s">
        <v>118</v>
      </c>
      <c r="E272" s="179" t="s">
        <v>25</v>
      </c>
      <c r="F272" s="173" t="s">
        <v>83</v>
      </c>
      <c r="G272" s="173" t="s">
        <v>638</v>
      </c>
      <c r="H272" s="172"/>
      <c r="I272" s="171">
        <v>0</v>
      </c>
      <c r="J272" s="171">
        <v>2</v>
      </c>
      <c r="K272" s="171">
        <v>0</v>
      </c>
      <c r="L272" s="171">
        <f t="shared" si="26"/>
        <v>2</v>
      </c>
      <c r="M272" s="171">
        <v>5</v>
      </c>
      <c r="N272" s="156" t="str">
        <f t="shared" si="27"/>
        <v>Request</v>
      </c>
      <c r="O272" s="158" t="s">
        <v>25</v>
      </c>
      <c r="P272" s="157" t="str">
        <f>IF(N272="Request","Newly Requested Spares","")</f>
        <v>Newly Requested Spares</v>
      </c>
    </row>
    <row r="273" spans="1:16" s="122" customFormat="1" ht="12.75" hidden="1" customHeight="1" x14ac:dyDescent="0.25">
      <c r="A273" s="181">
        <v>266</v>
      </c>
      <c r="B273" s="157" t="s">
        <v>999</v>
      </c>
      <c r="C273" s="175" t="s">
        <v>19</v>
      </c>
      <c r="D273" s="158" t="s">
        <v>1058</v>
      </c>
      <c r="E273" s="158" t="s">
        <v>1096</v>
      </c>
      <c r="F273" s="180" t="s">
        <v>83</v>
      </c>
      <c r="G273" s="173" t="s">
        <v>638</v>
      </c>
      <c r="H273" s="172"/>
      <c r="I273" s="171">
        <v>0</v>
      </c>
      <c r="J273" s="171">
        <v>0</v>
      </c>
      <c r="K273" s="171">
        <v>0</v>
      </c>
      <c r="L273" s="171">
        <f t="shared" si="26"/>
        <v>0</v>
      </c>
      <c r="M273" s="171">
        <v>2</v>
      </c>
      <c r="N273" s="156" t="str">
        <f t="shared" si="27"/>
        <v>Request</v>
      </c>
      <c r="O273" s="158" t="s">
        <v>25</v>
      </c>
      <c r="P273" s="157" t="str">
        <f>IF(N273="Request","Newly Requested Spares","")</f>
        <v>Newly Requested Spares</v>
      </c>
    </row>
    <row r="274" spans="1:16" s="122" customFormat="1" ht="12.75" customHeight="1" x14ac:dyDescent="0.25">
      <c r="A274" s="181">
        <v>267</v>
      </c>
      <c r="B274" s="156" t="s">
        <v>129</v>
      </c>
      <c r="C274" s="156" t="s">
        <v>379</v>
      </c>
      <c r="D274" s="175" t="s">
        <v>573</v>
      </c>
      <c r="E274" s="156" t="s">
        <v>574</v>
      </c>
      <c r="F274" s="172" t="s">
        <v>83</v>
      </c>
      <c r="G274" s="156" t="s">
        <v>638</v>
      </c>
      <c r="H274" s="172"/>
      <c r="I274" s="171">
        <v>0</v>
      </c>
      <c r="J274" s="171">
        <v>3</v>
      </c>
      <c r="K274" s="171">
        <v>0</v>
      </c>
      <c r="L274" s="171">
        <f t="shared" si="26"/>
        <v>3</v>
      </c>
      <c r="M274" s="174">
        <v>5</v>
      </c>
      <c r="N274" s="156" t="str">
        <f t="shared" si="27"/>
        <v>Request</v>
      </c>
      <c r="O274" s="158" t="s">
        <v>25</v>
      </c>
      <c r="P274" s="157"/>
    </row>
    <row r="275" spans="1:16" s="122" customFormat="1" ht="11.25" hidden="1" x14ac:dyDescent="0.25">
      <c r="A275" s="181">
        <v>268</v>
      </c>
      <c r="B275" s="175" t="s">
        <v>810</v>
      </c>
      <c r="C275" s="175" t="s">
        <v>19</v>
      </c>
      <c r="D275" s="158" t="s">
        <v>816</v>
      </c>
      <c r="E275" s="158" t="s">
        <v>25</v>
      </c>
      <c r="F275" s="156" t="s">
        <v>198</v>
      </c>
      <c r="G275" s="173" t="s">
        <v>638</v>
      </c>
      <c r="H275" s="170"/>
      <c r="I275" s="171">
        <v>0</v>
      </c>
      <c r="J275" s="171">
        <v>1</v>
      </c>
      <c r="K275" s="171">
        <v>0</v>
      </c>
      <c r="L275" s="171">
        <f t="shared" si="26"/>
        <v>1</v>
      </c>
      <c r="M275" s="171">
        <v>1</v>
      </c>
      <c r="N275" s="156" t="str">
        <f t="shared" si="27"/>
        <v>Request</v>
      </c>
      <c r="O275" s="158" t="s">
        <v>25</v>
      </c>
      <c r="P275" s="157" t="str">
        <f t="shared" ref="P275:P306" si="28">IF(N275="Request","Newly Requested Spares","")</f>
        <v>Newly Requested Spares</v>
      </c>
    </row>
    <row r="276" spans="1:16" s="122" customFormat="1" ht="11.25" x14ac:dyDescent="0.25">
      <c r="A276" s="181">
        <v>269</v>
      </c>
      <c r="B276" s="156" t="s">
        <v>948</v>
      </c>
      <c r="C276" s="156" t="s">
        <v>240</v>
      </c>
      <c r="D276" s="156" t="s">
        <v>401</v>
      </c>
      <c r="E276" s="156" t="s">
        <v>402</v>
      </c>
      <c r="F276" s="156" t="s">
        <v>47</v>
      </c>
      <c r="G276" s="156" t="s">
        <v>638</v>
      </c>
      <c r="H276" s="170"/>
      <c r="I276" s="171">
        <v>0</v>
      </c>
      <c r="J276" s="171">
        <v>2</v>
      </c>
      <c r="K276" s="171">
        <v>0</v>
      </c>
      <c r="L276" s="171">
        <f t="shared" si="26"/>
        <v>2</v>
      </c>
      <c r="M276" s="171">
        <v>2</v>
      </c>
      <c r="N276" s="156" t="str">
        <f t="shared" si="27"/>
        <v>Request</v>
      </c>
      <c r="O276" s="158" t="s">
        <v>25</v>
      </c>
      <c r="P276" s="157" t="str">
        <f t="shared" si="28"/>
        <v>Newly Requested Spares</v>
      </c>
    </row>
    <row r="277" spans="1:16" s="122" customFormat="1" ht="11.25" x14ac:dyDescent="0.25">
      <c r="A277" s="181">
        <v>270</v>
      </c>
      <c r="B277" s="156" t="s">
        <v>168</v>
      </c>
      <c r="C277" s="156" t="s">
        <v>248</v>
      </c>
      <c r="D277" s="156" t="s">
        <v>249</v>
      </c>
      <c r="E277" s="156" t="s">
        <v>249</v>
      </c>
      <c r="F277" s="156" t="s">
        <v>141</v>
      </c>
      <c r="G277" s="156" t="s">
        <v>386</v>
      </c>
      <c r="H277" s="170"/>
      <c r="I277" s="171">
        <v>0</v>
      </c>
      <c r="J277" s="171">
        <v>4</v>
      </c>
      <c r="K277" s="171">
        <v>0</v>
      </c>
      <c r="L277" s="171">
        <f t="shared" si="26"/>
        <v>4</v>
      </c>
      <c r="M277" s="171">
        <v>2</v>
      </c>
      <c r="N277" s="156" t="str">
        <f t="shared" si="27"/>
        <v/>
      </c>
      <c r="O277" s="158" t="s">
        <v>25</v>
      </c>
      <c r="P277" s="157" t="str">
        <f t="shared" si="28"/>
        <v/>
      </c>
    </row>
    <row r="278" spans="1:16" s="122" customFormat="1" ht="11.25" x14ac:dyDescent="0.25">
      <c r="A278" s="181">
        <v>271</v>
      </c>
      <c r="B278" s="156" t="s">
        <v>129</v>
      </c>
      <c r="C278" s="156" t="s">
        <v>44</v>
      </c>
      <c r="D278" s="156" t="s">
        <v>130</v>
      </c>
      <c r="E278" s="156" t="s">
        <v>131</v>
      </c>
      <c r="F278" s="156" t="s">
        <v>132</v>
      </c>
      <c r="G278" s="156" t="s">
        <v>638</v>
      </c>
      <c r="H278" s="172"/>
      <c r="I278" s="171">
        <v>0</v>
      </c>
      <c r="J278" s="171">
        <v>0</v>
      </c>
      <c r="K278" s="171">
        <v>0</v>
      </c>
      <c r="L278" s="171">
        <f t="shared" si="26"/>
        <v>0</v>
      </c>
      <c r="M278" s="171">
        <v>5</v>
      </c>
      <c r="N278" s="156" t="str">
        <f t="shared" si="27"/>
        <v>Request</v>
      </c>
      <c r="O278" s="158" t="s">
        <v>25</v>
      </c>
      <c r="P278" s="157" t="str">
        <f t="shared" si="28"/>
        <v>Newly Requested Spares</v>
      </c>
    </row>
    <row r="279" spans="1:16" s="122" customFormat="1" ht="11.25" x14ac:dyDescent="0.25">
      <c r="A279" s="181">
        <v>272</v>
      </c>
      <c r="B279" s="156" t="s">
        <v>557</v>
      </c>
      <c r="C279" s="156" t="s">
        <v>342</v>
      </c>
      <c r="D279" s="156" t="s">
        <v>581</v>
      </c>
      <c r="E279" s="156" t="s">
        <v>766</v>
      </c>
      <c r="F279" s="156" t="s">
        <v>83</v>
      </c>
      <c r="G279" s="156" t="s">
        <v>638</v>
      </c>
      <c r="H279" s="172"/>
      <c r="I279" s="171">
        <v>0</v>
      </c>
      <c r="J279" s="171">
        <v>0</v>
      </c>
      <c r="K279" s="171">
        <v>0</v>
      </c>
      <c r="L279" s="171">
        <f t="shared" si="26"/>
        <v>0</v>
      </c>
      <c r="M279" s="171">
        <v>5</v>
      </c>
      <c r="N279" s="156" t="str">
        <f t="shared" si="27"/>
        <v>Request</v>
      </c>
      <c r="O279" s="158" t="s">
        <v>25</v>
      </c>
      <c r="P279" s="157" t="str">
        <f t="shared" si="28"/>
        <v>Newly Requested Spares</v>
      </c>
    </row>
    <row r="280" spans="1:16" s="122" customFormat="1" ht="11.25" x14ac:dyDescent="0.25">
      <c r="A280" s="181">
        <v>273</v>
      </c>
      <c r="B280" s="156" t="s">
        <v>501</v>
      </c>
      <c r="C280" s="156" t="s">
        <v>19</v>
      </c>
      <c r="D280" s="157" t="s">
        <v>510</v>
      </c>
      <c r="E280" s="157" t="s">
        <v>511</v>
      </c>
      <c r="F280" s="172" t="s">
        <v>38</v>
      </c>
      <c r="G280" s="156" t="s">
        <v>638</v>
      </c>
      <c r="H280" s="172"/>
      <c r="I280" s="171">
        <v>0</v>
      </c>
      <c r="J280" s="171">
        <v>1</v>
      </c>
      <c r="K280" s="171">
        <v>0</v>
      </c>
      <c r="L280" s="171">
        <f t="shared" si="26"/>
        <v>1</v>
      </c>
      <c r="M280" s="171">
        <v>5</v>
      </c>
      <c r="N280" s="156" t="str">
        <f t="shared" si="27"/>
        <v>Request</v>
      </c>
      <c r="O280" s="158" t="s">
        <v>25</v>
      </c>
      <c r="P280" s="157" t="str">
        <f t="shared" si="28"/>
        <v>Newly Requested Spares</v>
      </c>
    </row>
    <row r="281" spans="1:16" s="122" customFormat="1" ht="11.25" customHeight="1" x14ac:dyDescent="0.25">
      <c r="A281" s="181">
        <v>274</v>
      </c>
      <c r="B281" s="156" t="s">
        <v>523</v>
      </c>
      <c r="C281" s="156" t="s">
        <v>19</v>
      </c>
      <c r="D281" s="157" t="s">
        <v>521</v>
      </c>
      <c r="E281" s="157" t="s">
        <v>518</v>
      </c>
      <c r="F281" s="156" t="s">
        <v>103</v>
      </c>
      <c r="G281" s="156" t="s">
        <v>638</v>
      </c>
      <c r="H281" s="172"/>
      <c r="I281" s="171">
        <v>0</v>
      </c>
      <c r="J281" s="171">
        <v>0</v>
      </c>
      <c r="K281" s="171">
        <v>0</v>
      </c>
      <c r="L281" s="171">
        <f t="shared" si="26"/>
        <v>0</v>
      </c>
      <c r="M281" s="171">
        <v>5</v>
      </c>
      <c r="N281" s="156" t="str">
        <f t="shared" si="27"/>
        <v>Request</v>
      </c>
      <c r="O281" s="158" t="s">
        <v>25</v>
      </c>
      <c r="P281" s="157" t="str">
        <f t="shared" si="28"/>
        <v>Newly Requested Spares</v>
      </c>
    </row>
    <row r="282" spans="1:16" s="122" customFormat="1" ht="11.25" hidden="1" x14ac:dyDescent="0.25">
      <c r="A282" s="181">
        <v>275</v>
      </c>
      <c r="B282" s="157" t="s">
        <v>999</v>
      </c>
      <c r="C282" s="175" t="s">
        <v>19</v>
      </c>
      <c r="D282" s="159" t="s">
        <v>1002</v>
      </c>
      <c r="E282" s="180" t="s">
        <v>38</v>
      </c>
      <c r="F282" s="180" t="s">
        <v>38</v>
      </c>
      <c r="G282" s="173" t="s">
        <v>638</v>
      </c>
      <c r="H282" s="172"/>
      <c r="I282" s="171">
        <v>0</v>
      </c>
      <c r="J282" s="171">
        <v>6</v>
      </c>
      <c r="K282" s="171">
        <v>0</v>
      </c>
      <c r="L282" s="171">
        <f t="shared" si="26"/>
        <v>6</v>
      </c>
      <c r="M282" s="171">
        <v>5</v>
      </c>
      <c r="N282" s="156" t="str">
        <f t="shared" si="27"/>
        <v/>
      </c>
      <c r="O282" s="158" t="s">
        <v>25</v>
      </c>
      <c r="P282" s="157" t="str">
        <f t="shared" si="28"/>
        <v/>
      </c>
    </row>
    <row r="283" spans="1:16" s="122" customFormat="1" ht="11.25" hidden="1" x14ac:dyDescent="0.25">
      <c r="A283" s="181">
        <v>276</v>
      </c>
      <c r="B283" s="157" t="s">
        <v>999</v>
      </c>
      <c r="C283" s="175" t="s">
        <v>19</v>
      </c>
      <c r="D283" s="159" t="s">
        <v>1003</v>
      </c>
      <c r="E283" s="180" t="s">
        <v>38</v>
      </c>
      <c r="F283" s="180" t="s">
        <v>38</v>
      </c>
      <c r="G283" s="173" t="s">
        <v>638</v>
      </c>
      <c r="H283" s="172"/>
      <c r="I283" s="171">
        <v>0</v>
      </c>
      <c r="J283" s="171">
        <v>6</v>
      </c>
      <c r="K283" s="171">
        <v>0</v>
      </c>
      <c r="L283" s="171">
        <f t="shared" si="26"/>
        <v>6</v>
      </c>
      <c r="M283" s="171">
        <v>5</v>
      </c>
      <c r="N283" s="156" t="str">
        <f t="shared" si="27"/>
        <v/>
      </c>
      <c r="O283" s="158" t="s">
        <v>25</v>
      </c>
      <c r="P283" s="157" t="str">
        <f t="shared" si="28"/>
        <v/>
      </c>
    </row>
    <row r="284" spans="1:16" s="122" customFormat="1" ht="11.25" customHeight="1" x14ac:dyDescent="0.25">
      <c r="A284" s="181">
        <v>277</v>
      </c>
      <c r="B284" s="156" t="s">
        <v>523</v>
      </c>
      <c r="C284" s="156" t="s">
        <v>19</v>
      </c>
      <c r="D284" s="157" t="s">
        <v>484</v>
      </c>
      <c r="E284" s="157" t="s">
        <v>518</v>
      </c>
      <c r="F284" s="156" t="s">
        <v>103</v>
      </c>
      <c r="G284" s="156" t="s">
        <v>638</v>
      </c>
      <c r="H284" s="172"/>
      <c r="I284" s="171">
        <v>0</v>
      </c>
      <c r="J284" s="171">
        <v>0</v>
      </c>
      <c r="K284" s="171">
        <v>0</v>
      </c>
      <c r="L284" s="171">
        <f t="shared" si="26"/>
        <v>0</v>
      </c>
      <c r="M284" s="171">
        <v>5</v>
      </c>
      <c r="N284" s="156" t="str">
        <f t="shared" si="27"/>
        <v>Request</v>
      </c>
      <c r="O284" s="158" t="s">
        <v>25</v>
      </c>
      <c r="P284" s="157" t="str">
        <f t="shared" si="28"/>
        <v>Newly Requested Spares</v>
      </c>
    </row>
    <row r="285" spans="1:16" s="122" customFormat="1" ht="11.25" customHeight="1" x14ac:dyDescent="0.25">
      <c r="A285" s="181">
        <v>278</v>
      </c>
      <c r="B285" s="156" t="s">
        <v>172</v>
      </c>
      <c r="C285" s="156" t="s">
        <v>44</v>
      </c>
      <c r="D285" s="156" t="s">
        <v>173</v>
      </c>
      <c r="E285" s="156" t="s">
        <v>174</v>
      </c>
      <c r="F285" s="156" t="s">
        <v>22</v>
      </c>
      <c r="G285" s="156" t="s">
        <v>386</v>
      </c>
      <c r="H285" s="170"/>
      <c r="I285" s="171">
        <v>0</v>
      </c>
      <c r="J285" s="171">
        <v>3</v>
      </c>
      <c r="K285" s="171">
        <v>0</v>
      </c>
      <c r="L285" s="171">
        <f t="shared" si="26"/>
        <v>3</v>
      </c>
      <c r="M285" s="171">
        <v>2</v>
      </c>
      <c r="N285" s="156" t="str">
        <f t="shared" si="27"/>
        <v/>
      </c>
      <c r="O285" s="158" t="s">
        <v>25</v>
      </c>
      <c r="P285" s="157" t="str">
        <f t="shared" si="28"/>
        <v/>
      </c>
    </row>
    <row r="286" spans="1:16" s="122" customFormat="1" ht="11.25" x14ac:dyDescent="0.25">
      <c r="A286" s="181">
        <v>279</v>
      </c>
      <c r="B286" s="156" t="s">
        <v>715</v>
      </c>
      <c r="C286" s="156" t="s">
        <v>19</v>
      </c>
      <c r="D286" s="156" t="s">
        <v>716</v>
      </c>
      <c r="E286" s="156" t="s">
        <v>174</v>
      </c>
      <c r="F286" s="156" t="s">
        <v>22</v>
      </c>
      <c r="G286" s="156" t="s">
        <v>386</v>
      </c>
      <c r="H286" s="170"/>
      <c r="I286" s="171">
        <v>0</v>
      </c>
      <c r="J286" s="171">
        <v>4</v>
      </c>
      <c r="K286" s="171">
        <v>0</v>
      </c>
      <c r="L286" s="171">
        <f t="shared" si="26"/>
        <v>4</v>
      </c>
      <c r="M286" s="171">
        <v>2</v>
      </c>
      <c r="N286" s="156" t="str">
        <f t="shared" si="27"/>
        <v/>
      </c>
      <c r="O286" s="158" t="s">
        <v>25</v>
      </c>
      <c r="P286" s="157" t="str">
        <f t="shared" si="28"/>
        <v/>
      </c>
    </row>
    <row r="287" spans="1:16" s="122" customFormat="1" ht="11.25" x14ac:dyDescent="0.25">
      <c r="A287" s="181">
        <v>280</v>
      </c>
      <c r="B287" s="156" t="s">
        <v>523</v>
      </c>
      <c r="C287" s="156" t="s">
        <v>19</v>
      </c>
      <c r="D287" s="157" t="s">
        <v>627</v>
      </c>
      <c r="E287" s="159" t="s">
        <v>518</v>
      </c>
      <c r="F287" s="156" t="s">
        <v>103</v>
      </c>
      <c r="G287" s="156" t="s">
        <v>638</v>
      </c>
      <c r="H287" s="172"/>
      <c r="I287" s="171">
        <v>0</v>
      </c>
      <c r="J287" s="171">
        <v>0</v>
      </c>
      <c r="K287" s="171">
        <v>0</v>
      </c>
      <c r="L287" s="171">
        <f t="shared" si="26"/>
        <v>0</v>
      </c>
      <c r="M287" s="171">
        <v>5</v>
      </c>
      <c r="N287" s="156" t="str">
        <f t="shared" si="27"/>
        <v>Request</v>
      </c>
      <c r="O287" s="158" t="s">
        <v>25</v>
      </c>
      <c r="P287" s="157" t="str">
        <f t="shared" si="28"/>
        <v>Newly Requested Spares</v>
      </c>
    </row>
    <row r="288" spans="1:16" s="122" customFormat="1" ht="11.25" hidden="1" x14ac:dyDescent="0.25">
      <c r="A288" s="181">
        <v>281</v>
      </c>
      <c r="B288" s="175" t="s">
        <v>810</v>
      </c>
      <c r="C288" s="175" t="s">
        <v>19</v>
      </c>
      <c r="D288" s="157" t="s">
        <v>813</v>
      </c>
      <c r="E288" s="159" t="s">
        <v>141</v>
      </c>
      <c r="F288" s="159" t="s">
        <v>141</v>
      </c>
      <c r="G288" s="173" t="s">
        <v>386</v>
      </c>
      <c r="H288" s="170"/>
      <c r="I288" s="171">
        <v>0</v>
      </c>
      <c r="J288" s="171">
        <v>4</v>
      </c>
      <c r="K288" s="171">
        <v>0</v>
      </c>
      <c r="L288" s="171">
        <f t="shared" si="26"/>
        <v>4</v>
      </c>
      <c r="M288" s="171">
        <v>1</v>
      </c>
      <c r="N288" s="156" t="str">
        <f t="shared" si="27"/>
        <v/>
      </c>
      <c r="O288" s="158" t="s">
        <v>25</v>
      </c>
      <c r="P288" s="157" t="str">
        <f t="shared" si="28"/>
        <v/>
      </c>
    </row>
    <row r="289" spans="1:16" s="122" customFormat="1" ht="11.25" hidden="1" x14ac:dyDescent="0.25">
      <c r="A289" s="181">
        <v>282</v>
      </c>
      <c r="B289" s="175" t="s">
        <v>810</v>
      </c>
      <c r="C289" s="175" t="s">
        <v>19</v>
      </c>
      <c r="D289" s="157" t="s">
        <v>812</v>
      </c>
      <c r="E289" s="159" t="s">
        <v>141</v>
      </c>
      <c r="F289" s="159" t="s">
        <v>141</v>
      </c>
      <c r="G289" s="173" t="s">
        <v>638</v>
      </c>
      <c r="H289" s="170"/>
      <c r="I289" s="171">
        <v>0</v>
      </c>
      <c r="J289" s="171">
        <v>5</v>
      </c>
      <c r="K289" s="171">
        <v>0</v>
      </c>
      <c r="L289" s="171">
        <f t="shared" si="26"/>
        <v>5</v>
      </c>
      <c r="M289" s="171">
        <v>1</v>
      </c>
      <c r="N289" s="156" t="str">
        <f t="shared" si="27"/>
        <v/>
      </c>
      <c r="O289" s="158" t="s">
        <v>25</v>
      </c>
      <c r="P289" s="157" t="str">
        <f t="shared" si="28"/>
        <v/>
      </c>
    </row>
    <row r="290" spans="1:16" s="122" customFormat="1" ht="12.75" customHeight="1" x14ac:dyDescent="0.25">
      <c r="A290" s="181">
        <v>283</v>
      </c>
      <c r="B290" s="156" t="s">
        <v>129</v>
      </c>
      <c r="C290" s="156" t="s">
        <v>379</v>
      </c>
      <c r="D290" s="158" t="s">
        <v>794</v>
      </c>
      <c r="E290" s="159" t="s">
        <v>571</v>
      </c>
      <c r="F290" s="172" t="s">
        <v>83</v>
      </c>
      <c r="G290" s="156" t="s">
        <v>638</v>
      </c>
      <c r="H290" s="172"/>
      <c r="I290" s="171">
        <v>0</v>
      </c>
      <c r="J290" s="171">
        <v>5</v>
      </c>
      <c r="K290" s="171">
        <v>0</v>
      </c>
      <c r="L290" s="171">
        <f t="shared" si="26"/>
        <v>5</v>
      </c>
      <c r="M290" s="174">
        <v>5</v>
      </c>
      <c r="N290" s="156" t="str">
        <f t="shared" si="27"/>
        <v>Request</v>
      </c>
      <c r="O290" s="158" t="s">
        <v>25</v>
      </c>
      <c r="P290" s="157" t="str">
        <f t="shared" si="28"/>
        <v>Newly Requested Spares</v>
      </c>
    </row>
    <row r="291" spans="1:16" s="122" customFormat="1" ht="12.75" customHeight="1" x14ac:dyDescent="0.25">
      <c r="A291" s="181">
        <v>284</v>
      </c>
      <c r="B291" s="175" t="s">
        <v>1010</v>
      </c>
      <c r="C291" s="175" t="s">
        <v>19</v>
      </c>
      <c r="D291" s="159" t="s">
        <v>1013</v>
      </c>
      <c r="E291" s="156" t="s">
        <v>1014</v>
      </c>
      <c r="F291" s="180" t="s">
        <v>22</v>
      </c>
      <c r="G291" s="173" t="s">
        <v>386</v>
      </c>
      <c r="H291" s="170"/>
      <c r="I291" s="171">
        <v>0</v>
      </c>
      <c r="J291" s="171">
        <v>5</v>
      </c>
      <c r="K291" s="171">
        <v>0</v>
      </c>
      <c r="L291" s="171">
        <f t="shared" si="26"/>
        <v>5</v>
      </c>
      <c r="M291" s="171">
        <v>1</v>
      </c>
      <c r="N291" s="156" t="str">
        <f t="shared" si="27"/>
        <v/>
      </c>
      <c r="O291" s="158" t="s">
        <v>25</v>
      </c>
      <c r="P291" s="157" t="str">
        <f t="shared" si="28"/>
        <v/>
      </c>
    </row>
    <row r="292" spans="1:16" s="122" customFormat="1" ht="12.75" customHeight="1" x14ac:dyDescent="0.25">
      <c r="A292" s="181">
        <v>285</v>
      </c>
      <c r="B292" s="157" t="s">
        <v>534</v>
      </c>
      <c r="C292" s="156" t="s">
        <v>240</v>
      </c>
      <c r="D292" s="156" t="s">
        <v>441</v>
      </c>
      <c r="E292" s="156" t="s">
        <v>440</v>
      </c>
      <c r="F292" s="156" t="s">
        <v>47</v>
      </c>
      <c r="G292" s="156" t="s">
        <v>638</v>
      </c>
      <c r="H292" s="172"/>
      <c r="I292" s="171">
        <v>0</v>
      </c>
      <c r="J292" s="171">
        <v>1</v>
      </c>
      <c r="K292" s="171">
        <v>0</v>
      </c>
      <c r="L292" s="171">
        <f t="shared" si="26"/>
        <v>1</v>
      </c>
      <c r="M292" s="171">
        <v>1</v>
      </c>
      <c r="N292" s="156" t="str">
        <f t="shared" si="27"/>
        <v>Request</v>
      </c>
      <c r="O292" s="158" t="s">
        <v>25</v>
      </c>
      <c r="P292" s="157" t="str">
        <f t="shared" si="28"/>
        <v>Newly Requested Spares</v>
      </c>
    </row>
    <row r="293" spans="1:16" s="122" customFormat="1" ht="12.75" customHeight="1" x14ac:dyDescent="0.25">
      <c r="A293" s="181">
        <v>286</v>
      </c>
      <c r="B293" s="156" t="s">
        <v>557</v>
      </c>
      <c r="C293" s="156" t="s">
        <v>19</v>
      </c>
      <c r="D293" s="156" t="s">
        <v>641</v>
      </c>
      <c r="E293" s="156" t="s">
        <v>642</v>
      </c>
      <c r="F293" s="172" t="s">
        <v>83</v>
      </c>
      <c r="G293" s="156" t="s">
        <v>386</v>
      </c>
      <c r="H293" s="172"/>
      <c r="I293" s="171">
        <v>0</v>
      </c>
      <c r="J293" s="171">
        <v>1</v>
      </c>
      <c r="K293" s="171">
        <v>0</v>
      </c>
      <c r="L293" s="171">
        <f t="shared" si="26"/>
        <v>1</v>
      </c>
      <c r="M293" s="171">
        <v>5</v>
      </c>
      <c r="N293" s="156" t="str">
        <f t="shared" si="27"/>
        <v>Request</v>
      </c>
      <c r="O293" s="158" t="s">
        <v>25</v>
      </c>
      <c r="P293" s="157" t="str">
        <f t="shared" si="28"/>
        <v>Newly Requested Spares</v>
      </c>
    </row>
    <row r="294" spans="1:16" s="122" customFormat="1" ht="12.75" hidden="1" customHeight="1" x14ac:dyDescent="0.25">
      <c r="A294" s="181">
        <v>287</v>
      </c>
      <c r="B294" s="175" t="s">
        <v>810</v>
      </c>
      <c r="C294" s="175" t="s">
        <v>19</v>
      </c>
      <c r="D294" s="159" t="s">
        <v>804</v>
      </c>
      <c r="E294" s="157" t="s">
        <v>805</v>
      </c>
      <c r="F294" s="173" t="s">
        <v>83</v>
      </c>
      <c r="G294" s="173" t="s">
        <v>386</v>
      </c>
      <c r="H294" s="170"/>
      <c r="I294" s="171">
        <v>0</v>
      </c>
      <c r="J294" s="171">
        <v>3</v>
      </c>
      <c r="K294" s="171">
        <v>0</v>
      </c>
      <c r="L294" s="171">
        <f t="shared" si="26"/>
        <v>3</v>
      </c>
      <c r="M294" s="171">
        <v>1</v>
      </c>
      <c r="N294" s="156" t="str">
        <f t="shared" si="27"/>
        <v/>
      </c>
      <c r="O294" s="158" t="s">
        <v>25</v>
      </c>
      <c r="P294" s="157" t="str">
        <f t="shared" si="28"/>
        <v/>
      </c>
    </row>
    <row r="295" spans="1:16" s="122" customFormat="1" ht="12.75" hidden="1" customHeight="1" x14ac:dyDescent="0.25">
      <c r="A295" s="181">
        <v>288</v>
      </c>
      <c r="B295" s="175" t="s">
        <v>810</v>
      </c>
      <c r="C295" s="175" t="s">
        <v>19</v>
      </c>
      <c r="D295" s="156" t="s">
        <v>814</v>
      </c>
      <c r="E295" s="158" t="s">
        <v>25</v>
      </c>
      <c r="F295" s="156" t="s">
        <v>815</v>
      </c>
      <c r="G295" s="173" t="s">
        <v>638</v>
      </c>
      <c r="H295" s="170"/>
      <c r="I295" s="171">
        <v>0</v>
      </c>
      <c r="J295" s="171">
        <v>3</v>
      </c>
      <c r="K295" s="171">
        <v>0</v>
      </c>
      <c r="L295" s="171">
        <f t="shared" si="26"/>
        <v>3</v>
      </c>
      <c r="M295" s="171">
        <v>1</v>
      </c>
      <c r="N295" s="156" t="str">
        <f t="shared" si="27"/>
        <v/>
      </c>
      <c r="O295" s="158" t="s">
        <v>25</v>
      </c>
      <c r="P295" s="157" t="str">
        <f t="shared" si="28"/>
        <v/>
      </c>
    </row>
    <row r="296" spans="1:16" s="122" customFormat="1" ht="12.75" hidden="1" customHeight="1" x14ac:dyDescent="0.25">
      <c r="A296" s="181">
        <v>289</v>
      </c>
      <c r="B296" s="175" t="s">
        <v>810</v>
      </c>
      <c r="C296" s="175" t="s">
        <v>19</v>
      </c>
      <c r="D296" s="158" t="s">
        <v>966</v>
      </c>
      <c r="E296" s="158" t="s">
        <v>815</v>
      </c>
      <c r="F296" s="158" t="s">
        <v>83</v>
      </c>
      <c r="G296" s="173" t="s">
        <v>638</v>
      </c>
      <c r="H296" s="172"/>
      <c r="I296" s="171">
        <v>0</v>
      </c>
      <c r="J296" s="171">
        <v>3</v>
      </c>
      <c r="K296" s="171">
        <v>0</v>
      </c>
      <c r="L296" s="171">
        <f t="shared" si="26"/>
        <v>3</v>
      </c>
      <c r="M296" s="171">
        <v>2</v>
      </c>
      <c r="N296" s="156" t="str">
        <f t="shared" si="27"/>
        <v/>
      </c>
      <c r="O296" s="158" t="s">
        <v>25</v>
      </c>
      <c r="P296" s="157" t="str">
        <f t="shared" si="28"/>
        <v/>
      </c>
    </row>
    <row r="297" spans="1:16" s="122" customFormat="1" ht="12.75" customHeight="1" x14ac:dyDescent="0.25">
      <c r="A297" s="181">
        <v>290</v>
      </c>
      <c r="B297" s="156" t="s">
        <v>134</v>
      </c>
      <c r="C297" s="156" t="s">
        <v>19</v>
      </c>
      <c r="D297" s="156" t="s">
        <v>137</v>
      </c>
      <c r="E297" s="156" t="s">
        <v>138</v>
      </c>
      <c r="F297" s="156" t="s">
        <v>109</v>
      </c>
      <c r="G297" s="156" t="s">
        <v>386</v>
      </c>
      <c r="H297" s="170"/>
      <c r="I297" s="171">
        <v>0</v>
      </c>
      <c r="J297" s="171">
        <v>100</v>
      </c>
      <c r="K297" s="171">
        <v>0</v>
      </c>
      <c r="L297" s="171">
        <f t="shared" si="26"/>
        <v>100</v>
      </c>
      <c r="M297" s="171">
        <v>10</v>
      </c>
      <c r="N297" s="156" t="str">
        <f t="shared" si="27"/>
        <v/>
      </c>
      <c r="O297" s="158" t="s">
        <v>25</v>
      </c>
      <c r="P297" s="157" t="str">
        <f t="shared" si="28"/>
        <v/>
      </c>
    </row>
    <row r="298" spans="1:16" s="122" customFormat="1" ht="12.75" customHeight="1" x14ac:dyDescent="0.25">
      <c r="A298" s="181">
        <v>291</v>
      </c>
      <c r="B298" s="156" t="s">
        <v>145</v>
      </c>
      <c r="C298" s="156" t="s">
        <v>19</v>
      </c>
      <c r="D298" s="156" t="s">
        <v>146</v>
      </c>
      <c r="E298" s="156" t="s">
        <v>147</v>
      </c>
      <c r="F298" s="156" t="s">
        <v>38</v>
      </c>
      <c r="G298" s="156" t="s">
        <v>638</v>
      </c>
      <c r="H298" s="170"/>
      <c r="I298" s="171">
        <v>0</v>
      </c>
      <c r="J298" s="171">
        <v>13</v>
      </c>
      <c r="K298" s="171">
        <v>0</v>
      </c>
      <c r="L298" s="171">
        <f t="shared" si="26"/>
        <v>13</v>
      </c>
      <c r="M298" s="171">
        <v>5</v>
      </c>
      <c r="N298" s="156" t="str">
        <f t="shared" si="27"/>
        <v/>
      </c>
      <c r="O298" s="158" t="s">
        <v>25</v>
      </c>
      <c r="P298" s="157" t="str">
        <f t="shared" si="28"/>
        <v/>
      </c>
    </row>
    <row r="299" spans="1:16" s="122" customFormat="1" ht="11.25" customHeight="1" x14ac:dyDescent="0.25">
      <c r="A299" s="181">
        <v>292</v>
      </c>
      <c r="B299" s="156" t="s">
        <v>18</v>
      </c>
      <c r="C299" s="156" t="s">
        <v>30</v>
      </c>
      <c r="D299" s="156" t="s">
        <v>61</v>
      </c>
      <c r="E299" s="156" t="s">
        <v>62</v>
      </c>
      <c r="F299" s="156" t="s">
        <v>63</v>
      </c>
      <c r="G299" s="156" t="s">
        <v>386</v>
      </c>
      <c r="H299" s="172"/>
      <c r="I299" s="171">
        <v>0</v>
      </c>
      <c r="J299" s="171">
        <v>13</v>
      </c>
      <c r="K299" s="171">
        <v>0</v>
      </c>
      <c r="L299" s="171">
        <f t="shared" si="26"/>
        <v>13</v>
      </c>
      <c r="M299" s="171">
        <v>5</v>
      </c>
      <c r="N299" s="156" t="str">
        <f t="shared" si="27"/>
        <v/>
      </c>
      <c r="O299" s="158" t="s">
        <v>25</v>
      </c>
      <c r="P299" s="157" t="str">
        <f t="shared" si="28"/>
        <v/>
      </c>
    </row>
    <row r="300" spans="1:16" s="122" customFormat="1" ht="11.25" x14ac:dyDescent="0.25">
      <c r="A300" s="181">
        <v>293</v>
      </c>
      <c r="B300" s="156" t="s">
        <v>51</v>
      </c>
      <c r="C300" s="156" t="s">
        <v>51</v>
      </c>
      <c r="D300" s="156" t="s">
        <v>61</v>
      </c>
      <c r="E300" s="156" t="s">
        <v>176</v>
      </c>
      <c r="F300" s="156" t="s">
        <v>38</v>
      </c>
      <c r="G300" s="156" t="s">
        <v>386</v>
      </c>
      <c r="H300" s="170"/>
      <c r="I300" s="171">
        <v>0</v>
      </c>
      <c r="J300" s="171">
        <v>4</v>
      </c>
      <c r="K300" s="171">
        <v>0</v>
      </c>
      <c r="L300" s="171">
        <f t="shared" si="26"/>
        <v>4</v>
      </c>
      <c r="M300" s="171">
        <v>1</v>
      </c>
      <c r="N300" s="156" t="str">
        <f t="shared" si="27"/>
        <v/>
      </c>
      <c r="O300" s="158" t="s">
        <v>25</v>
      </c>
      <c r="P300" s="157" t="str">
        <f t="shared" si="28"/>
        <v/>
      </c>
    </row>
    <row r="301" spans="1:16" s="122" customFormat="1" ht="11.25" hidden="1" x14ac:dyDescent="0.25">
      <c r="A301" s="181">
        <v>294</v>
      </c>
      <c r="B301" s="156" t="s">
        <v>272</v>
      </c>
      <c r="C301" s="156" t="s">
        <v>267</v>
      </c>
      <c r="D301" s="156" t="s">
        <v>273</v>
      </c>
      <c r="E301" s="156" t="s">
        <v>274</v>
      </c>
      <c r="F301" s="156" t="s">
        <v>38</v>
      </c>
      <c r="G301" s="156" t="s">
        <v>386</v>
      </c>
      <c r="H301" s="172"/>
      <c r="I301" s="171">
        <v>0</v>
      </c>
      <c r="J301" s="171">
        <v>1</v>
      </c>
      <c r="K301" s="171">
        <v>0</v>
      </c>
      <c r="L301" s="171">
        <f t="shared" si="26"/>
        <v>1</v>
      </c>
      <c r="M301" s="171">
        <v>1</v>
      </c>
      <c r="N301" s="156" t="str">
        <f t="shared" si="27"/>
        <v>Request</v>
      </c>
      <c r="O301" s="158" t="s">
        <v>25</v>
      </c>
      <c r="P301" s="157" t="str">
        <f t="shared" si="28"/>
        <v>Newly Requested Spares</v>
      </c>
    </row>
    <row r="302" spans="1:16" s="122" customFormat="1" ht="11.25" customHeight="1" x14ac:dyDescent="0.25">
      <c r="A302" s="181">
        <v>295</v>
      </c>
      <c r="B302" s="156" t="s">
        <v>84</v>
      </c>
      <c r="C302" s="156" t="s">
        <v>44</v>
      </c>
      <c r="D302" s="156" t="s">
        <v>554</v>
      </c>
      <c r="E302" s="156" t="s">
        <v>85</v>
      </c>
      <c r="F302" s="156" t="s">
        <v>86</v>
      </c>
      <c r="G302" s="156" t="s">
        <v>638</v>
      </c>
      <c r="H302" s="170"/>
      <c r="I302" s="171">
        <v>0</v>
      </c>
      <c r="J302" s="171">
        <v>9</v>
      </c>
      <c r="K302" s="171">
        <v>0</v>
      </c>
      <c r="L302" s="171">
        <f t="shared" si="26"/>
        <v>9</v>
      </c>
      <c r="M302" s="171">
        <v>2</v>
      </c>
      <c r="N302" s="156" t="str">
        <f t="shared" si="27"/>
        <v/>
      </c>
      <c r="O302" s="158" t="s">
        <v>25</v>
      </c>
      <c r="P302" s="157" t="str">
        <f t="shared" si="28"/>
        <v/>
      </c>
    </row>
    <row r="303" spans="1:16" s="122" customFormat="1" ht="11.25" customHeight="1" x14ac:dyDescent="0.25">
      <c r="A303" s="181">
        <v>296</v>
      </c>
      <c r="B303" s="156" t="s">
        <v>84</v>
      </c>
      <c r="C303" s="156" t="s">
        <v>44</v>
      </c>
      <c r="D303" s="156" t="s">
        <v>554</v>
      </c>
      <c r="E303" s="156" t="s">
        <v>87</v>
      </c>
      <c r="F303" s="156" t="s">
        <v>86</v>
      </c>
      <c r="G303" s="156" t="s">
        <v>638</v>
      </c>
      <c r="H303" s="170"/>
      <c r="I303" s="171">
        <v>0</v>
      </c>
      <c r="J303" s="171">
        <v>6</v>
      </c>
      <c r="K303" s="171">
        <v>0</v>
      </c>
      <c r="L303" s="171">
        <f t="shared" si="26"/>
        <v>6</v>
      </c>
      <c r="M303" s="171">
        <v>5</v>
      </c>
      <c r="N303" s="156" t="str">
        <f t="shared" si="27"/>
        <v/>
      </c>
      <c r="O303" s="158" t="s">
        <v>25</v>
      </c>
      <c r="P303" s="157" t="str">
        <f t="shared" si="28"/>
        <v/>
      </c>
    </row>
    <row r="304" spans="1:16" s="122" customFormat="1" ht="11.25" customHeight="1" x14ac:dyDescent="0.25">
      <c r="A304" s="181">
        <v>297</v>
      </c>
      <c r="B304" s="156" t="s">
        <v>541</v>
      </c>
      <c r="C304" s="156" t="s">
        <v>44</v>
      </c>
      <c r="D304" s="156" t="s">
        <v>554</v>
      </c>
      <c r="E304" s="156" t="s">
        <v>105</v>
      </c>
      <c r="F304" s="156" t="s">
        <v>86</v>
      </c>
      <c r="G304" s="156" t="s">
        <v>638</v>
      </c>
      <c r="H304" s="170"/>
      <c r="I304" s="171">
        <v>0</v>
      </c>
      <c r="J304" s="171">
        <v>4</v>
      </c>
      <c r="K304" s="171">
        <v>0</v>
      </c>
      <c r="L304" s="171">
        <f t="shared" si="26"/>
        <v>4</v>
      </c>
      <c r="M304" s="171">
        <v>1</v>
      </c>
      <c r="N304" s="156" t="str">
        <f t="shared" si="27"/>
        <v/>
      </c>
      <c r="O304" s="158" t="s">
        <v>25</v>
      </c>
      <c r="P304" s="157" t="str">
        <f t="shared" si="28"/>
        <v/>
      </c>
    </row>
    <row r="305" spans="1:16" s="122" customFormat="1" ht="11.25" customHeight="1" x14ac:dyDescent="0.25">
      <c r="A305" s="181">
        <v>298</v>
      </c>
      <c r="B305" s="156" t="s">
        <v>129</v>
      </c>
      <c r="C305" s="156" t="s">
        <v>19</v>
      </c>
      <c r="D305" s="156" t="s">
        <v>554</v>
      </c>
      <c r="E305" s="156" t="s">
        <v>458</v>
      </c>
      <c r="F305" s="156" t="s">
        <v>132</v>
      </c>
      <c r="G305" s="156" t="s">
        <v>638</v>
      </c>
      <c r="H305" s="170"/>
      <c r="I305" s="171">
        <v>0</v>
      </c>
      <c r="J305" s="171">
        <v>3</v>
      </c>
      <c r="K305" s="171">
        <v>0</v>
      </c>
      <c r="L305" s="171">
        <f t="shared" si="26"/>
        <v>3</v>
      </c>
      <c r="M305" s="171">
        <v>5</v>
      </c>
      <c r="N305" s="156" t="str">
        <f t="shared" si="27"/>
        <v>Request</v>
      </c>
      <c r="O305" s="158" t="s">
        <v>25</v>
      </c>
      <c r="P305" s="157" t="str">
        <f t="shared" si="28"/>
        <v>Newly Requested Spares</v>
      </c>
    </row>
    <row r="306" spans="1:16" s="122" customFormat="1" ht="11.25" customHeight="1" x14ac:dyDescent="0.25">
      <c r="A306" s="181">
        <v>299</v>
      </c>
      <c r="B306" s="156" t="s">
        <v>18</v>
      </c>
      <c r="C306" s="156" t="s">
        <v>30</v>
      </c>
      <c r="D306" s="156" t="s">
        <v>554</v>
      </c>
      <c r="E306" s="156" t="s">
        <v>735</v>
      </c>
      <c r="F306" s="156" t="s">
        <v>83</v>
      </c>
      <c r="G306" s="156" t="s">
        <v>638</v>
      </c>
      <c r="H306" s="170"/>
      <c r="I306" s="171">
        <v>0</v>
      </c>
      <c r="J306" s="171">
        <v>1</v>
      </c>
      <c r="K306" s="171">
        <v>0</v>
      </c>
      <c r="L306" s="171">
        <f t="shared" si="26"/>
        <v>1</v>
      </c>
      <c r="M306" s="171">
        <v>1</v>
      </c>
      <c r="N306" s="156" t="str">
        <f t="shared" si="27"/>
        <v>Request</v>
      </c>
      <c r="O306" s="158" t="s">
        <v>25</v>
      </c>
      <c r="P306" s="157" t="str">
        <f t="shared" si="28"/>
        <v>Newly Requested Spares</v>
      </c>
    </row>
    <row r="307" spans="1:16" s="117" customFormat="1" ht="22.5" x14ac:dyDescent="0.25">
      <c r="A307" s="181">
        <v>300</v>
      </c>
      <c r="B307" s="157" t="s">
        <v>963</v>
      </c>
      <c r="C307" s="156" t="s">
        <v>342</v>
      </c>
      <c r="D307" s="157" t="s">
        <v>554</v>
      </c>
      <c r="E307" s="159" t="s">
        <v>567</v>
      </c>
      <c r="F307" s="172" t="s">
        <v>83</v>
      </c>
      <c r="G307" s="156" t="s">
        <v>638</v>
      </c>
      <c r="H307" s="172"/>
      <c r="I307" s="171">
        <v>0</v>
      </c>
      <c r="J307" s="171">
        <v>1</v>
      </c>
      <c r="K307" s="171">
        <v>0</v>
      </c>
      <c r="L307" s="171">
        <f t="shared" si="26"/>
        <v>1</v>
      </c>
      <c r="M307" s="174">
        <v>2</v>
      </c>
      <c r="N307" s="156" t="str">
        <f t="shared" si="27"/>
        <v>Request</v>
      </c>
      <c r="O307" s="158" t="s">
        <v>25</v>
      </c>
      <c r="P307" s="157" t="s">
        <v>391</v>
      </c>
    </row>
    <row r="308" spans="1:16" s="117" customFormat="1" ht="11.25" customHeight="1" x14ac:dyDescent="0.25">
      <c r="A308" s="181">
        <v>301</v>
      </c>
      <c r="B308" s="156" t="s">
        <v>557</v>
      </c>
      <c r="C308" s="156" t="s">
        <v>379</v>
      </c>
      <c r="D308" s="157" t="s">
        <v>554</v>
      </c>
      <c r="E308" s="156" t="s">
        <v>560</v>
      </c>
      <c r="F308" s="172" t="s">
        <v>83</v>
      </c>
      <c r="G308" s="156" t="s">
        <v>638</v>
      </c>
      <c r="H308" s="172"/>
      <c r="I308" s="171">
        <v>0</v>
      </c>
      <c r="J308" s="171">
        <v>2</v>
      </c>
      <c r="K308" s="171">
        <v>0</v>
      </c>
      <c r="L308" s="171">
        <f t="shared" si="26"/>
        <v>2</v>
      </c>
      <c r="M308" s="174">
        <v>5</v>
      </c>
      <c r="N308" s="156" t="str">
        <f t="shared" si="27"/>
        <v>Request</v>
      </c>
      <c r="O308" s="158" t="s">
        <v>25</v>
      </c>
      <c r="P308" s="157" t="str">
        <f>IF(N308="Request","Newly Requested Spares","")</f>
        <v>Newly Requested Spares</v>
      </c>
    </row>
    <row r="309" spans="1:16" s="117" customFormat="1" ht="11.25" customHeight="1" x14ac:dyDescent="0.25">
      <c r="A309" s="181">
        <v>302</v>
      </c>
      <c r="B309" s="156" t="s">
        <v>129</v>
      </c>
      <c r="C309" s="156" t="s">
        <v>379</v>
      </c>
      <c r="D309" s="157" t="s">
        <v>554</v>
      </c>
      <c r="E309" s="156" t="s">
        <v>667</v>
      </c>
      <c r="F309" s="172" t="s">
        <v>83</v>
      </c>
      <c r="G309" s="156" t="s">
        <v>386</v>
      </c>
      <c r="H309" s="172"/>
      <c r="I309" s="171">
        <v>0</v>
      </c>
      <c r="J309" s="171">
        <v>8</v>
      </c>
      <c r="K309" s="171">
        <v>0</v>
      </c>
      <c r="L309" s="171">
        <f t="shared" si="26"/>
        <v>8</v>
      </c>
      <c r="M309" s="174">
        <v>5</v>
      </c>
      <c r="N309" s="156" t="str">
        <f t="shared" si="27"/>
        <v/>
      </c>
      <c r="O309" s="158" t="s">
        <v>25</v>
      </c>
      <c r="P309" s="157" t="str">
        <f>IF(N309="Request","Newly Requested Spares","")</f>
        <v/>
      </c>
    </row>
    <row r="310" spans="1:16" s="117" customFormat="1" ht="11.25" x14ac:dyDescent="0.25">
      <c r="A310" s="181">
        <v>303</v>
      </c>
      <c r="B310" s="156" t="s">
        <v>129</v>
      </c>
      <c r="C310" s="156" t="s">
        <v>379</v>
      </c>
      <c r="D310" s="157" t="s">
        <v>554</v>
      </c>
      <c r="E310" s="156" t="s">
        <v>668</v>
      </c>
      <c r="F310" s="172" t="s">
        <v>83</v>
      </c>
      <c r="G310" s="156" t="s">
        <v>638</v>
      </c>
      <c r="H310" s="172"/>
      <c r="I310" s="171">
        <v>0</v>
      </c>
      <c r="J310" s="171">
        <v>2</v>
      </c>
      <c r="K310" s="171">
        <v>0</v>
      </c>
      <c r="L310" s="171">
        <f t="shared" si="26"/>
        <v>2</v>
      </c>
      <c r="M310" s="174">
        <v>5</v>
      </c>
      <c r="N310" s="156" t="str">
        <f t="shared" si="27"/>
        <v>Request</v>
      </c>
      <c r="O310" s="158" t="s">
        <v>25</v>
      </c>
      <c r="P310" s="157" t="str">
        <f>IF(N310="Request","Newly Requested Spares","")</f>
        <v>Newly Requested Spares</v>
      </c>
    </row>
    <row r="311" spans="1:16" s="117" customFormat="1" ht="11.25" hidden="1" x14ac:dyDescent="0.25">
      <c r="A311" s="181">
        <v>304</v>
      </c>
      <c r="B311" s="156" t="s">
        <v>570</v>
      </c>
      <c r="C311" s="156" t="s">
        <v>379</v>
      </c>
      <c r="D311" s="157" t="s">
        <v>554</v>
      </c>
      <c r="E311" s="156" t="s">
        <v>670</v>
      </c>
      <c r="F311" s="172" t="s">
        <v>83</v>
      </c>
      <c r="G311" s="156" t="s">
        <v>638</v>
      </c>
      <c r="H311" s="172"/>
      <c r="I311" s="171">
        <v>0</v>
      </c>
      <c r="J311" s="171">
        <v>2</v>
      </c>
      <c r="K311" s="171">
        <v>0</v>
      </c>
      <c r="L311" s="171">
        <f t="shared" si="26"/>
        <v>2</v>
      </c>
      <c r="M311" s="174">
        <v>2</v>
      </c>
      <c r="N311" s="156" t="str">
        <f t="shared" si="27"/>
        <v>Request</v>
      </c>
      <c r="O311" s="158" t="s">
        <v>25</v>
      </c>
      <c r="P311" s="157" t="str">
        <f>IF(N311="Request","Newly Requested Spares","")</f>
        <v>Newly Requested Spares</v>
      </c>
    </row>
    <row r="312" spans="1:16" s="117" customFormat="1" ht="11.25" x14ac:dyDescent="0.25">
      <c r="A312" s="181">
        <v>305</v>
      </c>
      <c r="B312" s="156" t="s">
        <v>168</v>
      </c>
      <c r="C312" s="156" t="s">
        <v>248</v>
      </c>
      <c r="D312" s="157" t="s">
        <v>554</v>
      </c>
      <c r="E312" s="156" t="s">
        <v>572</v>
      </c>
      <c r="F312" s="172" t="s">
        <v>83</v>
      </c>
      <c r="G312" s="156" t="s">
        <v>638</v>
      </c>
      <c r="H312" s="172"/>
      <c r="I312" s="171">
        <v>0</v>
      </c>
      <c r="J312" s="171">
        <v>0</v>
      </c>
      <c r="K312" s="171">
        <v>0</v>
      </c>
      <c r="L312" s="171">
        <f t="shared" si="26"/>
        <v>0</v>
      </c>
      <c r="M312" s="174">
        <v>2</v>
      </c>
      <c r="N312" s="156" t="str">
        <f t="shared" si="27"/>
        <v>Request</v>
      </c>
      <c r="O312" s="158" t="s">
        <v>25</v>
      </c>
      <c r="P312" s="157" t="str">
        <f>IF(N312="Request","Newly Requested Spares","")</f>
        <v>Newly Requested Spares</v>
      </c>
    </row>
    <row r="313" spans="1:16" s="117" customFormat="1" ht="11.25" x14ac:dyDescent="0.25">
      <c r="A313" s="181">
        <v>306</v>
      </c>
      <c r="B313" s="156" t="s">
        <v>129</v>
      </c>
      <c r="C313" s="156" t="s">
        <v>379</v>
      </c>
      <c r="D313" s="157" t="s">
        <v>554</v>
      </c>
      <c r="E313" s="156" t="s">
        <v>967</v>
      </c>
      <c r="F313" s="172" t="s">
        <v>83</v>
      </c>
      <c r="G313" s="156" t="s">
        <v>638</v>
      </c>
      <c r="H313" s="172"/>
      <c r="I313" s="171">
        <v>0</v>
      </c>
      <c r="J313" s="171">
        <v>2</v>
      </c>
      <c r="K313" s="171">
        <v>0</v>
      </c>
      <c r="L313" s="171">
        <f t="shared" si="26"/>
        <v>2</v>
      </c>
      <c r="M313" s="174">
        <v>5</v>
      </c>
      <c r="N313" s="156" t="str">
        <f t="shared" si="27"/>
        <v>Request</v>
      </c>
      <c r="O313" s="158" t="s">
        <v>25</v>
      </c>
      <c r="P313" s="157"/>
    </row>
    <row r="314" spans="1:16" s="117" customFormat="1" ht="11.25" customHeight="1" x14ac:dyDescent="0.25">
      <c r="A314" s="181">
        <v>307</v>
      </c>
      <c r="B314" s="157" t="s">
        <v>829</v>
      </c>
      <c r="C314" s="175" t="s">
        <v>19</v>
      </c>
      <c r="D314" s="173" t="s">
        <v>554</v>
      </c>
      <c r="E314" s="158" t="s">
        <v>848</v>
      </c>
      <c r="F314" s="173" t="s">
        <v>83</v>
      </c>
      <c r="G314" s="173" t="s">
        <v>386</v>
      </c>
      <c r="H314" s="172"/>
      <c r="I314" s="171">
        <v>0</v>
      </c>
      <c r="J314" s="171">
        <v>25</v>
      </c>
      <c r="K314" s="171">
        <v>0</v>
      </c>
      <c r="L314" s="171">
        <f t="shared" si="26"/>
        <v>25</v>
      </c>
      <c r="M314" s="171">
        <v>5</v>
      </c>
      <c r="N314" s="156" t="str">
        <f t="shared" si="27"/>
        <v/>
      </c>
      <c r="O314" s="158" t="s">
        <v>25</v>
      </c>
      <c r="P314" s="157" t="str">
        <f t="shared" ref="P314:P335" si="29">IF(N314="Request","Newly Requested Spares","")</f>
        <v/>
      </c>
    </row>
    <row r="315" spans="1:16" s="117" customFormat="1" ht="11.25" customHeight="1" x14ac:dyDescent="0.25">
      <c r="A315" s="181">
        <v>308</v>
      </c>
      <c r="B315" s="157" t="s">
        <v>829</v>
      </c>
      <c r="C315" s="175" t="s">
        <v>19</v>
      </c>
      <c r="D315" s="173" t="s">
        <v>554</v>
      </c>
      <c r="E315" s="158" t="s">
        <v>832</v>
      </c>
      <c r="F315" s="173" t="s">
        <v>83</v>
      </c>
      <c r="G315" s="173" t="s">
        <v>386</v>
      </c>
      <c r="H315" s="172"/>
      <c r="I315" s="171">
        <v>0</v>
      </c>
      <c r="J315" s="171">
        <v>12</v>
      </c>
      <c r="K315" s="171">
        <v>0</v>
      </c>
      <c r="L315" s="171">
        <f t="shared" si="26"/>
        <v>12</v>
      </c>
      <c r="M315" s="171">
        <v>5</v>
      </c>
      <c r="N315" s="156" t="str">
        <f t="shared" si="27"/>
        <v/>
      </c>
      <c r="O315" s="158" t="s">
        <v>25</v>
      </c>
      <c r="P315" s="157" t="str">
        <f t="shared" si="29"/>
        <v/>
      </c>
    </row>
    <row r="316" spans="1:16" s="117" customFormat="1" ht="11.25" hidden="1" customHeight="1" x14ac:dyDescent="0.25">
      <c r="A316" s="181">
        <v>309</v>
      </c>
      <c r="B316" s="175" t="s">
        <v>833</v>
      </c>
      <c r="C316" s="175" t="s">
        <v>19</v>
      </c>
      <c r="D316" s="173" t="s">
        <v>554</v>
      </c>
      <c r="E316" s="158" t="s">
        <v>836</v>
      </c>
      <c r="F316" s="173" t="s">
        <v>22</v>
      </c>
      <c r="G316" s="173" t="s">
        <v>386</v>
      </c>
      <c r="H316" s="170"/>
      <c r="I316" s="171">
        <v>0</v>
      </c>
      <c r="J316" s="171">
        <v>27</v>
      </c>
      <c r="K316" s="171">
        <v>0</v>
      </c>
      <c r="L316" s="171">
        <f t="shared" si="26"/>
        <v>27</v>
      </c>
      <c r="M316" s="171">
        <v>5</v>
      </c>
      <c r="N316" s="156" t="str">
        <f t="shared" si="27"/>
        <v/>
      </c>
      <c r="O316" s="158" t="s">
        <v>25</v>
      </c>
      <c r="P316" s="157" t="str">
        <f t="shared" si="29"/>
        <v/>
      </c>
    </row>
    <row r="317" spans="1:16" s="117" customFormat="1" ht="11.25" hidden="1" customHeight="1" x14ac:dyDescent="0.25">
      <c r="A317" s="181">
        <v>310</v>
      </c>
      <c r="B317" s="175" t="s">
        <v>834</v>
      </c>
      <c r="C317" s="175" t="s">
        <v>19</v>
      </c>
      <c r="D317" s="173" t="s">
        <v>554</v>
      </c>
      <c r="E317" s="158" t="s">
        <v>846</v>
      </c>
      <c r="F317" s="173" t="s">
        <v>83</v>
      </c>
      <c r="G317" s="173" t="s">
        <v>386</v>
      </c>
      <c r="H317" s="170"/>
      <c r="I317" s="171">
        <v>0</v>
      </c>
      <c r="J317" s="171">
        <v>7</v>
      </c>
      <c r="K317" s="171">
        <v>0</v>
      </c>
      <c r="L317" s="171">
        <f t="shared" si="26"/>
        <v>7</v>
      </c>
      <c r="M317" s="171">
        <v>1</v>
      </c>
      <c r="N317" s="156" t="str">
        <f t="shared" si="27"/>
        <v/>
      </c>
      <c r="O317" s="158" t="s">
        <v>25</v>
      </c>
      <c r="P317" s="157" t="str">
        <f t="shared" si="29"/>
        <v/>
      </c>
    </row>
    <row r="318" spans="1:16" s="117" customFormat="1" ht="11.25" hidden="1" customHeight="1" x14ac:dyDescent="0.25">
      <c r="A318" s="181">
        <v>311</v>
      </c>
      <c r="B318" s="175" t="s">
        <v>834</v>
      </c>
      <c r="C318" s="175" t="s">
        <v>19</v>
      </c>
      <c r="D318" s="173" t="s">
        <v>554</v>
      </c>
      <c r="E318" s="158" t="s">
        <v>847</v>
      </c>
      <c r="F318" s="173" t="s">
        <v>83</v>
      </c>
      <c r="G318" s="173" t="s">
        <v>386</v>
      </c>
      <c r="H318" s="170"/>
      <c r="I318" s="171">
        <v>0</v>
      </c>
      <c r="J318" s="171">
        <v>8</v>
      </c>
      <c r="K318" s="171">
        <v>0</v>
      </c>
      <c r="L318" s="171">
        <f t="shared" si="26"/>
        <v>8</v>
      </c>
      <c r="M318" s="171">
        <v>1</v>
      </c>
      <c r="N318" s="156" t="str">
        <f t="shared" si="27"/>
        <v/>
      </c>
      <c r="O318" s="158" t="s">
        <v>25</v>
      </c>
      <c r="P318" s="157" t="str">
        <f t="shared" si="29"/>
        <v/>
      </c>
    </row>
    <row r="319" spans="1:16" s="117" customFormat="1" ht="11.25" customHeight="1" x14ac:dyDescent="0.25">
      <c r="A319" s="181">
        <v>312</v>
      </c>
      <c r="B319" s="175" t="s">
        <v>835</v>
      </c>
      <c r="C319" s="175" t="s">
        <v>19</v>
      </c>
      <c r="D319" s="173" t="s">
        <v>554</v>
      </c>
      <c r="E319" s="158" t="s">
        <v>808</v>
      </c>
      <c r="F319" s="173" t="s">
        <v>83</v>
      </c>
      <c r="G319" s="173" t="s">
        <v>386</v>
      </c>
      <c r="H319" s="170"/>
      <c r="I319" s="171">
        <v>0</v>
      </c>
      <c r="J319" s="171">
        <v>1</v>
      </c>
      <c r="K319" s="171">
        <v>0</v>
      </c>
      <c r="L319" s="171">
        <f t="shared" si="26"/>
        <v>1</v>
      </c>
      <c r="M319" s="171">
        <v>5</v>
      </c>
      <c r="N319" s="156" t="str">
        <f t="shared" si="27"/>
        <v>Request</v>
      </c>
      <c r="O319" s="158" t="s">
        <v>25</v>
      </c>
      <c r="P319" s="157" t="str">
        <f t="shared" si="29"/>
        <v>Newly Requested Spares</v>
      </c>
    </row>
    <row r="320" spans="1:16" s="117" customFormat="1" ht="11.25" hidden="1" customHeight="1" x14ac:dyDescent="0.25">
      <c r="A320" s="181">
        <v>313</v>
      </c>
      <c r="B320" s="175" t="s">
        <v>923</v>
      </c>
      <c r="C320" s="175" t="s">
        <v>19</v>
      </c>
      <c r="D320" s="173" t="s">
        <v>554</v>
      </c>
      <c r="E320" s="158" t="s">
        <v>838</v>
      </c>
      <c r="F320" s="173" t="s">
        <v>83</v>
      </c>
      <c r="G320" s="173" t="s">
        <v>638</v>
      </c>
      <c r="H320" s="170"/>
      <c r="I320" s="171">
        <v>0</v>
      </c>
      <c r="J320" s="171">
        <v>11</v>
      </c>
      <c r="K320" s="171">
        <v>0</v>
      </c>
      <c r="L320" s="171">
        <f t="shared" si="26"/>
        <v>11</v>
      </c>
      <c r="M320" s="171">
        <v>2</v>
      </c>
      <c r="N320" s="156" t="str">
        <f t="shared" si="27"/>
        <v/>
      </c>
      <c r="O320" s="158" t="s">
        <v>25</v>
      </c>
      <c r="P320" s="157" t="str">
        <f t="shared" si="29"/>
        <v/>
      </c>
    </row>
    <row r="321" spans="1:16" s="117" customFormat="1" ht="11.25" hidden="1" customHeight="1" x14ac:dyDescent="0.25">
      <c r="A321" s="181">
        <v>314</v>
      </c>
      <c r="B321" s="157" t="s">
        <v>837</v>
      </c>
      <c r="C321" s="175" t="s">
        <v>19</v>
      </c>
      <c r="D321" s="173" t="s">
        <v>554</v>
      </c>
      <c r="E321" s="156" t="s">
        <v>840</v>
      </c>
      <c r="F321" s="173" t="s">
        <v>83</v>
      </c>
      <c r="G321" s="173" t="s">
        <v>638</v>
      </c>
      <c r="H321" s="170"/>
      <c r="I321" s="171">
        <v>0</v>
      </c>
      <c r="J321" s="171">
        <v>2</v>
      </c>
      <c r="K321" s="171">
        <v>0</v>
      </c>
      <c r="L321" s="171">
        <f t="shared" si="26"/>
        <v>2</v>
      </c>
      <c r="M321" s="171">
        <v>5</v>
      </c>
      <c r="N321" s="156" t="str">
        <f t="shared" si="27"/>
        <v>Request</v>
      </c>
      <c r="O321" s="158" t="s">
        <v>25</v>
      </c>
      <c r="P321" s="157" t="str">
        <f t="shared" si="29"/>
        <v>Newly Requested Spares</v>
      </c>
    </row>
    <row r="322" spans="1:16" s="117" customFormat="1" ht="11.25" hidden="1" customHeight="1" x14ac:dyDescent="0.25">
      <c r="A322" s="181">
        <v>315</v>
      </c>
      <c r="B322" s="157" t="s">
        <v>837</v>
      </c>
      <c r="C322" s="175" t="s">
        <v>19</v>
      </c>
      <c r="D322" s="173" t="s">
        <v>554</v>
      </c>
      <c r="E322" s="156" t="s">
        <v>841</v>
      </c>
      <c r="F322" s="173" t="s">
        <v>83</v>
      </c>
      <c r="G322" s="173" t="s">
        <v>638</v>
      </c>
      <c r="H322" s="172"/>
      <c r="I322" s="171">
        <v>0</v>
      </c>
      <c r="J322" s="171">
        <v>3</v>
      </c>
      <c r="K322" s="171">
        <v>0</v>
      </c>
      <c r="L322" s="171">
        <f t="shared" si="26"/>
        <v>3</v>
      </c>
      <c r="M322" s="171">
        <v>2</v>
      </c>
      <c r="N322" s="156" t="str">
        <f t="shared" si="27"/>
        <v/>
      </c>
      <c r="O322" s="158" t="s">
        <v>25</v>
      </c>
      <c r="P322" s="157" t="str">
        <f t="shared" si="29"/>
        <v/>
      </c>
    </row>
    <row r="323" spans="1:16" s="117" customFormat="1" ht="11.25" customHeight="1" x14ac:dyDescent="0.25">
      <c r="A323" s="181">
        <v>316</v>
      </c>
      <c r="B323" s="157" t="s">
        <v>839</v>
      </c>
      <c r="C323" s="175" t="s">
        <v>19</v>
      </c>
      <c r="D323" s="173" t="s">
        <v>554</v>
      </c>
      <c r="E323" s="186" t="s">
        <v>842</v>
      </c>
      <c r="F323" s="173" t="s">
        <v>141</v>
      </c>
      <c r="G323" s="173" t="s">
        <v>638</v>
      </c>
      <c r="H323" s="170"/>
      <c r="I323" s="171">
        <v>0</v>
      </c>
      <c r="J323" s="171">
        <v>9</v>
      </c>
      <c r="K323" s="171">
        <v>0</v>
      </c>
      <c r="L323" s="171">
        <f t="shared" si="26"/>
        <v>9</v>
      </c>
      <c r="M323" s="171">
        <v>5</v>
      </c>
      <c r="N323" s="156" t="str">
        <f t="shared" si="27"/>
        <v/>
      </c>
      <c r="O323" s="158" t="s">
        <v>25</v>
      </c>
      <c r="P323" s="157" t="str">
        <f t="shared" si="29"/>
        <v/>
      </c>
    </row>
    <row r="324" spans="1:16" s="117" customFormat="1" ht="11.25" customHeight="1" x14ac:dyDescent="0.25">
      <c r="A324" s="181">
        <v>317</v>
      </c>
      <c r="B324" s="157" t="s">
        <v>839</v>
      </c>
      <c r="C324" s="175" t="s">
        <v>19</v>
      </c>
      <c r="D324" s="173" t="s">
        <v>554</v>
      </c>
      <c r="E324" s="156" t="s">
        <v>843</v>
      </c>
      <c r="F324" s="173" t="s">
        <v>22</v>
      </c>
      <c r="G324" s="173" t="s">
        <v>638</v>
      </c>
      <c r="H324" s="170"/>
      <c r="I324" s="171">
        <v>0</v>
      </c>
      <c r="J324" s="171">
        <v>16</v>
      </c>
      <c r="K324" s="171">
        <v>0</v>
      </c>
      <c r="L324" s="171">
        <f t="shared" si="26"/>
        <v>16</v>
      </c>
      <c r="M324" s="171">
        <v>5</v>
      </c>
      <c r="N324" s="156" t="str">
        <f t="shared" si="27"/>
        <v/>
      </c>
      <c r="O324" s="158" t="s">
        <v>25</v>
      </c>
      <c r="P324" s="157" t="str">
        <f t="shared" si="29"/>
        <v/>
      </c>
    </row>
    <row r="325" spans="1:16" s="117" customFormat="1" ht="11.25" customHeight="1" x14ac:dyDescent="0.25">
      <c r="A325" s="181">
        <v>318</v>
      </c>
      <c r="B325" s="175" t="s">
        <v>844</v>
      </c>
      <c r="C325" s="175" t="s">
        <v>19</v>
      </c>
      <c r="D325" s="173" t="s">
        <v>554</v>
      </c>
      <c r="E325" s="158" t="s">
        <v>845</v>
      </c>
      <c r="F325" s="173" t="s">
        <v>83</v>
      </c>
      <c r="G325" s="173" t="s">
        <v>638</v>
      </c>
      <c r="H325" s="170"/>
      <c r="I325" s="171">
        <v>0</v>
      </c>
      <c r="J325" s="171">
        <v>0</v>
      </c>
      <c r="K325" s="171">
        <v>0</v>
      </c>
      <c r="L325" s="171">
        <f t="shared" ref="L325:L388" si="30">I325+J325-K325</f>
        <v>0</v>
      </c>
      <c r="M325" s="171">
        <v>5</v>
      </c>
      <c r="N325" s="156" t="str">
        <f t="shared" si="27"/>
        <v>Request</v>
      </c>
      <c r="O325" s="158" t="s">
        <v>25</v>
      </c>
      <c r="P325" s="157" t="str">
        <f t="shared" si="29"/>
        <v>Newly Requested Spares</v>
      </c>
    </row>
    <row r="326" spans="1:16" s="117" customFormat="1" ht="11.25" customHeight="1" x14ac:dyDescent="0.25">
      <c r="A326" s="181">
        <v>319</v>
      </c>
      <c r="B326" s="175" t="s">
        <v>851</v>
      </c>
      <c r="C326" s="175" t="s">
        <v>19</v>
      </c>
      <c r="D326" s="173" t="s">
        <v>554</v>
      </c>
      <c r="E326" s="158" t="s">
        <v>982</v>
      </c>
      <c r="F326" s="173" t="s">
        <v>83</v>
      </c>
      <c r="G326" s="173" t="s">
        <v>638</v>
      </c>
      <c r="H326" s="170"/>
      <c r="I326" s="171">
        <v>0</v>
      </c>
      <c r="J326" s="171">
        <v>1</v>
      </c>
      <c r="K326" s="171">
        <v>0</v>
      </c>
      <c r="L326" s="171">
        <f t="shared" si="30"/>
        <v>1</v>
      </c>
      <c r="M326" s="171">
        <v>5</v>
      </c>
      <c r="N326" s="156" t="str">
        <f t="shared" si="27"/>
        <v>Request</v>
      </c>
      <c r="O326" s="158" t="s">
        <v>25</v>
      </c>
      <c r="P326" s="157" t="str">
        <f t="shared" si="29"/>
        <v>Newly Requested Spares</v>
      </c>
    </row>
    <row r="327" spans="1:16" s="117" customFormat="1" ht="11.25" hidden="1" x14ac:dyDescent="0.25">
      <c r="A327" s="181">
        <v>320</v>
      </c>
      <c r="B327" s="158" t="s">
        <v>853</v>
      </c>
      <c r="C327" s="175" t="s">
        <v>866</v>
      </c>
      <c r="D327" s="159" t="s">
        <v>554</v>
      </c>
      <c r="E327" s="159" t="s">
        <v>198</v>
      </c>
      <c r="F327" s="159" t="s">
        <v>83</v>
      </c>
      <c r="G327" s="173" t="s">
        <v>386</v>
      </c>
      <c r="H327" s="172"/>
      <c r="I327" s="171">
        <v>0</v>
      </c>
      <c r="J327" s="171">
        <v>3</v>
      </c>
      <c r="K327" s="171">
        <v>0</v>
      </c>
      <c r="L327" s="171">
        <f t="shared" si="30"/>
        <v>3</v>
      </c>
      <c r="M327" s="171">
        <v>2</v>
      </c>
      <c r="N327" s="156" t="str">
        <f t="shared" si="27"/>
        <v/>
      </c>
      <c r="O327" s="158" t="s">
        <v>25</v>
      </c>
      <c r="P327" s="157" t="str">
        <f t="shared" si="29"/>
        <v/>
      </c>
    </row>
    <row r="328" spans="1:16" s="117" customFormat="1" ht="11.25" x14ac:dyDescent="0.25">
      <c r="A328" s="181">
        <v>321</v>
      </c>
      <c r="B328" s="176" t="s">
        <v>730</v>
      </c>
      <c r="C328" s="175" t="s">
        <v>19</v>
      </c>
      <c r="D328" s="175" t="s">
        <v>554</v>
      </c>
      <c r="E328" s="175" t="s">
        <v>1050</v>
      </c>
      <c r="F328" s="180" t="s">
        <v>198</v>
      </c>
      <c r="G328" s="173" t="s">
        <v>386</v>
      </c>
      <c r="H328" s="172"/>
      <c r="I328" s="171">
        <v>0</v>
      </c>
      <c r="J328" s="171">
        <v>2</v>
      </c>
      <c r="K328" s="171">
        <v>0</v>
      </c>
      <c r="L328" s="171">
        <f t="shared" si="30"/>
        <v>2</v>
      </c>
      <c r="M328" s="171">
        <v>1</v>
      </c>
      <c r="N328" s="156" t="str">
        <f t="shared" ref="N328:N391" si="31">IF((L328&lt;=M328),"Request","")</f>
        <v/>
      </c>
      <c r="O328" s="158" t="s">
        <v>25</v>
      </c>
      <c r="P328" s="157" t="str">
        <f t="shared" si="29"/>
        <v/>
      </c>
    </row>
    <row r="329" spans="1:16" s="117" customFormat="1" ht="11.25" hidden="1" x14ac:dyDescent="0.25">
      <c r="A329" s="181">
        <v>322</v>
      </c>
      <c r="B329" s="176" t="s">
        <v>1051</v>
      </c>
      <c r="C329" s="175" t="s">
        <v>19</v>
      </c>
      <c r="D329" s="175" t="s">
        <v>554</v>
      </c>
      <c r="E329" s="175" t="s">
        <v>1050</v>
      </c>
      <c r="F329" s="180" t="s">
        <v>198</v>
      </c>
      <c r="G329" s="173" t="s">
        <v>386</v>
      </c>
      <c r="H329" s="172"/>
      <c r="I329" s="171">
        <v>0</v>
      </c>
      <c r="J329" s="171">
        <v>3</v>
      </c>
      <c r="K329" s="171">
        <v>0</v>
      </c>
      <c r="L329" s="171">
        <f t="shared" si="30"/>
        <v>3</v>
      </c>
      <c r="M329" s="171">
        <v>1</v>
      </c>
      <c r="N329" s="156" t="str">
        <f t="shared" si="31"/>
        <v/>
      </c>
      <c r="O329" s="158" t="s">
        <v>25</v>
      </c>
      <c r="P329" s="157" t="str">
        <f t="shared" si="29"/>
        <v/>
      </c>
    </row>
    <row r="330" spans="1:16" s="117" customFormat="1" ht="11.25" x14ac:dyDescent="0.25">
      <c r="A330" s="181">
        <v>323</v>
      </c>
      <c r="B330" s="176" t="s">
        <v>730</v>
      </c>
      <c r="C330" s="175" t="s">
        <v>19</v>
      </c>
      <c r="D330" s="175" t="s">
        <v>554</v>
      </c>
      <c r="E330" s="175" t="s">
        <v>1052</v>
      </c>
      <c r="F330" s="180" t="s">
        <v>22</v>
      </c>
      <c r="G330" s="173" t="s">
        <v>386</v>
      </c>
      <c r="H330" s="172"/>
      <c r="I330" s="171">
        <v>0</v>
      </c>
      <c r="J330" s="171">
        <v>1</v>
      </c>
      <c r="K330" s="171">
        <v>0</v>
      </c>
      <c r="L330" s="171">
        <f t="shared" si="30"/>
        <v>1</v>
      </c>
      <c r="M330" s="171">
        <v>1</v>
      </c>
      <c r="N330" s="156" t="str">
        <f t="shared" si="31"/>
        <v>Request</v>
      </c>
      <c r="O330" s="158" t="s">
        <v>25</v>
      </c>
      <c r="P330" s="157" t="str">
        <f t="shared" si="29"/>
        <v>Newly Requested Spares</v>
      </c>
    </row>
    <row r="331" spans="1:16" s="117" customFormat="1" ht="11.25" customHeight="1" x14ac:dyDescent="0.25">
      <c r="A331" s="181">
        <v>324</v>
      </c>
      <c r="B331" s="176" t="s">
        <v>730</v>
      </c>
      <c r="C331" s="175" t="s">
        <v>19</v>
      </c>
      <c r="D331" s="175" t="s">
        <v>554</v>
      </c>
      <c r="E331" s="175" t="s">
        <v>1053</v>
      </c>
      <c r="F331" s="180" t="s">
        <v>22</v>
      </c>
      <c r="G331" s="173" t="s">
        <v>386</v>
      </c>
      <c r="H331" s="172"/>
      <c r="I331" s="171">
        <v>0</v>
      </c>
      <c r="J331" s="171">
        <v>2</v>
      </c>
      <c r="K331" s="171">
        <v>0</v>
      </c>
      <c r="L331" s="171">
        <f t="shared" si="30"/>
        <v>2</v>
      </c>
      <c r="M331" s="171">
        <v>1</v>
      </c>
      <c r="N331" s="156" t="str">
        <f t="shared" si="31"/>
        <v/>
      </c>
      <c r="O331" s="158" t="s">
        <v>25</v>
      </c>
      <c r="P331" s="157" t="str">
        <f t="shared" si="29"/>
        <v/>
      </c>
    </row>
    <row r="332" spans="1:16" s="117" customFormat="1" ht="11.25" customHeight="1" x14ac:dyDescent="0.25">
      <c r="A332" s="181">
        <v>325</v>
      </c>
      <c r="B332" s="176" t="s">
        <v>557</v>
      </c>
      <c r="C332" s="175" t="s">
        <v>19</v>
      </c>
      <c r="D332" s="175" t="s">
        <v>554</v>
      </c>
      <c r="E332" s="175" t="s">
        <v>1054</v>
      </c>
      <c r="F332" s="180" t="s">
        <v>733</v>
      </c>
      <c r="G332" s="173" t="s">
        <v>386</v>
      </c>
      <c r="H332" s="172"/>
      <c r="I332" s="171">
        <v>0</v>
      </c>
      <c r="J332" s="171">
        <v>100</v>
      </c>
      <c r="K332" s="171">
        <v>0</v>
      </c>
      <c r="L332" s="171">
        <f t="shared" si="30"/>
        <v>100</v>
      </c>
      <c r="M332" s="171">
        <v>10</v>
      </c>
      <c r="N332" s="156" t="str">
        <f t="shared" si="31"/>
        <v/>
      </c>
      <c r="O332" s="158" t="s">
        <v>25</v>
      </c>
      <c r="P332" s="157" t="str">
        <f t="shared" si="29"/>
        <v/>
      </c>
    </row>
    <row r="333" spans="1:16" s="117" customFormat="1" ht="11.25" hidden="1" customHeight="1" x14ac:dyDescent="0.25">
      <c r="A333" s="181">
        <v>326</v>
      </c>
      <c r="B333" s="157" t="s">
        <v>999</v>
      </c>
      <c r="C333" s="175" t="s">
        <v>19</v>
      </c>
      <c r="D333" s="175" t="s">
        <v>554</v>
      </c>
      <c r="E333" s="176" t="s">
        <v>1059</v>
      </c>
      <c r="F333" s="180" t="s">
        <v>83</v>
      </c>
      <c r="G333" s="173" t="s">
        <v>638</v>
      </c>
      <c r="H333" s="172"/>
      <c r="I333" s="171">
        <v>0</v>
      </c>
      <c r="J333" s="171">
        <v>1</v>
      </c>
      <c r="K333" s="171">
        <v>0</v>
      </c>
      <c r="L333" s="171">
        <f t="shared" si="30"/>
        <v>1</v>
      </c>
      <c r="M333" s="171">
        <v>1</v>
      </c>
      <c r="N333" s="156" t="str">
        <f t="shared" si="31"/>
        <v>Request</v>
      </c>
      <c r="O333" s="158" t="s">
        <v>25</v>
      </c>
      <c r="P333" s="157" t="str">
        <f t="shared" si="29"/>
        <v>Newly Requested Spares</v>
      </c>
    </row>
    <row r="334" spans="1:16" s="117" customFormat="1" ht="11.25" hidden="1" customHeight="1" x14ac:dyDescent="0.25">
      <c r="A334" s="181">
        <v>327</v>
      </c>
      <c r="B334" s="157" t="s">
        <v>999</v>
      </c>
      <c r="C334" s="175" t="s">
        <v>19</v>
      </c>
      <c r="D334" s="175" t="s">
        <v>554</v>
      </c>
      <c r="E334" s="176" t="s">
        <v>1060</v>
      </c>
      <c r="F334" s="180" t="s">
        <v>83</v>
      </c>
      <c r="G334" s="173" t="s">
        <v>638</v>
      </c>
      <c r="H334" s="172"/>
      <c r="I334" s="171">
        <v>0</v>
      </c>
      <c r="J334" s="171">
        <v>2</v>
      </c>
      <c r="K334" s="171">
        <v>0</v>
      </c>
      <c r="L334" s="171">
        <f t="shared" si="30"/>
        <v>2</v>
      </c>
      <c r="M334" s="171">
        <v>1</v>
      </c>
      <c r="N334" s="156" t="str">
        <f t="shared" si="31"/>
        <v/>
      </c>
      <c r="O334" s="158" t="s">
        <v>25</v>
      </c>
      <c r="P334" s="157" t="str">
        <f t="shared" si="29"/>
        <v/>
      </c>
    </row>
    <row r="335" spans="1:16" s="117" customFormat="1" ht="11.25" customHeight="1" x14ac:dyDescent="0.25">
      <c r="A335" s="181">
        <v>328</v>
      </c>
      <c r="B335" s="159" t="s">
        <v>1068</v>
      </c>
      <c r="C335" s="175" t="s">
        <v>19</v>
      </c>
      <c r="D335" s="175" t="s">
        <v>554</v>
      </c>
      <c r="E335" s="176" t="s">
        <v>1083</v>
      </c>
      <c r="F335" s="180" t="s">
        <v>1064</v>
      </c>
      <c r="G335" s="173" t="s">
        <v>386</v>
      </c>
      <c r="H335" s="172"/>
      <c r="I335" s="171">
        <v>0</v>
      </c>
      <c r="J335" s="171">
        <v>45</v>
      </c>
      <c r="K335" s="171">
        <v>0</v>
      </c>
      <c r="L335" s="171">
        <f t="shared" si="30"/>
        <v>45</v>
      </c>
      <c r="M335" s="171">
        <v>5</v>
      </c>
      <c r="N335" s="156" t="str">
        <f t="shared" si="31"/>
        <v/>
      </c>
      <c r="O335" s="158" t="s">
        <v>25</v>
      </c>
      <c r="P335" s="157" t="str">
        <f t="shared" si="29"/>
        <v/>
      </c>
    </row>
    <row r="336" spans="1:16" s="117" customFormat="1" ht="11.25" hidden="1" customHeight="1" x14ac:dyDescent="0.25">
      <c r="A336" s="181">
        <v>329</v>
      </c>
      <c r="B336" s="156" t="s">
        <v>876</v>
      </c>
      <c r="C336" s="156" t="s">
        <v>30</v>
      </c>
      <c r="D336" s="187" t="s">
        <v>554</v>
      </c>
      <c r="E336" s="187" t="s">
        <v>1124</v>
      </c>
      <c r="F336" s="176" t="s">
        <v>83</v>
      </c>
      <c r="G336" s="156" t="s">
        <v>386</v>
      </c>
      <c r="H336" s="170"/>
      <c r="I336" s="171">
        <v>0</v>
      </c>
      <c r="J336" s="171">
        <v>2</v>
      </c>
      <c r="K336" s="171">
        <v>0</v>
      </c>
      <c r="L336" s="171">
        <f t="shared" si="30"/>
        <v>2</v>
      </c>
      <c r="M336" s="171">
        <v>1</v>
      </c>
      <c r="N336" s="156" t="str">
        <f t="shared" si="31"/>
        <v/>
      </c>
      <c r="O336" s="158"/>
      <c r="P336" s="157"/>
    </row>
    <row r="337" spans="1:16" s="117" customFormat="1" ht="11.25" hidden="1" customHeight="1" x14ac:dyDescent="0.25">
      <c r="A337" s="181">
        <v>330</v>
      </c>
      <c r="B337" s="158" t="s">
        <v>1125</v>
      </c>
      <c r="C337" s="156" t="s">
        <v>30</v>
      </c>
      <c r="D337" s="187" t="s">
        <v>554</v>
      </c>
      <c r="E337" s="187" t="s">
        <v>1126</v>
      </c>
      <c r="F337" s="176" t="s">
        <v>789</v>
      </c>
      <c r="G337" s="156" t="s">
        <v>386</v>
      </c>
      <c r="H337" s="170"/>
      <c r="I337" s="171">
        <v>0</v>
      </c>
      <c r="J337" s="171">
        <v>12</v>
      </c>
      <c r="K337" s="171">
        <v>0</v>
      </c>
      <c r="L337" s="171">
        <f t="shared" si="30"/>
        <v>12</v>
      </c>
      <c r="M337" s="171">
        <v>1</v>
      </c>
      <c r="N337" s="156" t="str">
        <f t="shared" si="31"/>
        <v/>
      </c>
      <c r="O337" s="158"/>
      <c r="P337" s="157"/>
    </row>
    <row r="338" spans="1:16" s="117" customFormat="1" ht="11.25" customHeight="1" x14ac:dyDescent="0.25">
      <c r="A338" s="181">
        <v>331</v>
      </c>
      <c r="B338" s="173" t="s">
        <v>1133</v>
      </c>
      <c r="C338" s="156" t="s">
        <v>30</v>
      </c>
      <c r="D338" s="187" t="s">
        <v>554</v>
      </c>
      <c r="E338" s="159" t="s">
        <v>1162</v>
      </c>
      <c r="F338" s="156" t="s">
        <v>198</v>
      </c>
      <c r="G338" s="156" t="s">
        <v>638</v>
      </c>
      <c r="H338" s="170"/>
      <c r="I338" s="171">
        <v>0</v>
      </c>
      <c r="J338" s="171">
        <v>26</v>
      </c>
      <c r="K338" s="171">
        <v>0</v>
      </c>
      <c r="L338" s="171">
        <f t="shared" si="30"/>
        <v>26</v>
      </c>
      <c r="M338" s="171">
        <v>2</v>
      </c>
      <c r="N338" s="156" t="str">
        <f t="shared" si="31"/>
        <v/>
      </c>
      <c r="O338" s="158"/>
      <c r="P338" s="157"/>
    </row>
    <row r="339" spans="1:16" s="117" customFormat="1" ht="11.25" customHeight="1" x14ac:dyDescent="0.25">
      <c r="A339" s="181">
        <v>332</v>
      </c>
      <c r="B339" s="173" t="s">
        <v>1133</v>
      </c>
      <c r="C339" s="156" t="s">
        <v>30</v>
      </c>
      <c r="D339" s="187" t="s">
        <v>554</v>
      </c>
      <c r="E339" s="188" t="s">
        <v>1134</v>
      </c>
      <c r="F339" s="156" t="s">
        <v>198</v>
      </c>
      <c r="G339" s="156" t="s">
        <v>638</v>
      </c>
      <c r="H339" s="170"/>
      <c r="I339" s="171">
        <v>0</v>
      </c>
      <c r="J339" s="171">
        <v>26</v>
      </c>
      <c r="K339" s="171">
        <v>0</v>
      </c>
      <c r="L339" s="171">
        <f t="shared" si="30"/>
        <v>26</v>
      </c>
      <c r="M339" s="171">
        <v>2</v>
      </c>
      <c r="N339" s="156" t="str">
        <f t="shared" si="31"/>
        <v/>
      </c>
      <c r="O339" s="158"/>
      <c r="P339" s="157"/>
    </row>
    <row r="340" spans="1:16" s="117" customFormat="1" ht="11.25" customHeight="1" x14ac:dyDescent="0.25">
      <c r="A340" s="181">
        <v>333</v>
      </c>
      <c r="B340" s="173" t="s">
        <v>1133</v>
      </c>
      <c r="C340" s="156" t="s">
        <v>30</v>
      </c>
      <c r="D340" s="187" t="s">
        <v>554</v>
      </c>
      <c r="E340" s="243" t="s">
        <v>1135</v>
      </c>
      <c r="F340" s="243" t="s">
        <v>1135</v>
      </c>
      <c r="G340" s="156" t="s">
        <v>638</v>
      </c>
      <c r="H340" s="170"/>
      <c r="I340" s="171">
        <v>0</v>
      </c>
      <c r="J340" s="171">
        <v>6</v>
      </c>
      <c r="K340" s="171">
        <v>2</v>
      </c>
      <c r="L340" s="171">
        <f t="shared" si="30"/>
        <v>4</v>
      </c>
      <c r="M340" s="171">
        <v>2</v>
      </c>
      <c r="N340" s="156" t="str">
        <f t="shared" si="31"/>
        <v/>
      </c>
      <c r="O340" s="158"/>
      <c r="P340" s="157"/>
    </row>
    <row r="341" spans="1:16" s="117" customFormat="1" ht="11.25" customHeight="1" x14ac:dyDescent="0.25">
      <c r="A341" s="181">
        <v>334</v>
      </c>
      <c r="B341" s="173" t="s">
        <v>1133</v>
      </c>
      <c r="C341" s="156" t="s">
        <v>30</v>
      </c>
      <c r="D341" s="187" t="s">
        <v>554</v>
      </c>
      <c r="E341" s="243" t="s">
        <v>1136</v>
      </c>
      <c r="F341" s="248" t="s">
        <v>1136</v>
      </c>
      <c r="G341" s="156" t="s">
        <v>638</v>
      </c>
      <c r="H341" s="170"/>
      <c r="I341" s="171">
        <v>0</v>
      </c>
      <c r="J341" s="171">
        <v>2</v>
      </c>
      <c r="K341" s="171">
        <v>0</v>
      </c>
      <c r="L341" s="171">
        <f t="shared" si="30"/>
        <v>2</v>
      </c>
      <c r="M341" s="171">
        <v>1</v>
      </c>
      <c r="N341" s="156" t="str">
        <f t="shared" si="31"/>
        <v/>
      </c>
      <c r="O341" s="158"/>
      <c r="P341" s="157"/>
    </row>
    <row r="342" spans="1:16" s="117" customFormat="1" ht="11.25" customHeight="1" x14ac:dyDescent="0.25">
      <c r="A342" s="181">
        <v>335</v>
      </c>
      <c r="B342" s="173" t="s">
        <v>1133</v>
      </c>
      <c r="C342" s="156" t="s">
        <v>30</v>
      </c>
      <c r="D342" s="187" t="s">
        <v>554</v>
      </c>
      <c r="E342" s="245" t="s">
        <v>1137</v>
      </c>
      <c r="F342" s="243" t="s">
        <v>554</v>
      </c>
      <c r="G342" s="156" t="s">
        <v>638</v>
      </c>
      <c r="H342" s="170"/>
      <c r="I342" s="171">
        <v>0</v>
      </c>
      <c r="J342" s="171">
        <v>2</v>
      </c>
      <c r="K342" s="171">
        <v>0</v>
      </c>
      <c r="L342" s="171">
        <f t="shared" si="30"/>
        <v>2</v>
      </c>
      <c r="M342" s="171">
        <v>1</v>
      </c>
      <c r="N342" s="156" t="str">
        <f t="shared" si="31"/>
        <v/>
      </c>
      <c r="O342" s="158"/>
      <c r="P342" s="157"/>
    </row>
    <row r="343" spans="1:16" s="117" customFormat="1" ht="11.25" customHeight="1" x14ac:dyDescent="0.25">
      <c r="A343" s="181">
        <v>336</v>
      </c>
      <c r="B343" s="173" t="s">
        <v>1133</v>
      </c>
      <c r="C343" s="156" t="s">
        <v>30</v>
      </c>
      <c r="D343" s="187" t="s">
        <v>554</v>
      </c>
      <c r="E343" s="245" t="s">
        <v>1138</v>
      </c>
      <c r="F343" s="243" t="s">
        <v>83</v>
      </c>
      <c r="G343" s="156" t="s">
        <v>638</v>
      </c>
      <c r="H343" s="170"/>
      <c r="I343" s="171">
        <v>0</v>
      </c>
      <c r="J343" s="171">
        <v>1</v>
      </c>
      <c r="K343" s="171">
        <v>0</v>
      </c>
      <c r="L343" s="171">
        <f t="shared" si="30"/>
        <v>1</v>
      </c>
      <c r="M343" s="171">
        <v>1</v>
      </c>
      <c r="N343" s="156" t="str">
        <f t="shared" si="31"/>
        <v>Request</v>
      </c>
      <c r="O343" s="158"/>
      <c r="P343" s="157"/>
    </row>
    <row r="344" spans="1:16" s="117" customFormat="1" ht="11.25" customHeight="1" x14ac:dyDescent="0.25">
      <c r="A344" s="181">
        <v>337</v>
      </c>
      <c r="B344" s="173" t="s">
        <v>1133</v>
      </c>
      <c r="C344" s="156" t="s">
        <v>30</v>
      </c>
      <c r="D344" s="187" t="s">
        <v>554</v>
      </c>
      <c r="E344" s="243" t="s">
        <v>1139</v>
      </c>
      <c r="F344" s="243" t="s">
        <v>554</v>
      </c>
      <c r="G344" s="156" t="s">
        <v>638</v>
      </c>
      <c r="H344" s="170"/>
      <c r="I344" s="171">
        <v>0</v>
      </c>
      <c r="J344" s="171">
        <v>6</v>
      </c>
      <c r="K344" s="171">
        <v>0</v>
      </c>
      <c r="L344" s="171">
        <f t="shared" si="30"/>
        <v>6</v>
      </c>
      <c r="M344" s="171">
        <v>5</v>
      </c>
      <c r="N344" s="156" t="str">
        <f t="shared" si="31"/>
        <v/>
      </c>
      <c r="O344" s="158"/>
      <c r="P344" s="157"/>
    </row>
    <row r="345" spans="1:16" s="117" customFormat="1" ht="11.25" customHeight="1" x14ac:dyDescent="0.25">
      <c r="A345" s="181">
        <v>338</v>
      </c>
      <c r="B345" s="173" t="s">
        <v>1133</v>
      </c>
      <c r="C345" s="156" t="s">
        <v>30</v>
      </c>
      <c r="D345" s="187" t="s">
        <v>554</v>
      </c>
      <c r="E345" s="242" t="s">
        <v>1140</v>
      </c>
      <c r="F345" s="243" t="s">
        <v>554</v>
      </c>
      <c r="G345" s="156" t="s">
        <v>638</v>
      </c>
      <c r="H345" s="170"/>
      <c r="I345" s="171">
        <v>0</v>
      </c>
      <c r="J345" s="171">
        <v>4</v>
      </c>
      <c r="K345" s="171">
        <v>0</v>
      </c>
      <c r="L345" s="171">
        <f t="shared" si="30"/>
        <v>4</v>
      </c>
      <c r="M345" s="171">
        <v>2</v>
      </c>
      <c r="N345" s="156" t="str">
        <f t="shared" si="31"/>
        <v/>
      </c>
      <c r="O345" s="158"/>
      <c r="P345" s="157"/>
    </row>
    <row r="346" spans="1:16" s="117" customFormat="1" ht="11.25" customHeight="1" x14ac:dyDescent="0.25">
      <c r="A346" s="181">
        <v>339</v>
      </c>
      <c r="B346" s="173" t="s">
        <v>1133</v>
      </c>
      <c r="C346" s="156" t="s">
        <v>30</v>
      </c>
      <c r="D346" s="187" t="s">
        <v>554</v>
      </c>
      <c r="E346" s="242" t="s">
        <v>1141</v>
      </c>
      <c r="F346" s="243" t="s">
        <v>554</v>
      </c>
      <c r="G346" s="156" t="s">
        <v>638</v>
      </c>
      <c r="H346" s="170"/>
      <c r="I346" s="171">
        <v>0</v>
      </c>
      <c r="J346" s="171">
        <v>2</v>
      </c>
      <c r="K346" s="171">
        <v>0</v>
      </c>
      <c r="L346" s="171">
        <f t="shared" si="30"/>
        <v>2</v>
      </c>
      <c r="M346" s="171">
        <v>1</v>
      </c>
      <c r="N346" s="156" t="str">
        <f t="shared" si="31"/>
        <v/>
      </c>
      <c r="O346" s="158"/>
      <c r="P346" s="157"/>
    </row>
    <row r="347" spans="1:16" s="117" customFormat="1" ht="11.25" customHeight="1" x14ac:dyDescent="0.25">
      <c r="A347" s="181">
        <v>340</v>
      </c>
      <c r="B347" s="156" t="s">
        <v>501</v>
      </c>
      <c r="C347" s="156" t="s">
        <v>19</v>
      </c>
      <c r="D347" s="158" t="s">
        <v>198</v>
      </c>
      <c r="E347" s="158" t="s">
        <v>953</v>
      </c>
      <c r="F347" s="175" t="s">
        <v>83</v>
      </c>
      <c r="G347" s="156" t="s">
        <v>386</v>
      </c>
      <c r="H347" s="172"/>
      <c r="I347" s="171">
        <v>0</v>
      </c>
      <c r="J347" s="171">
        <v>1</v>
      </c>
      <c r="K347" s="171">
        <v>0</v>
      </c>
      <c r="L347" s="171">
        <f t="shared" si="30"/>
        <v>1</v>
      </c>
      <c r="M347" s="171">
        <v>5</v>
      </c>
      <c r="N347" s="156" t="str">
        <f t="shared" si="31"/>
        <v>Request</v>
      </c>
      <c r="O347" s="158" t="s">
        <v>25</v>
      </c>
      <c r="P347" s="157" t="str">
        <f>IF(N347="Request","Newly Requested Spares","")</f>
        <v>Newly Requested Spares</v>
      </c>
    </row>
    <row r="348" spans="1:16" s="117" customFormat="1" ht="11.25" hidden="1" customHeight="1" x14ac:dyDescent="0.25">
      <c r="A348" s="181">
        <v>341</v>
      </c>
      <c r="B348" s="156" t="s">
        <v>915</v>
      </c>
      <c r="C348" s="175" t="s">
        <v>866</v>
      </c>
      <c r="D348" s="157" t="s">
        <v>198</v>
      </c>
      <c r="E348" s="159" t="s">
        <v>554</v>
      </c>
      <c r="F348" s="159" t="s">
        <v>83</v>
      </c>
      <c r="G348" s="173" t="s">
        <v>638</v>
      </c>
      <c r="H348" s="172"/>
      <c r="I348" s="171">
        <v>0</v>
      </c>
      <c r="J348" s="171">
        <v>1</v>
      </c>
      <c r="K348" s="171">
        <v>0</v>
      </c>
      <c r="L348" s="171">
        <f t="shared" si="30"/>
        <v>1</v>
      </c>
      <c r="M348" s="171">
        <v>2</v>
      </c>
      <c r="N348" s="156" t="str">
        <f t="shared" si="31"/>
        <v>Request</v>
      </c>
      <c r="O348" s="158" t="s">
        <v>25</v>
      </c>
      <c r="P348" s="157" t="str">
        <f>IF(N348="Request","Newly Requested Spares","")</f>
        <v>Newly Requested Spares</v>
      </c>
    </row>
    <row r="349" spans="1:16" s="117" customFormat="1" ht="11.25" customHeight="1" x14ac:dyDescent="0.25">
      <c r="A349" s="181">
        <v>342</v>
      </c>
      <c r="B349" s="175" t="s">
        <v>945</v>
      </c>
      <c r="C349" s="175" t="s">
        <v>866</v>
      </c>
      <c r="D349" s="159" t="s">
        <v>198</v>
      </c>
      <c r="E349" s="159" t="s">
        <v>554</v>
      </c>
      <c r="F349" s="159" t="s">
        <v>83</v>
      </c>
      <c r="G349" s="173" t="s">
        <v>386</v>
      </c>
      <c r="H349" s="172"/>
      <c r="I349" s="171">
        <v>0</v>
      </c>
      <c r="J349" s="171">
        <v>2</v>
      </c>
      <c r="K349" s="171">
        <v>0</v>
      </c>
      <c r="L349" s="171">
        <f t="shared" si="30"/>
        <v>2</v>
      </c>
      <c r="M349" s="171">
        <v>2</v>
      </c>
      <c r="N349" s="156" t="str">
        <f t="shared" si="31"/>
        <v>Request</v>
      </c>
      <c r="O349" s="158" t="s">
        <v>25</v>
      </c>
      <c r="P349" s="157" t="str">
        <f>IF(N349="Request","Newly Requested Spares","")</f>
        <v>Newly Requested Spares</v>
      </c>
    </row>
    <row r="350" spans="1:16" s="117" customFormat="1" ht="11.25" customHeight="1" x14ac:dyDescent="0.25">
      <c r="A350" s="181">
        <v>343</v>
      </c>
      <c r="B350" s="175" t="s">
        <v>945</v>
      </c>
      <c r="C350" s="175" t="s">
        <v>866</v>
      </c>
      <c r="D350" s="159" t="s">
        <v>947</v>
      </c>
      <c r="E350" s="159" t="s">
        <v>554</v>
      </c>
      <c r="F350" s="159" t="s">
        <v>83</v>
      </c>
      <c r="G350" s="173" t="s">
        <v>386</v>
      </c>
      <c r="H350" s="172"/>
      <c r="I350" s="171">
        <v>0</v>
      </c>
      <c r="J350" s="171">
        <v>1</v>
      </c>
      <c r="K350" s="171">
        <v>0</v>
      </c>
      <c r="L350" s="171">
        <f t="shared" si="30"/>
        <v>1</v>
      </c>
      <c r="M350" s="171">
        <v>2</v>
      </c>
      <c r="N350" s="156" t="str">
        <f t="shared" si="31"/>
        <v>Request</v>
      </c>
      <c r="O350" s="158" t="s">
        <v>25</v>
      </c>
      <c r="P350" s="157" t="str">
        <f>IF(N350="Request","Newly Requested Spares","")</f>
        <v>Newly Requested Spares</v>
      </c>
    </row>
    <row r="351" spans="1:16" s="117" customFormat="1" ht="11.25" customHeight="1" x14ac:dyDescent="0.25">
      <c r="A351" s="181">
        <v>344</v>
      </c>
      <c r="B351" s="156" t="s">
        <v>1113</v>
      </c>
      <c r="C351" s="156" t="s">
        <v>30</v>
      </c>
      <c r="D351" s="187" t="s">
        <v>1114</v>
      </c>
      <c r="E351" s="187" t="s">
        <v>198</v>
      </c>
      <c r="F351" s="176" t="s">
        <v>83</v>
      </c>
      <c r="G351" s="156" t="s">
        <v>386</v>
      </c>
      <c r="H351" s="170"/>
      <c r="I351" s="171">
        <v>0</v>
      </c>
      <c r="J351" s="171">
        <v>0</v>
      </c>
      <c r="K351" s="171">
        <v>0</v>
      </c>
      <c r="L351" s="171">
        <f t="shared" si="30"/>
        <v>0</v>
      </c>
      <c r="M351" s="171">
        <v>5</v>
      </c>
      <c r="N351" s="156" t="str">
        <f t="shared" si="31"/>
        <v>Request</v>
      </c>
      <c r="O351" s="158"/>
      <c r="P351" s="157"/>
    </row>
    <row r="352" spans="1:16" s="117" customFormat="1" ht="11.25" customHeight="1" x14ac:dyDescent="0.25">
      <c r="A352" s="181">
        <v>345</v>
      </c>
      <c r="B352" s="156" t="s">
        <v>530</v>
      </c>
      <c r="C352" s="156" t="s">
        <v>18</v>
      </c>
      <c r="D352" s="156" t="s">
        <v>253</v>
      </c>
      <c r="E352" s="156" t="s">
        <v>254</v>
      </c>
      <c r="F352" s="156" t="s">
        <v>252</v>
      </c>
      <c r="G352" s="156" t="s">
        <v>638</v>
      </c>
      <c r="H352" s="170"/>
      <c r="I352" s="171">
        <v>0</v>
      </c>
      <c r="J352" s="171">
        <v>2</v>
      </c>
      <c r="K352" s="171">
        <v>0</v>
      </c>
      <c r="L352" s="171">
        <f t="shared" si="30"/>
        <v>2</v>
      </c>
      <c r="M352" s="171">
        <v>5</v>
      </c>
      <c r="N352" s="156" t="str">
        <f t="shared" si="31"/>
        <v>Request</v>
      </c>
      <c r="O352" s="158" t="s">
        <v>25</v>
      </c>
      <c r="P352" s="157" t="str">
        <f>IF(N352="Request","Newly Requested Spares","")</f>
        <v>Newly Requested Spares</v>
      </c>
    </row>
    <row r="353" spans="1:16" s="117" customFormat="1" ht="11.25" hidden="1" x14ac:dyDescent="0.25">
      <c r="A353" s="181">
        <v>346</v>
      </c>
      <c r="B353" s="156" t="s">
        <v>278</v>
      </c>
      <c r="C353" s="156" t="s">
        <v>19</v>
      </c>
      <c r="D353" s="157" t="s">
        <v>686</v>
      </c>
      <c r="E353" s="176" t="s">
        <v>687</v>
      </c>
      <c r="F353" s="175" t="s">
        <v>83</v>
      </c>
      <c r="G353" s="156" t="s">
        <v>638</v>
      </c>
      <c r="H353" s="172"/>
      <c r="I353" s="171">
        <v>0</v>
      </c>
      <c r="J353" s="171">
        <v>2</v>
      </c>
      <c r="K353" s="171">
        <v>0</v>
      </c>
      <c r="L353" s="171">
        <f t="shared" si="30"/>
        <v>2</v>
      </c>
      <c r="M353" s="171">
        <v>1</v>
      </c>
      <c r="N353" s="156" t="str">
        <f t="shared" si="31"/>
        <v/>
      </c>
      <c r="O353" s="158" t="s">
        <v>25</v>
      </c>
      <c r="P353" s="157" t="str">
        <f>IF(N353="Request","Newly Requested Spares","")</f>
        <v/>
      </c>
    </row>
    <row r="354" spans="1:16" s="117" customFormat="1" ht="12.75" customHeight="1" x14ac:dyDescent="0.25">
      <c r="A354" s="181">
        <v>347</v>
      </c>
      <c r="B354" s="157" t="s">
        <v>1024</v>
      </c>
      <c r="C354" s="156" t="s">
        <v>19</v>
      </c>
      <c r="D354" s="157" t="s">
        <v>442</v>
      </c>
      <c r="E354" s="156" t="s">
        <v>262</v>
      </c>
      <c r="F354" s="172" t="s">
        <v>83</v>
      </c>
      <c r="G354" s="156" t="s">
        <v>638</v>
      </c>
      <c r="H354" s="170"/>
      <c r="I354" s="171">
        <v>0</v>
      </c>
      <c r="J354" s="171">
        <v>4</v>
      </c>
      <c r="K354" s="171">
        <v>0</v>
      </c>
      <c r="L354" s="171">
        <f t="shared" si="30"/>
        <v>4</v>
      </c>
      <c r="M354" s="171">
        <v>1</v>
      </c>
      <c r="N354" s="156" t="str">
        <f t="shared" si="31"/>
        <v/>
      </c>
      <c r="O354" s="158" t="s">
        <v>25</v>
      </c>
      <c r="P354" s="157" t="str">
        <f>IF(N354="Request","Newly Requested Spares","")</f>
        <v/>
      </c>
    </row>
    <row r="355" spans="1:16" s="117" customFormat="1" ht="22.5" x14ac:dyDescent="0.25">
      <c r="A355" s="181">
        <v>348</v>
      </c>
      <c r="B355" s="157" t="s">
        <v>540</v>
      </c>
      <c r="C355" s="156" t="s">
        <v>342</v>
      </c>
      <c r="D355" s="156" t="s">
        <v>579</v>
      </c>
      <c r="E355" s="156" t="s">
        <v>261</v>
      </c>
      <c r="F355" s="156" t="s">
        <v>262</v>
      </c>
      <c r="G355" s="156" t="s">
        <v>638</v>
      </c>
      <c r="H355" s="172"/>
      <c r="I355" s="171">
        <v>0</v>
      </c>
      <c r="J355" s="171">
        <v>2</v>
      </c>
      <c r="K355" s="171">
        <v>0</v>
      </c>
      <c r="L355" s="171">
        <f t="shared" si="30"/>
        <v>2</v>
      </c>
      <c r="M355" s="171">
        <v>1</v>
      </c>
      <c r="N355" s="156" t="str">
        <f t="shared" si="31"/>
        <v/>
      </c>
      <c r="O355" s="158" t="s">
        <v>25</v>
      </c>
      <c r="P355" s="157"/>
    </row>
    <row r="356" spans="1:16" s="117" customFormat="1" ht="11.25" x14ac:dyDescent="0.25">
      <c r="A356" s="181">
        <v>349</v>
      </c>
      <c r="B356" s="156" t="s">
        <v>134</v>
      </c>
      <c r="C356" s="156" t="s">
        <v>19</v>
      </c>
      <c r="D356" s="156" t="s">
        <v>135</v>
      </c>
      <c r="E356" s="156" t="s">
        <v>136</v>
      </c>
      <c r="F356" s="156" t="s">
        <v>83</v>
      </c>
      <c r="G356" s="156" t="s">
        <v>386</v>
      </c>
      <c r="H356" s="172"/>
      <c r="I356" s="171">
        <v>0</v>
      </c>
      <c r="J356" s="171">
        <v>1</v>
      </c>
      <c r="K356" s="171">
        <v>0</v>
      </c>
      <c r="L356" s="171">
        <f t="shared" si="30"/>
        <v>1</v>
      </c>
      <c r="M356" s="171">
        <v>2</v>
      </c>
      <c r="N356" s="156" t="str">
        <f t="shared" si="31"/>
        <v>Request</v>
      </c>
      <c r="O356" s="158" t="s">
        <v>25</v>
      </c>
      <c r="P356" s="157" t="str">
        <f>IF(N356="Request","Newly Requested Spares","")</f>
        <v>Newly Requested Spares</v>
      </c>
    </row>
    <row r="357" spans="1:16" s="117" customFormat="1" ht="11.25" hidden="1" x14ac:dyDescent="0.25">
      <c r="A357" s="181">
        <v>350</v>
      </c>
      <c r="B357" s="175" t="s">
        <v>723</v>
      </c>
      <c r="C357" s="175" t="s">
        <v>19</v>
      </c>
      <c r="D357" s="156" t="s">
        <v>724</v>
      </c>
      <c r="E357" s="158" t="s">
        <v>25</v>
      </c>
      <c r="F357" s="173" t="s">
        <v>725</v>
      </c>
      <c r="G357" s="173" t="s">
        <v>386</v>
      </c>
      <c r="H357" s="172"/>
      <c r="I357" s="171">
        <v>0</v>
      </c>
      <c r="J357" s="171">
        <v>5</v>
      </c>
      <c r="K357" s="171">
        <v>0</v>
      </c>
      <c r="L357" s="171">
        <f t="shared" si="30"/>
        <v>5</v>
      </c>
      <c r="M357" s="171">
        <v>1</v>
      </c>
      <c r="N357" s="156" t="str">
        <f t="shared" si="31"/>
        <v/>
      </c>
      <c r="O357" s="158" t="s">
        <v>25</v>
      </c>
      <c r="P357" s="157" t="str">
        <f>IF(N357="Request","Newly Requested Spares","")</f>
        <v/>
      </c>
    </row>
    <row r="358" spans="1:16" s="117" customFormat="1" ht="11.25" x14ac:dyDescent="0.25">
      <c r="A358" s="181">
        <v>351</v>
      </c>
      <c r="B358" s="157" t="s">
        <v>531</v>
      </c>
      <c r="C358" s="158" t="s">
        <v>25</v>
      </c>
      <c r="D358" s="156" t="s">
        <v>951</v>
      </c>
      <c r="E358" s="158" t="s">
        <v>25</v>
      </c>
      <c r="F358" s="172" t="s">
        <v>141</v>
      </c>
      <c r="G358" s="156" t="s">
        <v>386</v>
      </c>
      <c r="H358" s="170"/>
      <c r="I358" s="171">
        <v>0</v>
      </c>
      <c r="J358" s="171">
        <v>12</v>
      </c>
      <c r="K358" s="171">
        <v>0</v>
      </c>
      <c r="L358" s="171">
        <f t="shared" si="30"/>
        <v>12</v>
      </c>
      <c r="M358" s="171">
        <v>1</v>
      </c>
      <c r="N358" s="156" t="str">
        <f t="shared" si="31"/>
        <v/>
      </c>
      <c r="O358" s="158" t="s">
        <v>25</v>
      </c>
      <c r="P358" s="157" t="str">
        <f>IF(N358="Request","Newly Requested Spares","")</f>
        <v/>
      </c>
    </row>
    <row r="359" spans="1:16" s="117" customFormat="1" ht="11.25" x14ac:dyDescent="0.25">
      <c r="A359" s="181">
        <v>352</v>
      </c>
      <c r="B359" s="157" t="s">
        <v>531</v>
      </c>
      <c r="C359" s="158" t="s">
        <v>25</v>
      </c>
      <c r="D359" s="156" t="s">
        <v>472</v>
      </c>
      <c r="E359" s="156" t="s">
        <v>471</v>
      </c>
      <c r="F359" s="172" t="s">
        <v>83</v>
      </c>
      <c r="G359" s="156" t="s">
        <v>386</v>
      </c>
      <c r="H359" s="170"/>
      <c r="I359" s="171">
        <v>0</v>
      </c>
      <c r="J359" s="171">
        <v>1</v>
      </c>
      <c r="K359" s="171">
        <v>0</v>
      </c>
      <c r="L359" s="171">
        <f t="shared" si="30"/>
        <v>1</v>
      </c>
      <c r="M359" s="171">
        <v>1</v>
      </c>
      <c r="N359" s="156" t="str">
        <f t="shared" si="31"/>
        <v>Request</v>
      </c>
      <c r="O359" s="158" t="s">
        <v>25</v>
      </c>
      <c r="P359" s="157"/>
    </row>
    <row r="360" spans="1:16" s="117" customFormat="1" ht="11.25" x14ac:dyDescent="0.25">
      <c r="A360" s="181">
        <v>353</v>
      </c>
      <c r="B360" s="156" t="s">
        <v>487</v>
      </c>
      <c r="C360" s="156" t="s">
        <v>299</v>
      </c>
      <c r="D360" s="156" t="s">
        <v>488</v>
      </c>
      <c r="E360" s="156" t="s">
        <v>489</v>
      </c>
      <c r="F360" s="156" t="s">
        <v>490</v>
      </c>
      <c r="G360" s="156" t="s">
        <v>386</v>
      </c>
      <c r="H360" s="170"/>
      <c r="I360" s="171">
        <v>0</v>
      </c>
      <c r="J360" s="171">
        <v>200</v>
      </c>
      <c r="K360" s="171">
        <v>0</v>
      </c>
      <c r="L360" s="171">
        <f t="shared" si="30"/>
        <v>200</v>
      </c>
      <c r="M360" s="171">
        <v>5</v>
      </c>
      <c r="N360" s="156" t="str">
        <f t="shared" si="31"/>
        <v/>
      </c>
      <c r="O360" s="158" t="s">
        <v>25</v>
      </c>
      <c r="P360" s="157" t="str">
        <f>IF(N360="Request","Newly Requested Spares","")</f>
        <v/>
      </c>
    </row>
    <row r="361" spans="1:16" s="117" customFormat="1" ht="11.25" x14ac:dyDescent="0.25">
      <c r="A361" s="181">
        <v>354</v>
      </c>
      <c r="B361" s="156" t="s">
        <v>168</v>
      </c>
      <c r="C361" s="156" t="s">
        <v>110</v>
      </c>
      <c r="D361" s="156" t="s">
        <v>423</v>
      </c>
      <c r="E361" s="156" t="s">
        <v>424</v>
      </c>
      <c r="F361" s="156" t="s">
        <v>80</v>
      </c>
      <c r="G361" s="156" t="s">
        <v>386</v>
      </c>
      <c r="H361" s="170"/>
      <c r="I361" s="171">
        <v>0</v>
      </c>
      <c r="J361" s="171">
        <v>1</v>
      </c>
      <c r="K361" s="171">
        <v>0</v>
      </c>
      <c r="L361" s="171">
        <f t="shared" si="30"/>
        <v>1</v>
      </c>
      <c r="M361" s="171">
        <v>1</v>
      </c>
      <c r="N361" s="156" t="str">
        <f t="shared" si="31"/>
        <v>Request</v>
      </c>
      <c r="O361" s="158" t="s">
        <v>25</v>
      </c>
      <c r="P361" s="157" t="str">
        <f>IF(N361="Request","Newly Requested Spares","")</f>
        <v>Newly Requested Spares</v>
      </c>
    </row>
    <row r="362" spans="1:16" s="117" customFormat="1" ht="11.25" x14ac:dyDescent="0.25">
      <c r="A362" s="181">
        <v>355</v>
      </c>
      <c r="B362" s="173" t="s">
        <v>698</v>
      </c>
      <c r="C362" s="156" t="s">
        <v>19</v>
      </c>
      <c r="D362" s="157" t="s">
        <v>701</v>
      </c>
      <c r="E362" s="176" t="s">
        <v>703</v>
      </c>
      <c r="F362" s="156" t="s">
        <v>92</v>
      </c>
      <c r="G362" s="156" t="s">
        <v>386</v>
      </c>
      <c r="H362" s="170"/>
      <c r="I362" s="171">
        <v>0</v>
      </c>
      <c r="J362" s="171">
        <v>17</v>
      </c>
      <c r="K362" s="171">
        <v>0</v>
      </c>
      <c r="L362" s="171">
        <f t="shared" si="30"/>
        <v>17</v>
      </c>
      <c r="M362" s="171">
        <v>1</v>
      </c>
      <c r="N362" s="156" t="str">
        <f t="shared" si="31"/>
        <v/>
      </c>
      <c r="O362" s="158" t="s">
        <v>25</v>
      </c>
      <c r="P362" s="157" t="str">
        <f>IF(N362="Request","Newly Requested Spares","")</f>
        <v/>
      </c>
    </row>
    <row r="363" spans="1:16" s="117" customFormat="1" ht="33.75" x14ac:dyDescent="0.25">
      <c r="A363" s="181">
        <v>356</v>
      </c>
      <c r="B363" s="157" t="s">
        <v>533</v>
      </c>
      <c r="C363" s="156" t="s">
        <v>240</v>
      </c>
      <c r="D363" s="156" t="s">
        <v>439</v>
      </c>
      <c r="E363" s="156" t="s">
        <v>438</v>
      </c>
      <c r="F363" s="172" t="s">
        <v>83</v>
      </c>
      <c r="G363" s="156" t="s">
        <v>638</v>
      </c>
      <c r="H363" s="172"/>
      <c r="I363" s="171">
        <v>0</v>
      </c>
      <c r="J363" s="171">
        <v>2</v>
      </c>
      <c r="K363" s="171">
        <v>0</v>
      </c>
      <c r="L363" s="171">
        <f t="shared" si="30"/>
        <v>2</v>
      </c>
      <c r="M363" s="171">
        <v>1</v>
      </c>
      <c r="N363" s="156" t="str">
        <f t="shared" si="31"/>
        <v/>
      </c>
      <c r="O363" s="158" t="s">
        <v>25</v>
      </c>
      <c r="P363" s="156"/>
    </row>
    <row r="364" spans="1:16" s="117" customFormat="1" ht="11.25" x14ac:dyDescent="0.25">
      <c r="A364" s="181">
        <v>357</v>
      </c>
      <c r="B364" s="156" t="s">
        <v>555</v>
      </c>
      <c r="C364" s="156" t="s">
        <v>342</v>
      </c>
      <c r="D364" s="158" t="s">
        <v>563</v>
      </c>
      <c r="E364" s="158" t="s">
        <v>808</v>
      </c>
      <c r="F364" s="172" t="s">
        <v>22</v>
      </c>
      <c r="G364" s="156" t="s">
        <v>638</v>
      </c>
      <c r="H364" s="172"/>
      <c r="I364" s="171">
        <v>0</v>
      </c>
      <c r="J364" s="171">
        <v>0</v>
      </c>
      <c r="K364" s="171">
        <v>0</v>
      </c>
      <c r="L364" s="171">
        <f t="shared" si="30"/>
        <v>0</v>
      </c>
      <c r="M364" s="174">
        <v>5</v>
      </c>
      <c r="N364" s="156" t="str">
        <f t="shared" si="31"/>
        <v>Request</v>
      </c>
      <c r="O364" s="158" t="s">
        <v>25</v>
      </c>
      <c r="P364" s="157" t="s">
        <v>391</v>
      </c>
    </row>
    <row r="365" spans="1:16" s="117" customFormat="1" ht="11.25" x14ac:dyDescent="0.25">
      <c r="A365" s="181">
        <v>358</v>
      </c>
      <c r="B365" s="173" t="s">
        <v>555</v>
      </c>
      <c r="C365" s="156" t="s">
        <v>342</v>
      </c>
      <c r="D365" s="158" t="s">
        <v>759</v>
      </c>
      <c r="E365" s="158" t="s">
        <v>184</v>
      </c>
      <c r="F365" s="172" t="s">
        <v>22</v>
      </c>
      <c r="G365" s="156" t="s">
        <v>638</v>
      </c>
      <c r="H365" s="172"/>
      <c r="I365" s="171">
        <v>0</v>
      </c>
      <c r="J365" s="171">
        <v>0</v>
      </c>
      <c r="K365" s="171">
        <v>0</v>
      </c>
      <c r="L365" s="171">
        <f t="shared" si="30"/>
        <v>0</v>
      </c>
      <c r="M365" s="174">
        <v>5</v>
      </c>
      <c r="N365" s="156" t="str">
        <f t="shared" si="31"/>
        <v>Request</v>
      </c>
      <c r="O365" s="158" t="s">
        <v>25</v>
      </c>
      <c r="P365" s="157" t="str">
        <f>IF(N365="Request","Newly Requested Spares","")</f>
        <v>Newly Requested Spares</v>
      </c>
    </row>
    <row r="366" spans="1:16" s="117" customFormat="1" ht="11.25" x14ac:dyDescent="0.25">
      <c r="A366" s="181">
        <v>359</v>
      </c>
      <c r="B366" s="156" t="s">
        <v>555</v>
      </c>
      <c r="C366" s="156" t="s">
        <v>342</v>
      </c>
      <c r="D366" s="158" t="s">
        <v>565</v>
      </c>
      <c r="E366" s="158" t="s">
        <v>808</v>
      </c>
      <c r="F366" s="172" t="s">
        <v>22</v>
      </c>
      <c r="G366" s="156" t="s">
        <v>638</v>
      </c>
      <c r="H366" s="172"/>
      <c r="I366" s="171">
        <v>0</v>
      </c>
      <c r="J366" s="171">
        <v>3</v>
      </c>
      <c r="K366" s="171">
        <v>0</v>
      </c>
      <c r="L366" s="171">
        <f t="shared" si="30"/>
        <v>3</v>
      </c>
      <c r="M366" s="174">
        <v>5</v>
      </c>
      <c r="N366" s="156" t="str">
        <f t="shared" si="31"/>
        <v>Request</v>
      </c>
      <c r="O366" s="158" t="s">
        <v>25</v>
      </c>
      <c r="P366" s="157" t="s">
        <v>391</v>
      </c>
    </row>
    <row r="367" spans="1:16" s="117" customFormat="1" ht="11.25" x14ac:dyDescent="0.25">
      <c r="A367" s="181">
        <v>360</v>
      </c>
      <c r="B367" s="173" t="s">
        <v>555</v>
      </c>
      <c r="C367" s="156" t="s">
        <v>342</v>
      </c>
      <c r="D367" s="158" t="s">
        <v>760</v>
      </c>
      <c r="E367" s="158" t="s">
        <v>184</v>
      </c>
      <c r="F367" s="172" t="s">
        <v>22</v>
      </c>
      <c r="G367" s="156" t="s">
        <v>638</v>
      </c>
      <c r="H367" s="172"/>
      <c r="I367" s="171">
        <v>0</v>
      </c>
      <c r="J367" s="171">
        <v>0</v>
      </c>
      <c r="K367" s="171">
        <v>0</v>
      </c>
      <c r="L367" s="171">
        <f t="shared" si="30"/>
        <v>0</v>
      </c>
      <c r="M367" s="174">
        <v>5</v>
      </c>
      <c r="N367" s="156" t="str">
        <f t="shared" si="31"/>
        <v>Request</v>
      </c>
      <c r="O367" s="158" t="s">
        <v>25</v>
      </c>
      <c r="P367" s="157" t="str">
        <f>IF(N367="Request","Newly Requested Spares","")</f>
        <v>Newly Requested Spares</v>
      </c>
    </row>
    <row r="368" spans="1:16" s="117" customFormat="1" ht="11.25" hidden="1" x14ac:dyDescent="0.25">
      <c r="A368" s="181">
        <v>361</v>
      </c>
      <c r="B368" s="173" t="s">
        <v>905</v>
      </c>
      <c r="C368" s="175" t="s">
        <v>866</v>
      </c>
      <c r="D368" s="158" t="s">
        <v>914</v>
      </c>
      <c r="E368" s="158" t="s">
        <v>808</v>
      </c>
      <c r="F368" s="158" t="s">
        <v>808</v>
      </c>
      <c r="G368" s="173" t="s">
        <v>386</v>
      </c>
      <c r="H368" s="170"/>
      <c r="I368" s="171">
        <v>0</v>
      </c>
      <c r="J368" s="171">
        <v>1</v>
      </c>
      <c r="K368" s="171">
        <v>1</v>
      </c>
      <c r="L368" s="171">
        <f t="shared" si="30"/>
        <v>0</v>
      </c>
      <c r="M368" s="171">
        <v>10</v>
      </c>
      <c r="N368" s="156" t="str">
        <f t="shared" si="31"/>
        <v>Request</v>
      </c>
      <c r="O368" s="158" t="s">
        <v>25</v>
      </c>
      <c r="P368" s="157" t="str">
        <f>IF(N368="Request","Newly Requested Spares","")</f>
        <v>Newly Requested Spares</v>
      </c>
    </row>
    <row r="369" spans="1:16" s="117" customFormat="1" ht="11.25" hidden="1" x14ac:dyDescent="0.25">
      <c r="A369" s="181">
        <v>362</v>
      </c>
      <c r="B369" s="175" t="s">
        <v>905</v>
      </c>
      <c r="C369" s="175" t="s">
        <v>19</v>
      </c>
      <c r="D369" s="158" t="s">
        <v>807</v>
      </c>
      <c r="E369" s="158" t="s">
        <v>808</v>
      </c>
      <c r="F369" s="158" t="s">
        <v>808</v>
      </c>
      <c r="G369" s="173" t="s">
        <v>386</v>
      </c>
      <c r="H369" s="170"/>
      <c r="I369" s="171">
        <v>0</v>
      </c>
      <c r="J369" s="171">
        <v>4</v>
      </c>
      <c r="K369" s="171">
        <v>1</v>
      </c>
      <c r="L369" s="171">
        <f t="shared" si="30"/>
        <v>3</v>
      </c>
      <c r="M369" s="171">
        <v>10</v>
      </c>
      <c r="N369" s="156" t="str">
        <f t="shared" si="31"/>
        <v>Request</v>
      </c>
      <c r="O369" s="158" t="s">
        <v>25</v>
      </c>
      <c r="P369" s="157" t="str">
        <f>IF(N369="Request","Newly Requested Spares","")</f>
        <v>Newly Requested Spares</v>
      </c>
    </row>
    <row r="370" spans="1:16" s="117" customFormat="1" ht="11.25" hidden="1" x14ac:dyDescent="0.25">
      <c r="A370" s="181">
        <v>363</v>
      </c>
      <c r="B370" s="175" t="s">
        <v>905</v>
      </c>
      <c r="C370" s="175" t="s">
        <v>19</v>
      </c>
      <c r="D370" s="158" t="s">
        <v>807</v>
      </c>
      <c r="E370" s="158" t="s">
        <v>184</v>
      </c>
      <c r="F370" s="158" t="s">
        <v>184</v>
      </c>
      <c r="G370" s="173" t="s">
        <v>386</v>
      </c>
      <c r="H370" s="170"/>
      <c r="I370" s="171">
        <v>0</v>
      </c>
      <c r="J370" s="171">
        <v>19</v>
      </c>
      <c r="K370" s="171">
        <v>0</v>
      </c>
      <c r="L370" s="171">
        <f t="shared" si="30"/>
        <v>19</v>
      </c>
      <c r="M370" s="171">
        <v>5</v>
      </c>
      <c r="N370" s="156" t="str">
        <f t="shared" si="31"/>
        <v/>
      </c>
      <c r="O370" s="158" t="s">
        <v>25</v>
      </c>
      <c r="P370" s="157" t="str">
        <f>IF(N370="Request","Newly Requested Spares","")</f>
        <v/>
      </c>
    </row>
    <row r="371" spans="1:16" s="117" customFormat="1" ht="11.25" hidden="1" x14ac:dyDescent="0.25">
      <c r="A371" s="181">
        <v>364</v>
      </c>
      <c r="B371" s="173" t="s">
        <v>850</v>
      </c>
      <c r="C371" s="156" t="s">
        <v>30</v>
      </c>
      <c r="D371" s="180" t="s">
        <v>1159</v>
      </c>
      <c r="E371" s="240" t="s">
        <v>1160</v>
      </c>
      <c r="F371" s="243" t="s">
        <v>554</v>
      </c>
      <c r="G371" s="156" t="s">
        <v>638</v>
      </c>
      <c r="H371" s="170"/>
      <c r="I371" s="171">
        <v>0</v>
      </c>
      <c r="J371" s="171">
        <v>20</v>
      </c>
      <c r="K371" s="171">
        <v>2</v>
      </c>
      <c r="L371" s="171">
        <f t="shared" si="30"/>
        <v>18</v>
      </c>
      <c r="M371" s="171">
        <v>5</v>
      </c>
      <c r="N371" s="156" t="str">
        <f t="shared" si="31"/>
        <v/>
      </c>
      <c r="O371" s="158"/>
      <c r="P371" s="157"/>
    </row>
    <row r="372" spans="1:16" s="117" customFormat="1" ht="11.25" x14ac:dyDescent="0.25">
      <c r="A372" s="181">
        <v>365</v>
      </c>
      <c r="B372" s="156" t="s">
        <v>934</v>
      </c>
      <c r="C372" s="156" t="s">
        <v>19</v>
      </c>
      <c r="D372" s="156" t="s">
        <v>182</v>
      </c>
      <c r="E372" s="156" t="s">
        <v>183</v>
      </c>
      <c r="F372" s="156" t="s">
        <v>184</v>
      </c>
      <c r="G372" s="156" t="s">
        <v>638</v>
      </c>
      <c r="H372" s="170"/>
      <c r="I372" s="171">
        <v>0</v>
      </c>
      <c r="J372" s="171">
        <v>18</v>
      </c>
      <c r="K372" s="171">
        <v>0</v>
      </c>
      <c r="L372" s="171">
        <f t="shared" si="30"/>
        <v>18</v>
      </c>
      <c r="M372" s="171">
        <v>5</v>
      </c>
      <c r="N372" s="156" t="str">
        <f t="shared" si="31"/>
        <v/>
      </c>
      <c r="O372" s="158" t="s">
        <v>25</v>
      </c>
      <c r="P372" s="157" t="str">
        <f t="shared" ref="P372:P381" si="32">IF(N372="Request","Newly Requested Spares","")</f>
        <v/>
      </c>
    </row>
    <row r="373" spans="1:16" s="117" customFormat="1" ht="11.25" hidden="1" x14ac:dyDescent="0.25">
      <c r="A373" s="181">
        <v>366</v>
      </c>
      <c r="B373" s="157" t="s">
        <v>1073</v>
      </c>
      <c r="C373" s="175" t="s">
        <v>19</v>
      </c>
      <c r="D373" s="159" t="s">
        <v>1076</v>
      </c>
      <c r="E373" s="156" t="s">
        <v>141</v>
      </c>
      <c r="F373" s="180" t="s">
        <v>904</v>
      </c>
      <c r="G373" s="173" t="s">
        <v>638</v>
      </c>
      <c r="H373" s="172"/>
      <c r="I373" s="171">
        <v>0</v>
      </c>
      <c r="J373" s="171">
        <v>10</v>
      </c>
      <c r="K373" s="171">
        <v>0</v>
      </c>
      <c r="L373" s="171">
        <f t="shared" si="30"/>
        <v>10</v>
      </c>
      <c r="M373" s="171">
        <v>5</v>
      </c>
      <c r="N373" s="156" t="str">
        <f t="shared" si="31"/>
        <v/>
      </c>
      <c r="O373" s="158" t="s">
        <v>25</v>
      </c>
      <c r="P373" s="157" t="str">
        <f t="shared" si="32"/>
        <v/>
      </c>
    </row>
    <row r="374" spans="1:16" s="117" customFormat="1" ht="11.25" hidden="1" x14ac:dyDescent="0.25">
      <c r="A374" s="181">
        <v>367</v>
      </c>
      <c r="B374" s="157" t="s">
        <v>1073</v>
      </c>
      <c r="C374" s="175" t="s">
        <v>19</v>
      </c>
      <c r="D374" s="159" t="s">
        <v>1075</v>
      </c>
      <c r="E374" s="156" t="s">
        <v>141</v>
      </c>
      <c r="F374" s="180" t="s">
        <v>904</v>
      </c>
      <c r="G374" s="173" t="s">
        <v>638</v>
      </c>
      <c r="H374" s="172"/>
      <c r="I374" s="171">
        <v>0</v>
      </c>
      <c r="J374" s="171">
        <v>10</v>
      </c>
      <c r="K374" s="171">
        <v>0</v>
      </c>
      <c r="L374" s="171">
        <f t="shared" si="30"/>
        <v>10</v>
      </c>
      <c r="M374" s="171">
        <v>5</v>
      </c>
      <c r="N374" s="156" t="str">
        <f t="shared" si="31"/>
        <v/>
      </c>
      <c r="O374" s="158" t="s">
        <v>25</v>
      </c>
      <c r="P374" s="157" t="str">
        <f t="shared" si="32"/>
        <v/>
      </c>
    </row>
    <row r="375" spans="1:16" s="117" customFormat="1" ht="11.25" hidden="1" x14ac:dyDescent="0.25">
      <c r="A375" s="181">
        <v>368</v>
      </c>
      <c r="B375" s="157" t="s">
        <v>1073</v>
      </c>
      <c r="C375" s="175" t="s">
        <v>19</v>
      </c>
      <c r="D375" s="159" t="s">
        <v>1077</v>
      </c>
      <c r="E375" s="156" t="s">
        <v>141</v>
      </c>
      <c r="F375" s="180" t="s">
        <v>904</v>
      </c>
      <c r="G375" s="173" t="s">
        <v>638</v>
      </c>
      <c r="H375" s="172"/>
      <c r="I375" s="171">
        <v>0</v>
      </c>
      <c r="J375" s="171">
        <v>10</v>
      </c>
      <c r="K375" s="171">
        <v>0</v>
      </c>
      <c r="L375" s="171">
        <f t="shared" si="30"/>
        <v>10</v>
      </c>
      <c r="M375" s="171">
        <v>5</v>
      </c>
      <c r="N375" s="156" t="str">
        <f t="shared" si="31"/>
        <v/>
      </c>
      <c r="O375" s="158" t="s">
        <v>25</v>
      </c>
      <c r="P375" s="157" t="str">
        <f t="shared" si="32"/>
        <v/>
      </c>
    </row>
    <row r="376" spans="1:16" s="117" customFormat="1" ht="11.25" hidden="1" x14ac:dyDescent="0.25">
      <c r="A376" s="181">
        <v>369</v>
      </c>
      <c r="B376" s="157" t="s">
        <v>1073</v>
      </c>
      <c r="C376" s="175" t="s">
        <v>19</v>
      </c>
      <c r="D376" s="159" t="s">
        <v>1074</v>
      </c>
      <c r="E376" s="156" t="s">
        <v>141</v>
      </c>
      <c r="F376" s="180" t="s">
        <v>904</v>
      </c>
      <c r="G376" s="173" t="s">
        <v>638</v>
      </c>
      <c r="H376" s="172"/>
      <c r="I376" s="171">
        <v>0</v>
      </c>
      <c r="J376" s="171">
        <v>10</v>
      </c>
      <c r="K376" s="171">
        <v>0</v>
      </c>
      <c r="L376" s="171">
        <f t="shared" si="30"/>
        <v>10</v>
      </c>
      <c r="M376" s="171">
        <v>5</v>
      </c>
      <c r="N376" s="156" t="str">
        <f t="shared" si="31"/>
        <v/>
      </c>
      <c r="O376" s="158" t="s">
        <v>25</v>
      </c>
      <c r="P376" s="157" t="str">
        <f t="shared" si="32"/>
        <v/>
      </c>
    </row>
    <row r="377" spans="1:16" s="117" customFormat="1" ht="11.25" hidden="1" x14ac:dyDescent="0.25">
      <c r="A377" s="181">
        <v>370</v>
      </c>
      <c r="B377" s="157" t="s">
        <v>1073</v>
      </c>
      <c r="C377" s="175" t="s">
        <v>19</v>
      </c>
      <c r="D377" s="159" t="s">
        <v>1079</v>
      </c>
      <c r="E377" s="156" t="s">
        <v>1017</v>
      </c>
      <c r="F377" s="180" t="s">
        <v>904</v>
      </c>
      <c r="G377" s="173" t="s">
        <v>638</v>
      </c>
      <c r="H377" s="172"/>
      <c r="I377" s="171">
        <v>0</v>
      </c>
      <c r="J377" s="171">
        <v>10</v>
      </c>
      <c r="K377" s="171">
        <v>0</v>
      </c>
      <c r="L377" s="171">
        <f t="shared" si="30"/>
        <v>10</v>
      </c>
      <c r="M377" s="171">
        <v>5</v>
      </c>
      <c r="N377" s="156" t="str">
        <f t="shared" si="31"/>
        <v/>
      </c>
      <c r="O377" s="158" t="s">
        <v>25</v>
      </c>
      <c r="P377" s="157" t="str">
        <f t="shared" si="32"/>
        <v/>
      </c>
    </row>
    <row r="378" spans="1:16" s="117" customFormat="1" ht="11.25" hidden="1" x14ac:dyDescent="0.25">
      <c r="A378" s="181">
        <v>371</v>
      </c>
      <c r="B378" s="157" t="s">
        <v>1073</v>
      </c>
      <c r="C378" s="175" t="s">
        <v>19</v>
      </c>
      <c r="D378" s="159" t="s">
        <v>1078</v>
      </c>
      <c r="E378" s="156" t="s">
        <v>141</v>
      </c>
      <c r="F378" s="180" t="s">
        <v>904</v>
      </c>
      <c r="G378" s="173" t="s">
        <v>638</v>
      </c>
      <c r="H378" s="172"/>
      <c r="I378" s="171">
        <v>0</v>
      </c>
      <c r="J378" s="171">
        <v>10</v>
      </c>
      <c r="K378" s="171">
        <v>0</v>
      </c>
      <c r="L378" s="171">
        <f t="shared" si="30"/>
        <v>10</v>
      </c>
      <c r="M378" s="171">
        <v>5</v>
      </c>
      <c r="N378" s="156" t="str">
        <f t="shared" si="31"/>
        <v/>
      </c>
      <c r="O378" s="158" t="s">
        <v>25</v>
      </c>
      <c r="P378" s="157" t="str">
        <f t="shared" si="32"/>
        <v/>
      </c>
    </row>
    <row r="379" spans="1:16" s="117" customFormat="1" ht="11.25" hidden="1" x14ac:dyDescent="0.25">
      <c r="A379" s="181">
        <v>372</v>
      </c>
      <c r="B379" s="156" t="s">
        <v>850</v>
      </c>
      <c r="C379" s="175" t="s">
        <v>866</v>
      </c>
      <c r="D379" s="159" t="s">
        <v>883</v>
      </c>
      <c r="E379" s="176" t="s">
        <v>554</v>
      </c>
      <c r="F379" s="159" t="s">
        <v>83</v>
      </c>
      <c r="G379" s="173" t="s">
        <v>386</v>
      </c>
      <c r="H379" s="172"/>
      <c r="I379" s="171">
        <v>0</v>
      </c>
      <c r="J379" s="171">
        <v>10</v>
      </c>
      <c r="K379" s="171">
        <v>0</v>
      </c>
      <c r="L379" s="171">
        <f t="shared" si="30"/>
        <v>10</v>
      </c>
      <c r="M379" s="171">
        <v>5</v>
      </c>
      <c r="N379" s="156" t="str">
        <f t="shared" si="31"/>
        <v/>
      </c>
      <c r="O379" s="158" t="s">
        <v>25</v>
      </c>
      <c r="P379" s="157" t="str">
        <f t="shared" si="32"/>
        <v/>
      </c>
    </row>
    <row r="380" spans="1:16" s="117" customFormat="1" ht="11.25" hidden="1" x14ac:dyDescent="0.25">
      <c r="A380" s="181">
        <v>373</v>
      </c>
      <c r="B380" s="156" t="s">
        <v>876</v>
      </c>
      <c r="C380" s="175" t="s">
        <v>866</v>
      </c>
      <c r="D380" s="159" t="s">
        <v>883</v>
      </c>
      <c r="E380" s="176" t="s">
        <v>998</v>
      </c>
      <c r="F380" s="159" t="s">
        <v>22</v>
      </c>
      <c r="G380" s="173" t="s">
        <v>386</v>
      </c>
      <c r="H380" s="172"/>
      <c r="I380" s="171">
        <v>0</v>
      </c>
      <c r="J380" s="171">
        <v>8</v>
      </c>
      <c r="K380" s="171">
        <v>0</v>
      </c>
      <c r="L380" s="171">
        <f t="shared" si="30"/>
        <v>8</v>
      </c>
      <c r="M380" s="171">
        <v>2</v>
      </c>
      <c r="N380" s="156" t="str">
        <f t="shared" si="31"/>
        <v/>
      </c>
      <c r="O380" s="158" t="s">
        <v>25</v>
      </c>
      <c r="P380" s="157" t="str">
        <f t="shared" si="32"/>
        <v/>
      </c>
    </row>
    <row r="381" spans="1:16" s="117" customFormat="1" ht="11.25" hidden="1" x14ac:dyDescent="0.25">
      <c r="A381" s="181">
        <v>374</v>
      </c>
      <c r="B381" s="175" t="s">
        <v>850</v>
      </c>
      <c r="C381" s="175" t="s">
        <v>19</v>
      </c>
      <c r="D381" s="175" t="s">
        <v>886</v>
      </c>
      <c r="E381" s="158" t="s">
        <v>808</v>
      </c>
      <c r="F381" s="158" t="s">
        <v>808</v>
      </c>
      <c r="G381" s="173" t="s">
        <v>638</v>
      </c>
      <c r="H381" s="172"/>
      <c r="I381" s="171">
        <v>0</v>
      </c>
      <c r="J381" s="171">
        <v>0</v>
      </c>
      <c r="K381" s="171">
        <v>0</v>
      </c>
      <c r="L381" s="171">
        <f t="shared" si="30"/>
        <v>0</v>
      </c>
      <c r="M381" s="171">
        <v>3</v>
      </c>
      <c r="N381" s="156" t="str">
        <f t="shared" si="31"/>
        <v>Request</v>
      </c>
      <c r="O381" s="158" t="s">
        <v>25</v>
      </c>
      <c r="P381" s="157" t="str">
        <f t="shared" si="32"/>
        <v>Newly Requested Spares</v>
      </c>
    </row>
    <row r="382" spans="1:16" s="117" customFormat="1" ht="11.25" x14ac:dyDescent="0.25">
      <c r="A382" s="181">
        <v>375</v>
      </c>
      <c r="B382" s="173" t="s">
        <v>1133</v>
      </c>
      <c r="C382" s="156" t="s">
        <v>30</v>
      </c>
      <c r="D382" s="180" t="s">
        <v>1156</v>
      </c>
      <c r="E382" s="240" t="s">
        <v>22</v>
      </c>
      <c r="F382" s="243" t="s">
        <v>554</v>
      </c>
      <c r="G382" s="156" t="s">
        <v>638</v>
      </c>
      <c r="H382" s="170"/>
      <c r="I382" s="171">
        <v>0</v>
      </c>
      <c r="J382" s="171">
        <v>1</v>
      </c>
      <c r="K382" s="171">
        <v>0</v>
      </c>
      <c r="L382" s="171">
        <f t="shared" si="30"/>
        <v>1</v>
      </c>
      <c r="M382" s="171">
        <v>1</v>
      </c>
      <c r="N382" s="156" t="str">
        <f t="shared" si="31"/>
        <v>Request</v>
      </c>
      <c r="O382" s="158"/>
      <c r="P382" s="157"/>
    </row>
    <row r="383" spans="1:16" s="117" customFormat="1" ht="11.25" x14ac:dyDescent="0.25">
      <c r="A383" s="181">
        <v>376</v>
      </c>
      <c r="B383" s="173" t="s">
        <v>786</v>
      </c>
      <c r="C383" s="175" t="s">
        <v>19</v>
      </c>
      <c r="D383" s="157" t="s">
        <v>707</v>
      </c>
      <c r="E383" s="173" t="s">
        <v>787</v>
      </c>
      <c r="F383" s="173" t="s">
        <v>141</v>
      </c>
      <c r="G383" s="173" t="s">
        <v>386</v>
      </c>
      <c r="H383" s="172"/>
      <c r="I383" s="171">
        <v>0</v>
      </c>
      <c r="J383" s="171">
        <v>1</v>
      </c>
      <c r="K383" s="171">
        <v>0</v>
      </c>
      <c r="L383" s="171">
        <f t="shared" si="30"/>
        <v>1</v>
      </c>
      <c r="M383" s="171">
        <v>1</v>
      </c>
      <c r="N383" s="156" t="str">
        <f t="shared" si="31"/>
        <v>Request</v>
      </c>
      <c r="O383" s="158" t="s">
        <v>25</v>
      </c>
      <c r="P383" s="157" t="str">
        <f t="shared" ref="P383:P391" si="33">IF(N383="Request","Newly Requested Spares","")</f>
        <v>Newly Requested Spares</v>
      </c>
    </row>
    <row r="384" spans="1:16" s="117" customFormat="1" ht="11.25" x14ac:dyDescent="0.25">
      <c r="A384" s="181">
        <v>377</v>
      </c>
      <c r="B384" s="173" t="s">
        <v>786</v>
      </c>
      <c r="C384" s="175" t="s">
        <v>19</v>
      </c>
      <c r="D384" s="157" t="s">
        <v>706</v>
      </c>
      <c r="E384" s="173" t="s">
        <v>787</v>
      </c>
      <c r="F384" s="173" t="s">
        <v>141</v>
      </c>
      <c r="G384" s="173" t="s">
        <v>386</v>
      </c>
      <c r="H384" s="172"/>
      <c r="I384" s="171">
        <v>0</v>
      </c>
      <c r="J384" s="171">
        <v>3</v>
      </c>
      <c r="K384" s="171">
        <v>0</v>
      </c>
      <c r="L384" s="171">
        <f t="shared" si="30"/>
        <v>3</v>
      </c>
      <c r="M384" s="171">
        <v>1</v>
      </c>
      <c r="N384" s="156" t="str">
        <f t="shared" si="31"/>
        <v/>
      </c>
      <c r="O384" s="158" t="s">
        <v>25</v>
      </c>
      <c r="P384" s="157" t="str">
        <f t="shared" si="33"/>
        <v/>
      </c>
    </row>
    <row r="385" spans="1:16" s="117" customFormat="1" ht="11.25" x14ac:dyDescent="0.25">
      <c r="A385" s="181">
        <v>378</v>
      </c>
      <c r="B385" s="175" t="s">
        <v>857</v>
      </c>
      <c r="C385" s="175" t="s">
        <v>19</v>
      </c>
      <c r="D385" s="158" t="s">
        <v>859</v>
      </c>
      <c r="E385" s="158" t="s">
        <v>858</v>
      </c>
      <c r="F385" s="173" t="s">
        <v>860</v>
      </c>
      <c r="G385" s="173" t="s">
        <v>386</v>
      </c>
      <c r="H385" s="170"/>
      <c r="I385" s="171">
        <v>0</v>
      </c>
      <c r="J385" s="171">
        <v>1</v>
      </c>
      <c r="K385" s="171">
        <v>0</v>
      </c>
      <c r="L385" s="171">
        <f t="shared" si="30"/>
        <v>1</v>
      </c>
      <c r="M385" s="171">
        <v>1</v>
      </c>
      <c r="N385" s="156" t="str">
        <f t="shared" si="31"/>
        <v>Request</v>
      </c>
      <c r="O385" s="158" t="s">
        <v>25</v>
      </c>
      <c r="P385" s="157" t="str">
        <f t="shared" si="33"/>
        <v>Newly Requested Spares</v>
      </c>
    </row>
    <row r="386" spans="1:16" s="117" customFormat="1" ht="11.25" x14ac:dyDescent="0.25">
      <c r="A386" s="181">
        <v>379</v>
      </c>
      <c r="B386" s="156" t="s">
        <v>688</v>
      </c>
      <c r="C386" s="156" t="s">
        <v>19</v>
      </c>
      <c r="D386" s="157" t="s">
        <v>689</v>
      </c>
      <c r="E386" s="176" t="s">
        <v>690</v>
      </c>
      <c r="F386" s="175" t="s">
        <v>83</v>
      </c>
      <c r="G386" s="156" t="s">
        <v>638</v>
      </c>
      <c r="H386" s="172"/>
      <c r="I386" s="171">
        <v>0</v>
      </c>
      <c r="J386" s="171">
        <v>1</v>
      </c>
      <c r="K386" s="171">
        <v>0</v>
      </c>
      <c r="L386" s="171">
        <f t="shared" si="30"/>
        <v>1</v>
      </c>
      <c r="M386" s="171">
        <v>1</v>
      </c>
      <c r="N386" s="156" t="str">
        <f t="shared" si="31"/>
        <v>Request</v>
      </c>
      <c r="O386" s="158" t="s">
        <v>25</v>
      </c>
      <c r="P386" s="157" t="str">
        <f t="shared" si="33"/>
        <v>Newly Requested Spares</v>
      </c>
    </row>
    <row r="387" spans="1:16" s="117" customFormat="1" ht="11.25" x14ac:dyDescent="0.25">
      <c r="A387" s="181">
        <v>380</v>
      </c>
      <c r="B387" s="156" t="s">
        <v>673</v>
      </c>
      <c r="C387" s="156" t="s">
        <v>243</v>
      </c>
      <c r="D387" s="175" t="s">
        <v>926</v>
      </c>
      <c r="E387" s="175" t="s">
        <v>927</v>
      </c>
      <c r="F387" s="156" t="s">
        <v>83</v>
      </c>
      <c r="G387" s="156" t="s">
        <v>386</v>
      </c>
      <c r="H387" s="172"/>
      <c r="I387" s="171">
        <v>0</v>
      </c>
      <c r="J387" s="171">
        <v>2</v>
      </c>
      <c r="K387" s="171">
        <v>0</v>
      </c>
      <c r="L387" s="171">
        <f t="shared" si="30"/>
        <v>2</v>
      </c>
      <c r="M387" s="174">
        <v>1</v>
      </c>
      <c r="N387" s="156" t="str">
        <f t="shared" si="31"/>
        <v/>
      </c>
      <c r="O387" s="158" t="s">
        <v>25</v>
      </c>
      <c r="P387" s="157" t="str">
        <f t="shared" si="33"/>
        <v/>
      </c>
    </row>
    <row r="388" spans="1:16" s="117" customFormat="1" ht="11.25" x14ac:dyDescent="0.25">
      <c r="A388" s="181">
        <v>381</v>
      </c>
      <c r="B388" s="156" t="s">
        <v>134</v>
      </c>
      <c r="C388" s="156" t="s">
        <v>445</v>
      </c>
      <c r="D388" s="156" t="s">
        <v>148</v>
      </c>
      <c r="E388" s="156" t="s">
        <v>149</v>
      </c>
      <c r="F388" s="156" t="s">
        <v>150</v>
      </c>
      <c r="G388" s="156" t="s">
        <v>638</v>
      </c>
      <c r="H388" s="172"/>
      <c r="I388" s="171">
        <v>0</v>
      </c>
      <c r="J388" s="171">
        <v>10</v>
      </c>
      <c r="K388" s="171">
        <v>1</v>
      </c>
      <c r="L388" s="171">
        <f t="shared" si="30"/>
        <v>9</v>
      </c>
      <c r="M388" s="171">
        <v>5</v>
      </c>
      <c r="N388" s="156" t="str">
        <f t="shared" si="31"/>
        <v/>
      </c>
      <c r="O388" s="158" t="s">
        <v>25</v>
      </c>
      <c r="P388" s="157" t="str">
        <f t="shared" si="33"/>
        <v/>
      </c>
    </row>
    <row r="389" spans="1:16" s="117" customFormat="1" ht="11.25" x14ac:dyDescent="0.25">
      <c r="A389" s="181">
        <v>382</v>
      </c>
      <c r="B389" s="156" t="s">
        <v>134</v>
      </c>
      <c r="C389" s="156" t="s">
        <v>445</v>
      </c>
      <c r="D389" s="156" t="s">
        <v>446</v>
      </c>
      <c r="E389" s="156" t="s">
        <v>149</v>
      </c>
      <c r="F389" s="156" t="s">
        <v>150</v>
      </c>
      <c r="G389" s="156" t="s">
        <v>638</v>
      </c>
      <c r="H389" s="172"/>
      <c r="I389" s="171">
        <v>0</v>
      </c>
      <c r="J389" s="171">
        <v>10</v>
      </c>
      <c r="K389" s="171">
        <v>1</v>
      </c>
      <c r="L389" s="171">
        <f t="shared" ref="L389:L452" si="34">I389+J389-K389</f>
        <v>9</v>
      </c>
      <c r="M389" s="171">
        <v>5</v>
      </c>
      <c r="N389" s="156" t="str">
        <f t="shared" si="31"/>
        <v/>
      </c>
      <c r="O389" s="158" t="s">
        <v>25</v>
      </c>
      <c r="P389" s="157" t="str">
        <f t="shared" si="33"/>
        <v/>
      </c>
    </row>
    <row r="390" spans="1:16" s="117" customFormat="1" ht="11.25" x14ac:dyDescent="0.25">
      <c r="A390" s="181">
        <v>383</v>
      </c>
      <c r="B390" s="156" t="s">
        <v>640</v>
      </c>
      <c r="C390" s="156" t="s">
        <v>19</v>
      </c>
      <c r="D390" s="156" t="s">
        <v>635</v>
      </c>
      <c r="E390" s="158" t="s">
        <v>25</v>
      </c>
      <c r="F390" s="172" t="s">
        <v>22</v>
      </c>
      <c r="G390" s="156" t="s">
        <v>386</v>
      </c>
      <c r="H390" s="172"/>
      <c r="I390" s="171">
        <v>0</v>
      </c>
      <c r="J390" s="171">
        <v>2</v>
      </c>
      <c r="K390" s="171">
        <v>0</v>
      </c>
      <c r="L390" s="171">
        <f t="shared" si="34"/>
        <v>2</v>
      </c>
      <c r="M390" s="171">
        <v>1</v>
      </c>
      <c r="N390" s="156" t="str">
        <f t="shared" si="31"/>
        <v/>
      </c>
      <c r="O390" s="158" t="s">
        <v>25</v>
      </c>
      <c r="P390" s="157" t="str">
        <f t="shared" si="33"/>
        <v/>
      </c>
    </row>
    <row r="391" spans="1:16" s="117" customFormat="1" ht="11.25" x14ac:dyDescent="0.25">
      <c r="A391" s="181">
        <v>384</v>
      </c>
      <c r="B391" s="156" t="s">
        <v>557</v>
      </c>
      <c r="C391" s="156" t="s">
        <v>30</v>
      </c>
      <c r="D391" s="159" t="s">
        <v>595</v>
      </c>
      <c r="E391" s="176" t="s">
        <v>375</v>
      </c>
      <c r="F391" s="156" t="s">
        <v>86</v>
      </c>
      <c r="G391" s="156" t="s">
        <v>386</v>
      </c>
      <c r="H391" s="172"/>
      <c r="I391" s="171">
        <v>0</v>
      </c>
      <c r="J391" s="171">
        <v>0</v>
      </c>
      <c r="K391" s="171">
        <v>0</v>
      </c>
      <c r="L391" s="171">
        <f t="shared" si="34"/>
        <v>0</v>
      </c>
      <c r="M391" s="171">
        <v>5</v>
      </c>
      <c r="N391" s="156" t="str">
        <f t="shared" si="31"/>
        <v>Request</v>
      </c>
      <c r="O391" s="158" t="s">
        <v>25</v>
      </c>
      <c r="P391" s="157" t="str">
        <f t="shared" si="33"/>
        <v>Newly Requested Spares</v>
      </c>
    </row>
    <row r="392" spans="1:16" s="117" customFormat="1" ht="11.25" x14ac:dyDescent="0.25">
      <c r="A392" s="181">
        <v>385</v>
      </c>
      <c r="B392" s="156" t="s">
        <v>657</v>
      </c>
      <c r="C392" s="156" t="s">
        <v>30</v>
      </c>
      <c r="D392" s="159" t="s">
        <v>656</v>
      </c>
      <c r="E392" s="176" t="s">
        <v>375</v>
      </c>
      <c r="F392" s="156" t="s">
        <v>86</v>
      </c>
      <c r="G392" s="156" t="s">
        <v>386</v>
      </c>
      <c r="H392" s="170"/>
      <c r="I392" s="171">
        <v>0</v>
      </c>
      <c r="J392" s="171">
        <v>2</v>
      </c>
      <c r="K392" s="171">
        <v>0</v>
      </c>
      <c r="L392" s="171">
        <f t="shared" si="34"/>
        <v>2</v>
      </c>
      <c r="M392" s="171">
        <v>1</v>
      </c>
      <c r="N392" s="156" t="str">
        <f t="shared" ref="N392:N455" si="35">IF((L392&lt;=M392),"Request","")</f>
        <v/>
      </c>
      <c r="O392" s="158" t="s">
        <v>25</v>
      </c>
      <c r="P392" s="157"/>
    </row>
    <row r="393" spans="1:16" s="117" customFormat="1" ht="11.25" x14ac:dyDescent="0.25">
      <c r="A393" s="181">
        <v>386</v>
      </c>
      <c r="B393" s="156" t="s">
        <v>557</v>
      </c>
      <c r="C393" s="156" t="s">
        <v>243</v>
      </c>
      <c r="D393" s="175" t="s">
        <v>1154</v>
      </c>
      <c r="E393" s="175" t="s">
        <v>927</v>
      </c>
      <c r="F393" s="156" t="s">
        <v>83</v>
      </c>
      <c r="G393" s="156" t="s">
        <v>386</v>
      </c>
      <c r="H393" s="172"/>
      <c r="I393" s="171">
        <v>0</v>
      </c>
      <c r="J393" s="171">
        <v>1</v>
      </c>
      <c r="K393" s="171">
        <v>0</v>
      </c>
      <c r="L393" s="171">
        <f t="shared" si="34"/>
        <v>1</v>
      </c>
      <c r="M393" s="174">
        <v>1</v>
      </c>
      <c r="N393" s="156" t="str">
        <f t="shared" si="35"/>
        <v>Request</v>
      </c>
      <c r="O393" s="158" t="s">
        <v>25</v>
      </c>
      <c r="P393" s="157" t="str">
        <f t="shared" ref="P393:P399" si="36">IF(N393="Request","Newly Requested Spares","")</f>
        <v>Newly Requested Spares</v>
      </c>
    </row>
    <row r="394" spans="1:16" s="117" customFormat="1" ht="11.25" x14ac:dyDescent="0.25">
      <c r="A394" s="181">
        <v>387</v>
      </c>
      <c r="B394" s="175" t="s">
        <v>676</v>
      </c>
      <c r="C394" s="175" t="s">
        <v>19</v>
      </c>
      <c r="D394" s="175" t="s">
        <v>770</v>
      </c>
      <c r="E394" s="175" t="s">
        <v>554</v>
      </c>
      <c r="F394" s="173" t="s">
        <v>709</v>
      </c>
      <c r="G394" s="173" t="s">
        <v>638</v>
      </c>
      <c r="H394" s="178"/>
      <c r="I394" s="171">
        <v>0</v>
      </c>
      <c r="J394" s="171">
        <v>4</v>
      </c>
      <c r="K394" s="171">
        <v>0</v>
      </c>
      <c r="L394" s="171">
        <f t="shared" si="34"/>
        <v>4</v>
      </c>
      <c r="M394" s="171">
        <v>1</v>
      </c>
      <c r="N394" s="156" t="str">
        <f t="shared" si="35"/>
        <v/>
      </c>
      <c r="O394" s="158" t="s">
        <v>25</v>
      </c>
      <c r="P394" s="157" t="str">
        <f t="shared" si="36"/>
        <v/>
      </c>
    </row>
    <row r="395" spans="1:16" s="117" customFormat="1" ht="11.25" x14ac:dyDescent="0.25">
      <c r="A395" s="181">
        <v>388</v>
      </c>
      <c r="B395" s="159" t="s">
        <v>1072</v>
      </c>
      <c r="C395" s="175" t="s">
        <v>19</v>
      </c>
      <c r="D395" s="176" t="s">
        <v>1071</v>
      </c>
      <c r="E395" s="176" t="s">
        <v>1071</v>
      </c>
      <c r="F395" s="180" t="s">
        <v>83</v>
      </c>
      <c r="G395" s="173" t="s">
        <v>638</v>
      </c>
      <c r="H395" s="172"/>
      <c r="I395" s="171">
        <v>0</v>
      </c>
      <c r="J395" s="171">
        <v>1</v>
      </c>
      <c r="K395" s="171">
        <v>0</v>
      </c>
      <c r="L395" s="171">
        <f t="shared" si="34"/>
        <v>1</v>
      </c>
      <c r="M395" s="171">
        <v>1</v>
      </c>
      <c r="N395" s="156" t="str">
        <f t="shared" si="35"/>
        <v>Request</v>
      </c>
      <c r="O395" s="158" t="s">
        <v>25</v>
      </c>
      <c r="P395" s="157" t="str">
        <f t="shared" si="36"/>
        <v>Newly Requested Spares</v>
      </c>
    </row>
    <row r="396" spans="1:16" s="117" customFormat="1" ht="11.25" hidden="1" x14ac:dyDescent="0.25">
      <c r="A396" s="181">
        <v>389</v>
      </c>
      <c r="B396" s="175" t="s">
        <v>850</v>
      </c>
      <c r="C396" s="175" t="s">
        <v>19</v>
      </c>
      <c r="D396" s="186" t="s">
        <v>849</v>
      </c>
      <c r="E396" s="158" t="s">
        <v>808</v>
      </c>
      <c r="F396" s="158" t="s">
        <v>808</v>
      </c>
      <c r="G396" s="173" t="s">
        <v>638</v>
      </c>
      <c r="H396" s="172"/>
      <c r="I396" s="171">
        <v>0</v>
      </c>
      <c r="J396" s="171">
        <v>0</v>
      </c>
      <c r="K396" s="171">
        <v>0</v>
      </c>
      <c r="L396" s="171">
        <f t="shared" si="34"/>
        <v>0</v>
      </c>
      <c r="M396" s="171">
        <v>3</v>
      </c>
      <c r="N396" s="156" t="str">
        <f t="shared" si="35"/>
        <v>Request</v>
      </c>
      <c r="O396" s="158" t="s">
        <v>25</v>
      </c>
      <c r="P396" s="157" t="str">
        <f t="shared" si="36"/>
        <v>Newly Requested Spares</v>
      </c>
    </row>
    <row r="397" spans="1:16" s="117" customFormat="1" ht="11.25" x14ac:dyDescent="0.25">
      <c r="A397" s="181">
        <v>390</v>
      </c>
      <c r="B397" s="158" t="s">
        <v>409</v>
      </c>
      <c r="C397" s="156" t="s">
        <v>19</v>
      </c>
      <c r="D397" s="158" t="s">
        <v>650</v>
      </c>
      <c r="E397" s="156" t="s">
        <v>646</v>
      </c>
      <c r="F397" s="172" t="s">
        <v>109</v>
      </c>
      <c r="G397" s="156" t="s">
        <v>386</v>
      </c>
      <c r="H397" s="170"/>
      <c r="I397" s="171">
        <v>0</v>
      </c>
      <c r="J397" s="171">
        <v>0</v>
      </c>
      <c r="K397" s="171">
        <v>0</v>
      </c>
      <c r="L397" s="171">
        <f t="shared" si="34"/>
        <v>0</v>
      </c>
      <c r="M397" s="171">
        <v>1</v>
      </c>
      <c r="N397" s="156" t="str">
        <f t="shared" si="35"/>
        <v>Request</v>
      </c>
      <c r="O397" s="158" t="s">
        <v>25</v>
      </c>
      <c r="P397" s="157" t="str">
        <f t="shared" si="36"/>
        <v>Newly Requested Spares</v>
      </c>
    </row>
    <row r="398" spans="1:16" s="117" customFormat="1" ht="11.25" hidden="1" x14ac:dyDescent="0.25">
      <c r="A398" s="181">
        <v>391</v>
      </c>
      <c r="B398" s="175" t="s">
        <v>696</v>
      </c>
      <c r="C398" s="175" t="s">
        <v>19</v>
      </c>
      <c r="D398" s="156" t="s">
        <v>771</v>
      </c>
      <c r="E398" s="156" t="s">
        <v>780</v>
      </c>
      <c r="F398" s="173" t="s">
        <v>83</v>
      </c>
      <c r="G398" s="173" t="s">
        <v>386</v>
      </c>
      <c r="H398" s="170"/>
      <c r="I398" s="171">
        <v>0</v>
      </c>
      <c r="J398" s="171">
        <v>1</v>
      </c>
      <c r="K398" s="171">
        <v>0</v>
      </c>
      <c r="L398" s="171">
        <f t="shared" si="34"/>
        <v>1</v>
      </c>
      <c r="M398" s="171">
        <v>1</v>
      </c>
      <c r="N398" s="156" t="str">
        <f t="shared" si="35"/>
        <v>Request</v>
      </c>
      <c r="O398" s="158" t="s">
        <v>25</v>
      </c>
      <c r="P398" s="157" t="str">
        <f t="shared" si="36"/>
        <v>Newly Requested Spares</v>
      </c>
    </row>
    <row r="399" spans="1:16" s="117" customFormat="1" ht="11.25" x14ac:dyDescent="0.25">
      <c r="A399" s="181">
        <v>392</v>
      </c>
      <c r="B399" s="175" t="s">
        <v>784</v>
      </c>
      <c r="C399" s="175" t="s">
        <v>19</v>
      </c>
      <c r="D399" s="156" t="s">
        <v>783</v>
      </c>
      <c r="E399" s="158" t="s">
        <v>785</v>
      </c>
      <c r="F399" s="173" t="s">
        <v>83</v>
      </c>
      <c r="G399" s="173" t="s">
        <v>386</v>
      </c>
      <c r="H399" s="172"/>
      <c r="I399" s="171">
        <v>0</v>
      </c>
      <c r="J399" s="171">
        <v>1</v>
      </c>
      <c r="K399" s="171">
        <v>0</v>
      </c>
      <c r="L399" s="171">
        <f t="shared" si="34"/>
        <v>1</v>
      </c>
      <c r="M399" s="171">
        <v>1</v>
      </c>
      <c r="N399" s="156" t="str">
        <f t="shared" si="35"/>
        <v>Request</v>
      </c>
      <c r="O399" s="158" t="s">
        <v>25</v>
      </c>
      <c r="P399" s="157" t="str">
        <f t="shared" si="36"/>
        <v>Newly Requested Spares</v>
      </c>
    </row>
    <row r="400" spans="1:16" s="117" customFormat="1" ht="11.25" hidden="1" x14ac:dyDescent="0.25">
      <c r="A400" s="181">
        <v>393</v>
      </c>
      <c r="B400" s="173" t="s">
        <v>853</v>
      </c>
      <c r="C400" s="156" t="s">
        <v>30</v>
      </c>
      <c r="D400" s="180" t="s">
        <v>1158</v>
      </c>
      <c r="E400" s="240" t="s">
        <v>774</v>
      </c>
      <c r="F400" s="243" t="s">
        <v>554</v>
      </c>
      <c r="G400" s="156" t="s">
        <v>638</v>
      </c>
      <c r="H400" s="170"/>
      <c r="I400" s="171">
        <v>0</v>
      </c>
      <c r="J400" s="171">
        <v>1</v>
      </c>
      <c r="K400" s="171">
        <v>0</v>
      </c>
      <c r="L400" s="171">
        <f t="shared" si="34"/>
        <v>1</v>
      </c>
      <c r="M400" s="171">
        <v>0</v>
      </c>
      <c r="N400" s="156" t="str">
        <f t="shared" si="35"/>
        <v/>
      </c>
      <c r="O400" s="158"/>
      <c r="P400" s="157"/>
    </row>
    <row r="401" spans="1:16" s="117" customFormat="1" ht="11.25" hidden="1" x14ac:dyDescent="0.25">
      <c r="A401" s="181">
        <v>394</v>
      </c>
      <c r="B401" s="156" t="s">
        <v>1172</v>
      </c>
      <c r="C401" s="156" t="s">
        <v>267</v>
      </c>
      <c r="D401" s="156" t="s">
        <v>275</v>
      </c>
      <c r="E401" s="156" t="s">
        <v>276</v>
      </c>
      <c r="F401" s="156" t="s">
        <v>38</v>
      </c>
      <c r="G401" s="156" t="s">
        <v>386</v>
      </c>
      <c r="H401" s="170"/>
      <c r="I401" s="171">
        <v>0</v>
      </c>
      <c r="J401" s="171">
        <v>5</v>
      </c>
      <c r="K401" s="171">
        <v>0</v>
      </c>
      <c r="L401" s="171">
        <f t="shared" si="34"/>
        <v>5</v>
      </c>
      <c r="M401" s="171">
        <v>1</v>
      </c>
      <c r="N401" s="156" t="str">
        <f t="shared" si="35"/>
        <v/>
      </c>
      <c r="O401" s="158" t="s">
        <v>25</v>
      </c>
      <c r="P401" s="157" t="str">
        <f t="shared" ref="P401:P411" si="37">IF(N401="Request","Newly Requested Spares","")</f>
        <v/>
      </c>
    </row>
    <row r="402" spans="1:16" s="117" customFormat="1" ht="11.25" hidden="1" x14ac:dyDescent="0.25">
      <c r="A402" s="181">
        <v>395</v>
      </c>
      <c r="B402" s="156" t="s">
        <v>333</v>
      </c>
      <c r="C402" s="156" t="s">
        <v>328</v>
      </c>
      <c r="D402" s="156" t="s">
        <v>338</v>
      </c>
      <c r="E402" s="156" t="s">
        <v>337</v>
      </c>
      <c r="F402" s="156" t="s">
        <v>92</v>
      </c>
      <c r="G402" s="156" t="s">
        <v>386</v>
      </c>
      <c r="H402" s="170"/>
      <c r="I402" s="171">
        <v>0</v>
      </c>
      <c r="J402" s="171">
        <v>10</v>
      </c>
      <c r="K402" s="171">
        <v>0</v>
      </c>
      <c r="L402" s="171">
        <f t="shared" si="34"/>
        <v>10</v>
      </c>
      <c r="M402" s="174">
        <v>5</v>
      </c>
      <c r="N402" s="156" t="str">
        <f t="shared" si="35"/>
        <v/>
      </c>
      <c r="O402" s="158" t="s">
        <v>25</v>
      </c>
      <c r="P402" s="157" t="str">
        <f t="shared" si="37"/>
        <v/>
      </c>
    </row>
    <row r="403" spans="1:16" s="117" customFormat="1" ht="11.25" hidden="1" x14ac:dyDescent="0.25">
      <c r="A403" s="181">
        <v>396</v>
      </c>
      <c r="B403" s="156" t="s">
        <v>333</v>
      </c>
      <c r="C403" s="156" t="s">
        <v>328</v>
      </c>
      <c r="D403" s="156" t="s">
        <v>336</v>
      </c>
      <c r="E403" s="156" t="s">
        <v>337</v>
      </c>
      <c r="F403" s="156" t="s">
        <v>92</v>
      </c>
      <c r="G403" s="156" t="s">
        <v>386</v>
      </c>
      <c r="H403" s="170"/>
      <c r="I403" s="171">
        <v>0</v>
      </c>
      <c r="J403" s="171">
        <v>0</v>
      </c>
      <c r="K403" s="171">
        <v>0</v>
      </c>
      <c r="L403" s="171">
        <f t="shared" si="34"/>
        <v>0</v>
      </c>
      <c r="M403" s="174">
        <v>5</v>
      </c>
      <c r="N403" s="156" t="str">
        <f t="shared" si="35"/>
        <v>Request</v>
      </c>
      <c r="O403" s="158" t="s">
        <v>25</v>
      </c>
      <c r="P403" s="157" t="str">
        <f t="shared" si="37"/>
        <v>Newly Requested Spares</v>
      </c>
    </row>
    <row r="404" spans="1:16" s="117" customFormat="1" ht="11.25" x14ac:dyDescent="0.25">
      <c r="A404" s="181">
        <v>397</v>
      </c>
      <c r="B404" s="157" t="s">
        <v>676</v>
      </c>
      <c r="C404" s="175" t="s">
        <v>19</v>
      </c>
      <c r="D404" s="157" t="s">
        <v>795</v>
      </c>
      <c r="E404" s="179" t="s">
        <v>25</v>
      </c>
      <c r="F404" s="173" t="s">
        <v>774</v>
      </c>
      <c r="G404" s="173" t="s">
        <v>638</v>
      </c>
      <c r="H404" s="172"/>
      <c r="I404" s="171">
        <v>0</v>
      </c>
      <c r="J404" s="171">
        <v>1</v>
      </c>
      <c r="K404" s="171">
        <v>0</v>
      </c>
      <c r="L404" s="171">
        <f t="shared" si="34"/>
        <v>1</v>
      </c>
      <c r="M404" s="171">
        <v>1</v>
      </c>
      <c r="N404" s="156" t="str">
        <f t="shared" si="35"/>
        <v>Request</v>
      </c>
      <c r="O404" s="158" t="s">
        <v>25</v>
      </c>
      <c r="P404" s="157" t="str">
        <f t="shared" si="37"/>
        <v>Newly Requested Spares</v>
      </c>
    </row>
    <row r="405" spans="1:16" s="117" customFormat="1" ht="11.25" customHeight="1" x14ac:dyDescent="0.25">
      <c r="A405" s="181">
        <v>398</v>
      </c>
      <c r="B405" s="157" t="s">
        <v>540</v>
      </c>
      <c r="C405" s="156" t="s">
        <v>217</v>
      </c>
      <c r="D405" s="156" t="s">
        <v>259</v>
      </c>
      <c r="E405" s="156" t="s">
        <v>260</v>
      </c>
      <c r="F405" s="156" t="s">
        <v>80</v>
      </c>
      <c r="G405" s="156" t="s">
        <v>638</v>
      </c>
      <c r="H405" s="170"/>
      <c r="I405" s="171">
        <v>0</v>
      </c>
      <c r="J405" s="171">
        <v>2</v>
      </c>
      <c r="K405" s="171">
        <v>0</v>
      </c>
      <c r="L405" s="171">
        <f t="shared" si="34"/>
        <v>2</v>
      </c>
      <c r="M405" s="171">
        <v>1</v>
      </c>
      <c r="N405" s="156" t="str">
        <f t="shared" si="35"/>
        <v/>
      </c>
      <c r="O405" s="158" t="s">
        <v>25</v>
      </c>
      <c r="P405" s="157" t="str">
        <f t="shared" si="37"/>
        <v/>
      </c>
    </row>
    <row r="406" spans="1:16" s="117" customFormat="1" ht="11.25" customHeight="1" x14ac:dyDescent="0.25">
      <c r="A406" s="181">
        <v>399</v>
      </c>
      <c r="B406" s="157" t="s">
        <v>540</v>
      </c>
      <c r="C406" s="156" t="s">
        <v>217</v>
      </c>
      <c r="D406" s="156" t="s">
        <v>257</v>
      </c>
      <c r="E406" s="156" t="s">
        <v>258</v>
      </c>
      <c r="F406" s="156" t="s">
        <v>33</v>
      </c>
      <c r="G406" s="156" t="s">
        <v>638</v>
      </c>
      <c r="H406" s="172"/>
      <c r="I406" s="171">
        <v>0</v>
      </c>
      <c r="J406" s="171">
        <v>2</v>
      </c>
      <c r="K406" s="171">
        <v>0</v>
      </c>
      <c r="L406" s="171">
        <f t="shared" si="34"/>
        <v>2</v>
      </c>
      <c r="M406" s="171">
        <v>1</v>
      </c>
      <c r="N406" s="156" t="str">
        <f t="shared" si="35"/>
        <v/>
      </c>
      <c r="O406" s="158" t="s">
        <v>25</v>
      </c>
      <c r="P406" s="157" t="str">
        <f t="shared" si="37"/>
        <v/>
      </c>
    </row>
    <row r="407" spans="1:16" s="117" customFormat="1" ht="11.25" customHeight="1" x14ac:dyDescent="0.25">
      <c r="A407" s="181">
        <v>400</v>
      </c>
      <c r="B407" s="157" t="s">
        <v>525</v>
      </c>
      <c r="C407" s="156" t="s">
        <v>217</v>
      </c>
      <c r="D407" s="156" t="s">
        <v>225</v>
      </c>
      <c r="E407" s="156" t="s">
        <v>226</v>
      </c>
      <c r="F407" s="156" t="s">
        <v>80</v>
      </c>
      <c r="G407" s="156" t="s">
        <v>638</v>
      </c>
      <c r="H407" s="172"/>
      <c r="I407" s="171">
        <v>0</v>
      </c>
      <c r="J407" s="171">
        <v>1</v>
      </c>
      <c r="K407" s="171">
        <v>0</v>
      </c>
      <c r="L407" s="171">
        <f t="shared" si="34"/>
        <v>1</v>
      </c>
      <c r="M407" s="171">
        <v>5</v>
      </c>
      <c r="N407" s="156" t="str">
        <f t="shared" si="35"/>
        <v>Request</v>
      </c>
      <c r="O407" s="158" t="s">
        <v>25</v>
      </c>
      <c r="P407" s="157" t="str">
        <f t="shared" si="37"/>
        <v>Newly Requested Spares</v>
      </c>
    </row>
    <row r="408" spans="1:16" s="117" customFormat="1" ht="11.25" customHeight="1" x14ac:dyDescent="0.25">
      <c r="A408" s="181">
        <v>401</v>
      </c>
      <c r="B408" s="175" t="s">
        <v>726</v>
      </c>
      <c r="C408" s="175" t="s">
        <v>19</v>
      </c>
      <c r="D408" s="159" t="s">
        <v>954</v>
      </c>
      <c r="E408" s="173" t="s">
        <v>593</v>
      </c>
      <c r="F408" s="173" t="s">
        <v>499</v>
      </c>
      <c r="G408" s="173" t="s">
        <v>638</v>
      </c>
      <c r="H408" s="172"/>
      <c r="I408" s="171">
        <v>0</v>
      </c>
      <c r="J408" s="171">
        <v>8</v>
      </c>
      <c r="K408" s="171">
        <v>0</v>
      </c>
      <c r="L408" s="171">
        <f t="shared" si="34"/>
        <v>8</v>
      </c>
      <c r="M408" s="171">
        <v>1</v>
      </c>
      <c r="N408" s="156" t="str">
        <f t="shared" si="35"/>
        <v/>
      </c>
      <c r="O408" s="158" t="s">
        <v>25</v>
      </c>
      <c r="P408" s="157" t="str">
        <f t="shared" si="37"/>
        <v/>
      </c>
    </row>
    <row r="409" spans="1:16" s="117" customFormat="1" ht="11.25" hidden="1" customHeight="1" x14ac:dyDescent="0.25">
      <c r="A409" s="181">
        <v>402</v>
      </c>
      <c r="B409" s="157" t="s">
        <v>532</v>
      </c>
      <c r="C409" s="157" t="s">
        <v>110</v>
      </c>
      <c r="D409" s="156" t="s">
        <v>314</v>
      </c>
      <c r="E409" s="156" t="s">
        <v>315</v>
      </c>
      <c r="F409" s="156" t="s">
        <v>83</v>
      </c>
      <c r="G409" s="156" t="s">
        <v>638</v>
      </c>
      <c r="H409" s="172"/>
      <c r="I409" s="171">
        <v>0</v>
      </c>
      <c r="J409" s="171">
        <v>1</v>
      </c>
      <c r="K409" s="171">
        <v>0</v>
      </c>
      <c r="L409" s="171">
        <f t="shared" si="34"/>
        <v>1</v>
      </c>
      <c r="M409" s="174">
        <v>1</v>
      </c>
      <c r="N409" s="156" t="str">
        <f t="shared" si="35"/>
        <v>Request</v>
      </c>
      <c r="O409" s="158" t="s">
        <v>25</v>
      </c>
      <c r="P409" s="157" t="str">
        <f t="shared" si="37"/>
        <v>Newly Requested Spares</v>
      </c>
    </row>
    <row r="410" spans="1:16" s="117" customFormat="1" ht="11.25" hidden="1" customHeight="1" x14ac:dyDescent="0.25">
      <c r="A410" s="181">
        <v>403</v>
      </c>
      <c r="B410" s="157" t="s">
        <v>999</v>
      </c>
      <c r="C410" s="175" t="s">
        <v>19</v>
      </c>
      <c r="D410" s="159" t="s">
        <v>1000</v>
      </c>
      <c r="E410" s="180" t="s">
        <v>1005</v>
      </c>
      <c r="F410" s="180" t="s">
        <v>22</v>
      </c>
      <c r="G410" s="173" t="s">
        <v>638</v>
      </c>
      <c r="H410" s="172"/>
      <c r="I410" s="171">
        <v>0</v>
      </c>
      <c r="J410" s="171">
        <v>6</v>
      </c>
      <c r="K410" s="171">
        <v>0</v>
      </c>
      <c r="L410" s="171">
        <f t="shared" si="34"/>
        <v>6</v>
      </c>
      <c r="M410" s="171">
        <v>5</v>
      </c>
      <c r="N410" s="156" t="str">
        <f t="shared" si="35"/>
        <v/>
      </c>
      <c r="O410" s="158" t="s">
        <v>25</v>
      </c>
      <c r="P410" s="157" t="str">
        <f t="shared" si="37"/>
        <v/>
      </c>
    </row>
    <row r="411" spans="1:16" s="117" customFormat="1" ht="11.25" hidden="1" customHeight="1" x14ac:dyDescent="0.25">
      <c r="A411" s="181">
        <v>404</v>
      </c>
      <c r="B411" s="157" t="s">
        <v>999</v>
      </c>
      <c r="C411" s="175" t="s">
        <v>19</v>
      </c>
      <c r="D411" s="159" t="s">
        <v>1000</v>
      </c>
      <c r="E411" s="180" t="s">
        <v>1006</v>
      </c>
      <c r="F411" s="180" t="s">
        <v>22</v>
      </c>
      <c r="G411" s="173" t="s">
        <v>638</v>
      </c>
      <c r="H411" s="172"/>
      <c r="I411" s="171">
        <v>0</v>
      </c>
      <c r="J411" s="171">
        <v>8</v>
      </c>
      <c r="K411" s="171">
        <v>0</v>
      </c>
      <c r="L411" s="171">
        <f t="shared" si="34"/>
        <v>8</v>
      </c>
      <c r="M411" s="171">
        <v>5</v>
      </c>
      <c r="N411" s="156" t="str">
        <f t="shared" si="35"/>
        <v/>
      </c>
      <c r="O411" s="158" t="s">
        <v>25</v>
      </c>
      <c r="P411" s="157" t="str">
        <f t="shared" si="37"/>
        <v/>
      </c>
    </row>
    <row r="412" spans="1:16" s="117" customFormat="1" ht="11.25" customHeight="1" x14ac:dyDescent="0.25">
      <c r="A412" s="181">
        <v>405</v>
      </c>
      <c r="B412" s="175" t="s">
        <v>557</v>
      </c>
      <c r="C412" s="175" t="s">
        <v>19</v>
      </c>
      <c r="D412" s="158" t="s">
        <v>856</v>
      </c>
      <c r="E412" s="173" t="s">
        <v>554</v>
      </c>
      <c r="F412" s="173" t="s">
        <v>492</v>
      </c>
      <c r="G412" s="173" t="s">
        <v>386</v>
      </c>
      <c r="H412" s="170"/>
      <c r="I412" s="171">
        <v>0</v>
      </c>
      <c r="J412" s="171">
        <v>5</v>
      </c>
      <c r="K412" s="171">
        <v>0</v>
      </c>
      <c r="L412" s="171">
        <f t="shared" si="34"/>
        <v>5</v>
      </c>
      <c r="M412" s="171">
        <v>5</v>
      </c>
      <c r="N412" s="156" t="str">
        <f t="shared" si="35"/>
        <v>Request</v>
      </c>
      <c r="O412" s="158" t="s">
        <v>25</v>
      </c>
      <c r="P412" s="157"/>
    </row>
    <row r="413" spans="1:16" s="117" customFormat="1" ht="11.25" hidden="1" customHeight="1" x14ac:dyDescent="0.25">
      <c r="A413" s="181">
        <v>406</v>
      </c>
      <c r="B413" s="157" t="s">
        <v>999</v>
      </c>
      <c r="C413" s="175" t="s">
        <v>19</v>
      </c>
      <c r="D413" s="158" t="s">
        <v>1001</v>
      </c>
      <c r="E413" s="180" t="s">
        <v>808</v>
      </c>
      <c r="F413" s="180" t="s">
        <v>808</v>
      </c>
      <c r="G413" s="173" t="s">
        <v>638</v>
      </c>
      <c r="H413" s="172"/>
      <c r="I413" s="171">
        <v>0</v>
      </c>
      <c r="J413" s="171">
        <v>2</v>
      </c>
      <c r="K413" s="171">
        <v>0</v>
      </c>
      <c r="L413" s="171">
        <f t="shared" si="34"/>
        <v>2</v>
      </c>
      <c r="M413" s="171">
        <v>5</v>
      </c>
      <c r="N413" s="156" t="str">
        <f t="shared" si="35"/>
        <v>Request</v>
      </c>
      <c r="O413" s="158" t="s">
        <v>25</v>
      </c>
      <c r="P413" s="157" t="str">
        <f t="shared" ref="P413:P425" si="38">IF(N413="Request","Newly Requested Spares","")</f>
        <v>Newly Requested Spares</v>
      </c>
    </row>
    <row r="414" spans="1:16" s="117" customFormat="1" ht="11.25" hidden="1" customHeight="1" x14ac:dyDescent="0.25">
      <c r="A414" s="181">
        <v>407</v>
      </c>
      <c r="B414" s="157" t="s">
        <v>999</v>
      </c>
      <c r="C414" s="175" t="s">
        <v>19</v>
      </c>
      <c r="D414" s="159" t="s">
        <v>1004</v>
      </c>
      <c r="E414" s="180" t="s">
        <v>141</v>
      </c>
      <c r="F414" s="180" t="s">
        <v>141</v>
      </c>
      <c r="G414" s="173" t="s">
        <v>638</v>
      </c>
      <c r="H414" s="172"/>
      <c r="I414" s="171">
        <v>0</v>
      </c>
      <c r="J414" s="171">
        <v>8</v>
      </c>
      <c r="K414" s="171">
        <v>0</v>
      </c>
      <c r="L414" s="171">
        <f t="shared" si="34"/>
        <v>8</v>
      </c>
      <c r="M414" s="171">
        <v>5</v>
      </c>
      <c r="N414" s="156" t="str">
        <f t="shared" si="35"/>
        <v/>
      </c>
      <c r="O414" s="158" t="s">
        <v>25</v>
      </c>
      <c r="P414" s="157" t="str">
        <f t="shared" si="38"/>
        <v/>
      </c>
    </row>
    <row r="415" spans="1:16" s="117" customFormat="1" ht="11.25" customHeight="1" x14ac:dyDescent="0.25">
      <c r="A415" s="181">
        <v>408</v>
      </c>
      <c r="B415" s="156" t="s">
        <v>501</v>
      </c>
      <c r="C415" s="156" t="s">
        <v>19</v>
      </c>
      <c r="D415" s="157" t="s">
        <v>504</v>
      </c>
      <c r="E415" s="157" t="s">
        <v>797</v>
      </c>
      <c r="F415" s="172" t="s">
        <v>38</v>
      </c>
      <c r="G415" s="156" t="s">
        <v>638</v>
      </c>
      <c r="H415" s="170"/>
      <c r="I415" s="171">
        <v>0</v>
      </c>
      <c r="J415" s="171">
        <v>5</v>
      </c>
      <c r="K415" s="171">
        <v>0</v>
      </c>
      <c r="L415" s="171">
        <f t="shared" si="34"/>
        <v>5</v>
      </c>
      <c r="M415" s="171">
        <v>5</v>
      </c>
      <c r="N415" s="156" t="str">
        <f t="shared" si="35"/>
        <v>Request</v>
      </c>
      <c r="O415" s="158" t="s">
        <v>25</v>
      </c>
      <c r="P415" s="157" t="str">
        <f t="shared" si="38"/>
        <v>Newly Requested Spares</v>
      </c>
    </row>
    <row r="416" spans="1:16" s="117" customFormat="1" ht="11.25" customHeight="1" x14ac:dyDescent="0.25">
      <c r="A416" s="181">
        <v>409</v>
      </c>
      <c r="B416" s="156" t="s">
        <v>494</v>
      </c>
      <c r="C416" s="156" t="s">
        <v>19</v>
      </c>
      <c r="D416" s="157" t="s">
        <v>863</v>
      </c>
      <c r="E416" s="156" t="s">
        <v>496</v>
      </c>
      <c r="F416" s="156" t="s">
        <v>425</v>
      </c>
      <c r="G416" s="156" t="s">
        <v>638</v>
      </c>
      <c r="H416" s="172"/>
      <c r="I416" s="171">
        <v>0</v>
      </c>
      <c r="J416" s="171">
        <v>4</v>
      </c>
      <c r="K416" s="171">
        <v>0</v>
      </c>
      <c r="L416" s="171">
        <f t="shared" si="34"/>
        <v>4</v>
      </c>
      <c r="M416" s="171">
        <v>5</v>
      </c>
      <c r="N416" s="156" t="str">
        <f t="shared" si="35"/>
        <v>Request</v>
      </c>
      <c r="O416" s="158" t="s">
        <v>25</v>
      </c>
      <c r="P416" s="157" t="str">
        <f t="shared" si="38"/>
        <v>Newly Requested Spares</v>
      </c>
    </row>
    <row r="417" spans="1:16" s="117" customFormat="1" ht="11.25" customHeight="1" x14ac:dyDescent="0.25">
      <c r="A417" s="181">
        <v>410</v>
      </c>
      <c r="B417" s="156" t="s">
        <v>145</v>
      </c>
      <c r="C417" s="156" t="s">
        <v>19</v>
      </c>
      <c r="D417" s="156" t="s">
        <v>542</v>
      </c>
      <c r="E417" s="156" t="s">
        <v>415</v>
      </c>
      <c r="F417" s="156" t="s">
        <v>141</v>
      </c>
      <c r="G417" s="156" t="s">
        <v>638</v>
      </c>
      <c r="H417" s="172"/>
      <c r="I417" s="171">
        <v>0</v>
      </c>
      <c r="J417" s="171">
        <v>2</v>
      </c>
      <c r="K417" s="171">
        <v>0</v>
      </c>
      <c r="L417" s="171">
        <f t="shared" si="34"/>
        <v>2</v>
      </c>
      <c r="M417" s="171">
        <v>2</v>
      </c>
      <c r="N417" s="156" t="str">
        <f t="shared" si="35"/>
        <v>Request</v>
      </c>
      <c r="O417" s="158" t="s">
        <v>25</v>
      </c>
      <c r="P417" s="157" t="str">
        <f t="shared" si="38"/>
        <v>Newly Requested Spares</v>
      </c>
    </row>
    <row r="418" spans="1:16" s="117" customFormat="1" ht="11.25" hidden="1" customHeight="1" x14ac:dyDescent="0.25">
      <c r="A418" s="181">
        <v>411</v>
      </c>
      <c r="B418" s="156" t="s">
        <v>876</v>
      </c>
      <c r="C418" s="175" t="s">
        <v>866</v>
      </c>
      <c r="D418" s="157" t="s">
        <v>877</v>
      </c>
      <c r="E418" s="176" t="s">
        <v>879</v>
      </c>
      <c r="F418" s="159" t="s">
        <v>83</v>
      </c>
      <c r="G418" s="173" t="s">
        <v>386</v>
      </c>
      <c r="H418" s="172"/>
      <c r="I418" s="171">
        <v>0</v>
      </c>
      <c r="J418" s="171">
        <v>1</v>
      </c>
      <c r="K418" s="171">
        <v>0</v>
      </c>
      <c r="L418" s="171">
        <f t="shared" si="34"/>
        <v>1</v>
      </c>
      <c r="M418" s="171">
        <v>2</v>
      </c>
      <c r="N418" s="156" t="str">
        <f t="shared" si="35"/>
        <v>Request</v>
      </c>
      <c r="O418" s="158" t="s">
        <v>25</v>
      </c>
      <c r="P418" s="157" t="str">
        <f t="shared" si="38"/>
        <v>Newly Requested Spares</v>
      </c>
    </row>
    <row r="419" spans="1:16" s="117" customFormat="1" ht="11.25" hidden="1" customHeight="1" x14ac:dyDescent="0.25">
      <c r="A419" s="181">
        <v>412</v>
      </c>
      <c r="B419" s="156" t="s">
        <v>222</v>
      </c>
      <c r="C419" s="156" t="s">
        <v>217</v>
      </c>
      <c r="D419" s="156" t="s">
        <v>223</v>
      </c>
      <c r="E419" s="156" t="s">
        <v>224</v>
      </c>
      <c r="F419" s="156" t="s">
        <v>92</v>
      </c>
      <c r="G419" s="156" t="s">
        <v>386</v>
      </c>
      <c r="H419" s="170"/>
      <c r="I419" s="171">
        <v>0</v>
      </c>
      <c r="J419" s="171">
        <v>26</v>
      </c>
      <c r="K419" s="171">
        <v>0</v>
      </c>
      <c r="L419" s="171">
        <f t="shared" si="34"/>
        <v>26</v>
      </c>
      <c r="M419" s="171">
        <v>5</v>
      </c>
      <c r="N419" s="156" t="str">
        <f t="shared" si="35"/>
        <v/>
      </c>
      <c r="O419" s="158" t="s">
        <v>25</v>
      </c>
      <c r="P419" s="157" t="str">
        <f t="shared" si="38"/>
        <v/>
      </c>
    </row>
    <row r="420" spans="1:16" s="117" customFormat="1" ht="11.25" customHeight="1" x14ac:dyDescent="0.25">
      <c r="A420" s="181">
        <v>413</v>
      </c>
      <c r="B420" s="159" t="s">
        <v>1091</v>
      </c>
      <c r="C420" s="175" t="s">
        <v>19</v>
      </c>
      <c r="D420" s="159" t="s">
        <v>1094</v>
      </c>
      <c r="E420" s="159" t="s">
        <v>1092</v>
      </c>
      <c r="F420" s="180" t="s">
        <v>83</v>
      </c>
      <c r="G420" s="173" t="s">
        <v>386</v>
      </c>
      <c r="H420" s="172"/>
      <c r="I420" s="171">
        <v>0</v>
      </c>
      <c r="J420" s="171">
        <v>50</v>
      </c>
      <c r="K420" s="171">
        <v>0</v>
      </c>
      <c r="L420" s="171">
        <f t="shared" si="34"/>
        <v>50</v>
      </c>
      <c r="M420" s="171">
        <v>5</v>
      </c>
      <c r="N420" s="156" t="str">
        <f t="shared" si="35"/>
        <v/>
      </c>
      <c r="O420" s="158" t="s">
        <v>25</v>
      </c>
      <c r="P420" s="157" t="str">
        <f t="shared" si="38"/>
        <v/>
      </c>
    </row>
    <row r="421" spans="1:16" s="117" customFormat="1" ht="11.25" hidden="1" customHeight="1" x14ac:dyDescent="0.25">
      <c r="A421" s="181">
        <v>414</v>
      </c>
      <c r="B421" s="157" t="s">
        <v>1065</v>
      </c>
      <c r="C421" s="175" t="s">
        <v>19</v>
      </c>
      <c r="D421" s="176" t="s">
        <v>1067</v>
      </c>
      <c r="E421" s="176" t="s">
        <v>1060</v>
      </c>
      <c r="F421" s="180" t="s">
        <v>109</v>
      </c>
      <c r="G421" s="173" t="s">
        <v>386</v>
      </c>
      <c r="H421" s="172"/>
      <c r="I421" s="171">
        <v>0</v>
      </c>
      <c r="J421" s="171">
        <v>59</v>
      </c>
      <c r="K421" s="171">
        <v>0</v>
      </c>
      <c r="L421" s="171">
        <f t="shared" si="34"/>
        <v>59</v>
      </c>
      <c r="M421" s="171">
        <v>10</v>
      </c>
      <c r="N421" s="156" t="str">
        <f t="shared" si="35"/>
        <v/>
      </c>
      <c r="O421" s="158" t="s">
        <v>25</v>
      </c>
      <c r="P421" s="157" t="str">
        <f t="shared" si="38"/>
        <v/>
      </c>
    </row>
    <row r="422" spans="1:16" s="117" customFormat="1" ht="11.25" hidden="1" customHeight="1" x14ac:dyDescent="0.25">
      <c r="A422" s="181">
        <v>415</v>
      </c>
      <c r="B422" s="157" t="s">
        <v>1065</v>
      </c>
      <c r="C422" s="175" t="s">
        <v>19</v>
      </c>
      <c r="D422" s="176" t="s">
        <v>1066</v>
      </c>
      <c r="E422" s="176" t="s">
        <v>1060</v>
      </c>
      <c r="F422" s="180" t="s">
        <v>109</v>
      </c>
      <c r="G422" s="173" t="s">
        <v>386</v>
      </c>
      <c r="H422" s="172"/>
      <c r="I422" s="171">
        <v>0</v>
      </c>
      <c r="J422" s="171">
        <v>46</v>
      </c>
      <c r="K422" s="171">
        <v>0</v>
      </c>
      <c r="L422" s="171">
        <f t="shared" si="34"/>
        <v>46</v>
      </c>
      <c r="M422" s="171">
        <v>10</v>
      </c>
      <c r="N422" s="156" t="str">
        <f t="shared" si="35"/>
        <v/>
      </c>
      <c r="O422" s="158" t="s">
        <v>25</v>
      </c>
      <c r="P422" s="157" t="str">
        <f t="shared" si="38"/>
        <v/>
      </c>
    </row>
    <row r="423" spans="1:16" s="117" customFormat="1" ht="11.25" customHeight="1" x14ac:dyDescent="0.25">
      <c r="A423" s="181">
        <v>416</v>
      </c>
      <c r="B423" s="156" t="s">
        <v>134</v>
      </c>
      <c r="C423" s="156" t="s">
        <v>19</v>
      </c>
      <c r="D423" s="240" t="s">
        <v>1128</v>
      </c>
      <c r="E423" s="240" t="s">
        <v>1129</v>
      </c>
      <c r="F423" s="156" t="s">
        <v>109</v>
      </c>
      <c r="G423" s="156" t="s">
        <v>386</v>
      </c>
      <c r="H423" s="170"/>
      <c r="I423" s="171">
        <v>0</v>
      </c>
      <c r="J423" s="171">
        <v>51</v>
      </c>
      <c r="K423" s="171">
        <v>0</v>
      </c>
      <c r="L423" s="171">
        <f t="shared" si="34"/>
        <v>51</v>
      </c>
      <c r="M423" s="171">
        <v>10</v>
      </c>
      <c r="N423" s="156" t="str">
        <f t="shared" si="35"/>
        <v/>
      </c>
      <c r="O423" s="158" t="s">
        <v>25</v>
      </c>
      <c r="P423" s="157" t="str">
        <f t="shared" si="38"/>
        <v/>
      </c>
    </row>
    <row r="424" spans="1:16" s="117" customFormat="1" ht="11.25" hidden="1" customHeight="1" x14ac:dyDescent="0.25">
      <c r="A424" s="181">
        <v>417</v>
      </c>
      <c r="B424" s="156" t="s">
        <v>915</v>
      </c>
      <c r="C424" s="175" t="s">
        <v>866</v>
      </c>
      <c r="D424" s="157" t="s">
        <v>733</v>
      </c>
      <c r="E424" s="159" t="s">
        <v>554</v>
      </c>
      <c r="F424" s="159" t="s">
        <v>83</v>
      </c>
      <c r="G424" s="173" t="s">
        <v>638</v>
      </c>
      <c r="H424" s="172"/>
      <c r="I424" s="171">
        <v>0</v>
      </c>
      <c r="J424" s="171">
        <v>4</v>
      </c>
      <c r="K424" s="171">
        <v>0</v>
      </c>
      <c r="L424" s="171">
        <f t="shared" si="34"/>
        <v>4</v>
      </c>
      <c r="M424" s="171">
        <v>2</v>
      </c>
      <c r="N424" s="156" t="str">
        <f t="shared" si="35"/>
        <v/>
      </c>
      <c r="O424" s="158" t="s">
        <v>25</v>
      </c>
      <c r="P424" s="157" t="str">
        <f t="shared" si="38"/>
        <v/>
      </c>
    </row>
    <row r="425" spans="1:16" s="117" customFormat="1" ht="11.25" x14ac:dyDescent="0.25">
      <c r="A425" s="181">
        <v>418</v>
      </c>
      <c r="B425" s="175" t="s">
        <v>987</v>
      </c>
      <c r="C425" s="175" t="s">
        <v>19</v>
      </c>
      <c r="D425" s="159" t="s">
        <v>988</v>
      </c>
      <c r="E425" s="234" t="s">
        <v>554</v>
      </c>
      <c r="F425" s="156" t="s">
        <v>83</v>
      </c>
      <c r="G425" s="173" t="s">
        <v>386</v>
      </c>
      <c r="H425" s="172"/>
      <c r="I425" s="171">
        <v>0</v>
      </c>
      <c r="J425" s="171">
        <v>25</v>
      </c>
      <c r="K425" s="171">
        <v>0</v>
      </c>
      <c r="L425" s="171">
        <f t="shared" si="34"/>
        <v>25</v>
      </c>
      <c r="M425" s="171">
        <v>10</v>
      </c>
      <c r="N425" s="156" t="str">
        <f t="shared" si="35"/>
        <v/>
      </c>
      <c r="O425" s="158" t="s">
        <v>25</v>
      </c>
      <c r="P425" s="157" t="str">
        <f t="shared" si="38"/>
        <v/>
      </c>
    </row>
    <row r="426" spans="1:16" s="117" customFormat="1" ht="11.25" x14ac:dyDescent="0.25">
      <c r="A426" s="181">
        <v>419</v>
      </c>
      <c r="B426" s="157" t="s">
        <v>1133</v>
      </c>
      <c r="C426" s="156" t="s">
        <v>30</v>
      </c>
      <c r="D426" s="187" t="s">
        <v>1167</v>
      </c>
      <c r="E426" s="156" t="s">
        <v>554</v>
      </c>
      <c r="F426" s="180" t="s">
        <v>83</v>
      </c>
      <c r="G426" s="156" t="s">
        <v>638</v>
      </c>
      <c r="H426" s="170"/>
      <c r="I426" s="171">
        <v>0</v>
      </c>
      <c r="J426" s="171">
        <v>48</v>
      </c>
      <c r="K426" s="171">
        <v>0</v>
      </c>
      <c r="L426" s="171">
        <f t="shared" si="34"/>
        <v>48</v>
      </c>
      <c r="M426" s="171">
        <v>5</v>
      </c>
      <c r="N426" s="156" t="str">
        <f t="shared" si="35"/>
        <v/>
      </c>
      <c r="O426" s="158"/>
      <c r="P426" s="157"/>
    </row>
    <row r="427" spans="1:16" s="117" customFormat="1" ht="11.25" customHeight="1" x14ac:dyDescent="0.25">
      <c r="A427" s="181">
        <v>420</v>
      </c>
      <c r="B427" s="173" t="s">
        <v>865</v>
      </c>
      <c r="C427" s="175" t="s">
        <v>866</v>
      </c>
      <c r="D427" s="173" t="s">
        <v>867</v>
      </c>
      <c r="E427" s="179" t="s">
        <v>25</v>
      </c>
      <c r="F427" s="173" t="s">
        <v>83</v>
      </c>
      <c r="G427" s="173" t="s">
        <v>386</v>
      </c>
      <c r="H427" s="170"/>
      <c r="I427" s="171">
        <v>0</v>
      </c>
      <c r="J427" s="171">
        <v>2</v>
      </c>
      <c r="K427" s="171">
        <v>0</v>
      </c>
      <c r="L427" s="171">
        <f t="shared" si="34"/>
        <v>2</v>
      </c>
      <c r="M427" s="171">
        <v>2</v>
      </c>
      <c r="N427" s="156" t="str">
        <f t="shared" si="35"/>
        <v>Request</v>
      </c>
      <c r="O427" s="158" t="s">
        <v>25</v>
      </c>
      <c r="P427" s="157"/>
    </row>
    <row r="428" spans="1:16" s="117" customFormat="1" ht="11.25" x14ac:dyDescent="0.25">
      <c r="A428" s="181">
        <v>421</v>
      </c>
      <c r="B428" s="173" t="s">
        <v>865</v>
      </c>
      <c r="C428" s="175" t="s">
        <v>866</v>
      </c>
      <c r="D428" s="173" t="s">
        <v>872</v>
      </c>
      <c r="E428" s="179" t="s">
        <v>25</v>
      </c>
      <c r="F428" s="173" t="s">
        <v>733</v>
      </c>
      <c r="G428" s="173" t="s">
        <v>386</v>
      </c>
      <c r="H428" s="172"/>
      <c r="I428" s="171">
        <v>0</v>
      </c>
      <c r="J428" s="171">
        <v>5</v>
      </c>
      <c r="K428" s="171">
        <v>0</v>
      </c>
      <c r="L428" s="171">
        <f t="shared" si="34"/>
        <v>5</v>
      </c>
      <c r="M428" s="171">
        <v>2</v>
      </c>
      <c r="N428" s="156" t="str">
        <f t="shared" si="35"/>
        <v/>
      </c>
      <c r="O428" s="158" t="s">
        <v>25</v>
      </c>
      <c r="P428" s="157"/>
    </row>
    <row r="429" spans="1:16" s="117" customFormat="1" ht="11.25" x14ac:dyDescent="0.25">
      <c r="A429" s="181">
        <v>422</v>
      </c>
      <c r="B429" s="157" t="s">
        <v>1133</v>
      </c>
      <c r="C429" s="156" t="s">
        <v>30</v>
      </c>
      <c r="D429" s="187" t="s">
        <v>1165</v>
      </c>
      <c r="E429" s="156" t="s">
        <v>554</v>
      </c>
      <c r="F429" s="180" t="s">
        <v>83</v>
      </c>
      <c r="G429" s="156" t="s">
        <v>638</v>
      </c>
      <c r="H429" s="170"/>
      <c r="I429" s="171">
        <v>0</v>
      </c>
      <c r="J429" s="171">
        <v>30</v>
      </c>
      <c r="K429" s="171">
        <v>0</v>
      </c>
      <c r="L429" s="171">
        <f t="shared" si="34"/>
        <v>30</v>
      </c>
      <c r="M429" s="171">
        <v>5</v>
      </c>
      <c r="N429" s="156" t="str">
        <f t="shared" si="35"/>
        <v/>
      </c>
      <c r="O429" s="158"/>
      <c r="P429" s="157"/>
    </row>
    <row r="430" spans="1:16" s="117" customFormat="1" ht="11.25" hidden="1" x14ac:dyDescent="0.25">
      <c r="A430" s="181">
        <v>423</v>
      </c>
      <c r="B430" s="156" t="s">
        <v>833</v>
      </c>
      <c r="C430" s="175" t="s">
        <v>866</v>
      </c>
      <c r="D430" s="157" t="s">
        <v>874</v>
      </c>
      <c r="E430" s="176" t="s">
        <v>554</v>
      </c>
      <c r="F430" s="159" t="s">
        <v>733</v>
      </c>
      <c r="G430" s="173" t="s">
        <v>386</v>
      </c>
      <c r="H430" s="172"/>
      <c r="I430" s="171">
        <v>0</v>
      </c>
      <c r="J430" s="171">
        <v>40</v>
      </c>
      <c r="K430" s="171">
        <v>0</v>
      </c>
      <c r="L430" s="171">
        <f t="shared" si="34"/>
        <v>40</v>
      </c>
      <c r="M430" s="171">
        <v>10</v>
      </c>
      <c r="N430" s="156" t="str">
        <f t="shared" si="35"/>
        <v/>
      </c>
      <c r="O430" s="158" t="s">
        <v>25</v>
      </c>
      <c r="P430" s="157"/>
    </row>
    <row r="431" spans="1:16" s="117" customFormat="1" ht="11.25" x14ac:dyDescent="0.25">
      <c r="A431" s="181">
        <v>424</v>
      </c>
      <c r="B431" s="173" t="s">
        <v>698</v>
      </c>
      <c r="C431" s="156" t="s">
        <v>19</v>
      </c>
      <c r="D431" s="175" t="s">
        <v>704</v>
      </c>
      <c r="E431" s="176" t="s">
        <v>705</v>
      </c>
      <c r="F431" s="175" t="s">
        <v>83</v>
      </c>
      <c r="G431" s="156" t="s">
        <v>386</v>
      </c>
      <c r="H431" s="170"/>
      <c r="I431" s="171">
        <v>0</v>
      </c>
      <c r="J431" s="171">
        <v>3</v>
      </c>
      <c r="K431" s="171">
        <v>0</v>
      </c>
      <c r="L431" s="171">
        <f t="shared" si="34"/>
        <v>3</v>
      </c>
      <c r="M431" s="171">
        <v>2</v>
      </c>
      <c r="N431" s="156" t="str">
        <f t="shared" si="35"/>
        <v/>
      </c>
      <c r="O431" s="158" t="s">
        <v>25</v>
      </c>
      <c r="P431" s="157" t="str">
        <f t="shared" ref="P431:P449" si="39">IF(N431="Request","Newly Requested Spares","")</f>
        <v/>
      </c>
    </row>
    <row r="432" spans="1:16" s="117" customFormat="1" ht="22.5" x14ac:dyDescent="0.25">
      <c r="A432" s="181">
        <v>425</v>
      </c>
      <c r="B432" s="157" t="s">
        <v>823</v>
      </c>
      <c r="C432" s="156" t="s">
        <v>240</v>
      </c>
      <c r="D432" s="156" t="s">
        <v>264</v>
      </c>
      <c r="E432" s="157" t="s">
        <v>722</v>
      </c>
      <c r="F432" s="156" t="s">
        <v>96</v>
      </c>
      <c r="G432" s="156" t="s">
        <v>638</v>
      </c>
      <c r="H432" s="170"/>
      <c r="I432" s="171">
        <v>0</v>
      </c>
      <c r="J432" s="171">
        <v>0</v>
      </c>
      <c r="K432" s="171">
        <v>0</v>
      </c>
      <c r="L432" s="171">
        <f t="shared" si="34"/>
        <v>0</v>
      </c>
      <c r="M432" s="171">
        <v>5</v>
      </c>
      <c r="N432" s="156" t="str">
        <f t="shared" si="35"/>
        <v>Request</v>
      </c>
      <c r="O432" s="158" t="s">
        <v>25</v>
      </c>
      <c r="P432" s="157" t="str">
        <f t="shared" si="39"/>
        <v>Newly Requested Spares</v>
      </c>
    </row>
    <row r="433" spans="1:16" s="169" customFormat="1" ht="11.25" x14ac:dyDescent="0.25">
      <c r="A433" s="181">
        <v>426</v>
      </c>
      <c r="B433" s="175" t="s">
        <v>501</v>
      </c>
      <c r="C433" s="156" t="s">
        <v>19</v>
      </c>
      <c r="D433" s="159" t="s">
        <v>782</v>
      </c>
      <c r="E433" s="158" t="s">
        <v>25</v>
      </c>
      <c r="F433" s="175" t="s">
        <v>733</v>
      </c>
      <c r="G433" s="156" t="s">
        <v>638</v>
      </c>
      <c r="H433" s="170"/>
      <c r="I433" s="171">
        <v>0</v>
      </c>
      <c r="J433" s="171">
        <v>5</v>
      </c>
      <c r="K433" s="171">
        <v>0</v>
      </c>
      <c r="L433" s="171">
        <f t="shared" si="34"/>
        <v>5</v>
      </c>
      <c r="M433" s="171">
        <v>5</v>
      </c>
      <c r="N433" s="156" t="str">
        <f t="shared" si="35"/>
        <v>Request</v>
      </c>
      <c r="O433" s="158" t="s">
        <v>1056</v>
      </c>
      <c r="P433" s="157" t="str">
        <f t="shared" si="39"/>
        <v>Newly Requested Spares</v>
      </c>
    </row>
    <row r="434" spans="1:16" s="169" customFormat="1" ht="11.25" x14ac:dyDescent="0.25">
      <c r="A434" s="181">
        <v>427</v>
      </c>
      <c r="B434" s="173" t="s">
        <v>742</v>
      </c>
      <c r="C434" s="156" t="s">
        <v>743</v>
      </c>
      <c r="D434" s="173" t="s">
        <v>747</v>
      </c>
      <c r="E434" s="156" t="s">
        <v>749</v>
      </c>
      <c r="F434" s="156" t="s">
        <v>86</v>
      </c>
      <c r="G434" s="156" t="s">
        <v>386</v>
      </c>
      <c r="H434" s="170"/>
      <c r="I434" s="171">
        <v>0</v>
      </c>
      <c r="J434" s="171">
        <v>1</v>
      </c>
      <c r="K434" s="171">
        <v>0</v>
      </c>
      <c r="L434" s="171">
        <f t="shared" si="34"/>
        <v>1</v>
      </c>
      <c r="M434" s="171">
        <v>1</v>
      </c>
      <c r="N434" s="156" t="str">
        <f t="shared" si="35"/>
        <v>Request</v>
      </c>
      <c r="O434" s="158" t="s">
        <v>25</v>
      </c>
      <c r="P434" s="157" t="str">
        <f t="shared" si="39"/>
        <v>Newly Requested Spares</v>
      </c>
    </row>
    <row r="435" spans="1:16" s="169" customFormat="1" ht="11.25" x14ac:dyDescent="0.25">
      <c r="A435" s="181">
        <v>428</v>
      </c>
      <c r="B435" s="173" t="s">
        <v>742</v>
      </c>
      <c r="C435" s="156" t="s">
        <v>743</v>
      </c>
      <c r="D435" s="173" t="s">
        <v>748</v>
      </c>
      <c r="E435" s="156" t="s">
        <v>749</v>
      </c>
      <c r="F435" s="156" t="s">
        <v>86</v>
      </c>
      <c r="G435" s="156" t="s">
        <v>386</v>
      </c>
      <c r="H435" s="170"/>
      <c r="I435" s="171">
        <v>0</v>
      </c>
      <c r="J435" s="171">
        <v>1</v>
      </c>
      <c r="K435" s="171">
        <v>0</v>
      </c>
      <c r="L435" s="171">
        <f t="shared" si="34"/>
        <v>1</v>
      </c>
      <c r="M435" s="171">
        <v>1</v>
      </c>
      <c r="N435" s="156" t="str">
        <f t="shared" si="35"/>
        <v>Request</v>
      </c>
      <c r="O435" s="158" t="s">
        <v>25</v>
      </c>
      <c r="P435" s="157" t="str">
        <f t="shared" si="39"/>
        <v>Newly Requested Spares</v>
      </c>
    </row>
    <row r="436" spans="1:16" s="117" customFormat="1" ht="11.25" x14ac:dyDescent="0.25">
      <c r="A436" s="181">
        <v>429</v>
      </c>
      <c r="B436" s="173" t="s">
        <v>742</v>
      </c>
      <c r="C436" s="156" t="s">
        <v>743</v>
      </c>
      <c r="D436" s="173" t="s">
        <v>745</v>
      </c>
      <c r="E436" s="156" t="s">
        <v>749</v>
      </c>
      <c r="F436" s="156" t="s">
        <v>86</v>
      </c>
      <c r="G436" s="156" t="s">
        <v>386</v>
      </c>
      <c r="H436" s="172"/>
      <c r="I436" s="171">
        <v>0</v>
      </c>
      <c r="J436" s="171">
        <v>0</v>
      </c>
      <c r="K436" s="171">
        <v>0</v>
      </c>
      <c r="L436" s="171">
        <f t="shared" si="34"/>
        <v>0</v>
      </c>
      <c r="M436" s="171">
        <v>1</v>
      </c>
      <c r="N436" s="156" t="str">
        <f t="shared" si="35"/>
        <v>Request</v>
      </c>
      <c r="O436" s="158" t="s">
        <v>25</v>
      </c>
      <c r="P436" s="157" t="str">
        <f t="shared" si="39"/>
        <v>Newly Requested Spares</v>
      </c>
    </row>
    <row r="437" spans="1:16" s="117" customFormat="1" ht="11.25" hidden="1" x14ac:dyDescent="0.25">
      <c r="A437" s="181">
        <v>430</v>
      </c>
      <c r="B437" s="156" t="s">
        <v>266</v>
      </c>
      <c r="C437" s="156" t="s">
        <v>267</v>
      </c>
      <c r="D437" s="156" t="s">
        <v>268</v>
      </c>
      <c r="E437" s="156" t="s">
        <v>266</v>
      </c>
      <c r="F437" s="156" t="s">
        <v>92</v>
      </c>
      <c r="G437" s="156" t="s">
        <v>638</v>
      </c>
      <c r="H437" s="172"/>
      <c r="I437" s="171">
        <v>0</v>
      </c>
      <c r="J437" s="171">
        <v>4</v>
      </c>
      <c r="K437" s="171">
        <v>0</v>
      </c>
      <c r="L437" s="171">
        <f t="shared" si="34"/>
        <v>4</v>
      </c>
      <c r="M437" s="171">
        <v>1</v>
      </c>
      <c r="N437" s="156" t="str">
        <f t="shared" si="35"/>
        <v/>
      </c>
      <c r="O437" s="158" t="s">
        <v>25</v>
      </c>
      <c r="P437" s="157" t="str">
        <f t="shared" si="39"/>
        <v/>
      </c>
    </row>
    <row r="438" spans="1:16" s="117" customFormat="1" ht="11.25" hidden="1" x14ac:dyDescent="0.25">
      <c r="A438" s="181">
        <v>431</v>
      </c>
      <c r="B438" s="156" t="s">
        <v>266</v>
      </c>
      <c r="C438" s="156" t="s">
        <v>267</v>
      </c>
      <c r="D438" s="156" t="s">
        <v>269</v>
      </c>
      <c r="E438" s="156" t="s">
        <v>266</v>
      </c>
      <c r="F438" s="156" t="s">
        <v>92</v>
      </c>
      <c r="G438" s="156" t="s">
        <v>638</v>
      </c>
      <c r="H438" s="172"/>
      <c r="I438" s="171">
        <v>0</v>
      </c>
      <c r="J438" s="171">
        <v>4</v>
      </c>
      <c r="K438" s="171">
        <v>0</v>
      </c>
      <c r="L438" s="171">
        <f t="shared" si="34"/>
        <v>4</v>
      </c>
      <c r="M438" s="171">
        <v>1</v>
      </c>
      <c r="N438" s="156" t="str">
        <f t="shared" si="35"/>
        <v/>
      </c>
      <c r="O438" s="158" t="s">
        <v>25</v>
      </c>
      <c r="P438" s="157" t="str">
        <f t="shared" si="39"/>
        <v/>
      </c>
    </row>
    <row r="439" spans="1:16" s="117" customFormat="1" ht="11.25" hidden="1" x14ac:dyDescent="0.25">
      <c r="A439" s="181">
        <v>432</v>
      </c>
      <c r="B439" s="156" t="s">
        <v>159</v>
      </c>
      <c r="C439" s="156" t="s">
        <v>160</v>
      </c>
      <c r="D439" s="156" t="s">
        <v>164</v>
      </c>
      <c r="E439" s="156" t="s">
        <v>165</v>
      </c>
      <c r="F439" s="156" t="s">
        <v>163</v>
      </c>
      <c r="G439" s="156" t="s">
        <v>386</v>
      </c>
      <c r="H439" s="170"/>
      <c r="I439" s="171">
        <v>0</v>
      </c>
      <c r="J439" s="171">
        <v>3</v>
      </c>
      <c r="K439" s="171">
        <v>0</v>
      </c>
      <c r="L439" s="171">
        <f t="shared" si="34"/>
        <v>3</v>
      </c>
      <c r="M439" s="171">
        <v>1</v>
      </c>
      <c r="N439" s="156" t="str">
        <f t="shared" si="35"/>
        <v/>
      </c>
      <c r="O439" s="158" t="s">
        <v>25</v>
      </c>
      <c r="P439" s="157" t="str">
        <f t="shared" si="39"/>
        <v/>
      </c>
    </row>
    <row r="440" spans="1:16" s="117" customFormat="1" ht="11.25" x14ac:dyDescent="0.25">
      <c r="A440" s="181">
        <v>433</v>
      </c>
      <c r="B440" s="156" t="s">
        <v>43</v>
      </c>
      <c r="C440" s="156" t="s">
        <v>19</v>
      </c>
      <c r="D440" s="156" t="s">
        <v>45</v>
      </c>
      <c r="E440" s="156" t="s">
        <v>46</v>
      </c>
      <c r="F440" s="156" t="s">
        <v>83</v>
      </c>
      <c r="G440" s="156" t="s">
        <v>638</v>
      </c>
      <c r="H440" s="170"/>
      <c r="I440" s="171">
        <v>0</v>
      </c>
      <c r="J440" s="171">
        <v>0</v>
      </c>
      <c r="K440" s="171">
        <v>0</v>
      </c>
      <c r="L440" s="171">
        <f t="shared" si="34"/>
        <v>0</v>
      </c>
      <c r="M440" s="171">
        <v>1</v>
      </c>
      <c r="N440" s="156" t="str">
        <f t="shared" si="35"/>
        <v>Request</v>
      </c>
      <c r="O440" s="158" t="s">
        <v>25</v>
      </c>
      <c r="P440" s="157" t="str">
        <f t="shared" si="39"/>
        <v>Newly Requested Spares</v>
      </c>
    </row>
    <row r="441" spans="1:16" s="117" customFormat="1" ht="11.25" x14ac:dyDescent="0.25">
      <c r="A441" s="181">
        <v>434</v>
      </c>
      <c r="B441" s="157" t="s">
        <v>824</v>
      </c>
      <c r="C441" s="175" t="s">
        <v>19</v>
      </c>
      <c r="D441" s="173" t="s">
        <v>826</v>
      </c>
      <c r="E441" s="179" t="s">
        <v>25</v>
      </c>
      <c r="F441" s="173" t="s">
        <v>83</v>
      </c>
      <c r="G441" s="173" t="s">
        <v>638</v>
      </c>
      <c r="H441" s="172"/>
      <c r="I441" s="171">
        <v>0</v>
      </c>
      <c r="J441" s="171">
        <v>1</v>
      </c>
      <c r="K441" s="171">
        <v>0</v>
      </c>
      <c r="L441" s="171">
        <f t="shared" si="34"/>
        <v>1</v>
      </c>
      <c r="M441" s="171">
        <v>5</v>
      </c>
      <c r="N441" s="156" t="str">
        <f t="shared" si="35"/>
        <v>Request</v>
      </c>
      <c r="O441" s="158" t="s">
        <v>25</v>
      </c>
      <c r="P441" s="157" t="str">
        <f t="shared" si="39"/>
        <v>Newly Requested Spares</v>
      </c>
    </row>
    <row r="442" spans="1:16" s="117" customFormat="1" ht="11.25" x14ac:dyDescent="0.25">
      <c r="A442" s="181">
        <v>435</v>
      </c>
      <c r="B442" s="157" t="s">
        <v>824</v>
      </c>
      <c r="C442" s="175" t="s">
        <v>19</v>
      </c>
      <c r="D442" s="173" t="s">
        <v>825</v>
      </c>
      <c r="E442" s="179" t="s">
        <v>25</v>
      </c>
      <c r="F442" s="173" t="s">
        <v>83</v>
      </c>
      <c r="G442" s="173" t="s">
        <v>638</v>
      </c>
      <c r="H442" s="172"/>
      <c r="I442" s="171">
        <v>0</v>
      </c>
      <c r="J442" s="171">
        <v>1</v>
      </c>
      <c r="K442" s="171">
        <v>0</v>
      </c>
      <c r="L442" s="171">
        <f t="shared" si="34"/>
        <v>1</v>
      </c>
      <c r="M442" s="171">
        <v>5</v>
      </c>
      <c r="N442" s="156" t="str">
        <f t="shared" si="35"/>
        <v>Request</v>
      </c>
      <c r="O442" s="158" t="s">
        <v>25</v>
      </c>
      <c r="P442" s="157" t="str">
        <f t="shared" si="39"/>
        <v>Newly Requested Spares</v>
      </c>
    </row>
    <row r="443" spans="1:16" s="117" customFormat="1" ht="11.25" x14ac:dyDescent="0.25">
      <c r="A443" s="181">
        <v>436</v>
      </c>
      <c r="B443" s="157" t="s">
        <v>824</v>
      </c>
      <c r="C443" s="175" t="s">
        <v>19</v>
      </c>
      <c r="D443" s="173" t="s">
        <v>828</v>
      </c>
      <c r="E443" s="179" t="s">
        <v>25</v>
      </c>
      <c r="F443" s="173" t="s">
        <v>83</v>
      </c>
      <c r="G443" s="173" t="s">
        <v>638</v>
      </c>
      <c r="H443" s="172"/>
      <c r="I443" s="171">
        <v>0</v>
      </c>
      <c r="J443" s="171">
        <v>7</v>
      </c>
      <c r="K443" s="171">
        <v>0</v>
      </c>
      <c r="L443" s="171">
        <f t="shared" si="34"/>
        <v>7</v>
      </c>
      <c r="M443" s="171">
        <v>5</v>
      </c>
      <c r="N443" s="156" t="str">
        <f t="shared" si="35"/>
        <v/>
      </c>
      <c r="O443" s="158" t="s">
        <v>25</v>
      </c>
      <c r="P443" s="157" t="str">
        <f t="shared" si="39"/>
        <v/>
      </c>
    </row>
    <row r="444" spans="1:16" s="117" customFormat="1" ht="11.25" x14ac:dyDescent="0.25">
      <c r="A444" s="181">
        <v>437</v>
      </c>
      <c r="B444" s="156" t="s">
        <v>558</v>
      </c>
      <c r="C444" s="156" t="s">
        <v>240</v>
      </c>
      <c r="D444" s="156" t="s">
        <v>614</v>
      </c>
      <c r="E444" s="156" t="s">
        <v>263</v>
      </c>
      <c r="F444" s="156" t="s">
        <v>47</v>
      </c>
      <c r="G444" s="156" t="s">
        <v>638</v>
      </c>
      <c r="H444" s="170"/>
      <c r="I444" s="171">
        <v>0</v>
      </c>
      <c r="J444" s="171">
        <v>2</v>
      </c>
      <c r="K444" s="171">
        <v>0</v>
      </c>
      <c r="L444" s="171">
        <f t="shared" si="34"/>
        <v>2</v>
      </c>
      <c r="M444" s="171">
        <v>5</v>
      </c>
      <c r="N444" s="156" t="str">
        <f t="shared" si="35"/>
        <v>Request</v>
      </c>
      <c r="O444" s="158" t="s">
        <v>25</v>
      </c>
      <c r="P444" s="157" t="str">
        <f t="shared" si="39"/>
        <v>Newly Requested Spares</v>
      </c>
    </row>
    <row r="445" spans="1:16" s="117" customFormat="1" ht="11.25" hidden="1" x14ac:dyDescent="0.25">
      <c r="A445" s="181">
        <v>438</v>
      </c>
      <c r="B445" s="158" t="s">
        <v>222</v>
      </c>
      <c r="C445" s="156" t="s">
        <v>19</v>
      </c>
      <c r="D445" s="156" t="s">
        <v>647</v>
      </c>
      <c r="E445" s="156" t="s">
        <v>768</v>
      </c>
      <c r="F445" s="172" t="s">
        <v>768</v>
      </c>
      <c r="G445" s="156" t="s">
        <v>386</v>
      </c>
      <c r="H445" s="170"/>
      <c r="I445" s="171">
        <v>0</v>
      </c>
      <c r="J445" s="171">
        <v>8</v>
      </c>
      <c r="K445" s="171">
        <v>0</v>
      </c>
      <c r="L445" s="171">
        <f t="shared" si="34"/>
        <v>8</v>
      </c>
      <c r="M445" s="171">
        <v>1</v>
      </c>
      <c r="N445" s="156" t="str">
        <f t="shared" si="35"/>
        <v/>
      </c>
      <c r="O445" s="158" t="s">
        <v>25</v>
      </c>
      <c r="P445" s="157" t="str">
        <f t="shared" si="39"/>
        <v/>
      </c>
    </row>
    <row r="446" spans="1:16" s="117" customFormat="1" ht="11.25" x14ac:dyDescent="0.25">
      <c r="A446" s="181">
        <v>439</v>
      </c>
      <c r="B446" s="156" t="s">
        <v>557</v>
      </c>
      <c r="C446" s="156" t="s">
        <v>379</v>
      </c>
      <c r="D446" s="158" t="s">
        <v>669</v>
      </c>
      <c r="E446" s="156" t="s">
        <v>499</v>
      </c>
      <c r="F446" s="172" t="s">
        <v>83</v>
      </c>
      <c r="G446" s="156" t="s">
        <v>638</v>
      </c>
      <c r="H446" s="172"/>
      <c r="I446" s="171">
        <v>0</v>
      </c>
      <c r="J446" s="184">
        <v>1</v>
      </c>
      <c r="K446" s="171">
        <v>0</v>
      </c>
      <c r="L446" s="171">
        <f t="shared" si="34"/>
        <v>1</v>
      </c>
      <c r="M446" s="174">
        <v>5</v>
      </c>
      <c r="N446" s="156" t="str">
        <f t="shared" si="35"/>
        <v>Request</v>
      </c>
      <c r="O446" s="158" t="s">
        <v>25</v>
      </c>
      <c r="P446" s="157" t="str">
        <f t="shared" si="39"/>
        <v>Newly Requested Spares</v>
      </c>
    </row>
    <row r="447" spans="1:16" s="117" customFormat="1" ht="11.25" x14ac:dyDescent="0.25">
      <c r="A447" s="181">
        <v>440</v>
      </c>
      <c r="B447" s="156" t="s">
        <v>557</v>
      </c>
      <c r="C447" s="156" t="s">
        <v>379</v>
      </c>
      <c r="D447" s="158" t="s">
        <v>739</v>
      </c>
      <c r="E447" s="156" t="s">
        <v>499</v>
      </c>
      <c r="F447" s="172" t="s">
        <v>83</v>
      </c>
      <c r="G447" s="156" t="s">
        <v>638</v>
      </c>
      <c r="H447" s="172"/>
      <c r="I447" s="171">
        <v>0</v>
      </c>
      <c r="J447" s="184">
        <v>1</v>
      </c>
      <c r="K447" s="171">
        <v>0</v>
      </c>
      <c r="L447" s="171">
        <f t="shared" si="34"/>
        <v>1</v>
      </c>
      <c r="M447" s="174">
        <v>5</v>
      </c>
      <c r="N447" s="156" t="str">
        <f t="shared" si="35"/>
        <v>Request</v>
      </c>
      <c r="O447" s="158" t="s">
        <v>25</v>
      </c>
      <c r="P447" s="157" t="str">
        <f t="shared" si="39"/>
        <v>Newly Requested Spares</v>
      </c>
    </row>
    <row r="448" spans="1:16" s="117" customFormat="1" ht="11.25" x14ac:dyDescent="0.25">
      <c r="A448" s="181">
        <v>441</v>
      </c>
      <c r="B448" s="156" t="s">
        <v>557</v>
      </c>
      <c r="C448" s="156" t="s">
        <v>379</v>
      </c>
      <c r="D448" s="158" t="s">
        <v>738</v>
      </c>
      <c r="E448" s="156" t="s">
        <v>499</v>
      </c>
      <c r="F448" s="172" t="s">
        <v>83</v>
      </c>
      <c r="G448" s="156" t="s">
        <v>638</v>
      </c>
      <c r="H448" s="172"/>
      <c r="I448" s="171">
        <v>0</v>
      </c>
      <c r="J448" s="184">
        <v>6</v>
      </c>
      <c r="K448" s="171">
        <v>0</v>
      </c>
      <c r="L448" s="171">
        <f t="shared" si="34"/>
        <v>6</v>
      </c>
      <c r="M448" s="174">
        <v>5</v>
      </c>
      <c r="N448" s="156" t="str">
        <f t="shared" si="35"/>
        <v/>
      </c>
      <c r="O448" s="158" t="s">
        <v>25</v>
      </c>
      <c r="P448" s="157" t="str">
        <f t="shared" si="39"/>
        <v/>
      </c>
    </row>
    <row r="449" spans="1:16" s="117" customFormat="1" ht="11.25" x14ac:dyDescent="0.25">
      <c r="A449" s="181">
        <v>442</v>
      </c>
      <c r="B449" s="156" t="s">
        <v>557</v>
      </c>
      <c r="C449" s="156" t="s">
        <v>379</v>
      </c>
      <c r="D449" s="158" t="s">
        <v>740</v>
      </c>
      <c r="E449" s="156" t="s">
        <v>499</v>
      </c>
      <c r="F449" s="172" t="s">
        <v>83</v>
      </c>
      <c r="G449" s="156" t="s">
        <v>638</v>
      </c>
      <c r="H449" s="172"/>
      <c r="I449" s="171">
        <v>0</v>
      </c>
      <c r="J449" s="184">
        <v>2</v>
      </c>
      <c r="K449" s="171">
        <v>0</v>
      </c>
      <c r="L449" s="171">
        <f t="shared" si="34"/>
        <v>2</v>
      </c>
      <c r="M449" s="171">
        <v>5</v>
      </c>
      <c r="N449" s="156" t="str">
        <f t="shared" si="35"/>
        <v>Request</v>
      </c>
      <c r="O449" s="158" t="s">
        <v>25</v>
      </c>
      <c r="P449" s="157" t="str">
        <f t="shared" si="39"/>
        <v>Newly Requested Spares</v>
      </c>
    </row>
    <row r="450" spans="1:16" s="117" customFormat="1" ht="11.25" x14ac:dyDescent="0.25">
      <c r="A450" s="181">
        <v>443</v>
      </c>
      <c r="B450" s="156" t="s">
        <v>557</v>
      </c>
      <c r="C450" s="156" t="s">
        <v>379</v>
      </c>
      <c r="D450" s="158" t="s">
        <v>628</v>
      </c>
      <c r="E450" s="156" t="s">
        <v>499</v>
      </c>
      <c r="F450" s="172" t="s">
        <v>83</v>
      </c>
      <c r="G450" s="156" t="s">
        <v>638</v>
      </c>
      <c r="H450" s="172"/>
      <c r="I450" s="171">
        <v>0</v>
      </c>
      <c r="J450" s="184">
        <v>10</v>
      </c>
      <c r="K450" s="171">
        <v>0</v>
      </c>
      <c r="L450" s="171">
        <f t="shared" si="34"/>
        <v>10</v>
      </c>
      <c r="M450" s="174">
        <v>5</v>
      </c>
      <c r="N450" s="156" t="str">
        <f t="shared" si="35"/>
        <v/>
      </c>
      <c r="O450" s="158" t="s">
        <v>25</v>
      </c>
      <c r="P450" s="157"/>
    </row>
    <row r="451" spans="1:16" s="117" customFormat="1" ht="11.25" x14ac:dyDescent="0.25">
      <c r="A451" s="181">
        <v>444</v>
      </c>
      <c r="B451" s="156" t="s">
        <v>557</v>
      </c>
      <c r="C451" s="156" t="s">
        <v>379</v>
      </c>
      <c r="D451" s="158" t="s">
        <v>737</v>
      </c>
      <c r="E451" s="156" t="s">
        <v>499</v>
      </c>
      <c r="F451" s="172" t="s">
        <v>83</v>
      </c>
      <c r="G451" s="156" t="s">
        <v>638</v>
      </c>
      <c r="H451" s="172"/>
      <c r="I451" s="171">
        <v>0</v>
      </c>
      <c r="J451" s="184">
        <v>10</v>
      </c>
      <c r="K451" s="171">
        <v>0</v>
      </c>
      <c r="L451" s="171">
        <f t="shared" si="34"/>
        <v>10</v>
      </c>
      <c r="M451" s="174">
        <v>5</v>
      </c>
      <c r="N451" s="156" t="str">
        <f t="shared" si="35"/>
        <v/>
      </c>
      <c r="O451" s="158" t="s">
        <v>25</v>
      </c>
      <c r="P451" s="157"/>
    </row>
    <row r="452" spans="1:16" s="117" customFormat="1" ht="22.5" x14ac:dyDescent="0.25">
      <c r="A452" s="181">
        <v>445</v>
      </c>
      <c r="B452" s="157" t="s">
        <v>585</v>
      </c>
      <c r="C452" s="156" t="s">
        <v>586</v>
      </c>
      <c r="D452" s="175" t="s">
        <v>1061</v>
      </c>
      <c r="E452" s="175" t="s">
        <v>1062</v>
      </c>
      <c r="F452" s="172" t="s">
        <v>22</v>
      </c>
      <c r="G452" s="156" t="s">
        <v>638</v>
      </c>
      <c r="H452" s="172"/>
      <c r="I452" s="171">
        <v>0</v>
      </c>
      <c r="J452" s="171">
        <v>3</v>
      </c>
      <c r="K452" s="171">
        <v>0</v>
      </c>
      <c r="L452" s="171">
        <f t="shared" si="34"/>
        <v>3</v>
      </c>
      <c r="M452" s="171">
        <v>1</v>
      </c>
      <c r="N452" s="156" t="str">
        <f t="shared" si="35"/>
        <v/>
      </c>
      <c r="O452" s="158" t="s">
        <v>25</v>
      </c>
      <c r="P452" s="157"/>
    </row>
    <row r="453" spans="1:16" s="117" customFormat="1" ht="11.25" x14ac:dyDescent="0.25">
      <c r="A453" s="181">
        <v>446</v>
      </c>
      <c r="B453" s="156" t="s">
        <v>523</v>
      </c>
      <c r="C453" s="156" t="s">
        <v>19</v>
      </c>
      <c r="D453" s="239" t="s">
        <v>516</v>
      </c>
      <c r="E453" s="239" t="s">
        <v>517</v>
      </c>
      <c r="F453" s="156" t="s">
        <v>103</v>
      </c>
      <c r="G453" s="156" t="s">
        <v>638</v>
      </c>
      <c r="H453" s="172"/>
      <c r="I453" s="171">
        <v>0</v>
      </c>
      <c r="J453" s="171">
        <v>1</v>
      </c>
      <c r="K453" s="171">
        <v>0</v>
      </c>
      <c r="L453" s="171">
        <f t="shared" ref="L453:L492" si="40">I453+J453-K453</f>
        <v>1</v>
      </c>
      <c r="M453" s="171">
        <v>5</v>
      </c>
      <c r="N453" s="156" t="str">
        <f t="shared" si="35"/>
        <v>Request</v>
      </c>
      <c r="O453" s="158" t="s">
        <v>25</v>
      </c>
      <c r="P453" s="157" t="str">
        <f>IF(N453="Request","Newly Requested Spares","")</f>
        <v>Newly Requested Spares</v>
      </c>
    </row>
    <row r="454" spans="1:16" s="117" customFormat="1" ht="11.25" hidden="1" x14ac:dyDescent="0.25">
      <c r="A454" s="181">
        <v>447</v>
      </c>
      <c r="B454" s="156" t="s">
        <v>245</v>
      </c>
      <c r="C454" s="156" t="s">
        <v>240</v>
      </c>
      <c r="D454" s="190" t="s">
        <v>246</v>
      </c>
      <c r="E454" s="190" t="s">
        <v>247</v>
      </c>
      <c r="F454" s="156" t="s">
        <v>83</v>
      </c>
      <c r="G454" s="156" t="s">
        <v>638</v>
      </c>
      <c r="H454" s="172"/>
      <c r="I454" s="171">
        <v>0</v>
      </c>
      <c r="J454" s="171">
        <v>3</v>
      </c>
      <c r="K454" s="171">
        <v>0</v>
      </c>
      <c r="L454" s="171">
        <f t="shared" si="40"/>
        <v>3</v>
      </c>
      <c r="M454" s="171">
        <v>1</v>
      </c>
      <c r="N454" s="156" t="str">
        <f t="shared" si="35"/>
        <v/>
      </c>
      <c r="O454" s="158" t="s">
        <v>25</v>
      </c>
      <c r="P454" s="157" t="str">
        <f>IF(N454="Request","Newly Requested Spares","")</f>
        <v/>
      </c>
    </row>
    <row r="455" spans="1:16" s="117" customFormat="1" ht="11.25" x14ac:dyDescent="0.25">
      <c r="A455" s="181">
        <v>448</v>
      </c>
      <c r="B455" s="156" t="s">
        <v>557</v>
      </c>
      <c r="C455" s="156" t="s">
        <v>30</v>
      </c>
      <c r="D455" s="238" t="s">
        <v>597</v>
      </c>
      <c r="E455" s="238" t="s">
        <v>25</v>
      </c>
      <c r="F455" s="172" t="s">
        <v>83</v>
      </c>
      <c r="G455" s="156" t="s">
        <v>638</v>
      </c>
      <c r="H455" s="172"/>
      <c r="I455" s="171">
        <v>0</v>
      </c>
      <c r="J455" s="171">
        <v>30</v>
      </c>
      <c r="K455" s="171">
        <v>0</v>
      </c>
      <c r="L455" s="171">
        <f t="shared" si="40"/>
        <v>30</v>
      </c>
      <c r="M455" s="171">
        <v>10</v>
      </c>
      <c r="N455" s="156" t="str">
        <f t="shared" si="35"/>
        <v/>
      </c>
      <c r="O455" s="158" t="s">
        <v>25</v>
      </c>
      <c r="P455" s="157"/>
    </row>
    <row r="456" spans="1:16" s="117" customFormat="1" ht="11.25" x14ac:dyDescent="0.25">
      <c r="A456" s="181">
        <v>449</v>
      </c>
      <c r="B456" s="156" t="s">
        <v>557</v>
      </c>
      <c r="C456" s="156" t="s">
        <v>30</v>
      </c>
      <c r="D456" s="238" t="s">
        <v>598</v>
      </c>
      <c r="E456" s="238" t="s">
        <v>25</v>
      </c>
      <c r="F456" s="172" t="s">
        <v>83</v>
      </c>
      <c r="G456" s="156" t="s">
        <v>638</v>
      </c>
      <c r="H456" s="172"/>
      <c r="I456" s="171">
        <v>0</v>
      </c>
      <c r="J456" s="171">
        <v>0</v>
      </c>
      <c r="K456" s="171">
        <v>0</v>
      </c>
      <c r="L456" s="171">
        <f t="shared" si="40"/>
        <v>0</v>
      </c>
      <c r="M456" s="171">
        <v>10</v>
      </c>
      <c r="N456" s="156" t="str">
        <f t="shared" ref="N456:N492" si="41">IF((L456&lt;=M456),"Request","")</f>
        <v>Request</v>
      </c>
      <c r="O456" s="158" t="s">
        <v>25</v>
      </c>
      <c r="P456" s="157" t="str">
        <f>IF(N456="Request","Newly Requested Spares","")</f>
        <v>Newly Requested Spares</v>
      </c>
    </row>
    <row r="457" spans="1:16" s="117" customFormat="1" ht="11.25" x14ac:dyDescent="0.25">
      <c r="A457" s="181">
        <v>450</v>
      </c>
      <c r="B457" s="157" t="s">
        <v>1133</v>
      </c>
      <c r="C457" s="156" t="s">
        <v>30</v>
      </c>
      <c r="D457" s="241" t="s">
        <v>1168</v>
      </c>
      <c r="E457" s="190" t="s">
        <v>554</v>
      </c>
      <c r="F457" s="180" t="s">
        <v>554</v>
      </c>
      <c r="G457" s="156" t="s">
        <v>638</v>
      </c>
      <c r="H457" s="170"/>
      <c r="I457" s="171">
        <v>0</v>
      </c>
      <c r="J457" s="171">
        <v>1</v>
      </c>
      <c r="K457" s="171">
        <v>0</v>
      </c>
      <c r="L457" s="171">
        <f t="shared" si="40"/>
        <v>1</v>
      </c>
      <c r="M457" s="171">
        <v>5</v>
      </c>
      <c r="N457" s="156" t="str">
        <f t="shared" si="41"/>
        <v>Request</v>
      </c>
      <c r="O457" s="158"/>
      <c r="P457" s="157"/>
    </row>
    <row r="458" spans="1:16" s="117" customFormat="1" ht="11.25" hidden="1" x14ac:dyDescent="0.25">
      <c r="A458" s="181">
        <v>451</v>
      </c>
      <c r="B458" s="159" t="s">
        <v>937</v>
      </c>
      <c r="C458" s="175" t="s">
        <v>866</v>
      </c>
      <c r="D458" s="189" t="s">
        <v>938</v>
      </c>
      <c r="E458" s="189" t="s">
        <v>554</v>
      </c>
      <c r="F458" s="159" t="s">
        <v>83</v>
      </c>
      <c r="G458" s="173" t="s">
        <v>386</v>
      </c>
      <c r="H458" s="172"/>
      <c r="I458" s="171">
        <v>0</v>
      </c>
      <c r="J458" s="171">
        <v>2</v>
      </c>
      <c r="K458" s="171">
        <v>0</v>
      </c>
      <c r="L458" s="171">
        <f t="shared" si="40"/>
        <v>2</v>
      </c>
      <c r="M458" s="171">
        <v>1</v>
      </c>
      <c r="N458" s="156" t="str">
        <f t="shared" si="41"/>
        <v/>
      </c>
      <c r="O458" s="158" t="s">
        <v>25</v>
      </c>
      <c r="P458" s="157" t="str">
        <f>IF(N458="Request","Newly Requested Spares","")</f>
        <v/>
      </c>
    </row>
    <row r="459" spans="1:16" s="117" customFormat="1" ht="11.25" x14ac:dyDescent="0.25">
      <c r="A459" s="181">
        <v>452</v>
      </c>
      <c r="B459" s="156" t="s">
        <v>543</v>
      </c>
      <c r="C459" s="156" t="s">
        <v>544</v>
      </c>
      <c r="D459" s="190" t="s">
        <v>339</v>
      </c>
      <c r="E459" s="190" t="s">
        <v>340</v>
      </c>
      <c r="F459" s="156" t="s">
        <v>92</v>
      </c>
      <c r="G459" s="156" t="s">
        <v>386</v>
      </c>
      <c r="H459" s="170"/>
      <c r="I459" s="171">
        <v>0</v>
      </c>
      <c r="J459" s="171">
        <v>0</v>
      </c>
      <c r="K459" s="171">
        <v>0</v>
      </c>
      <c r="L459" s="171">
        <f t="shared" si="40"/>
        <v>0</v>
      </c>
      <c r="M459" s="174">
        <v>5</v>
      </c>
      <c r="N459" s="156" t="str">
        <f t="shared" si="41"/>
        <v>Request</v>
      </c>
      <c r="O459" s="158" t="s">
        <v>25</v>
      </c>
      <c r="P459" s="157" t="str">
        <f>IF(N459="Request","Newly Requested Spares","")</f>
        <v>Newly Requested Spares</v>
      </c>
    </row>
    <row r="460" spans="1:16" s="117" customFormat="1" ht="11.25" x14ac:dyDescent="0.25">
      <c r="A460" s="181">
        <v>453</v>
      </c>
      <c r="B460" s="156" t="s">
        <v>1099</v>
      </c>
      <c r="C460" s="156" t="s">
        <v>30</v>
      </c>
      <c r="D460" s="241" t="s">
        <v>1100</v>
      </c>
      <c r="E460" s="246" t="s">
        <v>1090</v>
      </c>
      <c r="F460" s="176" t="s">
        <v>83</v>
      </c>
      <c r="G460" s="156" t="s">
        <v>386</v>
      </c>
      <c r="H460" s="170"/>
      <c r="I460" s="171">
        <v>0</v>
      </c>
      <c r="J460" s="171">
        <v>2</v>
      </c>
      <c r="K460" s="171">
        <v>0</v>
      </c>
      <c r="L460" s="171">
        <f t="shared" si="40"/>
        <v>2</v>
      </c>
      <c r="M460" s="171">
        <v>1</v>
      </c>
      <c r="N460" s="156" t="str">
        <f t="shared" si="41"/>
        <v/>
      </c>
      <c r="O460" s="158"/>
      <c r="P460" s="157"/>
    </row>
    <row r="461" spans="1:16" s="117" customFormat="1" ht="11.25" hidden="1" x14ac:dyDescent="0.25">
      <c r="A461" s="181">
        <v>454</v>
      </c>
      <c r="B461" s="156" t="s">
        <v>915</v>
      </c>
      <c r="C461" s="175" t="s">
        <v>866</v>
      </c>
      <c r="D461" s="239" t="s">
        <v>919</v>
      </c>
      <c r="E461" s="189" t="s">
        <v>554</v>
      </c>
      <c r="F461" s="159" t="s">
        <v>83</v>
      </c>
      <c r="G461" s="173" t="s">
        <v>638</v>
      </c>
      <c r="H461" s="172"/>
      <c r="I461" s="171">
        <v>0</v>
      </c>
      <c r="J461" s="171">
        <v>1</v>
      </c>
      <c r="K461" s="171">
        <v>0</v>
      </c>
      <c r="L461" s="171">
        <f t="shared" si="40"/>
        <v>1</v>
      </c>
      <c r="M461" s="171">
        <v>2</v>
      </c>
      <c r="N461" s="156" t="str">
        <f t="shared" si="41"/>
        <v>Request</v>
      </c>
      <c r="O461" s="158" t="s">
        <v>25</v>
      </c>
      <c r="P461" s="157" t="str">
        <f>IF(N461="Request","Newly Requested Spares","")</f>
        <v>Newly Requested Spares</v>
      </c>
    </row>
    <row r="462" spans="1:16" s="117" customFormat="1" ht="33.75" x14ac:dyDescent="0.25">
      <c r="A462" s="181">
        <v>455</v>
      </c>
      <c r="B462" s="156" t="s">
        <v>190</v>
      </c>
      <c r="C462" s="156" t="s">
        <v>187</v>
      </c>
      <c r="D462" s="239" t="s">
        <v>562</v>
      </c>
      <c r="E462" s="190" t="s">
        <v>195</v>
      </c>
      <c r="F462" s="156" t="s">
        <v>194</v>
      </c>
      <c r="G462" s="156" t="s">
        <v>386</v>
      </c>
      <c r="H462" s="170"/>
      <c r="I462" s="171">
        <v>0</v>
      </c>
      <c r="J462" s="171">
        <v>1</v>
      </c>
      <c r="K462" s="171">
        <v>0</v>
      </c>
      <c r="L462" s="171">
        <f t="shared" si="40"/>
        <v>1</v>
      </c>
      <c r="M462" s="171">
        <v>1</v>
      </c>
      <c r="N462" s="156" t="str">
        <f t="shared" si="41"/>
        <v>Request</v>
      </c>
      <c r="O462" s="159" t="s">
        <v>1063</v>
      </c>
      <c r="P462" s="157" t="str">
        <f>IF(N462="Request","Newly Requested Spares","")</f>
        <v>Newly Requested Spares</v>
      </c>
    </row>
    <row r="463" spans="1:16" s="122" customFormat="1" ht="11.25" customHeight="1" x14ac:dyDescent="0.25">
      <c r="A463" s="181">
        <v>456</v>
      </c>
      <c r="B463" s="156" t="s">
        <v>452</v>
      </c>
      <c r="C463" s="156" t="s">
        <v>187</v>
      </c>
      <c r="D463" s="157" t="s">
        <v>561</v>
      </c>
      <c r="E463" s="156" t="s">
        <v>193</v>
      </c>
      <c r="F463" s="156" t="s">
        <v>194</v>
      </c>
      <c r="G463" s="156" t="s">
        <v>386</v>
      </c>
      <c r="H463" s="172"/>
      <c r="I463" s="171">
        <v>0</v>
      </c>
      <c r="J463" s="171">
        <v>1</v>
      </c>
      <c r="K463" s="171">
        <v>0</v>
      </c>
      <c r="L463" s="171">
        <f t="shared" si="40"/>
        <v>1</v>
      </c>
      <c r="M463" s="171">
        <v>1</v>
      </c>
      <c r="N463" s="156" t="str">
        <f t="shared" si="41"/>
        <v>Request</v>
      </c>
      <c r="O463" s="158" t="s">
        <v>25</v>
      </c>
      <c r="P463" s="157" t="str">
        <f>IF(N463="Request","Newly Requested Spares","")</f>
        <v>Newly Requested Spares</v>
      </c>
    </row>
    <row r="464" spans="1:16" s="122" customFormat="1" ht="11.25" customHeight="1" x14ac:dyDescent="0.25">
      <c r="A464" s="181">
        <v>457</v>
      </c>
      <c r="B464" s="156" t="s">
        <v>129</v>
      </c>
      <c r="C464" s="156" t="s">
        <v>44</v>
      </c>
      <c r="D464" s="192" t="s">
        <v>671</v>
      </c>
      <c r="E464" s="234" t="s">
        <v>672</v>
      </c>
      <c r="F464" s="172" t="s">
        <v>38</v>
      </c>
      <c r="G464" s="156" t="s">
        <v>386</v>
      </c>
      <c r="H464" s="172"/>
      <c r="I464" s="171">
        <v>0</v>
      </c>
      <c r="J464" s="171">
        <v>0</v>
      </c>
      <c r="K464" s="171">
        <v>0</v>
      </c>
      <c r="L464" s="171">
        <f t="shared" si="40"/>
        <v>0</v>
      </c>
      <c r="M464" s="171">
        <v>5</v>
      </c>
      <c r="N464" s="156" t="str">
        <f t="shared" si="41"/>
        <v>Request</v>
      </c>
      <c r="O464" s="158" t="s">
        <v>25</v>
      </c>
      <c r="P464" s="157" t="str">
        <f>IF(N464="Request","Newly Requested Spares","")</f>
        <v>Newly Requested Spares</v>
      </c>
    </row>
    <row r="465" spans="1:16" s="122" customFormat="1" ht="11.25" customHeight="1" x14ac:dyDescent="0.25">
      <c r="A465" s="181">
        <v>458</v>
      </c>
      <c r="B465" s="156" t="s">
        <v>494</v>
      </c>
      <c r="C465" s="156" t="s">
        <v>19</v>
      </c>
      <c r="D465" s="237" t="s">
        <v>498</v>
      </c>
      <c r="E465" s="192" t="s">
        <v>25</v>
      </c>
      <c r="F465" s="156" t="s">
        <v>499</v>
      </c>
      <c r="G465" s="156" t="s">
        <v>638</v>
      </c>
      <c r="H465" s="172"/>
      <c r="I465" s="171">
        <v>0</v>
      </c>
      <c r="J465" s="171">
        <v>1</v>
      </c>
      <c r="K465" s="171">
        <v>0</v>
      </c>
      <c r="L465" s="171">
        <f t="shared" si="40"/>
        <v>1</v>
      </c>
      <c r="M465" s="171">
        <v>1</v>
      </c>
      <c r="N465" s="156" t="str">
        <f t="shared" si="41"/>
        <v>Request</v>
      </c>
      <c r="O465" s="158" t="s">
        <v>25</v>
      </c>
      <c r="P465" s="157" t="str">
        <f>IF(N465="Request","Newly Requested Spares","")</f>
        <v>Newly Requested Spares</v>
      </c>
    </row>
    <row r="466" spans="1:16" s="122" customFormat="1" ht="11.25" customHeight="1" x14ac:dyDescent="0.25">
      <c r="A466" s="181">
        <v>459</v>
      </c>
      <c r="B466" s="156" t="s">
        <v>1045</v>
      </c>
      <c r="C466" s="156" t="s">
        <v>30</v>
      </c>
      <c r="D466" s="234" t="s">
        <v>58</v>
      </c>
      <c r="E466" s="234" t="s">
        <v>59</v>
      </c>
      <c r="F466" s="156" t="s">
        <v>60</v>
      </c>
      <c r="G466" s="156" t="s">
        <v>386</v>
      </c>
      <c r="H466" s="170"/>
      <c r="I466" s="171">
        <v>0</v>
      </c>
      <c r="J466" s="171">
        <v>16</v>
      </c>
      <c r="K466" s="171">
        <v>2</v>
      </c>
      <c r="L466" s="171">
        <f t="shared" si="40"/>
        <v>14</v>
      </c>
      <c r="M466" s="171">
        <v>5</v>
      </c>
      <c r="N466" s="156" t="str">
        <f t="shared" si="41"/>
        <v/>
      </c>
      <c r="O466" s="158" t="s">
        <v>25</v>
      </c>
      <c r="P466" s="157"/>
    </row>
    <row r="467" spans="1:16" s="122" customFormat="1" ht="11.25" x14ac:dyDescent="0.25">
      <c r="A467" s="181">
        <v>460</v>
      </c>
      <c r="B467" s="156" t="s">
        <v>944</v>
      </c>
      <c r="C467" s="156" t="s">
        <v>30</v>
      </c>
      <c r="D467" s="237" t="s">
        <v>58</v>
      </c>
      <c r="E467" s="234" t="s">
        <v>213</v>
      </c>
      <c r="F467" s="156" t="s">
        <v>141</v>
      </c>
      <c r="G467" s="156" t="s">
        <v>386</v>
      </c>
      <c r="H467" s="170"/>
      <c r="I467" s="171">
        <v>0</v>
      </c>
      <c r="J467" s="171">
        <v>19</v>
      </c>
      <c r="K467" s="171">
        <v>0</v>
      </c>
      <c r="L467" s="171">
        <f t="shared" si="40"/>
        <v>19</v>
      </c>
      <c r="M467" s="171">
        <v>12</v>
      </c>
      <c r="N467" s="156" t="str">
        <f t="shared" si="41"/>
        <v/>
      </c>
      <c r="O467" s="158" t="s">
        <v>25</v>
      </c>
      <c r="P467" s="157" t="str">
        <f>IF(N467="Request","Newly Requested Spares","")</f>
        <v/>
      </c>
    </row>
    <row r="468" spans="1:16" s="122" customFormat="1" ht="11.25" customHeight="1" x14ac:dyDescent="0.25">
      <c r="A468" s="181">
        <v>461</v>
      </c>
      <c r="B468" s="157" t="s">
        <v>18</v>
      </c>
      <c r="C468" s="157" t="s">
        <v>110</v>
      </c>
      <c r="D468" s="234" t="s">
        <v>58</v>
      </c>
      <c r="E468" s="234" t="s">
        <v>316</v>
      </c>
      <c r="F468" s="156" t="s">
        <v>141</v>
      </c>
      <c r="G468" s="156" t="s">
        <v>638</v>
      </c>
      <c r="H468" s="172"/>
      <c r="I468" s="171">
        <v>0</v>
      </c>
      <c r="J468" s="171">
        <v>4</v>
      </c>
      <c r="K468" s="171">
        <v>0</v>
      </c>
      <c r="L468" s="171">
        <f t="shared" si="40"/>
        <v>4</v>
      </c>
      <c r="M468" s="174">
        <v>1</v>
      </c>
      <c r="N468" s="156" t="str">
        <f t="shared" si="41"/>
        <v/>
      </c>
      <c r="O468" s="158" t="s">
        <v>25</v>
      </c>
      <c r="P468" s="157"/>
    </row>
    <row r="469" spans="1:16" s="122" customFormat="1" ht="11.25" customHeight="1" x14ac:dyDescent="0.25">
      <c r="A469" s="181">
        <v>462</v>
      </c>
      <c r="B469" s="156" t="s">
        <v>409</v>
      </c>
      <c r="C469" s="156" t="s">
        <v>30</v>
      </c>
      <c r="D469" s="234" t="s">
        <v>58</v>
      </c>
      <c r="E469" s="234" t="s">
        <v>444</v>
      </c>
      <c r="F469" s="156" t="s">
        <v>60</v>
      </c>
      <c r="G469" s="156" t="s">
        <v>386</v>
      </c>
      <c r="H469" s="172"/>
      <c r="I469" s="171">
        <v>0</v>
      </c>
      <c r="J469" s="171">
        <v>10</v>
      </c>
      <c r="K469" s="171">
        <v>0</v>
      </c>
      <c r="L469" s="171">
        <f t="shared" si="40"/>
        <v>10</v>
      </c>
      <c r="M469" s="171">
        <v>5</v>
      </c>
      <c r="N469" s="156" t="str">
        <f t="shared" si="41"/>
        <v/>
      </c>
      <c r="O469" s="158" t="s">
        <v>25</v>
      </c>
      <c r="P469" s="157" t="str">
        <f>IF(N469="Request","Newly Requested Spares","")</f>
        <v/>
      </c>
    </row>
    <row r="470" spans="1:16" s="122" customFormat="1" ht="11.25" customHeight="1" x14ac:dyDescent="0.25">
      <c r="A470" s="181">
        <v>463</v>
      </c>
      <c r="B470" s="156" t="s">
        <v>557</v>
      </c>
      <c r="C470" s="156" t="s">
        <v>30</v>
      </c>
      <c r="D470" s="234" t="s">
        <v>58</v>
      </c>
      <c r="E470" s="234" t="s">
        <v>578</v>
      </c>
      <c r="F470" s="156" t="s">
        <v>60</v>
      </c>
      <c r="G470" s="156" t="s">
        <v>386</v>
      </c>
      <c r="H470" s="172"/>
      <c r="I470" s="171">
        <v>0</v>
      </c>
      <c r="J470" s="171">
        <v>14</v>
      </c>
      <c r="K470" s="171">
        <v>0</v>
      </c>
      <c r="L470" s="171">
        <f t="shared" si="40"/>
        <v>14</v>
      </c>
      <c r="M470" s="171">
        <v>5</v>
      </c>
      <c r="N470" s="156" t="str">
        <f t="shared" si="41"/>
        <v/>
      </c>
      <c r="O470" s="158" t="s">
        <v>25</v>
      </c>
      <c r="P470" s="157"/>
    </row>
    <row r="471" spans="1:16" s="122" customFormat="1" ht="11.25" customHeight="1" x14ac:dyDescent="0.25">
      <c r="A471" s="181">
        <v>464</v>
      </c>
      <c r="B471" s="234" t="s">
        <v>633</v>
      </c>
      <c r="C471" s="156" t="s">
        <v>30</v>
      </c>
      <c r="D471" s="234" t="s">
        <v>58</v>
      </c>
      <c r="E471" s="234" t="s">
        <v>634</v>
      </c>
      <c r="F471" s="234" t="s">
        <v>60</v>
      </c>
      <c r="G471" s="156" t="s">
        <v>386</v>
      </c>
      <c r="H471" s="172"/>
      <c r="I471" s="171">
        <v>0</v>
      </c>
      <c r="J471" s="171">
        <v>7</v>
      </c>
      <c r="K471" s="171">
        <v>0</v>
      </c>
      <c r="L471" s="171">
        <f t="shared" si="40"/>
        <v>7</v>
      </c>
      <c r="M471" s="171">
        <v>2</v>
      </c>
      <c r="N471" s="156" t="str">
        <f t="shared" si="41"/>
        <v/>
      </c>
      <c r="O471" s="158" t="s">
        <v>25</v>
      </c>
      <c r="P471" s="157"/>
    </row>
    <row r="472" spans="1:16" s="122" customFormat="1" ht="11.25" customHeight="1" x14ac:dyDescent="0.25">
      <c r="A472" s="181">
        <v>465</v>
      </c>
      <c r="B472" s="234" t="s">
        <v>535</v>
      </c>
      <c r="C472" s="156" t="s">
        <v>240</v>
      </c>
      <c r="D472" s="234" t="s">
        <v>465</v>
      </c>
      <c r="E472" s="192" t="s">
        <v>25</v>
      </c>
      <c r="F472" s="234" t="s">
        <v>425</v>
      </c>
      <c r="G472" s="156" t="s">
        <v>638</v>
      </c>
      <c r="H472" s="172"/>
      <c r="I472" s="171">
        <v>0</v>
      </c>
      <c r="J472" s="171">
        <v>2</v>
      </c>
      <c r="K472" s="171">
        <v>0</v>
      </c>
      <c r="L472" s="171">
        <f t="shared" si="40"/>
        <v>2</v>
      </c>
      <c r="M472" s="171">
        <v>1</v>
      </c>
      <c r="N472" s="156" t="str">
        <f t="shared" si="41"/>
        <v/>
      </c>
      <c r="O472" s="158" t="s">
        <v>25</v>
      </c>
      <c r="P472" s="157" t="str">
        <f>IF(N472="Request","Newly Requested Spares","")</f>
        <v/>
      </c>
    </row>
    <row r="473" spans="1:16" s="122" customFormat="1" ht="11.25" customHeight="1" x14ac:dyDescent="0.25">
      <c r="A473" s="181">
        <v>466</v>
      </c>
      <c r="B473" s="234" t="s">
        <v>911</v>
      </c>
      <c r="C473" s="156" t="s">
        <v>19</v>
      </c>
      <c r="D473" s="234" t="s">
        <v>575</v>
      </c>
      <c r="E473" s="234" t="s">
        <v>949</v>
      </c>
      <c r="F473" s="234" t="s">
        <v>38</v>
      </c>
      <c r="G473" s="156" t="s">
        <v>386</v>
      </c>
      <c r="H473" s="170"/>
      <c r="I473" s="171">
        <v>0</v>
      </c>
      <c r="J473" s="171">
        <v>16</v>
      </c>
      <c r="K473" s="171">
        <v>0</v>
      </c>
      <c r="L473" s="171">
        <f t="shared" si="40"/>
        <v>16</v>
      </c>
      <c r="M473" s="171">
        <v>2</v>
      </c>
      <c r="N473" s="156" t="str">
        <f t="shared" si="41"/>
        <v/>
      </c>
      <c r="O473" s="158" t="s">
        <v>25</v>
      </c>
      <c r="P473" s="157" t="str">
        <f>IF(N473="Request","Newly Requested Spares","")</f>
        <v/>
      </c>
    </row>
    <row r="474" spans="1:16" s="122" customFormat="1" ht="11.25" hidden="1" customHeight="1" x14ac:dyDescent="0.25">
      <c r="A474" s="181">
        <v>467</v>
      </c>
      <c r="B474" s="197" t="s">
        <v>876</v>
      </c>
      <c r="C474" s="175" t="s">
        <v>19</v>
      </c>
      <c r="D474" s="192" t="s">
        <v>895</v>
      </c>
      <c r="E474" s="244" t="s">
        <v>25</v>
      </c>
      <c r="F474" s="197" t="s">
        <v>38</v>
      </c>
      <c r="G474" s="173" t="s">
        <v>386</v>
      </c>
      <c r="H474" s="170"/>
      <c r="I474" s="171">
        <v>0</v>
      </c>
      <c r="J474" s="171">
        <v>6</v>
      </c>
      <c r="K474" s="171">
        <v>0</v>
      </c>
      <c r="L474" s="171">
        <f t="shared" si="40"/>
        <v>6</v>
      </c>
      <c r="M474" s="171">
        <v>2</v>
      </c>
      <c r="N474" s="156" t="str">
        <f t="shared" si="41"/>
        <v/>
      </c>
      <c r="O474" s="158" t="s">
        <v>25</v>
      </c>
      <c r="P474" s="157" t="str">
        <f>IF(N474="Request","Newly Requested Spares","")</f>
        <v/>
      </c>
    </row>
    <row r="475" spans="1:16" s="122" customFormat="1" ht="11.25" customHeight="1" x14ac:dyDescent="0.25">
      <c r="A475" s="181">
        <v>468</v>
      </c>
      <c r="B475" s="237" t="s">
        <v>1018</v>
      </c>
      <c r="C475" s="156" t="s">
        <v>19</v>
      </c>
      <c r="D475" s="237" t="s">
        <v>1069</v>
      </c>
      <c r="E475" s="192" t="s">
        <v>25</v>
      </c>
      <c r="F475" s="234" t="s">
        <v>497</v>
      </c>
      <c r="G475" s="156" t="s">
        <v>638</v>
      </c>
      <c r="H475" s="172"/>
      <c r="I475" s="171">
        <v>0</v>
      </c>
      <c r="J475" s="171">
        <v>8</v>
      </c>
      <c r="K475" s="171">
        <v>2</v>
      </c>
      <c r="L475" s="171">
        <f t="shared" si="40"/>
        <v>6</v>
      </c>
      <c r="M475" s="171">
        <v>5</v>
      </c>
      <c r="N475" s="156" t="str">
        <f t="shared" si="41"/>
        <v/>
      </c>
      <c r="O475" s="158" t="s">
        <v>25</v>
      </c>
      <c r="P475" s="157"/>
    </row>
    <row r="476" spans="1:16" s="122" customFormat="1" ht="11.25" hidden="1" customHeight="1" x14ac:dyDescent="0.25">
      <c r="A476" s="181">
        <v>469</v>
      </c>
      <c r="B476" s="234" t="s">
        <v>222</v>
      </c>
      <c r="C476" s="156" t="s">
        <v>110</v>
      </c>
      <c r="D476" s="234" t="s">
        <v>616</v>
      </c>
      <c r="E476" s="235" t="s">
        <v>25</v>
      </c>
      <c r="F476" s="247" t="s">
        <v>38</v>
      </c>
      <c r="G476" s="156" t="s">
        <v>638</v>
      </c>
      <c r="H476" s="172"/>
      <c r="I476" s="171">
        <v>0</v>
      </c>
      <c r="J476" s="171">
        <v>2</v>
      </c>
      <c r="K476" s="171">
        <v>0</v>
      </c>
      <c r="L476" s="171">
        <f t="shared" si="40"/>
        <v>2</v>
      </c>
      <c r="M476" s="171">
        <v>5</v>
      </c>
      <c r="N476" s="156" t="str">
        <f t="shared" si="41"/>
        <v>Request</v>
      </c>
      <c r="O476" s="158" t="s">
        <v>25</v>
      </c>
      <c r="P476" s="157" t="str">
        <f>IF(N476="Request","Newly Requested Spares","")</f>
        <v>Newly Requested Spares</v>
      </c>
    </row>
    <row r="477" spans="1:16" s="122" customFormat="1" ht="11.25" customHeight="1" x14ac:dyDescent="0.25">
      <c r="A477" s="181">
        <v>470</v>
      </c>
      <c r="B477" s="233" t="s">
        <v>957</v>
      </c>
      <c r="C477" s="175" t="s">
        <v>19</v>
      </c>
      <c r="D477" s="192" t="s">
        <v>958</v>
      </c>
      <c r="E477" s="192" t="s">
        <v>83</v>
      </c>
      <c r="F477" s="192" t="s">
        <v>83</v>
      </c>
      <c r="G477" s="173" t="s">
        <v>638</v>
      </c>
      <c r="H477" s="170"/>
      <c r="I477" s="171">
        <v>0</v>
      </c>
      <c r="J477" s="171">
        <v>8</v>
      </c>
      <c r="K477" s="171">
        <v>0</v>
      </c>
      <c r="L477" s="171">
        <f t="shared" si="40"/>
        <v>8</v>
      </c>
      <c r="M477" s="171">
        <v>5</v>
      </c>
      <c r="N477" s="156" t="str">
        <f t="shared" si="41"/>
        <v/>
      </c>
      <c r="O477" s="158" t="s">
        <v>25</v>
      </c>
      <c r="P477" s="157" t="str">
        <f>IF(N477="Request","Newly Requested Spares","")</f>
        <v/>
      </c>
    </row>
    <row r="478" spans="1:16" s="122" customFormat="1" ht="11.25" customHeight="1" x14ac:dyDescent="0.25">
      <c r="A478" s="181">
        <v>471</v>
      </c>
      <c r="B478" s="233" t="s">
        <v>957</v>
      </c>
      <c r="C478" s="175" t="s">
        <v>19</v>
      </c>
      <c r="D478" s="192" t="s">
        <v>961</v>
      </c>
      <c r="E478" s="192" t="s">
        <v>83</v>
      </c>
      <c r="F478" s="192" t="s">
        <v>83</v>
      </c>
      <c r="G478" s="173" t="s">
        <v>638</v>
      </c>
      <c r="H478" s="170"/>
      <c r="I478" s="171">
        <v>0</v>
      </c>
      <c r="J478" s="171">
        <v>4</v>
      </c>
      <c r="K478" s="171">
        <v>0</v>
      </c>
      <c r="L478" s="171">
        <f t="shared" si="40"/>
        <v>4</v>
      </c>
      <c r="M478" s="171">
        <v>4</v>
      </c>
      <c r="N478" s="156" t="str">
        <f t="shared" si="41"/>
        <v>Request</v>
      </c>
      <c r="O478" s="158" t="s">
        <v>25</v>
      </c>
      <c r="P478" s="157" t="str">
        <f>IF(N478="Request","Newly Requested Spares","")</f>
        <v>Newly Requested Spares</v>
      </c>
    </row>
    <row r="479" spans="1:16" s="122" customFormat="1" ht="11.25" customHeight="1" x14ac:dyDescent="0.25">
      <c r="A479" s="181">
        <v>472</v>
      </c>
      <c r="B479" s="234" t="s">
        <v>676</v>
      </c>
      <c r="C479" s="156" t="s">
        <v>19</v>
      </c>
      <c r="D479" s="237" t="s">
        <v>679</v>
      </c>
      <c r="E479" s="233" t="s">
        <v>682</v>
      </c>
      <c r="F479" s="233" t="s">
        <v>38</v>
      </c>
      <c r="G479" s="156" t="s">
        <v>638</v>
      </c>
      <c r="H479" s="172"/>
      <c r="I479" s="171">
        <v>0</v>
      </c>
      <c r="J479" s="171">
        <v>3</v>
      </c>
      <c r="K479" s="171">
        <v>0</v>
      </c>
      <c r="L479" s="171">
        <f t="shared" si="40"/>
        <v>3</v>
      </c>
      <c r="M479" s="171">
        <v>5</v>
      </c>
      <c r="N479" s="156" t="str">
        <f t="shared" si="41"/>
        <v>Request</v>
      </c>
      <c r="O479" s="158" t="s">
        <v>25</v>
      </c>
      <c r="P479" s="157" t="str">
        <f>IF(N479="Request","Newly Requested Spares","")</f>
        <v>Newly Requested Spares</v>
      </c>
    </row>
    <row r="480" spans="1:16" s="122" customFormat="1" ht="11.25" customHeight="1" x14ac:dyDescent="0.25">
      <c r="A480" s="181">
        <v>473</v>
      </c>
      <c r="B480" s="234" t="s">
        <v>409</v>
      </c>
      <c r="C480" s="156" t="s">
        <v>240</v>
      </c>
      <c r="D480" s="234" t="s">
        <v>410</v>
      </c>
      <c r="E480" s="234" t="s">
        <v>411</v>
      </c>
      <c r="F480" s="234" t="s">
        <v>412</v>
      </c>
      <c r="G480" s="156" t="s">
        <v>638</v>
      </c>
      <c r="H480" s="172"/>
      <c r="I480" s="171">
        <v>0</v>
      </c>
      <c r="J480" s="171">
        <v>0</v>
      </c>
      <c r="K480" s="171">
        <v>0</v>
      </c>
      <c r="L480" s="171">
        <f t="shared" si="40"/>
        <v>0</v>
      </c>
      <c r="M480" s="171">
        <v>1</v>
      </c>
      <c r="N480" s="156" t="str">
        <f t="shared" si="41"/>
        <v>Request</v>
      </c>
      <c r="O480" s="158" t="s">
        <v>25</v>
      </c>
      <c r="P480" s="157" t="str">
        <f>IF(N480="Request","Newly Requested Spares","")</f>
        <v>Newly Requested Spares</v>
      </c>
    </row>
    <row r="481" spans="1:16" s="122" customFormat="1" ht="11.25" customHeight="1" x14ac:dyDescent="0.25">
      <c r="A481" s="181">
        <v>474</v>
      </c>
      <c r="B481" s="237" t="s">
        <v>1133</v>
      </c>
      <c r="C481" s="156" t="s">
        <v>30</v>
      </c>
      <c r="D481" s="233" t="s">
        <v>1164</v>
      </c>
      <c r="E481" s="121" t="s">
        <v>554</v>
      </c>
      <c r="F481" s="234" t="s">
        <v>22</v>
      </c>
      <c r="G481" s="156" t="s">
        <v>638</v>
      </c>
      <c r="H481" s="170"/>
      <c r="I481" s="171">
        <v>0</v>
      </c>
      <c r="J481" s="171">
        <v>1</v>
      </c>
      <c r="K481" s="171">
        <v>0</v>
      </c>
      <c r="L481" s="171">
        <f t="shared" si="40"/>
        <v>1</v>
      </c>
      <c r="M481" s="171">
        <v>5</v>
      </c>
      <c r="N481" s="156" t="str">
        <f t="shared" si="41"/>
        <v>Request</v>
      </c>
      <c r="O481" s="158"/>
      <c r="P481" s="157"/>
    </row>
    <row r="482" spans="1:16" s="122" customFormat="1" ht="11.25" customHeight="1" x14ac:dyDescent="0.25">
      <c r="A482" s="181">
        <v>475</v>
      </c>
      <c r="B482" s="197" t="s">
        <v>1133</v>
      </c>
      <c r="C482" s="156" t="s">
        <v>30</v>
      </c>
      <c r="D482" s="194" t="s">
        <v>1144</v>
      </c>
      <c r="E482" s="197" t="s">
        <v>1145</v>
      </c>
      <c r="F482" s="195" t="s">
        <v>554</v>
      </c>
      <c r="G482" s="156" t="s">
        <v>638</v>
      </c>
      <c r="H482" s="170"/>
      <c r="I482" s="171">
        <v>0</v>
      </c>
      <c r="J482" s="171">
        <v>10</v>
      </c>
      <c r="K482" s="171">
        <v>0</v>
      </c>
      <c r="L482" s="171">
        <f t="shared" si="40"/>
        <v>10</v>
      </c>
      <c r="M482" s="171">
        <v>1</v>
      </c>
      <c r="N482" s="156" t="str">
        <f t="shared" si="41"/>
        <v/>
      </c>
      <c r="O482" s="158"/>
      <c r="P482" s="157"/>
    </row>
    <row r="483" spans="1:16" s="122" customFormat="1" ht="11.25" customHeight="1" x14ac:dyDescent="0.25">
      <c r="A483" s="181">
        <v>476</v>
      </c>
      <c r="B483" s="197" t="s">
        <v>545</v>
      </c>
      <c r="C483" s="156"/>
      <c r="D483" s="234" t="s">
        <v>758</v>
      </c>
      <c r="E483" s="237" t="s">
        <v>659</v>
      </c>
      <c r="F483" s="247" t="s">
        <v>92</v>
      </c>
      <c r="G483" s="156" t="s">
        <v>386</v>
      </c>
      <c r="H483" s="172"/>
      <c r="I483" s="171">
        <v>0</v>
      </c>
      <c r="J483" s="171">
        <v>5</v>
      </c>
      <c r="K483" s="171">
        <v>0</v>
      </c>
      <c r="L483" s="171">
        <f t="shared" si="40"/>
        <v>5</v>
      </c>
      <c r="M483" s="174">
        <v>2</v>
      </c>
      <c r="N483" s="156" t="str">
        <f t="shared" si="41"/>
        <v/>
      </c>
      <c r="O483" s="158" t="s">
        <v>25</v>
      </c>
      <c r="P483" s="157" t="str">
        <f t="shared" ref="P483:P488" si="42">IF(N483="Request","Newly Requested Spares","")</f>
        <v/>
      </c>
    </row>
    <row r="484" spans="1:16" s="122" customFormat="1" ht="11.25" customHeight="1" x14ac:dyDescent="0.25">
      <c r="A484" s="181">
        <v>477</v>
      </c>
      <c r="B484" s="197" t="s">
        <v>545</v>
      </c>
      <c r="C484" s="156"/>
      <c r="D484" s="234" t="s">
        <v>757</v>
      </c>
      <c r="E484" s="237" t="s">
        <v>659</v>
      </c>
      <c r="F484" s="247" t="s">
        <v>92</v>
      </c>
      <c r="G484" s="156" t="s">
        <v>386</v>
      </c>
      <c r="H484" s="172"/>
      <c r="I484" s="171">
        <v>0</v>
      </c>
      <c r="J484" s="171">
        <v>15</v>
      </c>
      <c r="K484" s="171">
        <v>0</v>
      </c>
      <c r="L484" s="171">
        <f t="shared" si="40"/>
        <v>15</v>
      </c>
      <c r="M484" s="174">
        <v>2</v>
      </c>
      <c r="N484" s="156" t="str">
        <f t="shared" si="41"/>
        <v/>
      </c>
      <c r="O484" s="158" t="s">
        <v>25</v>
      </c>
      <c r="P484" s="157" t="str">
        <f t="shared" si="42"/>
        <v/>
      </c>
    </row>
    <row r="485" spans="1:16" s="122" customFormat="1" ht="11.25" hidden="1" customHeight="1" x14ac:dyDescent="0.25">
      <c r="A485" s="181">
        <v>478</v>
      </c>
      <c r="B485" s="234" t="s">
        <v>278</v>
      </c>
      <c r="C485" s="156" t="s">
        <v>19</v>
      </c>
      <c r="D485" s="234" t="s">
        <v>279</v>
      </c>
      <c r="E485" s="234" t="s">
        <v>280</v>
      </c>
      <c r="F485" s="247" t="s">
        <v>978</v>
      </c>
      <c r="G485" s="156" t="s">
        <v>638</v>
      </c>
      <c r="H485" s="170"/>
      <c r="I485" s="171">
        <v>0</v>
      </c>
      <c r="J485" s="171">
        <v>3</v>
      </c>
      <c r="K485" s="171">
        <v>0</v>
      </c>
      <c r="L485" s="171">
        <f t="shared" si="40"/>
        <v>3</v>
      </c>
      <c r="M485" s="171">
        <v>5</v>
      </c>
      <c r="N485" s="156" t="str">
        <f t="shared" si="41"/>
        <v>Request</v>
      </c>
      <c r="O485" s="158" t="s">
        <v>25</v>
      </c>
      <c r="P485" s="157" t="str">
        <f t="shared" si="42"/>
        <v>Newly Requested Spares</v>
      </c>
    </row>
    <row r="486" spans="1:16" s="122" customFormat="1" ht="11.25" hidden="1" customHeight="1" x14ac:dyDescent="0.25">
      <c r="A486" s="181">
        <v>479</v>
      </c>
      <c r="B486" s="235" t="s">
        <v>833</v>
      </c>
      <c r="C486" s="175" t="s">
        <v>866</v>
      </c>
      <c r="D486" s="236" t="s">
        <v>873</v>
      </c>
      <c r="E486" s="236" t="s">
        <v>554</v>
      </c>
      <c r="F486" s="236" t="s">
        <v>22</v>
      </c>
      <c r="G486" s="173" t="s">
        <v>386</v>
      </c>
      <c r="H486" s="172"/>
      <c r="I486" s="171">
        <v>0</v>
      </c>
      <c r="J486" s="171">
        <v>3</v>
      </c>
      <c r="K486" s="171">
        <v>0</v>
      </c>
      <c r="L486" s="171">
        <f t="shared" si="40"/>
        <v>3</v>
      </c>
      <c r="M486" s="171">
        <v>5</v>
      </c>
      <c r="N486" s="156" t="str">
        <f t="shared" si="41"/>
        <v>Request</v>
      </c>
      <c r="O486" s="158" t="s">
        <v>1055</v>
      </c>
      <c r="P486" s="157" t="str">
        <f t="shared" si="42"/>
        <v>Newly Requested Spares</v>
      </c>
    </row>
    <row r="487" spans="1:16" s="122" customFormat="1" ht="11.25" hidden="1" customHeight="1" x14ac:dyDescent="0.25">
      <c r="A487" s="181">
        <v>480</v>
      </c>
      <c r="B487" s="236" t="s">
        <v>810</v>
      </c>
      <c r="C487" s="175" t="s">
        <v>19</v>
      </c>
      <c r="D487" s="236" t="s">
        <v>1049</v>
      </c>
      <c r="E487" s="196" t="s">
        <v>1048</v>
      </c>
      <c r="F487" s="196" t="s">
        <v>57</v>
      </c>
      <c r="G487" s="173" t="s">
        <v>386</v>
      </c>
      <c r="H487" s="172"/>
      <c r="I487" s="171">
        <v>0</v>
      </c>
      <c r="J487" s="171">
        <v>98</v>
      </c>
      <c r="K487" s="171">
        <v>0</v>
      </c>
      <c r="L487" s="171">
        <f t="shared" si="40"/>
        <v>98</v>
      </c>
      <c r="M487" s="171">
        <v>5</v>
      </c>
      <c r="N487" s="156" t="str">
        <f t="shared" si="41"/>
        <v/>
      </c>
      <c r="O487" s="158" t="s">
        <v>25</v>
      </c>
      <c r="P487" s="157" t="str">
        <f t="shared" si="42"/>
        <v/>
      </c>
    </row>
    <row r="488" spans="1:16" s="122" customFormat="1" ht="11.25" hidden="1" customHeight="1" x14ac:dyDescent="0.25">
      <c r="A488" s="181">
        <v>481</v>
      </c>
      <c r="B488" s="236" t="s">
        <v>1034</v>
      </c>
      <c r="C488" s="175" t="s">
        <v>19</v>
      </c>
      <c r="D488" s="238" t="s">
        <v>1035</v>
      </c>
      <c r="E488" s="196" t="s">
        <v>886</v>
      </c>
      <c r="F488" s="249" t="s">
        <v>22</v>
      </c>
      <c r="G488" s="173" t="s">
        <v>638</v>
      </c>
      <c r="H488" s="170"/>
      <c r="I488" s="171">
        <v>0</v>
      </c>
      <c r="J488" s="171">
        <v>6</v>
      </c>
      <c r="K488" s="171">
        <v>0</v>
      </c>
      <c r="L488" s="171">
        <f t="shared" si="40"/>
        <v>6</v>
      </c>
      <c r="M488" s="171">
        <v>2</v>
      </c>
      <c r="N488" s="156" t="str">
        <f t="shared" si="41"/>
        <v/>
      </c>
      <c r="O488" s="158" t="s">
        <v>1108</v>
      </c>
      <c r="P488" s="157" t="str">
        <f t="shared" si="42"/>
        <v/>
      </c>
    </row>
    <row r="489" spans="1:16" s="122" customFormat="1" ht="11.25" hidden="1" customHeight="1" x14ac:dyDescent="0.25">
      <c r="A489" s="181">
        <v>482</v>
      </c>
      <c r="B489" s="234" t="s">
        <v>1101</v>
      </c>
      <c r="C489" s="156" t="s">
        <v>30</v>
      </c>
      <c r="D489" s="193" t="s">
        <v>1104</v>
      </c>
      <c r="E489" s="193" t="s">
        <v>1105</v>
      </c>
      <c r="F489" s="236" t="s">
        <v>1106</v>
      </c>
      <c r="G489" s="156" t="s">
        <v>638</v>
      </c>
      <c r="H489" s="170"/>
      <c r="I489" s="171">
        <v>0</v>
      </c>
      <c r="J489" s="171">
        <v>41</v>
      </c>
      <c r="K489" s="171">
        <v>0</v>
      </c>
      <c r="L489" s="171">
        <f t="shared" si="40"/>
        <v>41</v>
      </c>
      <c r="M489" s="171">
        <v>5</v>
      </c>
      <c r="N489" s="156" t="str">
        <f t="shared" si="41"/>
        <v/>
      </c>
      <c r="O489" s="158"/>
      <c r="P489" s="157"/>
    </row>
    <row r="490" spans="1:16" s="122" customFormat="1" ht="11.25" hidden="1" customHeight="1" x14ac:dyDescent="0.25">
      <c r="A490" s="181">
        <v>483</v>
      </c>
      <c r="B490" s="234" t="s">
        <v>1101</v>
      </c>
      <c r="C490" s="156" t="s">
        <v>30</v>
      </c>
      <c r="D490" s="193" t="s">
        <v>1102</v>
      </c>
      <c r="E490" s="193" t="s">
        <v>808</v>
      </c>
      <c r="F490" s="236" t="s">
        <v>1103</v>
      </c>
      <c r="G490" s="156" t="s">
        <v>638</v>
      </c>
      <c r="H490" s="170"/>
      <c r="I490" s="171">
        <v>0</v>
      </c>
      <c r="J490" s="171">
        <v>5</v>
      </c>
      <c r="K490" s="171">
        <v>1</v>
      </c>
      <c r="L490" s="171">
        <f t="shared" si="40"/>
        <v>4</v>
      </c>
      <c r="M490" s="171">
        <v>2</v>
      </c>
      <c r="N490" s="156" t="str">
        <f t="shared" si="41"/>
        <v/>
      </c>
      <c r="O490" s="158"/>
      <c r="P490" s="157"/>
    </row>
    <row r="491" spans="1:16" s="122" customFormat="1" ht="11.25" customHeight="1" x14ac:dyDescent="0.25">
      <c r="A491" s="181">
        <v>484</v>
      </c>
      <c r="B491" s="234" t="s">
        <v>596</v>
      </c>
      <c r="C491" s="156" t="s">
        <v>243</v>
      </c>
      <c r="D491" s="234"/>
      <c r="E491" s="234" t="s">
        <v>546</v>
      </c>
      <c r="F491" s="234" t="s">
        <v>198</v>
      </c>
      <c r="G491" s="156" t="s">
        <v>638</v>
      </c>
      <c r="H491" s="172"/>
      <c r="I491" s="171">
        <v>0</v>
      </c>
      <c r="J491" s="171">
        <v>0</v>
      </c>
      <c r="K491" s="171">
        <v>0</v>
      </c>
      <c r="L491" s="171">
        <f t="shared" si="40"/>
        <v>0</v>
      </c>
      <c r="M491" s="171">
        <v>2</v>
      </c>
      <c r="N491" s="156" t="str">
        <f t="shared" si="41"/>
        <v>Request</v>
      </c>
      <c r="O491" s="158" t="s">
        <v>25</v>
      </c>
      <c r="P491" s="157" t="str">
        <f>IF(N491="Request","Newly Requested Spares","")</f>
        <v>Newly Requested Spares</v>
      </c>
    </row>
    <row r="492" spans="1:16" s="122" customFormat="1" ht="11.25" customHeight="1" x14ac:dyDescent="0.25">
      <c r="A492" s="181">
        <v>485</v>
      </c>
      <c r="B492" s="234" t="s">
        <v>557</v>
      </c>
      <c r="C492" s="156" t="s">
        <v>379</v>
      </c>
      <c r="D492" s="237"/>
      <c r="E492" s="234" t="s">
        <v>569</v>
      </c>
      <c r="F492" s="247" t="s">
        <v>83</v>
      </c>
      <c r="G492" s="156" t="s">
        <v>638</v>
      </c>
      <c r="H492" s="172"/>
      <c r="I492" s="171">
        <v>0</v>
      </c>
      <c r="J492" s="171">
        <v>0</v>
      </c>
      <c r="K492" s="171">
        <v>0</v>
      </c>
      <c r="L492" s="171">
        <f t="shared" si="40"/>
        <v>0</v>
      </c>
      <c r="M492" s="174">
        <v>2</v>
      </c>
      <c r="N492" s="156" t="str">
        <f t="shared" si="41"/>
        <v>Request</v>
      </c>
      <c r="O492" s="158" t="s">
        <v>25</v>
      </c>
      <c r="P492" s="157" t="str">
        <f>IF(N492="Request","Newly Requested Spares","")</f>
        <v>Newly Requested Spares</v>
      </c>
    </row>
    <row r="493" spans="1:16" x14ac:dyDescent="0.25">
      <c r="D493" s="201"/>
      <c r="E493" s="201"/>
      <c r="J493" s="134"/>
    </row>
    <row r="494" spans="1:16" x14ac:dyDescent="0.25">
      <c r="J494" s="134"/>
    </row>
    <row r="495" spans="1:16" x14ac:dyDescent="0.25">
      <c r="J495" s="134"/>
    </row>
    <row r="496" spans="1:16" x14ac:dyDescent="0.25">
      <c r="J496" s="134"/>
    </row>
  </sheetData>
  <autoFilter xmlns:x14="http://schemas.microsoft.com/office/spreadsheetml/2009/9/main" ref="A7:XFB492" xr:uid="{5D132E55-C5C3-8C4B-9EFF-60F7F6E28F4A}">
    <filterColumn colId="1">
      <filters>
        <mc:AlternateContent xmlns:mc="http://schemas.openxmlformats.org/markup-compatibility/2006">
          <mc:Choice Requires="x14">
            <x14:filter val="AT 70"/>
            <x14:filter val="AT 70 / Finch / kestrel / IDEXX"/>
            <x14:filter val="AT70 / Finch"/>
            <x14:filter val="AT70 / FINCH / DM300 / ROUGE / Merlin"/>
            <x14:filter val="AT70 /Kestrel"/>
            <x14:filter val="AT70,Finch,IDEXX"/>
            <x14:filter val="AT70/FINCH/DM300/ IDEXX/G2 Calibration / Merlin / IS74x / Finch / DM 300 Focus-Final / DM500/DM60 / Dragon Flay"/>
            <x14:filter val="AT70/FINCH/DM300/ IDEXX/G2 Calibration / Merlin / IS74x / Finch / DM 300 Focus-Final /DM60 / Dragon Flay"/>
            <x14:filter val="AT70/FINCH/DM300/ IDEXX/G2 Calibration / Merlin / IS74x / Finch / DM 300 Focus-Final/DM60 / Dragon Flay"/>
            <x14:filter val="AT70/Finch/Idexx"/>
            <x14:filter val="AT70/Finch/Kestrel"/>
            <x14:filter val="AT70/IDEXX/FINCH"/>
            <x14:filter val="CHECKER"/>
            <x14:filter val="Checker  / IS5K / DM300/ROGUE / Finch Kestrel Focus / ISM"/>
            <x14:filter val="Checker  /DM300/ROGUE/DM100/Kestrel/At70/Finch"/>
            <x14:filter val="Checker  /DM500/ DM300/ROGUE/AT70/FINCH"/>
            <x14:filter val="CHECKER 2XX"/>
            <x14:filter val="CHECKER 2XX / DM100 / DM7XX / ISM"/>
            <x14:filter val="Checker 4G/ DM300 / Vision Box / Merlin"/>
            <x14:filter val="Checker IO"/>
            <x14:filter val="Checker Light Ring"/>
            <x14:filter val="Checker Preweld"/>
            <x14:filter val="Delux IO"/>
            <x14:filter val="Deluxe IO Tester"/>
            <x14:filter val="DM 100 / DM 50 / DM60 / Merlin"/>
            <x14:filter val="DM 100 / DM200"/>
            <x14:filter val="DM 100 / Merlin / DM60 / DM50"/>
            <x14:filter val="DM 100 IO BOX"/>
            <x14:filter val="DM 200 / AT70 / light Ring/Merlin"/>
            <x14:filter val="DM 200 / Vision Controller"/>
            <x14:filter val="DM 200 tester"/>
            <x14:filter val="DM100"/>
            <x14:filter val="DM100 / CHECKER / IS5K/AT70 / FINCH / DM300/ROUGE"/>
            <x14:filter val="DM100 / CHECKER / IS5K/AT70 / FINCH / DM300/ROUGE/Kestrel/Merlin"/>
            <x14:filter val="DM100 / DM200"/>
            <x14:filter val="DM100 / Falcon"/>
            <x14:filter val="DM100/CHECKER/IS5K/AT70/FINCH/DM300/ROUGE"/>
            <x14:filter val="DM100/DM200/Falcon Test"/>
            <x14:filter val="DM100/DM7XX/CHECKER 2XX"/>
            <x14:filter val="DM200"/>
            <x14:filter val="DM200 / DM300 / DM500 / DM700"/>
            <x14:filter val="DM200 / DM300 / DM700"/>
            <x14:filter val="DM200 / DM60"/>
            <x14:filter val="DM200 / Dymo Printer / Vision IO BOX"/>
            <x14:filter val="DM200 FOCUS / DM200 FINAL / DM700 Focus / DM700 Final / Dm 100 final / Checker Final /Checker Pre weld /"/>
            <x14:filter val="DM200 Liquid Lens"/>
            <x14:filter val="DM300"/>
            <x14:filter val="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"/>
            <x14:filter val="DM300 / DM60 / DM200 / DM700"/>
            <x14:filter val="DM300 Alignment"/>
            <x14:filter val="DM300 G2"/>
            <x14:filter val="DM300 Gen2"/>
            <x14:filter val="DM300 Gen2 Alignment Imager #1/#2"/>
            <x14:filter val="DM300 Illumination #2 / DM300 Illumination #3 / AT70 Finch Focus 4 /  AT70 Finch Focus 5 / IDEXX/Zebra"/>
            <x14:filter val="DM300 OWL Illumination"/>
            <x14:filter val="DM300 Tester"/>
            <x14:filter val="DM300/DRAGON FLY"/>
            <x14:filter val="DM300/ROUGE"/>
            <x14:filter val="DM374/375 Only Aligner #1"/>
            <x14:filter val="DM50 / DM60"/>
            <x14:filter val="DM70 / Wren / Zebra"/>
            <x14:filter val="DM70 Final"/>
            <x14:filter val="DM700"/>
            <x14:filter val="DM700 / DM100 / CHECKER 2XX"/>
            <x14:filter val="DM700 / DM200 / DM100"/>
            <x14:filter val="DM700 / DM200 / DM100 / Idexx / Finch / ISM Micro / Merlin"/>
            <x14:filter val="Falcon Slide In tester"/>
            <x14:filter val="Falcon WI-FI Slide in tester"/>
            <x14:filter val="Falcon/Kestrel/Finch"/>
            <x14:filter val="Finch / AT70 / IDExx"/>
            <x14:filter val="Finch / AT70/IDEXX"/>
            <x14:filter val="Finch / IDEXX / AT70"/>
            <x14:filter val="Finch Final / kestrel Final"/>
            <x14:filter val="I-Base &amp; C-Base"/>
            <x14:filter val="I-Base &amp; C-Base/DM100/DM7XX/CHECKER 2XX/Rhino"/>
            <x14:filter val="IDEXX / AT70 Focus / DM503 / DM300 (Owl) / Kester Final / Finch"/>
            <x14:filter val="IDEXX / AT70 Focus / DM503 / DM300 (Owl) / Kester Final / Finch / Merlin"/>
            <x14:filter val="IDEXX / DM503 Final / Falcon / Kestrel / DM300 / Finch"/>
            <x14:filter val="IDEXX / Finch"/>
            <x14:filter val="IDEXX / Finch/AT70"/>
            <x14:filter val="IDEXX/AT70"/>
            <x14:filter val="IDEXXx2/AT70x4/Finchx2/HP Indigox1"/>
            <x14:filter val="IS5K"/>
            <x14:filter val="IS5K / DM300/ROGUE"/>
            <x14:filter val="Is5K Burn In"/>
            <x14:filter val="IS5K Final Test"/>
            <x14:filter val="IS5K/IS56"/>
            <x14:filter val="IS5xx / IS56xx"/>
            <x14:filter val="ISM"/>
            <x14:filter val="ISM / Checker  / IS5K / DM300/ROGUE"/>
            <x14:filter val="ISM / Checker / IS5K / DM300/ROGUE"/>
            <x14:filter val="ISM / CIO MICRO / I-Base &amp; C-Base/IS5K"/>
            <x14:filter val="Ism Final /Burn In Merlin"/>
            <x14:filter val="ISM Final Test"/>
            <x14:filter val="Ism Final/Program erase"/>
            <x14:filter val="ISM Micro5G / 2G &amp; HPIL Tester"/>
            <x14:filter val="ISM Micro5G/2G Pre-Heat Station"/>
            <x14:filter val="Kestrel Focus # 1 / Falcon / DM800 Focus"/>
            <x14:filter val="Kestrel Tester"/>
            <x14:filter val="Kestrel/AT70/IDEXX/Finch/DM100/DM200"/>
            <x14:filter val="Kestrel/Finch"/>
            <x14:filter val="Merlin"/>
            <x14:filter val="Merlin / DM300 Gen2"/>
            <x14:filter val="Merlin / Rhino / Zebra"/>
            <x14:filter val="Merlin FOCUS / FINAL TEST / Debug"/>
            <x14:filter val="Merlin Illumination"/>
            <x14:filter val="Merlin Illumination_x000a_Merlin Liquid Nest"/>
            <x14:filter val="Merlin Nest"/>
            <x14:filter val="Merlin Pixel Detection"/>
            <x14:filter val="Merlin Test"/>
            <x14:filter val="Merlin Test/TRIDENT Focus #2/DM70 Final1/Raptor Final #2/GOLDFINCH-DM8070 FINAL #2/DM70 Final #2/ Rhino/DM 8000 WI FI  I BASE TEST/Slide-In Module Bluetooth Test"/>
            <x14:filter val="Merlin Tester"/>
            <x14:filter val="Merlin X7"/>
            <x14:filter val="Nest Half Balls DM 100 Focus"/>
            <x14:filter val="Nest Merlin"/>
            <x14:filter val="Nest- Merlin Focus Nest 6A,Nest- Merlin Focus Nest # 6,Nest - Merlin DM Focus #1,Nest- Merlin DM FOCUS # 7"/>
            <x14:filter val="Rhino"/>
            <x14:filter val="RHINO / Vision Box Final"/>
            <x14:filter val="ROADRUNNER"/>
            <x14:filter val="Roadrunner /Bluetooth slide in"/>
            <x14:filter val="Rogue"/>
            <x14:filter val="Rogue Auto Focus"/>
            <x14:filter val="Rogue Final / DM503 Final / In-Sight 174xx Final / DM300 / IDEXX / AT70 / DM100 / IS560XX Final / Kestrel / Finch / Checker / Falcon"/>
            <x14:filter val="Side-In"/>
            <x14:filter val="Sile in / Slider Base"/>
            <x14:filter val="Slide In"/>
            <x14:filter val="Slide IN Module Bloetooth"/>
            <x14:filter val="Slide in non wi fi tester"/>
            <x14:filter val="Slide Module Bluetooth test / Penguin Final / DM800 Wi Fi (Ibase) / Falcon /DM800 slide In"/>
            <x14:filter val="Slide-In"/>
            <x14:filter val="Slide-In Module Bluetooth"/>
            <x14:filter val="Viper Tester"/>
            <x14:filter val="Vision Box Com Cards"/>
            <x14:filter val="Vision Box I/O"/>
            <x14:filter val="Vision Controller Box"/>
            <x14:filter val="Vision IO Box"/>
            <x14:filter val="Vision View"/>
            <x14:filter val="Visual / I - Base / Vision Box / Deluxe I-Box / IS5k"/>
          </mc:Choice>
          <mc:Fallback>
            <filter val="AT 70"/>
            <filter val="AT 70 / Finch / kestrel / IDEXX"/>
            <filter val="AT70 / Finch"/>
            <filter val="AT70 / FINCH / DM300 / ROUGE / Merlin"/>
            <filter val="AT70 /Kestrel"/>
            <filter val="AT70,Finch,IDEXX"/>
            <filter val="AT70/FINCH/DM300/ IDEXX/G2 Calibration / Merlin / IS74x / Finch / DM 300 Focus-Final / DM500/DM60 / Dragon Flay"/>
            <filter val="AT70/FINCH/DM300/ IDEXX/G2 Calibration / Merlin / IS74x / Finch / DM 300 Focus-Final /DM60 / Dragon Flay"/>
            <filter val="AT70/FINCH/DM300/ IDEXX/G2 Calibration / Merlin / IS74x / Finch / DM 300 Focus-Final/DM60 / Dragon Flay"/>
            <filter val="AT70/Finch/Idexx"/>
            <filter val="AT70/Finch/Kestrel"/>
            <filter val="AT70/IDEXX/FINCH"/>
            <filter val="CHECKER"/>
            <filter val="Checker  / IS5K / DM300/ROGUE / Finch Kestrel Focus / ISM"/>
            <filter val="Checker  /DM300/ROGUE/DM100/Kestrel/At70/Finch"/>
            <filter val="Checker  /DM500/ DM300/ROGUE/AT70/FINCH"/>
            <filter val="CHECKER 2XX"/>
            <filter val="CHECKER 2XX / DM100 / DM7XX / ISM"/>
            <filter val="Checker 4G/ DM300 / Vision Box / Merlin"/>
            <filter val="Checker IO"/>
            <filter val="Checker Light Ring"/>
            <filter val="Checker Preweld"/>
            <filter val="Delux IO"/>
            <filter val="Deluxe IO Tester"/>
            <filter val="DM 100 / DM 50 / DM60 / Merlin"/>
            <filter val="DM 100 / DM200"/>
            <filter val="DM 100 / Merlin / DM60 / DM50"/>
            <filter val="DM 100 IO BOX"/>
            <filter val="DM 200 / AT70 / light Ring/Merlin"/>
            <filter val="DM 200 / Vision Controller"/>
            <filter val="DM 200 tester"/>
            <filter val="DM100"/>
            <filter val="DM100 / CHECKER / IS5K/AT70 / FINCH / DM300/ROUGE"/>
            <filter val="DM100 / CHECKER / IS5K/AT70 / FINCH / DM300/ROUGE/Kestrel/Merlin"/>
            <filter val="DM100 / DM200"/>
            <filter val="DM100 / Falcon"/>
            <filter val="DM100/CHECKER/IS5K/AT70/FINCH/DM300/ROUGE"/>
            <filter val="DM100/DM200/Falcon Test"/>
            <filter val="DM100/DM7XX/CHECKER 2XX"/>
            <filter val="DM200"/>
            <filter val="DM200 / DM300 / DM500 / DM700"/>
            <filter val="DM200 / DM300 / DM700"/>
            <filter val="DM200 / DM60"/>
            <filter val="DM200 / Dymo Printer / Vision IO BOX"/>
            <filter val="DM200 FOCUS / DM200 FINAL / DM700 Focus / DM700 Final / Dm 100 final / Checker Final /Checker Pre weld /"/>
            <filter val="DM200 Liquid Lens"/>
            <filter val="DM300"/>
            <filter val="DM300 / DM60 / DM200 / DM700"/>
            <filter val="DM300 Alignment"/>
            <filter val="DM300 G2"/>
            <filter val="DM300 Gen2"/>
            <filter val="DM300 Gen2 Alignment Imager #1/#2"/>
            <filter val="DM300 Illumination #2 / DM300 Illumination #3 / AT70 Finch Focus 4 /  AT70 Finch Focus 5 / IDEXX/Zebra"/>
            <filter val="DM300 OWL Illumination"/>
            <filter val="DM300 Tester"/>
            <filter val="DM300/DRAGON FLY"/>
            <filter val="DM300/ROUGE"/>
            <filter val="DM374/375 Only Aligner #1"/>
            <filter val="DM50 / DM60"/>
            <filter val="DM70 / Wren / Zebra"/>
            <filter val="DM70 Final"/>
            <filter val="DM700"/>
            <filter val="DM700 / DM100 / CHECKER 2XX"/>
            <filter val="DM700 / DM200 / DM100"/>
            <filter val="DM700 / DM200 / DM100 / Idexx / Finch / ISM Micro / Merlin"/>
            <filter val="Falcon Slide In tester"/>
            <filter val="Falcon WI-FI Slide in tester"/>
            <filter val="Falcon/Kestrel/Finch"/>
            <filter val="Finch / AT70 / IDExx"/>
            <filter val="Finch / AT70/IDEXX"/>
            <filter val="Finch / IDEXX / AT70"/>
            <filter val="Finch Final / kestrel Final"/>
            <filter val="I-Base &amp; C-Base"/>
            <filter val="I-Base &amp; C-Base/DM100/DM7XX/CHECKER 2XX/Rhino"/>
            <filter val="IDEXX / AT70 Focus / DM503 / DM300 (Owl) / Kester Final / Finch"/>
            <filter val="IDEXX / AT70 Focus / DM503 / DM300 (Owl) / Kester Final / Finch / Merlin"/>
            <filter val="IDEXX / DM503 Final / Falcon / Kestrel / DM300 / Finch"/>
            <filter val="IDEXX / Finch"/>
            <filter val="IDEXX / Finch/AT70"/>
            <filter val="IDEXX/AT70"/>
            <filter val="IDEXXx2/AT70x4/Finchx2/HP Indigox1"/>
            <filter val="IS5K"/>
            <filter val="IS5K / DM300/ROGUE"/>
            <filter val="Is5K Burn In"/>
            <filter val="IS5K Final Test"/>
            <filter val="IS5K/IS56"/>
            <filter val="IS5xx / IS56xx"/>
            <filter val="ISM"/>
            <filter val="ISM / Checker  / IS5K / DM300/ROGUE"/>
            <filter val="ISM / Checker / IS5K / DM300/ROGUE"/>
            <filter val="ISM / CIO MICRO / I-Base &amp; C-Base/IS5K"/>
            <filter val="Ism Final /Burn In Merlin"/>
            <filter val="ISM Final Test"/>
            <filter val="Ism Final/Program erase"/>
            <filter val="ISM Micro5G / 2G &amp; HPIL Tester"/>
            <filter val="ISM Micro5G/2G Pre-Heat Station"/>
            <filter val="Kestrel Focus # 1 / Falcon / DM800 Focus"/>
            <filter val="Kestrel Tester"/>
            <filter val="Kestrel/AT70/IDEXX/Finch/DM100/DM200"/>
            <filter val="Kestrel/Finch"/>
            <filter val="Merlin"/>
            <filter val="Merlin / DM300 Gen2"/>
            <filter val="Merlin / Rhino / Zebra"/>
            <filter val="Merlin FOCUS / FINAL TEST / Debug"/>
            <filter val="Merlin Illumination"/>
            <filter val="Merlin Illumination_x000a_Merlin Liquid Nest"/>
            <filter val="Merlin Nest"/>
            <filter val="Merlin Pixel Detection"/>
            <filter val="Merlin Test"/>
            <filter val="Merlin Test/TRIDENT Focus #2/DM70 Final1/Raptor Final #2/GOLDFINCH-DM8070 FINAL #2/DM70 Final #2/ Rhino/DM 8000 WI FI  I BASE TEST/Slide-In Module Bluetooth Test"/>
            <filter val="Merlin Tester"/>
            <filter val="Merlin X7"/>
            <filter val="Nest Half Balls DM 100 Focus"/>
            <filter val="Nest Merlin"/>
            <filter val="Nest- Merlin Focus Nest 6A,Nest- Merlin Focus Nest # 6,Nest - Merlin DM Focus #1,Nest- Merlin DM FOCUS # 7"/>
            <filter val="Rhino"/>
            <filter val="RHINO / Vision Box Final"/>
            <filter val="ROADRUNNER"/>
            <filter val="Roadrunner /Bluetooth slide in"/>
            <filter val="Rogue"/>
            <filter val="Rogue Auto Focus"/>
            <filter val="Rogue Final / DM503 Final / In-Sight 174xx Final / DM300 / IDEXX / AT70 / DM100 / IS560XX Final / Kestrel / Finch / Checker / Falcon"/>
            <filter val="Side-In"/>
            <filter val="Sile in / Slider Base"/>
            <filter val="Slide In"/>
            <filter val="Slide IN Module Bloetooth"/>
            <filter val="Slide in non wi fi tester"/>
            <filter val="Slide Module Bluetooth test / Penguin Final / DM800 Wi Fi (Ibase) / Falcon /DM800 slide In"/>
            <filter val="Slide-In"/>
            <filter val="Slide-In Module Bluetooth"/>
            <filter val="Viper Tester"/>
            <filter val="Vision Box Com Cards"/>
            <filter val="Vision Box I/O"/>
            <filter val="Vision Controller Box"/>
            <filter val="Vision IO Box"/>
            <filter val="Vision View"/>
            <filter val="Visual / I - Base / Vision Box / Deluxe I-Box / IS5k"/>
          </mc:Fallback>
        </mc:AlternateContent>
      </filters>
    </filterColumn>
  </autoFilter>
  <mergeCells count="4">
    <mergeCell ref="A1:B1"/>
    <mergeCell ref="A2:B2"/>
    <mergeCell ref="A3:B3"/>
    <mergeCell ref="A4:B4"/>
  </mergeCells>
  <conditionalFormatting sqref="N121:N122 N124:N129 N225 N180 N131:N145 N53:N55 N279 N295:N296 N291 N94:N99 N9:N14 N65:N71 N29:N40 N370:N371 N17:N23 N101 N25:N27 N57:N63 N88:N89 N91 N103:N119 N182 N186:N187 N190 N184 N49:N51 N368 N193:N208 N281:N282 N42:N47 N73:N77 N79:N86 N152:N175 N451:N453">
    <cfRule type="expression" dxfId="222" priority="327">
      <formula>N9="Request"</formula>
    </cfRule>
  </conditionalFormatting>
  <conditionalFormatting sqref="N92">
    <cfRule type="expression" dxfId="221" priority="326">
      <formula>N92="Request"</formula>
    </cfRule>
  </conditionalFormatting>
  <conditionalFormatting sqref="N210">
    <cfRule type="expression" dxfId="220" priority="323">
      <formula>N210="Request"</formula>
    </cfRule>
  </conditionalFormatting>
  <conditionalFormatting sqref="N210">
    <cfRule type="expression" dxfId="219" priority="322">
      <formula>N210="Request"</formula>
    </cfRule>
  </conditionalFormatting>
  <conditionalFormatting sqref="N212">
    <cfRule type="expression" dxfId="218" priority="320">
      <formula>N212="Request"</formula>
    </cfRule>
  </conditionalFormatting>
  <conditionalFormatting sqref="N213">
    <cfRule type="expression" dxfId="217" priority="319">
      <formula>N213="Request"</formula>
    </cfRule>
  </conditionalFormatting>
  <conditionalFormatting sqref="N217">
    <cfRule type="expression" dxfId="216" priority="309">
      <formula>N217="Request"</formula>
    </cfRule>
  </conditionalFormatting>
  <conditionalFormatting sqref="N220">
    <cfRule type="expression" dxfId="215" priority="312">
      <formula>N220="Request"</formula>
    </cfRule>
  </conditionalFormatting>
  <conditionalFormatting sqref="N224">
    <cfRule type="expression" dxfId="214" priority="308">
      <formula>N224="Request"</formula>
    </cfRule>
  </conditionalFormatting>
  <conditionalFormatting sqref="N223">
    <cfRule type="expression" dxfId="213" priority="307">
      <formula>N223="Request"</formula>
    </cfRule>
  </conditionalFormatting>
  <conditionalFormatting sqref="N93">
    <cfRule type="expression" dxfId="212" priority="305">
      <formula>N93="Request"</formula>
    </cfRule>
  </conditionalFormatting>
  <conditionalFormatting sqref="N226">
    <cfRule type="expression" dxfId="211" priority="303">
      <formula>N226="Request"</formula>
    </cfRule>
  </conditionalFormatting>
  <conditionalFormatting sqref="N227">
    <cfRule type="expression" dxfId="210" priority="302">
      <formula>N227="Request"</formula>
    </cfRule>
  </conditionalFormatting>
  <conditionalFormatting sqref="N230">
    <cfRule type="expression" dxfId="209" priority="301">
      <formula>N230="Request"</formula>
    </cfRule>
  </conditionalFormatting>
  <conditionalFormatting sqref="N232">
    <cfRule type="expression" dxfId="208" priority="300">
      <formula>N232="Request"</formula>
    </cfRule>
  </conditionalFormatting>
  <conditionalFormatting sqref="N233">
    <cfRule type="expression" dxfId="207" priority="299">
      <formula>N233="Request"</formula>
    </cfRule>
  </conditionalFormatting>
  <conditionalFormatting sqref="N234:N235">
    <cfRule type="expression" dxfId="206" priority="297">
      <formula>N234="Request"</formula>
    </cfRule>
  </conditionalFormatting>
  <conditionalFormatting sqref="N15">
    <cfRule type="expression" dxfId="205" priority="296">
      <formula>N15="Request"</formula>
    </cfRule>
  </conditionalFormatting>
  <conditionalFormatting sqref="N237">
    <cfRule type="expression" dxfId="204" priority="292">
      <formula>N237="Request"</formula>
    </cfRule>
  </conditionalFormatting>
  <conditionalFormatting sqref="N238">
    <cfRule type="expression" dxfId="203" priority="291">
      <formula>N238="Request"</formula>
    </cfRule>
  </conditionalFormatting>
  <conditionalFormatting sqref="N241">
    <cfRule type="expression" dxfId="202" priority="286">
      <formula>N241="Request"</formula>
    </cfRule>
  </conditionalFormatting>
  <conditionalFormatting sqref="N211">
    <cfRule type="expression" dxfId="201" priority="283">
      <formula>N211="Request"</formula>
    </cfRule>
  </conditionalFormatting>
  <conditionalFormatting sqref="N250">
    <cfRule type="expression" dxfId="200" priority="275">
      <formula>N250="Request"</formula>
    </cfRule>
  </conditionalFormatting>
  <conditionalFormatting sqref="N249">
    <cfRule type="expression" dxfId="199" priority="274">
      <formula>N249="Request"</formula>
    </cfRule>
  </conditionalFormatting>
  <conditionalFormatting sqref="N256">
    <cfRule type="expression" dxfId="198" priority="269">
      <formula>N256="Request"</formula>
    </cfRule>
  </conditionalFormatting>
  <conditionalFormatting sqref="N255">
    <cfRule type="expression" dxfId="197" priority="268">
      <formula>N255="Request"</formula>
    </cfRule>
  </conditionalFormatting>
  <conditionalFormatting sqref="N236">
    <cfRule type="expression" dxfId="196" priority="266">
      <formula>N236="Request"</formula>
    </cfRule>
  </conditionalFormatting>
  <conditionalFormatting sqref="N100">
    <cfRule type="expression" dxfId="195" priority="264">
      <formula>N100="Request"</formula>
    </cfRule>
  </conditionalFormatting>
  <conditionalFormatting sqref="N120">
    <cfRule type="expression" dxfId="194" priority="263">
      <formula>N120="Request"</formula>
    </cfRule>
  </conditionalFormatting>
  <conditionalFormatting sqref="N123">
    <cfRule type="expression" dxfId="193" priority="262">
      <formula>N123="Request"</formula>
    </cfRule>
  </conditionalFormatting>
  <conditionalFormatting sqref="N52">
    <cfRule type="expression" dxfId="192" priority="261">
      <formula>N52="Request"</formula>
    </cfRule>
  </conditionalFormatting>
  <conditionalFormatting sqref="N178">
    <cfRule type="expression" dxfId="191" priority="256">
      <formula>N178="Request"</formula>
    </cfRule>
  </conditionalFormatting>
  <conditionalFormatting sqref="N176">
    <cfRule type="expression" dxfId="190" priority="254">
      <formula>N176="Request"</formula>
    </cfRule>
  </conditionalFormatting>
  <conditionalFormatting sqref="N177">
    <cfRule type="expression" dxfId="189" priority="253">
      <formula>N177="Request"</formula>
    </cfRule>
  </conditionalFormatting>
  <conditionalFormatting sqref="N242:N243">
    <cfRule type="expression" dxfId="188" priority="250">
      <formula>N242="Request"</formula>
    </cfRule>
  </conditionalFormatting>
  <conditionalFormatting sqref="N209">
    <cfRule type="expression" dxfId="187" priority="251">
      <formula>N209="Request"</formula>
    </cfRule>
  </conditionalFormatting>
  <conditionalFormatting sqref="N262">
    <cfRule type="expression" dxfId="186" priority="243">
      <formula>N262="Request"</formula>
    </cfRule>
  </conditionalFormatting>
  <conditionalFormatting sqref="N263">
    <cfRule type="expression" dxfId="185" priority="240">
      <formula>N263="Request"</formula>
    </cfRule>
  </conditionalFormatting>
  <conditionalFormatting sqref="N221">
    <cfRule type="expression" dxfId="184" priority="239">
      <formula>N221="Request"</formula>
    </cfRule>
  </conditionalFormatting>
  <conditionalFormatting sqref="N264">
    <cfRule type="expression" dxfId="183" priority="237">
      <formula>N264="Request"</formula>
    </cfRule>
  </conditionalFormatting>
  <conditionalFormatting sqref="N216">
    <cfRule type="expression" dxfId="182" priority="235">
      <formula>N216="Request"</formula>
    </cfRule>
  </conditionalFormatting>
  <conditionalFormatting sqref="N265">
    <cfRule type="expression" dxfId="181" priority="233">
      <formula>N265="Request"</formula>
    </cfRule>
  </conditionalFormatting>
  <conditionalFormatting sqref="N266">
    <cfRule type="expression" dxfId="180" priority="232">
      <formula>N266="Request"</formula>
    </cfRule>
  </conditionalFormatting>
  <conditionalFormatting sqref="N267">
    <cfRule type="expression" dxfId="179" priority="231">
      <formula>N267="Request"</formula>
    </cfRule>
  </conditionalFormatting>
  <conditionalFormatting sqref="N268">
    <cfRule type="expression" dxfId="178" priority="230">
      <formula>N268="Request"</formula>
    </cfRule>
  </conditionalFormatting>
  <conditionalFormatting sqref="N269">
    <cfRule type="expression" dxfId="177" priority="229">
      <formula>N269="Request"</formula>
    </cfRule>
  </conditionalFormatting>
  <conditionalFormatting sqref="N270">
    <cfRule type="expression" dxfId="176" priority="228">
      <formula>N270="Request"</formula>
    </cfRule>
  </conditionalFormatting>
  <conditionalFormatting sqref="N271">
    <cfRule type="expression" dxfId="175" priority="227">
      <formula>N271="Request"</formula>
    </cfRule>
  </conditionalFormatting>
  <conditionalFormatting sqref="N272">
    <cfRule type="expression" dxfId="174" priority="226">
      <formula>N272="Request"</formula>
    </cfRule>
  </conditionalFormatting>
  <conditionalFormatting sqref="N273">
    <cfRule type="expression" dxfId="173" priority="225">
      <formula>N273="Request"</formula>
    </cfRule>
  </conditionalFormatting>
  <conditionalFormatting sqref="N274">
    <cfRule type="expression" dxfId="172" priority="223">
      <formula>N274="Request"</formula>
    </cfRule>
  </conditionalFormatting>
  <conditionalFormatting sqref="N252">
    <cfRule type="expression" dxfId="171" priority="221">
      <formula>N252="Request"</formula>
    </cfRule>
  </conditionalFormatting>
  <conditionalFormatting sqref="N275">
    <cfRule type="expression" dxfId="170" priority="220">
      <formula>N275="Request"</formula>
    </cfRule>
  </conditionalFormatting>
  <conditionalFormatting sqref="N276">
    <cfRule type="expression" dxfId="169" priority="219">
      <formula>N276="Request"</formula>
    </cfRule>
  </conditionalFormatting>
  <conditionalFormatting sqref="N277">
    <cfRule type="expression" dxfId="168" priority="218">
      <formula>N277="Request"</formula>
    </cfRule>
  </conditionalFormatting>
  <conditionalFormatting sqref="N231">
    <cfRule type="expression" dxfId="167" priority="216">
      <formula>N231="Request"</formula>
    </cfRule>
  </conditionalFormatting>
  <conditionalFormatting sqref="N130">
    <cfRule type="expression" dxfId="166" priority="215">
      <formula>N130="Request"</formula>
    </cfRule>
  </conditionalFormatting>
  <conditionalFormatting sqref="N278">
    <cfRule type="expression" dxfId="165" priority="214">
      <formula>N278="Request"</formula>
    </cfRule>
  </conditionalFormatting>
  <conditionalFormatting sqref="N283">
    <cfRule type="expression" dxfId="164" priority="211">
      <formula>N283="Request"</formula>
    </cfRule>
  </conditionalFormatting>
  <conditionalFormatting sqref="N284">
    <cfRule type="expression" dxfId="163" priority="210">
      <formula>N284="Request"</formula>
    </cfRule>
  </conditionalFormatting>
  <conditionalFormatting sqref="N285">
    <cfRule type="expression" dxfId="162" priority="209">
      <formula>N285="Request"</formula>
    </cfRule>
  </conditionalFormatting>
  <conditionalFormatting sqref="N286">
    <cfRule type="expression" dxfId="161" priority="207">
      <formula>N286="Request"</formula>
    </cfRule>
  </conditionalFormatting>
  <conditionalFormatting sqref="N287">
    <cfRule type="expression" dxfId="160" priority="206">
      <formula>N287="Request"</formula>
    </cfRule>
  </conditionalFormatting>
  <conditionalFormatting sqref="N288">
    <cfRule type="expression" dxfId="159" priority="205">
      <formula>N288="Request"</formula>
    </cfRule>
  </conditionalFormatting>
  <conditionalFormatting sqref="N289">
    <cfRule type="expression" dxfId="158" priority="204">
      <formula>N289="Request"</formula>
    </cfRule>
  </conditionalFormatting>
  <conditionalFormatting sqref="N290">
    <cfRule type="expression" dxfId="157" priority="203">
      <formula>N290="Request"</formula>
    </cfRule>
  </conditionalFormatting>
  <conditionalFormatting sqref="N292">
    <cfRule type="expression" dxfId="156" priority="201">
      <formula>N292="Request"</formula>
    </cfRule>
  </conditionalFormatting>
  <conditionalFormatting sqref="N293">
    <cfRule type="expression" dxfId="155" priority="200">
      <formula>N293="Request"</formula>
    </cfRule>
  </conditionalFormatting>
  <conditionalFormatting sqref="N294">
    <cfRule type="expression" dxfId="154" priority="198">
      <formula>N294="Request"</formula>
    </cfRule>
  </conditionalFormatting>
  <conditionalFormatting sqref="N297">
    <cfRule type="expression" dxfId="153" priority="196">
      <formula>N297="Request"</formula>
    </cfRule>
  </conditionalFormatting>
  <conditionalFormatting sqref="N299">
    <cfRule type="expression" dxfId="152" priority="193">
      <formula>N299="Request"</formula>
    </cfRule>
  </conditionalFormatting>
  <conditionalFormatting sqref="N254">
    <cfRule type="expression" dxfId="151" priority="194">
      <formula>N254="Request"</formula>
    </cfRule>
  </conditionalFormatting>
  <conditionalFormatting sqref="N64">
    <cfRule type="expression" dxfId="150" priority="191">
      <formula>N64="Request"</formula>
    </cfRule>
  </conditionalFormatting>
  <conditionalFormatting sqref="N301">
    <cfRule type="expression" dxfId="149" priority="189">
      <formula>N301="Request"</formula>
    </cfRule>
  </conditionalFormatting>
  <conditionalFormatting sqref="N300">
    <cfRule type="expression" dxfId="148" priority="190">
      <formula>N300="Request"</formula>
    </cfRule>
  </conditionalFormatting>
  <conditionalFormatting sqref="N304">
    <cfRule type="expression" dxfId="147" priority="185">
      <formula>N304="Request"</formula>
    </cfRule>
  </conditionalFormatting>
  <conditionalFormatting sqref="N302">
    <cfRule type="expression" dxfId="146" priority="187">
      <formula>N302="Request"</formula>
    </cfRule>
  </conditionalFormatting>
  <conditionalFormatting sqref="N303">
    <cfRule type="expression" dxfId="145" priority="186">
      <formula>N303="Request"</formula>
    </cfRule>
  </conditionalFormatting>
  <conditionalFormatting sqref="N305">
    <cfRule type="expression" dxfId="144" priority="184">
      <formula>N305="Request"</formula>
    </cfRule>
  </conditionalFormatting>
  <conditionalFormatting sqref="N298">
    <cfRule type="expression" dxfId="143" priority="182">
      <formula>N298="Request"</formula>
    </cfRule>
  </conditionalFormatting>
  <conditionalFormatting sqref="N146:N149">
    <cfRule type="expression" dxfId="142" priority="180">
      <formula>N146="Request"</formula>
    </cfRule>
  </conditionalFormatting>
  <conditionalFormatting sqref="N306:N307">
    <cfRule type="expression" dxfId="141" priority="178">
      <formula>N306="Request"</formula>
    </cfRule>
  </conditionalFormatting>
  <conditionalFormatting sqref="N308">
    <cfRule type="expression" dxfId="140" priority="177">
      <formula>N308="Request"</formula>
    </cfRule>
  </conditionalFormatting>
  <conditionalFormatting sqref="N310">
    <cfRule type="expression" dxfId="139" priority="176">
      <formula>N310="Request"</formula>
    </cfRule>
  </conditionalFormatting>
  <conditionalFormatting sqref="N214">
    <cfRule type="expression" dxfId="138" priority="175">
      <formula>N214="Request"</formula>
    </cfRule>
  </conditionalFormatting>
  <conditionalFormatting sqref="N215">
    <cfRule type="expression" dxfId="137" priority="174">
      <formula>N215="Request"</formula>
    </cfRule>
  </conditionalFormatting>
  <conditionalFormatting sqref="N218">
    <cfRule type="expression" dxfId="136" priority="173">
      <formula>N218="Request"</formula>
    </cfRule>
  </conditionalFormatting>
  <conditionalFormatting sqref="N219">
    <cfRule type="expression" dxfId="135" priority="172">
      <formula>N219="Request"</formula>
    </cfRule>
  </conditionalFormatting>
  <conditionalFormatting sqref="N311">
    <cfRule type="expression" dxfId="134" priority="170">
      <formula>N311="Request"</formula>
    </cfRule>
  </conditionalFormatting>
  <conditionalFormatting sqref="N312">
    <cfRule type="expression" dxfId="133" priority="169">
      <formula>N312="Request"</formula>
    </cfRule>
  </conditionalFormatting>
  <conditionalFormatting sqref="N313">
    <cfRule type="expression" dxfId="132" priority="168">
      <formula>N313="Request"</formula>
    </cfRule>
  </conditionalFormatting>
  <conditionalFormatting sqref="N314">
    <cfRule type="expression" dxfId="131" priority="167">
      <formula>N314="Request"</formula>
    </cfRule>
  </conditionalFormatting>
  <conditionalFormatting sqref="N315">
    <cfRule type="expression" dxfId="130" priority="166">
      <formula>N315="Request"</formula>
    </cfRule>
  </conditionalFormatting>
  <conditionalFormatting sqref="N316">
    <cfRule type="expression" dxfId="129" priority="165">
      <formula>N316="Request"</formula>
    </cfRule>
  </conditionalFormatting>
  <conditionalFormatting sqref="N317:N319">
    <cfRule type="expression" dxfId="128" priority="163">
      <formula>N317="Request"</formula>
    </cfRule>
  </conditionalFormatting>
  <conditionalFormatting sqref="N28">
    <cfRule type="expression" dxfId="127" priority="161">
      <formula>N28="Request"</formula>
    </cfRule>
  </conditionalFormatting>
  <conditionalFormatting sqref="N41">
    <cfRule type="expression" dxfId="126" priority="160">
      <formula>N41="Request"</formula>
    </cfRule>
  </conditionalFormatting>
  <conditionalFormatting sqref="N320:N324 N326 N331:N334">
    <cfRule type="expression" dxfId="125" priority="159">
      <formula>N320="Request"</formula>
    </cfRule>
  </conditionalFormatting>
  <conditionalFormatting sqref="N335:N338">
    <cfRule type="expression" dxfId="124" priority="158">
      <formula>N335="Request"</formula>
    </cfRule>
  </conditionalFormatting>
  <conditionalFormatting sqref="N339:N341">
    <cfRule type="expression" dxfId="123" priority="157">
      <formula>N339="Request"</formula>
    </cfRule>
  </conditionalFormatting>
  <conditionalFormatting sqref="N342">
    <cfRule type="expression" dxfId="122" priority="155">
      <formula>N342="Request"</formula>
    </cfRule>
  </conditionalFormatting>
  <conditionalFormatting sqref="N343">
    <cfRule type="expression" dxfId="121" priority="154">
      <formula>N343="Request"</formula>
    </cfRule>
  </conditionalFormatting>
  <conditionalFormatting sqref="N344:N345">
    <cfRule type="expression" dxfId="120" priority="153">
      <formula>N344="Request"</formula>
    </cfRule>
  </conditionalFormatting>
  <conditionalFormatting sqref="N346:N348">
    <cfRule type="expression" dxfId="119" priority="152">
      <formula>N346="Request"</formula>
    </cfRule>
  </conditionalFormatting>
  <conditionalFormatting sqref="N349:N351">
    <cfRule type="expression" dxfId="118" priority="151">
      <formula>N349="Request"</formula>
    </cfRule>
  </conditionalFormatting>
  <conditionalFormatting sqref="N352:N355">
    <cfRule type="expression" dxfId="117" priority="150">
      <formula>N352="Request"</formula>
    </cfRule>
  </conditionalFormatting>
  <conditionalFormatting sqref="N356:N360">
    <cfRule type="expression" dxfId="116" priority="149">
      <formula>N356="Request"</formula>
    </cfRule>
  </conditionalFormatting>
  <conditionalFormatting sqref="N365">
    <cfRule type="expression" dxfId="115" priority="145">
      <formula>N365="Request"</formula>
    </cfRule>
  </conditionalFormatting>
  <conditionalFormatting sqref="N366">
    <cfRule type="expression" dxfId="114" priority="144">
      <formula>N366="Request"</formula>
    </cfRule>
  </conditionalFormatting>
  <conditionalFormatting sqref="N325">
    <cfRule type="expression" dxfId="113" priority="143">
      <formula>N325="Request"</formula>
    </cfRule>
  </conditionalFormatting>
  <conditionalFormatting sqref="N369">
    <cfRule type="expression" dxfId="112" priority="136">
      <formula>N369="Request"</formula>
    </cfRule>
  </conditionalFormatting>
  <conditionalFormatting sqref="N373:N374">
    <cfRule type="expression" dxfId="111" priority="134">
      <formula>N373="Request"</formula>
    </cfRule>
  </conditionalFormatting>
  <conditionalFormatting sqref="N24">
    <cfRule type="expression" dxfId="110" priority="129">
      <formula>N24="Request"</formula>
    </cfRule>
  </conditionalFormatting>
  <conditionalFormatting sqref="N56">
    <cfRule type="expression" dxfId="109" priority="128">
      <formula>N56="Request"</formula>
    </cfRule>
  </conditionalFormatting>
  <conditionalFormatting sqref="N87">
    <cfRule type="expression" dxfId="108" priority="127">
      <formula>N87="Request"</formula>
    </cfRule>
  </conditionalFormatting>
  <conditionalFormatting sqref="N309">
    <cfRule type="expression" dxfId="107" priority="126">
      <formula>N309="Request"</formula>
    </cfRule>
  </conditionalFormatting>
  <conditionalFormatting sqref="N361:N364">
    <cfRule type="expression" dxfId="106" priority="125">
      <formula>N361="Request"</formula>
    </cfRule>
  </conditionalFormatting>
  <conditionalFormatting sqref="N367">
    <cfRule type="expression" dxfId="105" priority="124">
      <formula>N367="Request"</formula>
    </cfRule>
  </conditionalFormatting>
  <conditionalFormatting sqref="N372 N375:N376">
    <cfRule type="expression" dxfId="104" priority="122">
      <formula>N372="Request"</formula>
    </cfRule>
  </conditionalFormatting>
  <conditionalFormatting sqref="N222">
    <cfRule type="expression" dxfId="103" priority="121">
      <formula>N222="Request"</formula>
    </cfRule>
  </conditionalFormatting>
  <conditionalFormatting sqref="N90">
    <cfRule type="expression" dxfId="102" priority="120">
      <formula>N90="Request"</formula>
    </cfRule>
  </conditionalFormatting>
  <conditionalFormatting sqref="N102">
    <cfRule type="expression" dxfId="101" priority="119">
      <formula>N102="Request"</formula>
    </cfRule>
  </conditionalFormatting>
  <conditionalFormatting sqref="N188:N189 N185 N181 N179">
    <cfRule type="expression" dxfId="100" priority="118">
      <formula>N179="Request"</formula>
    </cfRule>
  </conditionalFormatting>
  <conditionalFormatting sqref="N192">
    <cfRule type="expression" dxfId="99" priority="117">
      <formula>N192="Request"</formula>
    </cfRule>
  </conditionalFormatting>
  <conditionalFormatting sqref="N191">
    <cfRule type="expression" dxfId="98" priority="116">
      <formula>N191="Request"</formula>
    </cfRule>
  </conditionalFormatting>
  <conditionalFormatting sqref="N251 N244:N248 N239:N240">
    <cfRule type="expression" dxfId="97" priority="115">
      <formula>N239="Request"</formula>
    </cfRule>
  </conditionalFormatting>
  <conditionalFormatting sqref="N257:N259">
    <cfRule type="expression" dxfId="96" priority="114">
      <formula>N257="Request"</formula>
    </cfRule>
  </conditionalFormatting>
  <conditionalFormatting sqref="N377">
    <cfRule type="expression" dxfId="95" priority="113">
      <formula>N377="Request"</formula>
    </cfRule>
  </conditionalFormatting>
  <conditionalFormatting sqref="N378">
    <cfRule type="expression" dxfId="94" priority="110">
      <formula>N378="Request"</formula>
    </cfRule>
  </conditionalFormatting>
  <conditionalFormatting sqref="N379">
    <cfRule type="expression" dxfId="93" priority="109">
      <formula>N379="Request"</formula>
    </cfRule>
  </conditionalFormatting>
  <conditionalFormatting sqref="N380">
    <cfRule type="expression" dxfId="92" priority="108">
      <formula>N380="Request"</formula>
    </cfRule>
  </conditionalFormatting>
  <conditionalFormatting sqref="N381">
    <cfRule type="expression" dxfId="91" priority="107">
      <formula>N381="Request"</formula>
    </cfRule>
  </conditionalFormatting>
  <conditionalFormatting sqref="N382">
    <cfRule type="expression" dxfId="90" priority="105">
      <formula>N382="Request"</formula>
    </cfRule>
  </conditionalFormatting>
  <conditionalFormatting sqref="N228">
    <cfRule type="expression" dxfId="89" priority="104">
      <formula>N228="Request"</formula>
    </cfRule>
  </conditionalFormatting>
  <conditionalFormatting sqref="N229">
    <cfRule type="expression" dxfId="88" priority="103">
      <formula>N229="Request"</formula>
    </cfRule>
  </conditionalFormatting>
  <conditionalFormatting sqref="N327:N329">
    <cfRule type="expression" dxfId="87" priority="102">
      <formula>N327="Request"</formula>
    </cfRule>
  </conditionalFormatting>
  <conditionalFormatting sqref="N330">
    <cfRule type="expression" dxfId="86" priority="101">
      <formula>N330="Request"</formula>
    </cfRule>
  </conditionalFormatting>
  <conditionalFormatting sqref="N383:N390">
    <cfRule type="expression" dxfId="85" priority="100">
      <formula>N383="Request"</formula>
    </cfRule>
  </conditionalFormatting>
  <conditionalFormatting sqref="N16">
    <cfRule type="expression" dxfId="84" priority="99">
      <formula>N16="Request"</formula>
    </cfRule>
  </conditionalFormatting>
  <conditionalFormatting sqref="N260">
    <cfRule type="expression" dxfId="83" priority="98">
      <formula>N260="Request"</formula>
    </cfRule>
  </conditionalFormatting>
  <conditionalFormatting sqref="N183">
    <cfRule type="expression" dxfId="82" priority="97">
      <formula>N183="Request"</formula>
    </cfRule>
  </conditionalFormatting>
  <conditionalFormatting sqref="N48">
    <cfRule type="expression" dxfId="81" priority="94">
      <formula>N48="Request"</formula>
    </cfRule>
  </conditionalFormatting>
  <conditionalFormatting sqref="N391">
    <cfRule type="expression" dxfId="80" priority="93">
      <formula>N391="Request"</formula>
    </cfRule>
  </conditionalFormatting>
  <conditionalFormatting sqref="N392">
    <cfRule type="expression" dxfId="79" priority="92">
      <formula>N392="Request"</formula>
    </cfRule>
  </conditionalFormatting>
  <conditionalFormatting sqref="N393">
    <cfRule type="expression" dxfId="78" priority="91">
      <formula>N393="Request"</formula>
    </cfRule>
  </conditionalFormatting>
  <conditionalFormatting sqref="N394">
    <cfRule type="expression" dxfId="77" priority="90">
      <formula>N394="Request"</formula>
    </cfRule>
  </conditionalFormatting>
  <conditionalFormatting sqref="N395">
    <cfRule type="expression" dxfId="76" priority="89">
      <formula>N395="Request"</formula>
    </cfRule>
  </conditionalFormatting>
  <conditionalFormatting sqref="N396:N397">
    <cfRule type="expression" dxfId="75" priority="88">
      <formula>N396="Request"</formula>
    </cfRule>
  </conditionalFormatting>
  <conditionalFormatting sqref="N398">
    <cfRule type="expression" dxfId="74" priority="87">
      <formula>N398="Request"</formula>
    </cfRule>
  </conditionalFormatting>
  <conditionalFormatting sqref="N399">
    <cfRule type="expression" dxfId="73" priority="86">
      <formula>N399="Request"</formula>
    </cfRule>
  </conditionalFormatting>
  <conditionalFormatting sqref="N400">
    <cfRule type="expression" dxfId="72" priority="85">
      <formula>N400="Request"</formula>
    </cfRule>
  </conditionalFormatting>
  <conditionalFormatting sqref="N401">
    <cfRule type="expression" dxfId="71" priority="84">
      <formula>N401="Request"</formula>
    </cfRule>
  </conditionalFormatting>
  <conditionalFormatting sqref="N402:N404">
    <cfRule type="expression" dxfId="70" priority="83">
      <formula>N402="Request"</formula>
    </cfRule>
  </conditionalFormatting>
  <conditionalFormatting sqref="N405">
    <cfRule type="expression" dxfId="69" priority="82">
      <formula>N405="Request"</formula>
    </cfRule>
  </conditionalFormatting>
  <conditionalFormatting sqref="N150">
    <cfRule type="expression" dxfId="68" priority="81">
      <formula>N150="Request"</formula>
    </cfRule>
  </conditionalFormatting>
  <conditionalFormatting sqref="N406">
    <cfRule type="expression" dxfId="67" priority="80">
      <formula>N406="Request"</formula>
    </cfRule>
  </conditionalFormatting>
  <conditionalFormatting sqref="N407">
    <cfRule type="expression" dxfId="66" priority="79">
      <formula>N407="Request"</formula>
    </cfRule>
  </conditionalFormatting>
  <conditionalFormatting sqref="N408">
    <cfRule type="expression" dxfId="65" priority="78">
      <formula>N408="Request"</formula>
    </cfRule>
  </conditionalFormatting>
  <conditionalFormatting sqref="N409">
    <cfRule type="expression" dxfId="64" priority="77">
      <formula>N409="Request"</formula>
    </cfRule>
  </conditionalFormatting>
  <conditionalFormatting sqref="N410">
    <cfRule type="expression" dxfId="63" priority="76">
      <formula>N410="Request"</formula>
    </cfRule>
  </conditionalFormatting>
  <conditionalFormatting sqref="N411">
    <cfRule type="expression" dxfId="62" priority="74">
      <formula>N411="Request"</formula>
    </cfRule>
  </conditionalFormatting>
  <conditionalFormatting sqref="N412">
    <cfRule type="expression" dxfId="61" priority="73">
      <formula>N412="Request"</formula>
    </cfRule>
  </conditionalFormatting>
  <conditionalFormatting sqref="N413">
    <cfRule type="expression" dxfId="60" priority="72">
      <formula>N413="Request"</formula>
    </cfRule>
  </conditionalFormatting>
  <conditionalFormatting sqref="N415">
    <cfRule type="expression" dxfId="59" priority="71">
      <formula>N415="Request"</formula>
    </cfRule>
  </conditionalFormatting>
  <conditionalFormatting sqref="N416">
    <cfRule type="expression" dxfId="58" priority="70">
      <formula>N416="Request"</formula>
    </cfRule>
  </conditionalFormatting>
  <conditionalFormatting sqref="N417">
    <cfRule type="expression" dxfId="57" priority="69">
      <formula>N417="Request"</formula>
    </cfRule>
  </conditionalFormatting>
  <conditionalFormatting sqref="N418">
    <cfRule type="expression" dxfId="56" priority="68">
      <formula>N418="Request"</formula>
    </cfRule>
  </conditionalFormatting>
  <conditionalFormatting sqref="N419">
    <cfRule type="expression" dxfId="55" priority="65">
      <formula>N419="Request"</formula>
    </cfRule>
  </conditionalFormatting>
  <conditionalFormatting sqref="N414">
    <cfRule type="expression" dxfId="54" priority="64">
      <formula>N414="Request"</formula>
    </cfRule>
  </conditionalFormatting>
  <conditionalFormatting sqref="N420">
    <cfRule type="expression" dxfId="53" priority="63">
      <formula>N420="Request"</formula>
    </cfRule>
  </conditionalFormatting>
  <conditionalFormatting sqref="N421">
    <cfRule type="expression" dxfId="52" priority="62">
      <formula>N421="Request"</formula>
    </cfRule>
  </conditionalFormatting>
  <conditionalFormatting sqref="N422">
    <cfRule type="expression" dxfId="51" priority="61">
      <formula>N422="Request"</formula>
    </cfRule>
  </conditionalFormatting>
  <conditionalFormatting sqref="N423 N425:N426 N428:N432">
    <cfRule type="expression" dxfId="50" priority="60">
      <formula>N423="Request"</formula>
    </cfRule>
  </conditionalFormatting>
  <conditionalFormatting sqref="N280">
    <cfRule type="expression" dxfId="49" priority="58">
      <formula>N280="Request"</formula>
    </cfRule>
  </conditionalFormatting>
  <conditionalFormatting sqref="N433">
    <cfRule type="expression" dxfId="48" priority="57">
      <formula>N433="Request"</formula>
    </cfRule>
  </conditionalFormatting>
  <conditionalFormatting sqref="N434">
    <cfRule type="expression" dxfId="47" priority="56">
      <formula>N434="Request"</formula>
    </cfRule>
  </conditionalFormatting>
  <conditionalFormatting sqref="N72">
    <cfRule type="expression" dxfId="46" priority="55">
      <formula>N72="Request"</formula>
    </cfRule>
  </conditionalFormatting>
  <conditionalFormatting sqref="N424">
    <cfRule type="expression" dxfId="45" priority="54">
      <formula>N424="Request"</formula>
    </cfRule>
  </conditionalFormatting>
  <conditionalFormatting sqref="N427">
    <cfRule type="expression" dxfId="44" priority="53">
      <formula>N427="Request"</formula>
    </cfRule>
  </conditionalFormatting>
  <conditionalFormatting sqref="N78">
    <cfRule type="expression" dxfId="43" priority="52">
      <formula>N78="Request"</formula>
    </cfRule>
  </conditionalFormatting>
  <conditionalFormatting sqref="N435">
    <cfRule type="expression" dxfId="42" priority="51">
      <formula>N435="Request"</formula>
    </cfRule>
  </conditionalFormatting>
  <conditionalFormatting sqref="N436">
    <cfRule type="expression" dxfId="41" priority="50">
      <formula>N436="Request"</formula>
    </cfRule>
  </conditionalFormatting>
  <conditionalFormatting sqref="N151">
    <cfRule type="expression" dxfId="40" priority="48">
      <formula>N151="Request"</formula>
    </cfRule>
  </conditionalFormatting>
  <conditionalFormatting sqref="N438">
    <cfRule type="expression" dxfId="39" priority="46">
      <formula>N438="Request"</formula>
    </cfRule>
  </conditionalFormatting>
  <conditionalFormatting sqref="N253">
    <cfRule type="expression" dxfId="38" priority="45">
      <formula>N253="Request"</formula>
    </cfRule>
  </conditionalFormatting>
  <conditionalFormatting sqref="N439">
    <cfRule type="expression" dxfId="37" priority="44">
      <formula>N439="Request"</formula>
    </cfRule>
  </conditionalFormatting>
  <conditionalFormatting sqref="N440">
    <cfRule type="expression" dxfId="36" priority="42">
      <formula>N440="Request"</formula>
    </cfRule>
  </conditionalFormatting>
  <conditionalFormatting sqref="N437">
    <cfRule type="expression" dxfId="35" priority="41">
      <formula>N437="Request"</formula>
    </cfRule>
  </conditionalFormatting>
  <conditionalFormatting sqref="N441">
    <cfRule type="expression" dxfId="34" priority="40">
      <formula>N441="Request"</formula>
    </cfRule>
  </conditionalFormatting>
  <conditionalFormatting sqref="N442">
    <cfRule type="expression" dxfId="33" priority="39">
      <formula>N442="Request"</formula>
    </cfRule>
  </conditionalFormatting>
  <conditionalFormatting sqref="N443">
    <cfRule type="expression" dxfId="32" priority="38">
      <formula>N443="Request"</formula>
    </cfRule>
  </conditionalFormatting>
  <conditionalFormatting sqref="N444">
    <cfRule type="expression" dxfId="31" priority="37">
      <formula>N444="Request"</formula>
    </cfRule>
  </conditionalFormatting>
  <conditionalFormatting sqref="N445">
    <cfRule type="expression" dxfId="30" priority="36">
      <formula>N445="Request"</formula>
    </cfRule>
  </conditionalFormatting>
  <conditionalFormatting sqref="N446:N447">
    <cfRule type="expression" dxfId="29" priority="35">
      <formula>N446="Request"</formula>
    </cfRule>
  </conditionalFormatting>
  <conditionalFormatting sqref="N448:N449">
    <cfRule type="expression" dxfId="28" priority="34">
      <formula>N448="Request"</formula>
    </cfRule>
  </conditionalFormatting>
  <conditionalFormatting sqref="N450">
    <cfRule type="expression" dxfId="27" priority="33">
      <formula>N450="Request"</formula>
    </cfRule>
  </conditionalFormatting>
  <conditionalFormatting sqref="N454:N458">
    <cfRule type="expression" dxfId="26" priority="31">
      <formula>N454="Request"</formula>
    </cfRule>
  </conditionalFormatting>
  <conditionalFormatting sqref="N459">
    <cfRule type="expression" dxfId="25" priority="30">
      <formula>N459="Request"</formula>
    </cfRule>
  </conditionalFormatting>
  <conditionalFormatting sqref="N8">
    <cfRule type="expression" dxfId="24" priority="25">
      <formula>N8="Request"</formula>
    </cfRule>
  </conditionalFormatting>
  <conditionalFormatting sqref="N460">
    <cfRule type="expression" dxfId="23" priority="24">
      <formula>N460="Request"</formula>
    </cfRule>
  </conditionalFormatting>
  <conditionalFormatting sqref="N461">
    <cfRule type="expression" dxfId="22" priority="23">
      <formula>N461="Request"</formula>
    </cfRule>
  </conditionalFormatting>
  <conditionalFormatting sqref="N462">
    <cfRule type="expression" dxfId="21" priority="22">
      <formula>N462="Request"</formula>
    </cfRule>
  </conditionalFormatting>
  <conditionalFormatting sqref="N463">
    <cfRule type="expression" dxfId="20" priority="20">
      <formula>N463="Request"</formula>
    </cfRule>
  </conditionalFormatting>
  <conditionalFormatting sqref="N464">
    <cfRule type="expression" dxfId="19" priority="19">
      <formula>N464="Request"</formula>
    </cfRule>
  </conditionalFormatting>
  <conditionalFormatting sqref="N465">
    <cfRule type="expression" dxfId="18" priority="18">
      <formula>N465="Request"</formula>
    </cfRule>
  </conditionalFormatting>
  <conditionalFormatting sqref="N466">
    <cfRule type="expression" dxfId="17" priority="17">
      <formula>N466="Request"</formula>
    </cfRule>
  </conditionalFormatting>
  <conditionalFormatting sqref="N467">
    <cfRule type="expression" dxfId="16" priority="16">
      <formula>N467="Request"</formula>
    </cfRule>
  </conditionalFormatting>
  <conditionalFormatting sqref="N468">
    <cfRule type="expression" dxfId="15" priority="15">
      <formula>N468="Request"</formula>
    </cfRule>
  </conditionalFormatting>
  <conditionalFormatting sqref="N469">
    <cfRule type="expression" dxfId="14" priority="14">
      <formula>N469="Request"</formula>
    </cfRule>
  </conditionalFormatting>
  <conditionalFormatting sqref="N470">
    <cfRule type="expression" dxfId="13" priority="13">
      <formula>N470="Request"</formula>
    </cfRule>
  </conditionalFormatting>
  <conditionalFormatting sqref="N471">
    <cfRule type="expression" dxfId="12" priority="12">
      <formula>N471="Request"</formula>
    </cfRule>
  </conditionalFormatting>
  <conditionalFormatting sqref="N472:N477">
    <cfRule type="expression" dxfId="11" priority="11">
      <formula>N472="Request"</formula>
    </cfRule>
  </conditionalFormatting>
  <conditionalFormatting sqref="N478:N479">
    <cfRule type="expression" dxfId="10" priority="10">
      <formula>N478="Request"</formula>
    </cfRule>
  </conditionalFormatting>
  <conditionalFormatting sqref="N480">
    <cfRule type="expression" dxfId="9" priority="9">
      <formula>N480="Request"</formula>
    </cfRule>
  </conditionalFormatting>
  <conditionalFormatting sqref="N481">
    <cfRule type="expression" dxfId="8" priority="8">
      <formula>N481="Request"</formula>
    </cfRule>
  </conditionalFormatting>
  <conditionalFormatting sqref="N482">
    <cfRule type="expression" dxfId="7" priority="7">
      <formula>N482="Request"</formula>
    </cfRule>
  </conditionalFormatting>
  <conditionalFormatting sqref="N483">
    <cfRule type="expression" dxfId="6" priority="6">
      <formula>N483="Request"</formula>
    </cfRule>
  </conditionalFormatting>
  <conditionalFormatting sqref="N261">
    <cfRule type="expression" dxfId="5" priority="5">
      <formula>N261="Request"</formula>
    </cfRule>
  </conditionalFormatting>
  <conditionalFormatting sqref="N484">
    <cfRule type="expression" dxfId="4" priority="4">
      <formula>N484="Request"</formula>
    </cfRule>
  </conditionalFormatting>
  <conditionalFormatting sqref="N485">
    <cfRule type="expression" dxfId="3" priority="3">
      <formula>N485="Request"</formula>
    </cfRule>
  </conditionalFormatting>
  <conditionalFormatting sqref="N486">
    <cfRule type="expression" dxfId="2" priority="2">
      <formula>N486="Request"</formula>
    </cfRule>
  </conditionalFormatting>
  <conditionalFormatting sqref="N487:N492">
    <cfRule type="expression" dxfId="1" priority="1">
      <formula>N487="Request"</formula>
    </cfRule>
  </conditionalFormatting>
  <printOptions horizontalCentered="1" verticalCentered="1"/>
  <pageMargins left="0.7" right="0.7" top="0.75" bottom="0.75" header="0.3" footer="0.3"/>
  <pageSetup scale="15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R12"/>
  <sheetViews>
    <sheetView zoomScaleNormal="100" workbookViewId="0">
      <pane ySplit="3" topLeftCell="A4" activePane="bottomLeft" state="frozen"/>
      <selection pane="bottomLeft" activeCell="F28" sqref="F28"/>
    </sheetView>
  </sheetViews>
  <sheetFormatPr defaultColWidth="8.7109375" defaultRowHeight="11.25" x14ac:dyDescent="0.2"/>
  <cols>
    <col min="1" max="1" width="4.140625" style="136" customWidth="1"/>
    <col min="2" max="2" width="5.140625" style="136" hidden="1" customWidth="1"/>
    <col min="3" max="3" width="29" style="136" bestFit="1" customWidth="1"/>
    <col min="4" max="4" width="12" style="136" bestFit="1" customWidth="1"/>
    <col min="5" max="5" width="25.28515625" style="136" bestFit="1" customWidth="1"/>
    <col min="6" max="6" width="39.42578125" style="136" bestFit="1" customWidth="1"/>
    <col min="7" max="7" width="16.7109375" style="136" bestFit="1" customWidth="1"/>
    <col min="8" max="8" width="17.28515625" style="136" bestFit="1" customWidth="1"/>
    <col min="9" max="9" width="16.42578125" style="137" bestFit="1" customWidth="1"/>
    <col min="10" max="10" width="16.42578125" style="137" customWidth="1"/>
    <col min="11" max="11" width="9.7109375" style="137" bestFit="1" customWidth="1"/>
    <col min="12" max="12" width="15.42578125" style="137" bestFit="1" customWidth="1"/>
    <col min="13" max="13" width="8.85546875" style="138" bestFit="1" customWidth="1"/>
    <col min="14" max="14" width="13.42578125" style="138" bestFit="1" customWidth="1"/>
    <col min="15" max="15" width="16" style="138" bestFit="1" customWidth="1"/>
    <col min="16" max="16" width="18.42578125" style="138" bestFit="1" customWidth="1"/>
    <col min="17" max="17" width="17.42578125" style="139" bestFit="1" customWidth="1"/>
    <col min="18" max="18" width="13" style="139" bestFit="1" customWidth="1"/>
    <col min="19" max="16384" width="8.7109375" style="136"/>
  </cols>
  <sheetData>
    <row r="1" spans="1:18" x14ac:dyDescent="0.2">
      <c r="A1" s="135" t="s">
        <v>644</v>
      </c>
    </row>
    <row r="2" spans="1:18" ht="12" thickBot="1" x14ac:dyDescent="0.25">
      <c r="C2" s="140"/>
    </row>
    <row r="3" spans="1:18" s="141" customFormat="1" ht="24" customHeight="1" thickTop="1" thickBot="1" x14ac:dyDescent="0.3">
      <c r="A3" s="161" t="s">
        <v>1</v>
      </c>
      <c r="B3" s="161" t="s">
        <v>1</v>
      </c>
      <c r="C3" s="162" t="s">
        <v>2</v>
      </c>
      <c r="D3" s="161" t="s">
        <v>3</v>
      </c>
      <c r="E3" s="161" t="s">
        <v>4</v>
      </c>
      <c r="F3" s="161" t="s">
        <v>5</v>
      </c>
      <c r="G3" s="161" t="s">
        <v>6</v>
      </c>
      <c r="H3" s="161" t="s">
        <v>7</v>
      </c>
      <c r="I3" s="163" t="s">
        <v>360</v>
      </c>
      <c r="J3" s="164" t="s">
        <v>359</v>
      </c>
      <c r="K3" s="163" t="s">
        <v>364</v>
      </c>
      <c r="L3" s="163" t="s">
        <v>361</v>
      </c>
      <c r="M3" s="161" t="s">
        <v>364</v>
      </c>
      <c r="N3" s="161" t="s">
        <v>390</v>
      </c>
      <c r="O3" s="161" t="s">
        <v>403</v>
      </c>
      <c r="P3" s="165" t="s">
        <v>376</v>
      </c>
      <c r="Q3" s="161" t="s">
        <v>351</v>
      </c>
      <c r="R3" s="161" t="s">
        <v>365</v>
      </c>
    </row>
    <row r="4" spans="1:18" s="138" customFormat="1" ht="12" thickTop="1" x14ac:dyDescent="0.2">
      <c r="A4" s="160">
        <v>1</v>
      </c>
      <c r="B4" s="149"/>
      <c r="C4" s="150" t="s">
        <v>888</v>
      </c>
      <c r="D4" s="144" t="s">
        <v>19</v>
      </c>
      <c r="E4" s="151" t="s">
        <v>141</v>
      </c>
      <c r="F4" s="145" t="s">
        <v>884</v>
      </c>
      <c r="G4" s="146"/>
      <c r="H4" s="146" t="s">
        <v>638</v>
      </c>
      <c r="I4" s="147">
        <v>43066</v>
      </c>
      <c r="J4" s="147">
        <f t="shared" ref="J4:J7" si="0">I4+30</f>
        <v>43096</v>
      </c>
      <c r="K4" s="146" t="s">
        <v>606</v>
      </c>
      <c r="L4" s="144"/>
      <c r="M4" s="144"/>
      <c r="N4" s="146" t="s">
        <v>607</v>
      </c>
      <c r="O4" s="144"/>
      <c r="P4" s="144"/>
      <c r="Q4" s="144"/>
      <c r="R4" s="148"/>
    </row>
    <row r="5" spans="1:18" s="138" customFormat="1" x14ac:dyDescent="0.2">
      <c r="A5" s="160">
        <v>2</v>
      </c>
      <c r="B5" s="149"/>
      <c r="C5" s="150" t="s">
        <v>889</v>
      </c>
      <c r="D5" s="144" t="s">
        <v>19</v>
      </c>
      <c r="E5" s="151" t="s">
        <v>141</v>
      </c>
      <c r="F5" s="145" t="s">
        <v>885</v>
      </c>
      <c r="G5" s="146"/>
      <c r="H5" s="146" t="s">
        <v>638</v>
      </c>
      <c r="I5" s="147">
        <v>43066</v>
      </c>
      <c r="J5" s="147">
        <f t="shared" si="0"/>
        <v>43096</v>
      </c>
      <c r="K5" s="146" t="s">
        <v>606</v>
      </c>
      <c r="L5" s="144"/>
      <c r="M5" s="144"/>
      <c r="N5" s="146" t="s">
        <v>607</v>
      </c>
      <c r="O5" s="144"/>
      <c r="P5" s="144"/>
      <c r="Q5" s="144"/>
      <c r="R5" s="148"/>
    </row>
    <row r="6" spans="1:18" s="138" customFormat="1" x14ac:dyDescent="0.2">
      <c r="A6" s="160">
        <v>3</v>
      </c>
      <c r="B6" s="149"/>
      <c r="C6" s="150" t="s">
        <v>850</v>
      </c>
      <c r="D6" s="144" t="s">
        <v>19</v>
      </c>
      <c r="E6" s="146" t="s">
        <v>554</v>
      </c>
      <c r="F6" s="151" t="s">
        <v>886</v>
      </c>
      <c r="G6" s="146"/>
      <c r="H6" s="146" t="s">
        <v>638</v>
      </c>
      <c r="I6" s="147">
        <v>43066</v>
      </c>
      <c r="J6" s="147">
        <f t="shared" si="0"/>
        <v>43096</v>
      </c>
      <c r="K6" s="146" t="s">
        <v>606</v>
      </c>
      <c r="L6" s="144"/>
      <c r="M6" s="144"/>
      <c r="N6" s="146" t="s">
        <v>607</v>
      </c>
      <c r="O6" s="144"/>
      <c r="P6" s="144"/>
      <c r="Q6" s="144"/>
      <c r="R6" s="148"/>
    </row>
    <row r="7" spans="1:18" s="138" customFormat="1" x14ac:dyDescent="0.2">
      <c r="A7" s="160">
        <v>4</v>
      </c>
      <c r="B7" s="149"/>
      <c r="C7" s="151" t="s">
        <v>890</v>
      </c>
      <c r="D7" s="144" t="s">
        <v>19</v>
      </c>
      <c r="E7" s="152" t="s">
        <v>25</v>
      </c>
      <c r="F7" s="146" t="s">
        <v>887</v>
      </c>
      <c r="G7" s="144"/>
      <c r="H7" s="146" t="s">
        <v>638</v>
      </c>
      <c r="I7" s="147">
        <v>43066</v>
      </c>
      <c r="J7" s="147">
        <f t="shared" si="0"/>
        <v>43096</v>
      </c>
      <c r="K7" s="146" t="s">
        <v>606</v>
      </c>
      <c r="L7" s="144"/>
      <c r="M7" s="144"/>
      <c r="N7" s="146" t="s">
        <v>607</v>
      </c>
      <c r="O7" s="144"/>
      <c r="P7" s="144"/>
      <c r="Q7" s="144"/>
      <c r="R7" s="148"/>
    </row>
    <row r="8" spans="1:18" s="138" customFormat="1" x14ac:dyDescent="0.2">
      <c r="A8" s="160">
        <v>5</v>
      </c>
      <c r="B8" s="149"/>
      <c r="C8" s="151" t="s">
        <v>890</v>
      </c>
      <c r="D8" s="144" t="s">
        <v>19</v>
      </c>
      <c r="E8" s="152" t="s">
        <v>892</v>
      </c>
      <c r="F8" s="146" t="s">
        <v>893</v>
      </c>
      <c r="G8" s="144"/>
      <c r="H8" s="146" t="s">
        <v>638</v>
      </c>
      <c r="I8" s="147">
        <v>43066</v>
      </c>
      <c r="J8" s="147">
        <f t="shared" ref="J8" si="1">I8+30</f>
        <v>43096</v>
      </c>
      <c r="K8" s="146" t="s">
        <v>606</v>
      </c>
      <c r="L8" s="144"/>
      <c r="M8" s="144"/>
      <c r="N8" s="146" t="s">
        <v>607</v>
      </c>
      <c r="O8" s="144"/>
      <c r="P8" s="144"/>
      <c r="Q8" s="144"/>
      <c r="R8" s="148"/>
    </row>
    <row r="9" spans="1:18" s="138" customFormat="1" ht="22.5" x14ac:dyDescent="0.2">
      <c r="A9" s="160">
        <v>6</v>
      </c>
      <c r="B9" s="149"/>
      <c r="C9" s="151" t="s">
        <v>896</v>
      </c>
      <c r="D9" s="144" t="s">
        <v>19</v>
      </c>
      <c r="E9" s="153" t="s">
        <v>897</v>
      </c>
      <c r="F9" s="146" t="s">
        <v>38</v>
      </c>
      <c r="G9" s="144"/>
      <c r="H9" s="146" t="s">
        <v>638</v>
      </c>
      <c r="I9" s="147">
        <v>43097</v>
      </c>
      <c r="J9" s="147">
        <f t="shared" ref="J9" si="2">I9+30</f>
        <v>43127</v>
      </c>
      <c r="K9" s="146" t="s">
        <v>606</v>
      </c>
      <c r="L9" s="144"/>
      <c r="M9" s="144"/>
      <c r="N9" s="146" t="s">
        <v>607</v>
      </c>
      <c r="O9" s="144"/>
      <c r="P9" s="144"/>
      <c r="Q9" s="144"/>
      <c r="R9" s="148"/>
    </row>
    <row r="10" spans="1:18" s="138" customFormat="1" ht="22.5" x14ac:dyDescent="0.2">
      <c r="A10" s="160">
        <v>7</v>
      </c>
      <c r="B10" s="149"/>
      <c r="C10" s="151" t="s">
        <v>891</v>
      </c>
      <c r="D10" s="144" t="s">
        <v>19</v>
      </c>
      <c r="E10" s="153" t="s">
        <v>849</v>
      </c>
      <c r="F10" s="146" t="s">
        <v>886</v>
      </c>
      <c r="G10" s="144"/>
      <c r="H10" s="146" t="s">
        <v>638</v>
      </c>
      <c r="I10" s="147">
        <v>43034</v>
      </c>
      <c r="J10" s="147">
        <f t="shared" ref="J10" si="3">I10+30</f>
        <v>43064</v>
      </c>
      <c r="K10" s="146" t="s">
        <v>606</v>
      </c>
      <c r="L10" s="144"/>
      <c r="M10" s="144"/>
      <c r="N10" s="146" t="s">
        <v>607</v>
      </c>
      <c r="O10" s="144"/>
      <c r="P10" s="144"/>
      <c r="Q10" s="144"/>
      <c r="R10" s="148"/>
    </row>
    <row r="11" spans="1:18" s="138" customFormat="1" x14ac:dyDescent="0.2">
      <c r="A11" s="160">
        <v>8</v>
      </c>
      <c r="B11" s="149"/>
      <c r="C11" s="151" t="s">
        <v>536</v>
      </c>
      <c r="D11" s="144" t="s">
        <v>19</v>
      </c>
      <c r="E11" s="153" t="s">
        <v>892</v>
      </c>
      <c r="F11" s="152" t="s">
        <v>893</v>
      </c>
      <c r="G11" s="144"/>
      <c r="H11" s="146" t="s">
        <v>638</v>
      </c>
      <c r="I11" s="147">
        <v>43076</v>
      </c>
      <c r="J11" s="147">
        <f t="shared" ref="J11" si="4">I11+30</f>
        <v>43106</v>
      </c>
      <c r="K11" s="146" t="s">
        <v>606</v>
      </c>
      <c r="L11" s="144"/>
      <c r="M11" s="144"/>
      <c r="N11" s="146" t="s">
        <v>607</v>
      </c>
      <c r="O11" s="144"/>
      <c r="P11" s="144"/>
      <c r="Q11" s="144"/>
      <c r="R11" s="148"/>
    </row>
    <row r="12" spans="1:18" s="138" customFormat="1" x14ac:dyDescent="0.2">
      <c r="A12" s="160">
        <v>9</v>
      </c>
      <c r="B12" s="149"/>
      <c r="C12" s="153" t="s">
        <v>850</v>
      </c>
      <c r="D12" s="144" t="s">
        <v>19</v>
      </c>
      <c r="E12" s="153" t="s">
        <v>886</v>
      </c>
      <c r="F12" s="152" t="s">
        <v>22</v>
      </c>
      <c r="G12" s="144"/>
      <c r="H12" s="146" t="s">
        <v>638</v>
      </c>
      <c r="I12" s="147">
        <v>43250</v>
      </c>
      <c r="J12" s="147">
        <f>I12+30</f>
        <v>43280</v>
      </c>
      <c r="K12" s="146" t="s">
        <v>606</v>
      </c>
      <c r="L12" s="144"/>
      <c r="M12" s="144"/>
      <c r="N12" s="146" t="s">
        <v>607</v>
      </c>
      <c r="O12" s="144"/>
      <c r="P12" s="144"/>
      <c r="Q12" s="144"/>
      <c r="R12" s="148"/>
    </row>
  </sheetData>
  <autoFilter ref="A3:R3" xr:uid="{00000000-0009-0000-0000-000002000000}"/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1"/>
  </sheetPr>
  <dimension ref="A1:Q232"/>
  <sheetViews>
    <sheetView zoomScaleNormal="100" workbookViewId="0">
      <pane xSplit="3" ySplit="5" topLeftCell="G6" activePane="bottomRight" state="frozen"/>
      <selection pane="topRight" activeCell="D1" sqref="D1"/>
      <selection pane="bottomLeft" activeCell="A6" sqref="A6"/>
      <selection pane="bottomRight" activeCell="S102" sqref="S102:S108"/>
    </sheetView>
  </sheetViews>
  <sheetFormatPr defaultColWidth="9.140625" defaultRowHeight="11.25" x14ac:dyDescent="0.25"/>
  <cols>
    <col min="1" max="1" width="4.140625" style="143" customWidth="1"/>
    <col min="2" max="2" width="11.140625" style="143" bestFit="1" customWidth="1"/>
    <col min="3" max="3" width="43.42578125" style="122" bestFit="1" customWidth="1"/>
    <col min="4" max="4" width="19.28515625" style="122" bestFit="1" customWidth="1"/>
    <col min="5" max="5" width="71.140625" style="122" bestFit="1" customWidth="1"/>
    <col min="6" max="6" width="54.7109375" style="122" bestFit="1" customWidth="1"/>
    <col min="7" max="7" width="18.7109375" style="122" bestFit="1" customWidth="1"/>
    <col min="8" max="8" width="21" style="122" bestFit="1" customWidth="1"/>
    <col min="9" max="9" width="14.42578125" style="117" bestFit="1" customWidth="1"/>
    <col min="10" max="10" width="15.42578125" style="117" bestFit="1" customWidth="1"/>
    <col min="11" max="11" width="12.42578125" style="168" bestFit="1" customWidth="1"/>
    <col min="12" max="12" width="13.85546875" style="117" customWidth="1"/>
    <col min="13" max="13" width="11.42578125" style="198" bestFit="1" customWidth="1"/>
    <col min="14" max="16384" width="9.140625" style="117"/>
  </cols>
  <sheetData>
    <row r="1" spans="1:17" s="142" customFormat="1" ht="12" x14ac:dyDescent="0.25">
      <c r="A1" s="260" t="s">
        <v>779</v>
      </c>
      <c r="B1" s="260"/>
      <c r="C1" s="260"/>
      <c r="D1" s="260"/>
      <c r="E1" s="260"/>
      <c r="F1" s="260"/>
      <c r="G1" s="260"/>
      <c r="H1" s="260"/>
      <c r="I1" s="260"/>
      <c r="J1" s="260"/>
      <c r="K1" s="261"/>
      <c r="L1" s="260"/>
      <c r="M1" s="260"/>
    </row>
    <row r="2" spans="1:17" s="142" customFormat="1" ht="12" x14ac:dyDescent="0.25">
      <c r="A2" s="262" t="s">
        <v>1007</v>
      </c>
      <c r="B2" s="262"/>
      <c r="C2" s="262"/>
      <c r="D2" s="262"/>
      <c r="E2" s="262"/>
      <c r="F2" s="262"/>
      <c r="G2" s="262"/>
      <c r="H2" s="262"/>
      <c r="I2" s="262"/>
      <c r="J2" s="262"/>
      <c r="K2" s="263"/>
      <c r="L2" s="262"/>
      <c r="M2" s="262"/>
    </row>
    <row r="3" spans="1:17" ht="15" customHeight="1" x14ac:dyDescent="0.25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3"/>
      <c r="L3" s="262"/>
      <c r="M3" s="262"/>
    </row>
    <row r="5" spans="1:17" s="118" customFormat="1" ht="24" customHeight="1" x14ac:dyDescent="0.25">
      <c r="A5" s="202" t="s">
        <v>631</v>
      </c>
      <c r="B5" s="202" t="s">
        <v>632</v>
      </c>
      <c r="C5" s="203" t="s">
        <v>2</v>
      </c>
      <c r="D5" s="203" t="s">
        <v>3</v>
      </c>
      <c r="E5" s="203" t="s">
        <v>4</v>
      </c>
      <c r="F5" s="203" t="s">
        <v>5</v>
      </c>
      <c r="G5" s="203" t="s">
        <v>6</v>
      </c>
      <c r="H5" s="203" t="s">
        <v>7</v>
      </c>
      <c r="I5" s="204" t="s">
        <v>12</v>
      </c>
      <c r="J5" s="204" t="s">
        <v>13</v>
      </c>
      <c r="K5" s="202" t="s">
        <v>350</v>
      </c>
      <c r="L5" s="203" t="s">
        <v>351</v>
      </c>
      <c r="M5" s="203" t="s">
        <v>353</v>
      </c>
    </row>
    <row r="6" spans="1:17" s="142" customFormat="1" hidden="1" x14ac:dyDescent="0.25">
      <c r="A6" s="205">
        <v>1</v>
      </c>
      <c r="B6" s="203">
        <v>14</v>
      </c>
      <c r="C6" s="206" t="s">
        <v>453</v>
      </c>
      <c r="D6" s="206" t="s">
        <v>19</v>
      </c>
      <c r="E6" s="206">
        <v>849010901</v>
      </c>
      <c r="F6" s="206" t="s">
        <v>610</v>
      </c>
      <c r="G6" s="206" t="s">
        <v>38</v>
      </c>
      <c r="H6" s="206" t="s">
        <v>638</v>
      </c>
      <c r="I6" s="207">
        <v>5</v>
      </c>
      <c r="J6" s="207">
        <v>5</v>
      </c>
      <c r="K6" s="205"/>
      <c r="L6" s="205"/>
      <c r="M6" s="208" t="str">
        <f t="shared" ref="M6:M69" si="0">IF(I6&lt;=0,"No Stock","")</f>
        <v/>
      </c>
      <c r="N6" s="117"/>
      <c r="Q6" s="142" t="s">
        <v>608</v>
      </c>
    </row>
    <row r="7" spans="1:17" s="143" customFormat="1" x14ac:dyDescent="0.25">
      <c r="A7" s="205">
        <v>2</v>
      </c>
      <c r="B7" s="203">
        <v>85</v>
      </c>
      <c r="C7" s="206" t="s">
        <v>772</v>
      </c>
      <c r="D7" s="206" t="s">
        <v>243</v>
      </c>
      <c r="E7" s="212" t="s">
        <v>25</v>
      </c>
      <c r="F7" s="206" t="s">
        <v>546</v>
      </c>
      <c r="G7" s="206" t="s">
        <v>198</v>
      </c>
      <c r="H7" s="206" t="s">
        <v>638</v>
      </c>
      <c r="I7" s="207">
        <v>0</v>
      </c>
      <c r="J7" s="207">
        <v>2</v>
      </c>
      <c r="K7" s="205"/>
      <c r="L7" s="205"/>
      <c r="M7" s="208" t="str">
        <f t="shared" si="0"/>
        <v>No Stock</v>
      </c>
    </row>
    <row r="8" spans="1:17" s="143" customFormat="1" hidden="1" x14ac:dyDescent="0.25">
      <c r="A8" s="205">
        <v>3</v>
      </c>
      <c r="B8" s="203">
        <v>115</v>
      </c>
      <c r="C8" s="206" t="s">
        <v>308</v>
      </c>
      <c r="D8" s="206" t="s">
        <v>19</v>
      </c>
      <c r="E8" s="212" t="s">
        <v>25</v>
      </c>
      <c r="F8" s="211" t="s">
        <v>950</v>
      </c>
      <c r="G8" s="206" t="s">
        <v>92</v>
      </c>
      <c r="H8" s="206" t="s">
        <v>638</v>
      </c>
      <c r="I8" s="207">
        <v>1</v>
      </c>
      <c r="J8" s="207">
        <v>1</v>
      </c>
      <c r="K8" s="205"/>
      <c r="L8" s="205"/>
      <c r="M8" s="208" t="str">
        <f t="shared" si="0"/>
        <v/>
      </c>
      <c r="O8" s="118"/>
    </row>
    <row r="9" spans="1:17" hidden="1" x14ac:dyDescent="0.25">
      <c r="A9" s="205">
        <v>4</v>
      </c>
      <c r="B9" s="203">
        <v>156</v>
      </c>
      <c r="C9" s="206" t="s">
        <v>106</v>
      </c>
      <c r="D9" s="206" t="s">
        <v>405</v>
      </c>
      <c r="E9" s="212" t="s">
        <v>25</v>
      </c>
      <c r="F9" s="206" t="s">
        <v>980</v>
      </c>
      <c r="G9" s="206" t="s">
        <v>462</v>
      </c>
      <c r="H9" s="206" t="s">
        <v>638</v>
      </c>
      <c r="I9" s="207">
        <v>1</v>
      </c>
      <c r="J9" s="207">
        <v>1</v>
      </c>
      <c r="K9" s="205"/>
      <c r="L9" s="205"/>
      <c r="M9" s="208" t="str">
        <f t="shared" si="0"/>
        <v/>
      </c>
      <c r="O9" s="142"/>
    </row>
    <row r="10" spans="1:17" hidden="1" x14ac:dyDescent="0.25">
      <c r="A10" s="205">
        <v>5</v>
      </c>
      <c r="B10" s="203">
        <v>167</v>
      </c>
      <c r="C10" s="206" t="s">
        <v>537</v>
      </c>
      <c r="D10" s="206" t="s">
        <v>240</v>
      </c>
      <c r="E10" s="212" t="s">
        <v>25</v>
      </c>
      <c r="F10" s="206" t="s">
        <v>622</v>
      </c>
      <c r="G10" s="213" t="s">
        <v>83</v>
      </c>
      <c r="H10" s="206" t="s">
        <v>638</v>
      </c>
      <c r="I10" s="207">
        <v>2</v>
      </c>
      <c r="J10" s="207">
        <v>5</v>
      </c>
      <c r="K10" s="205"/>
      <c r="L10" s="205"/>
      <c r="M10" s="208" t="str">
        <f t="shared" si="0"/>
        <v/>
      </c>
      <c r="O10" s="142"/>
    </row>
    <row r="11" spans="1:17" hidden="1" x14ac:dyDescent="0.25">
      <c r="A11" s="205">
        <v>6</v>
      </c>
      <c r="B11" s="203">
        <v>168</v>
      </c>
      <c r="C11" s="206" t="s">
        <v>145</v>
      </c>
      <c r="D11" s="206" t="s">
        <v>240</v>
      </c>
      <c r="E11" s="212" t="s">
        <v>25</v>
      </c>
      <c r="F11" s="206" t="s">
        <v>467</v>
      </c>
      <c r="G11" s="206" t="s">
        <v>184</v>
      </c>
      <c r="H11" s="206" t="s">
        <v>638</v>
      </c>
      <c r="I11" s="207">
        <v>1</v>
      </c>
      <c r="J11" s="207">
        <v>1</v>
      </c>
      <c r="K11" s="205"/>
      <c r="L11" s="205"/>
      <c r="M11" s="208" t="str">
        <f t="shared" si="0"/>
        <v/>
      </c>
      <c r="O11" s="142"/>
    </row>
    <row r="12" spans="1:17" s="143" customFormat="1" hidden="1" x14ac:dyDescent="0.25">
      <c r="A12" s="205">
        <v>7</v>
      </c>
      <c r="B12" s="203">
        <v>174</v>
      </c>
      <c r="C12" s="206" t="s">
        <v>538</v>
      </c>
      <c r="D12" s="206" t="s">
        <v>19</v>
      </c>
      <c r="E12" s="212" t="s">
        <v>25</v>
      </c>
      <c r="F12" s="206" t="s">
        <v>470</v>
      </c>
      <c r="G12" s="206" t="s">
        <v>38</v>
      </c>
      <c r="H12" s="206" t="s">
        <v>638</v>
      </c>
      <c r="I12" s="207">
        <v>2</v>
      </c>
      <c r="J12" s="207">
        <v>5</v>
      </c>
      <c r="K12" s="205"/>
      <c r="L12" s="205"/>
      <c r="M12" s="208" t="str">
        <f t="shared" si="0"/>
        <v/>
      </c>
      <c r="O12" s="118"/>
    </row>
    <row r="13" spans="1:17" s="143" customFormat="1" hidden="1" x14ac:dyDescent="0.25">
      <c r="A13" s="205">
        <v>8</v>
      </c>
      <c r="B13" s="203">
        <v>177</v>
      </c>
      <c r="C13" s="206" t="s">
        <v>539</v>
      </c>
      <c r="D13" s="212" t="s">
        <v>25</v>
      </c>
      <c r="E13" s="212" t="s">
        <v>25</v>
      </c>
      <c r="F13" s="206" t="s">
        <v>473</v>
      </c>
      <c r="G13" s="206" t="s">
        <v>425</v>
      </c>
      <c r="H13" s="206" t="s">
        <v>638</v>
      </c>
      <c r="I13" s="207">
        <v>5</v>
      </c>
      <c r="J13" s="207">
        <v>5</v>
      </c>
      <c r="K13" s="205"/>
      <c r="L13" s="205"/>
      <c r="M13" s="208" t="str">
        <f t="shared" si="0"/>
        <v/>
      </c>
      <c r="O13" s="118"/>
    </row>
    <row r="14" spans="1:17" x14ac:dyDescent="0.25">
      <c r="A14" s="205">
        <v>9</v>
      </c>
      <c r="B14" s="203">
        <v>178</v>
      </c>
      <c r="C14" s="206" t="s">
        <v>539</v>
      </c>
      <c r="D14" s="212" t="s">
        <v>25</v>
      </c>
      <c r="E14" s="212" t="s">
        <v>25</v>
      </c>
      <c r="F14" s="206" t="s">
        <v>474</v>
      </c>
      <c r="G14" s="206" t="s">
        <v>425</v>
      </c>
      <c r="H14" s="206" t="s">
        <v>638</v>
      </c>
      <c r="I14" s="207">
        <v>0</v>
      </c>
      <c r="J14" s="207">
        <v>5</v>
      </c>
      <c r="K14" s="205"/>
      <c r="L14" s="205"/>
      <c r="M14" s="208" t="str">
        <f t="shared" si="0"/>
        <v>No Stock</v>
      </c>
      <c r="O14" s="142"/>
    </row>
    <row r="15" spans="1:17" s="143" customFormat="1" hidden="1" x14ac:dyDescent="0.25">
      <c r="A15" s="205">
        <v>10</v>
      </c>
      <c r="B15" s="203">
        <v>190</v>
      </c>
      <c r="C15" s="206" t="s">
        <v>557</v>
      </c>
      <c r="D15" s="206" t="s">
        <v>44</v>
      </c>
      <c r="E15" s="214" t="s">
        <v>25</v>
      </c>
      <c r="F15" s="211" t="s">
        <v>513</v>
      </c>
      <c r="G15" s="213" t="s">
        <v>83</v>
      </c>
      <c r="H15" s="206" t="s">
        <v>638</v>
      </c>
      <c r="I15" s="207">
        <v>1</v>
      </c>
      <c r="J15" s="207">
        <v>5</v>
      </c>
      <c r="K15" s="205"/>
      <c r="L15" s="205"/>
      <c r="M15" s="208" t="str">
        <f t="shared" si="0"/>
        <v/>
      </c>
      <c r="O15" s="118"/>
    </row>
    <row r="16" spans="1:17" hidden="1" x14ac:dyDescent="0.25">
      <c r="A16" s="205">
        <v>11</v>
      </c>
      <c r="B16" s="203">
        <v>191</v>
      </c>
      <c r="C16" s="206" t="s">
        <v>660</v>
      </c>
      <c r="D16" s="206" t="s">
        <v>19</v>
      </c>
      <c r="E16" s="214" t="s">
        <v>25</v>
      </c>
      <c r="F16" s="211" t="s">
        <v>507</v>
      </c>
      <c r="G16" s="213" t="s">
        <v>83</v>
      </c>
      <c r="H16" s="206" t="s">
        <v>386</v>
      </c>
      <c r="I16" s="207">
        <v>2</v>
      </c>
      <c r="J16" s="207">
        <v>5</v>
      </c>
      <c r="K16" s="205"/>
      <c r="L16" s="205"/>
      <c r="M16" s="208" t="str">
        <f t="shared" si="0"/>
        <v/>
      </c>
      <c r="O16" s="142"/>
    </row>
    <row r="17" spans="1:15" x14ac:dyDescent="0.25">
      <c r="A17" s="205">
        <v>12</v>
      </c>
      <c r="B17" s="203">
        <v>192</v>
      </c>
      <c r="C17" s="206" t="s">
        <v>501</v>
      </c>
      <c r="D17" s="206" t="s">
        <v>19</v>
      </c>
      <c r="E17" s="214" t="s">
        <v>25</v>
      </c>
      <c r="F17" s="211" t="s">
        <v>508</v>
      </c>
      <c r="G17" s="213" t="s">
        <v>83</v>
      </c>
      <c r="H17" s="206" t="s">
        <v>638</v>
      </c>
      <c r="I17" s="207">
        <v>0</v>
      </c>
      <c r="J17" s="207">
        <v>5</v>
      </c>
      <c r="K17" s="205"/>
      <c r="L17" s="205"/>
      <c r="M17" s="208" t="str">
        <f t="shared" si="0"/>
        <v>No Stock</v>
      </c>
      <c r="O17" s="142"/>
    </row>
    <row r="18" spans="1:15" s="143" customFormat="1" hidden="1" x14ac:dyDescent="0.25">
      <c r="A18" s="205">
        <v>13</v>
      </c>
      <c r="B18" s="203">
        <v>193</v>
      </c>
      <c r="C18" s="206" t="s">
        <v>501</v>
      </c>
      <c r="D18" s="206" t="s">
        <v>19</v>
      </c>
      <c r="E18" s="214" t="s">
        <v>25</v>
      </c>
      <c r="F18" s="211" t="s">
        <v>509</v>
      </c>
      <c r="G18" s="213" t="s">
        <v>83</v>
      </c>
      <c r="H18" s="206" t="s">
        <v>638</v>
      </c>
      <c r="I18" s="207">
        <v>5</v>
      </c>
      <c r="J18" s="207">
        <v>5</v>
      </c>
      <c r="K18" s="205"/>
      <c r="L18" s="205"/>
      <c r="M18" s="208" t="str">
        <f t="shared" si="0"/>
        <v/>
      </c>
      <c r="O18" s="118"/>
    </row>
    <row r="19" spans="1:15" hidden="1" x14ac:dyDescent="0.25">
      <c r="A19" s="205">
        <v>14</v>
      </c>
      <c r="B19" s="203">
        <v>194</v>
      </c>
      <c r="C19" s="206" t="s">
        <v>538</v>
      </c>
      <c r="D19" s="206" t="s">
        <v>19</v>
      </c>
      <c r="E19" s="214" t="s">
        <v>25</v>
      </c>
      <c r="F19" s="211" t="s">
        <v>491</v>
      </c>
      <c r="G19" s="213" t="s">
        <v>83</v>
      </c>
      <c r="H19" s="206" t="s">
        <v>638</v>
      </c>
      <c r="I19" s="207">
        <v>1</v>
      </c>
      <c r="J19" s="207">
        <v>5</v>
      </c>
      <c r="K19" s="205"/>
      <c r="L19" s="205"/>
      <c r="M19" s="208" t="str">
        <f t="shared" si="0"/>
        <v/>
      </c>
    </row>
    <row r="20" spans="1:15" x14ac:dyDescent="0.25">
      <c r="A20" s="205">
        <v>15</v>
      </c>
      <c r="B20" s="203">
        <v>250</v>
      </c>
      <c r="C20" s="206" t="s">
        <v>222</v>
      </c>
      <c r="D20" s="206" t="s">
        <v>30</v>
      </c>
      <c r="E20" s="216" t="s">
        <v>25</v>
      </c>
      <c r="F20" s="206" t="s">
        <v>601</v>
      </c>
      <c r="G20" s="206" t="s">
        <v>83</v>
      </c>
      <c r="H20" s="206" t="s">
        <v>638</v>
      </c>
      <c r="I20" s="207">
        <v>0</v>
      </c>
      <c r="J20" s="207">
        <v>1</v>
      </c>
      <c r="K20" s="205"/>
      <c r="L20" s="205"/>
      <c r="M20" s="208" t="str">
        <f t="shared" si="0"/>
        <v>No Stock</v>
      </c>
    </row>
    <row r="21" spans="1:15" x14ac:dyDescent="0.25">
      <c r="A21" s="205">
        <v>16</v>
      </c>
      <c r="B21" s="203">
        <v>251</v>
      </c>
      <c r="C21" s="206" t="s">
        <v>557</v>
      </c>
      <c r="D21" s="206" t="s">
        <v>243</v>
      </c>
      <c r="E21" s="212" t="s">
        <v>25</v>
      </c>
      <c r="F21" s="212" t="s">
        <v>767</v>
      </c>
      <c r="G21" s="206" t="s">
        <v>38</v>
      </c>
      <c r="H21" s="206" t="s">
        <v>638</v>
      </c>
      <c r="I21" s="207">
        <v>0</v>
      </c>
      <c r="J21" s="207">
        <v>10</v>
      </c>
      <c r="K21" s="205"/>
      <c r="L21" s="205"/>
      <c r="M21" s="208" t="str">
        <f t="shared" si="0"/>
        <v>No Stock</v>
      </c>
    </row>
    <row r="22" spans="1:15" x14ac:dyDescent="0.25">
      <c r="A22" s="205">
        <v>17</v>
      </c>
      <c r="B22" s="203">
        <v>252</v>
      </c>
      <c r="C22" s="206" t="s">
        <v>557</v>
      </c>
      <c r="D22" s="206" t="s">
        <v>243</v>
      </c>
      <c r="E22" s="212" t="s">
        <v>25</v>
      </c>
      <c r="F22" s="212" t="s">
        <v>629</v>
      </c>
      <c r="G22" s="206" t="s">
        <v>38</v>
      </c>
      <c r="H22" s="206" t="s">
        <v>638</v>
      </c>
      <c r="I22" s="207">
        <v>0</v>
      </c>
      <c r="J22" s="207">
        <v>5</v>
      </c>
      <c r="K22" s="205"/>
      <c r="L22" s="205"/>
      <c r="M22" s="208" t="str">
        <f t="shared" si="0"/>
        <v>No Stock</v>
      </c>
    </row>
    <row r="23" spans="1:15" s="143" customFormat="1" x14ac:dyDescent="0.25">
      <c r="A23" s="205">
        <v>18</v>
      </c>
      <c r="B23" s="203">
        <v>267</v>
      </c>
      <c r="C23" s="212" t="s">
        <v>652</v>
      </c>
      <c r="D23" s="206" t="s">
        <v>19</v>
      </c>
      <c r="E23" s="212" t="s">
        <v>25</v>
      </c>
      <c r="F23" s="212" t="s">
        <v>653</v>
      </c>
      <c r="G23" s="213" t="s">
        <v>38</v>
      </c>
      <c r="H23" s="206" t="s">
        <v>386</v>
      </c>
      <c r="I23" s="207">
        <v>0</v>
      </c>
      <c r="J23" s="207">
        <v>1</v>
      </c>
      <c r="K23" s="205"/>
      <c r="L23" s="205"/>
      <c r="M23" s="208" t="str">
        <f t="shared" si="0"/>
        <v>No Stock</v>
      </c>
    </row>
    <row r="24" spans="1:15" hidden="1" x14ac:dyDescent="0.25">
      <c r="A24" s="205">
        <v>19</v>
      </c>
      <c r="B24" s="203">
        <v>268</v>
      </c>
      <c r="C24" s="206" t="s">
        <v>557</v>
      </c>
      <c r="D24" s="206" t="s">
        <v>19</v>
      </c>
      <c r="E24" s="206" t="s">
        <v>25</v>
      </c>
      <c r="F24" s="206" t="s">
        <v>658</v>
      </c>
      <c r="G24" s="213" t="s">
        <v>83</v>
      </c>
      <c r="H24" s="206" t="s">
        <v>386</v>
      </c>
      <c r="I24" s="207">
        <v>1</v>
      </c>
      <c r="J24" s="207">
        <v>5</v>
      </c>
      <c r="K24" s="205"/>
      <c r="L24" s="205"/>
      <c r="M24" s="208" t="str">
        <f t="shared" si="0"/>
        <v/>
      </c>
    </row>
    <row r="25" spans="1:15" hidden="1" x14ac:dyDescent="0.25">
      <c r="A25" s="205">
        <v>20</v>
      </c>
      <c r="B25" s="203">
        <v>269</v>
      </c>
      <c r="C25" s="206" t="s">
        <v>673</v>
      </c>
      <c r="D25" s="206" t="s">
        <v>44</v>
      </c>
      <c r="E25" s="212" t="s">
        <v>25</v>
      </c>
      <c r="F25" s="206" t="s">
        <v>662</v>
      </c>
      <c r="G25" s="213" t="s">
        <v>38</v>
      </c>
      <c r="H25" s="206" t="s">
        <v>638</v>
      </c>
      <c r="I25" s="207">
        <v>1</v>
      </c>
      <c r="J25" s="207">
        <v>1</v>
      </c>
      <c r="K25" s="205"/>
      <c r="L25" s="205"/>
      <c r="M25" s="208" t="str">
        <f t="shared" si="0"/>
        <v/>
      </c>
      <c r="O25" s="142"/>
    </row>
    <row r="26" spans="1:15" hidden="1" x14ac:dyDescent="0.25">
      <c r="A26" s="205">
        <v>21</v>
      </c>
      <c r="B26" s="203">
        <v>270</v>
      </c>
      <c r="C26" s="206" t="s">
        <v>664</v>
      </c>
      <c r="D26" s="206" t="s">
        <v>44</v>
      </c>
      <c r="E26" s="212" t="s">
        <v>25</v>
      </c>
      <c r="F26" s="206" t="s">
        <v>665</v>
      </c>
      <c r="G26" s="213" t="s">
        <v>38</v>
      </c>
      <c r="H26" s="206" t="s">
        <v>638</v>
      </c>
      <c r="I26" s="207">
        <v>1</v>
      </c>
      <c r="J26" s="207">
        <v>5</v>
      </c>
      <c r="K26" s="205"/>
      <c r="L26" s="205"/>
      <c r="M26" s="208" t="str">
        <f t="shared" si="0"/>
        <v/>
      </c>
      <c r="O26" s="142"/>
    </row>
    <row r="27" spans="1:15" x14ac:dyDescent="0.25">
      <c r="A27" s="205">
        <v>22</v>
      </c>
      <c r="B27" s="203">
        <v>283</v>
      </c>
      <c r="C27" s="206" t="s">
        <v>129</v>
      </c>
      <c r="D27" s="206" t="s">
        <v>19</v>
      </c>
      <c r="E27" s="212" t="s">
        <v>25</v>
      </c>
      <c r="F27" s="206" t="s">
        <v>952</v>
      </c>
      <c r="G27" s="204" t="s">
        <v>184</v>
      </c>
      <c r="H27" s="206" t="s">
        <v>638</v>
      </c>
      <c r="I27" s="207">
        <v>0</v>
      </c>
      <c r="J27" s="207">
        <v>5</v>
      </c>
      <c r="K27" s="205"/>
      <c r="L27" s="205"/>
      <c r="M27" s="208" t="str">
        <f t="shared" si="0"/>
        <v>No Stock</v>
      </c>
      <c r="O27" s="142"/>
    </row>
    <row r="28" spans="1:15" hidden="1" x14ac:dyDescent="0.25">
      <c r="A28" s="205">
        <v>23</v>
      </c>
      <c r="B28" s="203">
        <v>299</v>
      </c>
      <c r="C28" s="204" t="s">
        <v>528</v>
      </c>
      <c r="D28" s="206" t="s">
        <v>19</v>
      </c>
      <c r="E28" s="214" t="s">
        <v>25</v>
      </c>
      <c r="F28" s="212" t="s">
        <v>750</v>
      </c>
      <c r="G28" s="204" t="s">
        <v>751</v>
      </c>
      <c r="H28" s="206" t="s">
        <v>386</v>
      </c>
      <c r="I28" s="207">
        <v>1</v>
      </c>
      <c r="J28" s="207">
        <v>5</v>
      </c>
      <c r="K28" s="205"/>
      <c r="L28" s="205"/>
      <c r="M28" s="208" t="str">
        <f t="shared" si="0"/>
        <v/>
      </c>
    </row>
    <row r="29" spans="1:15" hidden="1" x14ac:dyDescent="0.25">
      <c r="A29" s="205">
        <v>24</v>
      </c>
      <c r="B29" s="203">
        <v>302</v>
      </c>
      <c r="C29" s="204" t="s">
        <v>698</v>
      </c>
      <c r="D29" s="204" t="s">
        <v>19</v>
      </c>
      <c r="E29" s="214" t="s">
        <v>25</v>
      </c>
      <c r="F29" s="219" t="s">
        <v>882</v>
      </c>
      <c r="G29" s="205" t="s">
        <v>497</v>
      </c>
      <c r="H29" s="205" t="s">
        <v>386</v>
      </c>
      <c r="I29" s="207">
        <v>1</v>
      </c>
      <c r="J29" s="207">
        <v>1</v>
      </c>
      <c r="K29" s="205"/>
      <c r="L29" s="205"/>
      <c r="M29" s="208" t="str">
        <f t="shared" si="0"/>
        <v/>
      </c>
    </row>
    <row r="30" spans="1:15" x14ac:dyDescent="0.25">
      <c r="A30" s="205">
        <v>25</v>
      </c>
      <c r="B30" s="203">
        <v>303</v>
      </c>
      <c r="C30" s="204" t="s">
        <v>341</v>
      </c>
      <c r="D30" s="204" t="s">
        <v>19</v>
      </c>
      <c r="E30" s="214" t="s">
        <v>25</v>
      </c>
      <c r="F30" s="205" t="s">
        <v>343</v>
      </c>
      <c r="G30" s="205" t="s">
        <v>141</v>
      </c>
      <c r="H30" s="205" t="s">
        <v>386</v>
      </c>
      <c r="I30" s="207">
        <v>0</v>
      </c>
      <c r="J30" s="207">
        <v>5</v>
      </c>
      <c r="K30" s="205"/>
      <c r="L30" s="205"/>
      <c r="M30" s="208" t="str">
        <f t="shared" si="0"/>
        <v>No Stock</v>
      </c>
    </row>
    <row r="31" spans="1:15" s="143" customFormat="1" hidden="1" x14ac:dyDescent="0.25">
      <c r="A31" s="205">
        <v>26</v>
      </c>
      <c r="B31" s="203">
        <v>330</v>
      </c>
      <c r="C31" s="204" t="s">
        <v>810</v>
      </c>
      <c r="D31" s="204" t="s">
        <v>19</v>
      </c>
      <c r="E31" s="212" t="s">
        <v>817</v>
      </c>
      <c r="F31" s="206" t="s">
        <v>818</v>
      </c>
      <c r="G31" s="206" t="s">
        <v>198</v>
      </c>
      <c r="H31" s="205" t="s">
        <v>638</v>
      </c>
      <c r="I31" s="207">
        <v>1</v>
      </c>
      <c r="J31" s="207">
        <v>1</v>
      </c>
      <c r="K31" s="205"/>
      <c r="L31" s="205"/>
      <c r="M31" s="208" t="str">
        <f t="shared" si="0"/>
        <v/>
      </c>
    </row>
    <row r="32" spans="1:15" s="143" customFormat="1" hidden="1" x14ac:dyDescent="0.25">
      <c r="A32" s="205">
        <v>27</v>
      </c>
      <c r="B32" s="203">
        <v>332</v>
      </c>
      <c r="C32" s="204" t="s">
        <v>810</v>
      </c>
      <c r="D32" s="204" t="s">
        <v>19</v>
      </c>
      <c r="E32" s="212" t="s">
        <v>817</v>
      </c>
      <c r="F32" s="206" t="s">
        <v>868</v>
      </c>
      <c r="G32" s="205" t="s">
        <v>22</v>
      </c>
      <c r="H32" s="205" t="s">
        <v>638</v>
      </c>
      <c r="I32" s="207">
        <v>1</v>
      </c>
      <c r="J32" s="207">
        <v>1</v>
      </c>
      <c r="K32" s="205"/>
      <c r="L32" s="205"/>
      <c r="M32" s="208" t="str">
        <f t="shared" si="0"/>
        <v/>
      </c>
    </row>
    <row r="33" spans="1:13" x14ac:dyDescent="0.25">
      <c r="A33" s="205">
        <v>28</v>
      </c>
      <c r="B33" s="203">
        <v>333</v>
      </c>
      <c r="C33" s="204" t="s">
        <v>810</v>
      </c>
      <c r="D33" s="204" t="s">
        <v>19</v>
      </c>
      <c r="E33" s="212" t="s">
        <v>817</v>
      </c>
      <c r="F33" s="206" t="s">
        <v>820</v>
      </c>
      <c r="G33" s="206" t="s">
        <v>198</v>
      </c>
      <c r="H33" s="205" t="s">
        <v>638</v>
      </c>
      <c r="I33" s="207">
        <v>0</v>
      </c>
      <c r="J33" s="207">
        <v>1</v>
      </c>
      <c r="K33" s="205"/>
      <c r="L33" s="205"/>
      <c r="M33" s="208" t="str">
        <f t="shared" si="0"/>
        <v>No Stock</v>
      </c>
    </row>
    <row r="34" spans="1:13" hidden="1" x14ac:dyDescent="0.25">
      <c r="A34" s="205">
        <v>29</v>
      </c>
      <c r="B34" s="203">
        <v>89</v>
      </c>
      <c r="C34" s="206" t="s">
        <v>529</v>
      </c>
      <c r="D34" s="206" t="s">
        <v>251</v>
      </c>
      <c r="E34" s="206" t="s">
        <v>976</v>
      </c>
      <c r="F34" s="206" t="s">
        <v>977</v>
      </c>
      <c r="G34" s="206" t="s">
        <v>252</v>
      </c>
      <c r="H34" s="206" t="s">
        <v>638</v>
      </c>
      <c r="I34" s="207">
        <v>3</v>
      </c>
      <c r="J34" s="207">
        <v>5</v>
      </c>
      <c r="K34" s="205"/>
      <c r="L34" s="205"/>
      <c r="M34" s="208" t="str">
        <f t="shared" si="0"/>
        <v/>
      </c>
    </row>
    <row r="35" spans="1:13" s="143" customFormat="1" hidden="1" x14ac:dyDescent="0.25">
      <c r="A35" s="205">
        <v>30</v>
      </c>
      <c r="B35" s="203">
        <v>117</v>
      </c>
      <c r="C35" s="211" t="s">
        <v>309</v>
      </c>
      <c r="D35" s="206" t="s">
        <v>19</v>
      </c>
      <c r="E35" s="206" t="s">
        <v>310</v>
      </c>
      <c r="F35" s="211" t="s">
        <v>311</v>
      </c>
      <c r="G35" s="206" t="s">
        <v>86</v>
      </c>
      <c r="H35" s="206" t="s">
        <v>638</v>
      </c>
      <c r="I35" s="207">
        <v>1</v>
      </c>
      <c r="J35" s="207">
        <v>1</v>
      </c>
      <c r="K35" s="205"/>
      <c r="L35" s="205"/>
      <c r="M35" s="208" t="str">
        <f t="shared" si="0"/>
        <v/>
      </c>
    </row>
    <row r="36" spans="1:13" s="143" customFormat="1" x14ac:dyDescent="0.25">
      <c r="A36" s="205">
        <v>31</v>
      </c>
      <c r="B36" s="203">
        <v>276</v>
      </c>
      <c r="C36" s="206" t="s">
        <v>545</v>
      </c>
      <c r="D36" s="206" t="s">
        <v>19</v>
      </c>
      <c r="E36" s="211" t="s">
        <v>674</v>
      </c>
      <c r="F36" s="204" t="s">
        <v>83</v>
      </c>
      <c r="G36" s="204" t="s">
        <v>22</v>
      </c>
      <c r="H36" s="206" t="s">
        <v>638</v>
      </c>
      <c r="I36" s="207">
        <v>0</v>
      </c>
      <c r="J36" s="207">
        <v>2</v>
      </c>
      <c r="K36" s="205"/>
      <c r="L36" s="205"/>
      <c r="M36" s="208" t="str">
        <f t="shared" si="0"/>
        <v>No Stock</v>
      </c>
    </row>
    <row r="37" spans="1:13" ht="22.5" hidden="1" x14ac:dyDescent="0.25">
      <c r="A37" s="205">
        <v>32</v>
      </c>
      <c r="B37" s="203">
        <v>387</v>
      </c>
      <c r="C37" s="212" t="s">
        <v>810</v>
      </c>
      <c r="D37" s="204" t="s">
        <v>866</v>
      </c>
      <c r="E37" s="214" t="s">
        <v>935</v>
      </c>
      <c r="F37" s="214" t="s">
        <v>499</v>
      </c>
      <c r="G37" s="214" t="s">
        <v>22</v>
      </c>
      <c r="H37" s="205" t="s">
        <v>386</v>
      </c>
      <c r="I37" s="207">
        <v>1</v>
      </c>
      <c r="J37" s="207">
        <v>1</v>
      </c>
      <c r="K37" s="205"/>
      <c r="L37" s="205"/>
      <c r="M37" s="208" t="str">
        <f t="shared" si="0"/>
        <v/>
      </c>
    </row>
    <row r="38" spans="1:13" hidden="1" x14ac:dyDescent="0.25">
      <c r="A38" s="205">
        <v>33</v>
      </c>
      <c r="B38" s="203">
        <v>296</v>
      </c>
      <c r="C38" s="204" t="s">
        <v>730</v>
      </c>
      <c r="D38" s="206" t="s">
        <v>19</v>
      </c>
      <c r="E38" s="214" t="s">
        <v>728</v>
      </c>
      <c r="F38" s="206" t="s">
        <v>729</v>
      </c>
      <c r="G38" s="206" t="s">
        <v>141</v>
      </c>
      <c r="H38" s="206" t="s">
        <v>386</v>
      </c>
      <c r="I38" s="207">
        <v>4</v>
      </c>
      <c r="J38" s="207">
        <v>5</v>
      </c>
      <c r="K38" s="205"/>
      <c r="L38" s="205"/>
      <c r="M38" s="208" t="str">
        <f t="shared" si="0"/>
        <v/>
      </c>
    </row>
    <row r="39" spans="1:13" s="143" customFormat="1" hidden="1" x14ac:dyDescent="0.25">
      <c r="A39" s="205">
        <v>34</v>
      </c>
      <c r="B39" s="209">
        <v>408</v>
      </c>
      <c r="C39" s="218" t="s">
        <v>810</v>
      </c>
      <c r="D39" s="218" t="s">
        <v>19</v>
      </c>
      <c r="E39" s="221" t="s">
        <v>968</v>
      </c>
      <c r="F39" s="222" t="s">
        <v>808</v>
      </c>
      <c r="G39" s="222" t="s">
        <v>808</v>
      </c>
      <c r="H39" s="220" t="s">
        <v>638</v>
      </c>
      <c r="I39" s="207">
        <v>2</v>
      </c>
      <c r="J39" s="207">
        <v>5</v>
      </c>
      <c r="K39" s="205"/>
      <c r="L39" s="205"/>
      <c r="M39" s="208" t="str">
        <f t="shared" si="0"/>
        <v/>
      </c>
    </row>
    <row r="40" spans="1:13" hidden="1" x14ac:dyDescent="0.25">
      <c r="A40" s="205">
        <v>35</v>
      </c>
      <c r="B40" s="203">
        <v>186</v>
      </c>
      <c r="C40" s="206" t="s">
        <v>501</v>
      </c>
      <c r="D40" s="206" t="s">
        <v>19</v>
      </c>
      <c r="E40" s="211" t="s">
        <v>503</v>
      </c>
      <c r="F40" s="211" t="s">
        <v>502</v>
      </c>
      <c r="G40" s="213" t="s">
        <v>83</v>
      </c>
      <c r="H40" s="206" t="s">
        <v>638</v>
      </c>
      <c r="I40" s="207">
        <v>2</v>
      </c>
      <c r="J40" s="207">
        <v>5</v>
      </c>
      <c r="K40" s="205"/>
      <c r="L40" s="205"/>
      <c r="M40" s="208" t="str">
        <f t="shared" si="0"/>
        <v/>
      </c>
    </row>
    <row r="41" spans="1:13" ht="22.5" x14ac:dyDescent="0.25">
      <c r="A41" s="205">
        <v>36</v>
      </c>
      <c r="B41" s="203">
        <v>79</v>
      </c>
      <c r="C41" s="211" t="s">
        <v>1022</v>
      </c>
      <c r="D41" s="206" t="s">
        <v>19</v>
      </c>
      <c r="E41" s="206" t="s">
        <v>231</v>
      </c>
      <c r="F41" s="206" t="s">
        <v>232</v>
      </c>
      <c r="G41" s="206" t="s">
        <v>92</v>
      </c>
      <c r="H41" s="206" t="s">
        <v>386</v>
      </c>
      <c r="I41" s="207">
        <v>0</v>
      </c>
      <c r="J41" s="207">
        <v>1</v>
      </c>
      <c r="K41" s="205"/>
      <c r="L41" s="205"/>
      <c r="M41" s="208" t="str">
        <f t="shared" si="0"/>
        <v>No Stock</v>
      </c>
    </row>
    <row r="42" spans="1:13" hidden="1" x14ac:dyDescent="0.25">
      <c r="A42" s="205">
        <v>37</v>
      </c>
      <c r="B42" s="203">
        <v>189</v>
      </c>
      <c r="C42" s="206" t="s">
        <v>501</v>
      </c>
      <c r="D42" s="206" t="s">
        <v>19</v>
      </c>
      <c r="E42" s="211" t="s">
        <v>793</v>
      </c>
      <c r="F42" s="211" t="s">
        <v>506</v>
      </c>
      <c r="G42" s="213" t="s">
        <v>38</v>
      </c>
      <c r="H42" s="206" t="s">
        <v>638</v>
      </c>
      <c r="I42" s="207">
        <v>1</v>
      </c>
      <c r="J42" s="207">
        <v>5</v>
      </c>
      <c r="K42" s="205"/>
      <c r="L42" s="205"/>
      <c r="M42" s="208" t="str">
        <f t="shared" si="0"/>
        <v/>
      </c>
    </row>
    <row r="43" spans="1:13" hidden="1" x14ac:dyDescent="0.25">
      <c r="A43" s="205">
        <v>38</v>
      </c>
      <c r="B43" s="203">
        <v>130</v>
      </c>
      <c r="C43" s="206" t="s">
        <v>129</v>
      </c>
      <c r="D43" s="206" t="s">
        <v>379</v>
      </c>
      <c r="E43" s="211" t="s">
        <v>381</v>
      </c>
      <c r="F43" s="211" t="s">
        <v>881</v>
      </c>
      <c r="G43" s="206" t="s">
        <v>382</v>
      </c>
      <c r="H43" s="206" t="s">
        <v>638</v>
      </c>
      <c r="I43" s="207">
        <v>1</v>
      </c>
      <c r="J43" s="207">
        <v>5</v>
      </c>
      <c r="K43" s="205"/>
      <c r="L43" s="205"/>
      <c r="M43" s="208" t="str">
        <f t="shared" si="0"/>
        <v/>
      </c>
    </row>
    <row r="44" spans="1:13" hidden="1" x14ac:dyDescent="0.25">
      <c r="A44" s="205">
        <v>39</v>
      </c>
      <c r="B44" s="203">
        <v>204</v>
      </c>
      <c r="C44" s="206" t="s">
        <v>186</v>
      </c>
      <c r="D44" s="206" t="s">
        <v>379</v>
      </c>
      <c r="E44" s="211" t="s">
        <v>381</v>
      </c>
      <c r="F44" s="211" t="s">
        <v>552</v>
      </c>
      <c r="G44" s="206" t="s">
        <v>382</v>
      </c>
      <c r="H44" s="206" t="s">
        <v>638</v>
      </c>
      <c r="I44" s="207">
        <v>2</v>
      </c>
      <c r="J44" s="207">
        <v>5</v>
      </c>
      <c r="K44" s="205"/>
      <c r="L44" s="205"/>
      <c r="M44" s="208" t="str">
        <f t="shared" si="0"/>
        <v/>
      </c>
    </row>
    <row r="45" spans="1:13" hidden="1" x14ac:dyDescent="0.25">
      <c r="A45" s="205">
        <v>40</v>
      </c>
      <c r="B45" s="203">
        <v>277</v>
      </c>
      <c r="C45" s="206" t="s">
        <v>119</v>
      </c>
      <c r="D45" s="206" t="s">
        <v>19</v>
      </c>
      <c r="E45" s="211" t="s">
        <v>683</v>
      </c>
      <c r="F45" s="204" t="s">
        <v>684</v>
      </c>
      <c r="G45" s="204" t="s">
        <v>22</v>
      </c>
      <c r="H45" s="206" t="s">
        <v>638</v>
      </c>
      <c r="I45" s="207">
        <v>4</v>
      </c>
      <c r="J45" s="207">
        <v>5</v>
      </c>
      <c r="K45" s="205"/>
      <c r="L45" s="205"/>
      <c r="M45" s="208" t="str">
        <f t="shared" si="0"/>
        <v/>
      </c>
    </row>
    <row r="46" spans="1:13" hidden="1" x14ac:dyDescent="0.25">
      <c r="A46" s="205">
        <v>41</v>
      </c>
      <c r="B46" s="203">
        <v>77</v>
      </c>
      <c r="C46" s="206" t="s">
        <v>612</v>
      </c>
      <c r="D46" s="206" t="s">
        <v>217</v>
      </c>
      <c r="E46" s="206" t="s">
        <v>777</v>
      </c>
      <c r="F46" s="206" t="s">
        <v>227</v>
      </c>
      <c r="G46" s="206" t="s">
        <v>38</v>
      </c>
      <c r="H46" s="206" t="s">
        <v>386</v>
      </c>
      <c r="I46" s="207">
        <v>4</v>
      </c>
      <c r="J46" s="207">
        <v>5</v>
      </c>
      <c r="K46" s="205"/>
      <c r="L46" s="205"/>
      <c r="M46" s="208" t="str">
        <f t="shared" si="0"/>
        <v/>
      </c>
    </row>
    <row r="47" spans="1:13" hidden="1" x14ac:dyDescent="0.25">
      <c r="A47" s="205">
        <v>42</v>
      </c>
      <c r="B47" s="203">
        <v>260</v>
      </c>
      <c r="C47" s="212" t="s">
        <v>25</v>
      </c>
      <c r="D47" s="206" t="s">
        <v>19</v>
      </c>
      <c r="E47" s="206" t="s">
        <v>643</v>
      </c>
      <c r="F47" s="206" t="s">
        <v>776</v>
      </c>
      <c r="G47" s="213" t="s">
        <v>38</v>
      </c>
      <c r="H47" s="206" t="s">
        <v>386</v>
      </c>
      <c r="I47" s="207">
        <v>1</v>
      </c>
      <c r="J47" s="207">
        <v>1</v>
      </c>
      <c r="K47" s="205"/>
      <c r="L47" s="205"/>
      <c r="M47" s="208" t="str">
        <f t="shared" si="0"/>
        <v/>
      </c>
    </row>
    <row r="48" spans="1:13" hidden="1" x14ac:dyDescent="0.25">
      <c r="A48" s="205">
        <v>43</v>
      </c>
      <c r="B48" s="203">
        <v>110</v>
      </c>
      <c r="C48" s="206" t="s">
        <v>222</v>
      </c>
      <c r="D48" s="206" t="s">
        <v>110</v>
      </c>
      <c r="E48" s="206" t="s">
        <v>302</v>
      </c>
      <c r="F48" s="206" t="s">
        <v>303</v>
      </c>
      <c r="G48" s="206" t="s">
        <v>38</v>
      </c>
      <c r="H48" s="206" t="s">
        <v>386</v>
      </c>
      <c r="I48" s="207">
        <v>5</v>
      </c>
      <c r="J48" s="207">
        <v>5</v>
      </c>
      <c r="K48" s="205"/>
      <c r="L48" s="205"/>
      <c r="M48" s="208" t="str">
        <f t="shared" si="0"/>
        <v/>
      </c>
    </row>
    <row r="49" spans="1:13" hidden="1" x14ac:dyDescent="0.25">
      <c r="A49" s="205">
        <v>44</v>
      </c>
      <c r="B49" s="203">
        <v>413</v>
      </c>
      <c r="C49" s="204" t="s">
        <v>984</v>
      </c>
      <c r="D49" s="204" t="s">
        <v>19</v>
      </c>
      <c r="E49" s="214" t="s">
        <v>985</v>
      </c>
      <c r="F49" s="206" t="s">
        <v>554</v>
      </c>
      <c r="G49" s="206" t="s">
        <v>38</v>
      </c>
      <c r="H49" s="205" t="s">
        <v>386</v>
      </c>
      <c r="I49" s="207">
        <v>2</v>
      </c>
      <c r="J49" s="207">
        <v>10</v>
      </c>
      <c r="K49" s="205"/>
      <c r="L49" s="205"/>
      <c r="M49" s="208" t="str">
        <f t="shared" si="0"/>
        <v/>
      </c>
    </row>
    <row r="50" spans="1:13" hidden="1" x14ac:dyDescent="0.25">
      <c r="A50" s="205">
        <v>45</v>
      </c>
      <c r="B50" s="203">
        <v>206</v>
      </c>
      <c r="C50" s="206" t="s">
        <v>545</v>
      </c>
      <c r="D50" s="206" t="s">
        <v>342</v>
      </c>
      <c r="E50" s="206" t="s">
        <v>756</v>
      </c>
      <c r="F50" s="211" t="s">
        <v>659</v>
      </c>
      <c r="G50" s="213" t="s">
        <v>92</v>
      </c>
      <c r="H50" s="206" t="s">
        <v>386</v>
      </c>
      <c r="I50" s="207">
        <v>2</v>
      </c>
      <c r="J50" s="207">
        <v>2</v>
      </c>
      <c r="K50" s="205"/>
      <c r="L50" s="205"/>
      <c r="M50" s="208" t="str">
        <f t="shared" si="0"/>
        <v/>
      </c>
    </row>
    <row r="51" spans="1:13" x14ac:dyDescent="0.25">
      <c r="A51" s="205">
        <v>46</v>
      </c>
      <c r="B51" s="203">
        <v>221</v>
      </c>
      <c r="C51" s="206" t="s">
        <v>906</v>
      </c>
      <c r="D51" s="206" t="s">
        <v>379</v>
      </c>
      <c r="E51" s="206" t="s">
        <v>910</v>
      </c>
      <c r="F51" s="206" t="s">
        <v>907</v>
      </c>
      <c r="G51" s="213" t="s">
        <v>83</v>
      </c>
      <c r="H51" s="206" t="s">
        <v>386</v>
      </c>
      <c r="I51" s="207">
        <v>0</v>
      </c>
      <c r="J51" s="207">
        <v>2</v>
      </c>
      <c r="K51" s="205"/>
      <c r="L51" s="205"/>
      <c r="M51" s="208" t="str">
        <f t="shared" si="0"/>
        <v>No Stock</v>
      </c>
    </row>
    <row r="52" spans="1:13" s="143" customFormat="1" hidden="1" x14ac:dyDescent="0.25">
      <c r="A52" s="205">
        <v>47</v>
      </c>
      <c r="B52" s="203">
        <v>28</v>
      </c>
      <c r="C52" s="206" t="s">
        <v>526</v>
      </c>
      <c r="D52" s="212" t="s">
        <v>25</v>
      </c>
      <c r="E52" s="206" t="s">
        <v>99</v>
      </c>
      <c r="F52" s="206" t="s">
        <v>100</v>
      </c>
      <c r="G52" s="206" t="s">
        <v>101</v>
      </c>
      <c r="H52" s="206" t="s">
        <v>638</v>
      </c>
      <c r="I52" s="207">
        <v>1</v>
      </c>
      <c r="J52" s="207">
        <v>1</v>
      </c>
      <c r="K52" s="205"/>
      <c r="L52" s="205"/>
      <c r="M52" s="208" t="str">
        <f t="shared" si="0"/>
        <v/>
      </c>
    </row>
    <row r="53" spans="1:13" s="143" customFormat="1" hidden="1" x14ac:dyDescent="0.25">
      <c r="A53" s="205">
        <v>48</v>
      </c>
      <c r="B53" s="203">
        <v>111</v>
      </c>
      <c r="C53" s="211" t="s">
        <v>454</v>
      </c>
      <c r="D53" s="206" t="s">
        <v>19</v>
      </c>
      <c r="E53" s="206" t="s">
        <v>304</v>
      </c>
      <c r="F53" s="206" t="s">
        <v>878</v>
      </c>
      <c r="G53" s="213" t="s">
        <v>38</v>
      </c>
      <c r="H53" s="206" t="s">
        <v>638</v>
      </c>
      <c r="I53" s="207">
        <v>2</v>
      </c>
      <c r="J53" s="207">
        <v>5</v>
      </c>
      <c r="K53" s="205"/>
      <c r="L53" s="205"/>
      <c r="M53" s="208" t="str">
        <f t="shared" si="0"/>
        <v/>
      </c>
    </row>
    <row r="54" spans="1:13" hidden="1" x14ac:dyDescent="0.25">
      <c r="A54" s="205">
        <v>49</v>
      </c>
      <c r="B54" s="203">
        <v>114</v>
      </c>
      <c r="C54" s="211" t="s">
        <v>553</v>
      </c>
      <c r="D54" s="206" t="s">
        <v>305</v>
      </c>
      <c r="E54" s="206" t="s">
        <v>306</v>
      </c>
      <c r="F54" s="206" t="s">
        <v>307</v>
      </c>
      <c r="G54" s="206" t="s">
        <v>92</v>
      </c>
      <c r="H54" s="206" t="s">
        <v>386</v>
      </c>
      <c r="I54" s="207">
        <v>3</v>
      </c>
      <c r="J54" s="207">
        <v>5</v>
      </c>
      <c r="K54" s="205"/>
      <c r="L54" s="205"/>
      <c r="M54" s="208" t="str">
        <f t="shared" si="0"/>
        <v/>
      </c>
    </row>
    <row r="55" spans="1:13" s="143" customFormat="1" x14ac:dyDescent="0.25">
      <c r="A55" s="205">
        <v>50</v>
      </c>
      <c r="B55" s="203">
        <v>420</v>
      </c>
      <c r="C55" s="204" t="s">
        <v>1015</v>
      </c>
      <c r="D55" s="204" t="s">
        <v>19</v>
      </c>
      <c r="E55" s="214" t="s">
        <v>1016</v>
      </c>
      <c r="F55" s="206" t="s">
        <v>1017</v>
      </c>
      <c r="G55" s="227" t="s">
        <v>22</v>
      </c>
      <c r="H55" s="205" t="s">
        <v>386</v>
      </c>
      <c r="I55" s="207">
        <v>0</v>
      </c>
      <c r="J55" s="207">
        <v>2</v>
      </c>
      <c r="K55" s="205"/>
      <c r="L55" s="205"/>
      <c r="M55" s="208" t="str">
        <f t="shared" si="0"/>
        <v>No Stock</v>
      </c>
    </row>
    <row r="56" spans="1:13" hidden="1" x14ac:dyDescent="0.25">
      <c r="A56" s="205">
        <v>51</v>
      </c>
      <c r="B56" s="203">
        <v>243</v>
      </c>
      <c r="C56" s="206" t="s">
        <v>557</v>
      </c>
      <c r="D56" s="206" t="s">
        <v>30</v>
      </c>
      <c r="E56" s="216" t="s">
        <v>592</v>
      </c>
      <c r="F56" s="216" t="s">
        <v>593</v>
      </c>
      <c r="G56" s="216" t="s">
        <v>38</v>
      </c>
      <c r="H56" s="206" t="s">
        <v>638</v>
      </c>
      <c r="I56" s="207">
        <v>5</v>
      </c>
      <c r="J56" s="207">
        <v>5</v>
      </c>
      <c r="K56" s="205"/>
      <c r="L56" s="205"/>
      <c r="M56" s="208" t="str">
        <f t="shared" si="0"/>
        <v/>
      </c>
    </row>
    <row r="57" spans="1:13" hidden="1" x14ac:dyDescent="0.25">
      <c r="A57" s="205">
        <v>52</v>
      </c>
      <c r="B57" s="209">
        <v>67</v>
      </c>
      <c r="C57" s="220" t="s">
        <v>528</v>
      </c>
      <c r="D57" s="210" t="s">
        <v>44</v>
      </c>
      <c r="E57" s="210" t="s">
        <v>990</v>
      </c>
      <c r="F57" s="220" t="s">
        <v>789</v>
      </c>
      <c r="G57" s="210" t="s">
        <v>549</v>
      </c>
      <c r="H57" s="210" t="s">
        <v>638</v>
      </c>
      <c r="I57" s="207">
        <v>4</v>
      </c>
      <c r="J57" s="207">
        <v>5</v>
      </c>
      <c r="K57" s="205"/>
      <c r="L57" s="205"/>
      <c r="M57" s="208" t="str">
        <f t="shared" si="0"/>
        <v/>
      </c>
    </row>
    <row r="58" spans="1:13" hidden="1" x14ac:dyDescent="0.25">
      <c r="A58" s="205">
        <v>53</v>
      </c>
      <c r="B58" s="203">
        <v>68</v>
      </c>
      <c r="C58" s="205" t="s">
        <v>528</v>
      </c>
      <c r="D58" s="206" t="s">
        <v>44</v>
      </c>
      <c r="E58" s="211" t="s">
        <v>991</v>
      </c>
      <c r="F58" s="205" t="s">
        <v>141</v>
      </c>
      <c r="G58" s="206" t="s">
        <v>425</v>
      </c>
      <c r="H58" s="206" t="s">
        <v>638</v>
      </c>
      <c r="I58" s="207">
        <v>1</v>
      </c>
      <c r="J58" s="207">
        <v>5</v>
      </c>
      <c r="K58" s="205"/>
      <c r="L58" s="205"/>
      <c r="M58" s="208" t="str">
        <f t="shared" si="0"/>
        <v/>
      </c>
    </row>
    <row r="59" spans="1:13" s="143" customFormat="1" x14ac:dyDescent="0.25">
      <c r="A59" s="205">
        <v>54</v>
      </c>
      <c r="B59" s="203">
        <v>411</v>
      </c>
      <c r="C59" s="204" t="s">
        <v>969</v>
      </c>
      <c r="D59" s="204" t="s">
        <v>19</v>
      </c>
      <c r="E59" s="224" t="s">
        <v>933</v>
      </c>
      <c r="F59" s="212" t="s">
        <v>38</v>
      </c>
      <c r="G59" s="212" t="s">
        <v>38</v>
      </c>
      <c r="H59" s="205" t="s">
        <v>638</v>
      </c>
      <c r="I59" s="207">
        <v>0</v>
      </c>
      <c r="J59" s="207">
        <v>5</v>
      </c>
      <c r="K59" s="205"/>
      <c r="L59" s="205"/>
      <c r="M59" s="208" t="str">
        <f t="shared" si="0"/>
        <v>No Stock</v>
      </c>
    </row>
    <row r="60" spans="1:13" s="143" customFormat="1" hidden="1" x14ac:dyDescent="0.25">
      <c r="A60" s="205">
        <v>55</v>
      </c>
      <c r="B60" s="209">
        <v>16</v>
      </c>
      <c r="C60" s="210" t="s">
        <v>67</v>
      </c>
      <c r="D60" s="210" t="s">
        <v>19</v>
      </c>
      <c r="E60" s="210" t="s">
        <v>69</v>
      </c>
      <c r="F60" s="210" t="s">
        <v>675</v>
      </c>
      <c r="G60" s="210" t="s">
        <v>38</v>
      </c>
      <c r="H60" s="210" t="s">
        <v>386</v>
      </c>
      <c r="I60" s="207">
        <v>4</v>
      </c>
      <c r="J60" s="215">
        <v>5</v>
      </c>
      <c r="K60" s="205"/>
      <c r="L60" s="205"/>
      <c r="M60" s="208" t="str">
        <f t="shared" si="0"/>
        <v/>
      </c>
    </row>
    <row r="61" spans="1:13" hidden="1" x14ac:dyDescent="0.25">
      <c r="A61" s="205">
        <v>56</v>
      </c>
      <c r="B61" s="203">
        <v>17</v>
      </c>
      <c r="C61" s="206" t="s">
        <v>67</v>
      </c>
      <c r="D61" s="206" t="s">
        <v>19</v>
      </c>
      <c r="E61" s="206" t="s">
        <v>69</v>
      </c>
      <c r="F61" s="206" t="s">
        <v>880</v>
      </c>
      <c r="G61" s="206" t="s">
        <v>38</v>
      </c>
      <c r="H61" s="206" t="s">
        <v>386</v>
      </c>
      <c r="I61" s="207">
        <v>5</v>
      </c>
      <c r="J61" s="215">
        <v>5</v>
      </c>
      <c r="K61" s="205"/>
      <c r="L61" s="205"/>
      <c r="M61" s="208" t="str">
        <f t="shared" si="0"/>
        <v/>
      </c>
    </row>
    <row r="62" spans="1:13" hidden="1" x14ac:dyDescent="0.25">
      <c r="A62" s="205">
        <v>57</v>
      </c>
      <c r="B62" s="203">
        <v>444</v>
      </c>
      <c r="C62" s="211" t="s">
        <v>536</v>
      </c>
      <c r="D62" s="204" t="s">
        <v>19</v>
      </c>
      <c r="E62" s="216" t="s">
        <v>1070</v>
      </c>
      <c r="F62" s="216" t="s">
        <v>1070</v>
      </c>
      <c r="G62" s="227" t="s">
        <v>1118</v>
      </c>
      <c r="H62" s="205" t="s">
        <v>638</v>
      </c>
      <c r="I62" s="207">
        <v>1</v>
      </c>
      <c r="J62" s="207">
        <v>1</v>
      </c>
      <c r="K62" s="205"/>
      <c r="L62" s="205"/>
      <c r="M62" s="208" t="str">
        <f t="shared" si="0"/>
        <v/>
      </c>
    </row>
    <row r="63" spans="1:13" ht="22.5" hidden="1" x14ac:dyDescent="0.25">
      <c r="A63" s="205">
        <v>58</v>
      </c>
      <c r="B63" s="203">
        <v>415</v>
      </c>
      <c r="C63" s="204" t="s">
        <v>994</v>
      </c>
      <c r="D63" s="204" t="s">
        <v>19</v>
      </c>
      <c r="E63" s="214" t="s">
        <v>993</v>
      </c>
      <c r="F63" s="206" t="s">
        <v>995</v>
      </c>
      <c r="G63" s="206" t="s">
        <v>83</v>
      </c>
      <c r="H63" s="205" t="s">
        <v>386</v>
      </c>
      <c r="I63" s="207">
        <v>2</v>
      </c>
      <c r="J63" s="207">
        <v>2</v>
      </c>
      <c r="K63" s="205"/>
      <c r="L63" s="205"/>
      <c r="M63" s="208" t="str">
        <f t="shared" si="0"/>
        <v/>
      </c>
    </row>
    <row r="64" spans="1:13" hidden="1" x14ac:dyDescent="0.25">
      <c r="A64" s="205">
        <v>59</v>
      </c>
      <c r="B64" s="203">
        <v>166</v>
      </c>
      <c r="C64" s="206" t="s">
        <v>536</v>
      </c>
      <c r="D64" s="206" t="s">
        <v>240</v>
      </c>
      <c r="E64" s="211" t="s">
        <v>970</v>
      </c>
      <c r="F64" s="212" t="s">
        <v>25</v>
      </c>
      <c r="G64" s="213" t="s">
        <v>83</v>
      </c>
      <c r="H64" s="206" t="s">
        <v>638</v>
      </c>
      <c r="I64" s="207">
        <v>1</v>
      </c>
      <c r="J64" s="215">
        <v>1</v>
      </c>
      <c r="K64" s="205"/>
      <c r="L64" s="205"/>
      <c r="M64" s="208" t="str">
        <f t="shared" si="0"/>
        <v/>
      </c>
    </row>
    <row r="65" spans="1:13" s="143" customFormat="1" x14ac:dyDescent="0.25">
      <c r="A65" s="205">
        <v>60</v>
      </c>
      <c r="B65" s="203">
        <v>65</v>
      </c>
      <c r="C65" s="206" t="s">
        <v>208</v>
      </c>
      <c r="D65" s="206" t="s">
        <v>19</v>
      </c>
      <c r="E65" s="206" t="s">
        <v>209</v>
      </c>
      <c r="F65" s="206" t="s">
        <v>210</v>
      </c>
      <c r="G65" s="206" t="s">
        <v>83</v>
      </c>
      <c r="H65" s="206" t="s">
        <v>638</v>
      </c>
      <c r="I65" s="207">
        <v>0</v>
      </c>
      <c r="J65" s="215">
        <v>1</v>
      </c>
      <c r="K65" s="205"/>
      <c r="L65" s="205"/>
      <c r="M65" s="208" t="str">
        <f t="shared" si="0"/>
        <v>No Stock</v>
      </c>
    </row>
    <row r="66" spans="1:13" s="143" customFormat="1" x14ac:dyDescent="0.25">
      <c r="A66" s="205">
        <v>61</v>
      </c>
      <c r="B66" s="203">
        <v>308</v>
      </c>
      <c r="C66" s="204" t="s">
        <v>222</v>
      </c>
      <c r="D66" s="204" t="s">
        <v>775</v>
      </c>
      <c r="E66" s="206" t="s">
        <v>708</v>
      </c>
      <c r="F66" s="212" t="s">
        <v>25</v>
      </c>
      <c r="G66" s="205" t="s">
        <v>709</v>
      </c>
      <c r="H66" s="205" t="s">
        <v>386</v>
      </c>
      <c r="I66" s="207">
        <v>0</v>
      </c>
      <c r="J66" s="215">
        <v>1</v>
      </c>
      <c r="K66" s="205"/>
      <c r="L66" s="205"/>
      <c r="M66" s="208" t="str">
        <f t="shared" si="0"/>
        <v>No Stock</v>
      </c>
    </row>
    <row r="67" spans="1:13" s="143" customFormat="1" x14ac:dyDescent="0.25">
      <c r="A67" s="205">
        <v>62</v>
      </c>
      <c r="B67" s="203">
        <v>199</v>
      </c>
      <c r="C67" s="206" t="s">
        <v>523</v>
      </c>
      <c r="D67" s="206" t="s">
        <v>19</v>
      </c>
      <c r="E67" s="211" t="s">
        <v>519</v>
      </c>
      <c r="F67" s="211" t="s">
        <v>520</v>
      </c>
      <c r="G67" s="206" t="s">
        <v>103</v>
      </c>
      <c r="H67" s="206" t="s">
        <v>638</v>
      </c>
      <c r="I67" s="207">
        <v>0</v>
      </c>
      <c r="J67" s="215">
        <v>5</v>
      </c>
      <c r="K67" s="205"/>
      <c r="L67" s="205"/>
      <c r="M67" s="208" t="str">
        <f t="shared" si="0"/>
        <v>No Stock</v>
      </c>
    </row>
    <row r="68" spans="1:13" x14ac:dyDescent="0.25">
      <c r="A68" s="205">
        <v>63</v>
      </c>
      <c r="B68" s="203">
        <v>138</v>
      </c>
      <c r="C68" s="205" t="s">
        <v>742</v>
      </c>
      <c r="D68" s="206" t="s">
        <v>743</v>
      </c>
      <c r="E68" s="204" t="s">
        <v>744</v>
      </c>
      <c r="F68" s="206" t="s">
        <v>749</v>
      </c>
      <c r="G68" s="206" t="s">
        <v>86</v>
      </c>
      <c r="H68" s="206" t="s">
        <v>386</v>
      </c>
      <c r="I68" s="207">
        <v>0</v>
      </c>
      <c r="J68" s="207">
        <v>1</v>
      </c>
      <c r="K68" s="205"/>
      <c r="L68" s="205"/>
      <c r="M68" s="208" t="str">
        <f t="shared" si="0"/>
        <v>No Stock</v>
      </c>
    </row>
    <row r="69" spans="1:13" x14ac:dyDescent="0.25">
      <c r="A69" s="205">
        <v>64</v>
      </c>
      <c r="B69" s="203">
        <v>22</v>
      </c>
      <c r="C69" s="206" t="s">
        <v>1036</v>
      </c>
      <c r="D69" s="206" t="s">
        <v>1037</v>
      </c>
      <c r="E69" s="206" t="s">
        <v>73</v>
      </c>
      <c r="F69" s="206" t="s">
        <v>74</v>
      </c>
      <c r="G69" s="206" t="s">
        <v>75</v>
      </c>
      <c r="H69" s="206" t="s">
        <v>386</v>
      </c>
      <c r="I69" s="207">
        <v>0</v>
      </c>
      <c r="J69" s="207">
        <v>1</v>
      </c>
      <c r="K69" s="205"/>
      <c r="L69" s="205"/>
      <c r="M69" s="208" t="str">
        <f t="shared" si="0"/>
        <v>No Stock</v>
      </c>
    </row>
    <row r="70" spans="1:13" hidden="1" x14ac:dyDescent="0.25">
      <c r="A70" s="205">
        <v>65</v>
      </c>
      <c r="B70" s="209">
        <v>483</v>
      </c>
      <c r="C70" s="217" t="s">
        <v>1133</v>
      </c>
      <c r="D70" s="210" t="s">
        <v>30</v>
      </c>
      <c r="E70" s="231" t="s">
        <v>1166</v>
      </c>
      <c r="F70" s="210" t="s">
        <v>554</v>
      </c>
      <c r="G70" s="232" t="s">
        <v>38</v>
      </c>
      <c r="H70" s="210" t="s">
        <v>638</v>
      </c>
      <c r="I70" s="207">
        <v>1</v>
      </c>
      <c r="J70" s="207">
        <v>5</v>
      </c>
      <c r="K70" s="205"/>
      <c r="L70" s="205"/>
      <c r="M70" s="208" t="str">
        <f t="shared" ref="M70:M133" si="1">IF(I70&lt;=0,"No Stock","")</f>
        <v/>
      </c>
    </row>
    <row r="71" spans="1:13" s="143" customFormat="1" hidden="1" x14ac:dyDescent="0.25">
      <c r="A71" s="205">
        <v>66</v>
      </c>
      <c r="B71" s="209">
        <v>5</v>
      </c>
      <c r="C71" s="210" t="s">
        <v>48</v>
      </c>
      <c r="D71" s="210" t="s">
        <v>19</v>
      </c>
      <c r="E71" s="210" t="s">
        <v>49</v>
      </c>
      <c r="F71" s="210" t="s">
        <v>50</v>
      </c>
      <c r="G71" s="210" t="s">
        <v>38</v>
      </c>
      <c r="H71" s="210" t="s">
        <v>386</v>
      </c>
      <c r="I71" s="207">
        <v>3</v>
      </c>
      <c r="J71" s="207">
        <v>5</v>
      </c>
      <c r="K71" s="205"/>
      <c r="L71" s="205"/>
      <c r="M71" s="208" t="str">
        <f t="shared" si="1"/>
        <v/>
      </c>
    </row>
    <row r="72" spans="1:13" hidden="1" x14ac:dyDescent="0.25">
      <c r="A72" s="205">
        <v>67</v>
      </c>
      <c r="B72" s="203">
        <v>341</v>
      </c>
      <c r="C72" s="211" t="s">
        <v>824</v>
      </c>
      <c r="D72" s="204" t="s">
        <v>19</v>
      </c>
      <c r="E72" s="205" t="s">
        <v>827</v>
      </c>
      <c r="F72" s="219" t="s">
        <v>25</v>
      </c>
      <c r="G72" s="205" t="s">
        <v>83</v>
      </c>
      <c r="H72" s="205" t="s">
        <v>638</v>
      </c>
      <c r="I72" s="207">
        <v>1</v>
      </c>
      <c r="J72" s="207">
        <v>5</v>
      </c>
      <c r="K72" s="205"/>
      <c r="L72" s="205"/>
      <c r="M72" s="208" t="str">
        <f t="shared" si="1"/>
        <v/>
      </c>
    </row>
    <row r="73" spans="1:13" hidden="1" x14ac:dyDescent="0.25">
      <c r="A73" s="205">
        <v>68</v>
      </c>
      <c r="B73" s="203">
        <v>201</v>
      </c>
      <c r="C73" s="206" t="s">
        <v>523</v>
      </c>
      <c r="D73" s="206" t="s">
        <v>19</v>
      </c>
      <c r="E73" s="211" t="s">
        <v>755</v>
      </c>
      <c r="F73" s="214" t="s">
        <v>25</v>
      </c>
      <c r="G73" s="206" t="s">
        <v>103</v>
      </c>
      <c r="H73" s="206" t="s">
        <v>638</v>
      </c>
      <c r="I73" s="207">
        <v>1</v>
      </c>
      <c r="J73" s="207">
        <v>5</v>
      </c>
      <c r="K73" s="205"/>
      <c r="L73" s="205"/>
      <c r="M73" s="208" t="str">
        <f t="shared" si="1"/>
        <v/>
      </c>
    </row>
    <row r="74" spans="1:13" s="143" customFormat="1" x14ac:dyDescent="0.25">
      <c r="A74" s="205">
        <v>69</v>
      </c>
      <c r="B74" s="203">
        <v>12</v>
      </c>
      <c r="C74" s="206" t="s">
        <v>453</v>
      </c>
      <c r="D74" s="206" t="s">
        <v>19</v>
      </c>
      <c r="E74" s="206" t="s">
        <v>663</v>
      </c>
      <c r="F74" s="206" t="s">
        <v>65</v>
      </c>
      <c r="G74" s="206" t="s">
        <v>38</v>
      </c>
      <c r="H74" s="206" t="s">
        <v>638</v>
      </c>
      <c r="I74" s="207">
        <v>0</v>
      </c>
      <c r="J74" s="207">
        <v>5</v>
      </c>
      <c r="K74" s="205"/>
      <c r="L74" s="205"/>
      <c r="M74" s="208" t="str">
        <f t="shared" si="1"/>
        <v>No Stock</v>
      </c>
    </row>
    <row r="75" spans="1:13" x14ac:dyDescent="0.25">
      <c r="A75" s="205">
        <v>70</v>
      </c>
      <c r="B75" s="203">
        <v>106</v>
      </c>
      <c r="C75" s="211" t="s">
        <v>454</v>
      </c>
      <c r="D75" s="206" t="s">
        <v>19</v>
      </c>
      <c r="E75" s="206" t="s">
        <v>661</v>
      </c>
      <c r="F75" s="206" t="s">
        <v>297</v>
      </c>
      <c r="G75" s="213" t="s">
        <v>38</v>
      </c>
      <c r="H75" s="206" t="s">
        <v>638</v>
      </c>
      <c r="I75" s="207">
        <v>0</v>
      </c>
      <c r="J75" s="207">
        <v>5</v>
      </c>
      <c r="K75" s="205"/>
      <c r="L75" s="205"/>
      <c r="M75" s="208" t="str">
        <f t="shared" si="1"/>
        <v>No Stock</v>
      </c>
    </row>
    <row r="76" spans="1:13" s="143" customFormat="1" hidden="1" x14ac:dyDescent="0.25">
      <c r="A76" s="205">
        <v>71</v>
      </c>
      <c r="B76" s="203">
        <v>188</v>
      </c>
      <c r="C76" s="206" t="s">
        <v>501</v>
      </c>
      <c r="D76" s="206" t="s">
        <v>19</v>
      </c>
      <c r="E76" s="211" t="s">
        <v>505</v>
      </c>
      <c r="F76" s="211" t="s">
        <v>512</v>
      </c>
      <c r="G76" s="213" t="s">
        <v>38</v>
      </c>
      <c r="H76" s="206" t="s">
        <v>638</v>
      </c>
      <c r="I76" s="207">
        <v>1</v>
      </c>
      <c r="J76" s="207">
        <v>2</v>
      </c>
      <c r="K76" s="205"/>
      <c r="L76" s="205"/>
      <c r="M76" s="208" t="str">
        <f t="shared" si="1"/>
        <v/>
      </c>
    </row>
    <row r="77" spans="1:13" s="143" customFormat="1" hidden="1" x14ac:dyDescent="0.25">
      <c r="A77" s="205">
        <v>72</v>
      </c>
      <c r="B77" s="203">
        <v>179</v>
      </c>
      <c r="C77" s="206" t="s">
        <v>483</v>
      </c>
      <c r="D77" s="206" t="s">
        <v>243</v>
      </c>
      <c r="E77" s="206" t="s">
        <v>639</v>
      </c>
      <c r="F77" s="206" t="s">
        <v>482</v>
      </c>
      <c r="G77" s="206" t="s">
        <v>57</v>
      </c>
      <c r="H77" s="206" t="s">
        <v>638</v>
      </c>
      <c r="I77" s="207">
        <v>1</v>
      </c>
      <c r="J77" s="207">
        <v>10</v>
      </c>
      <c r="K77" s="205"/>
      <c r="L77" s="205"/>
      <c r="M77" s="208" t="str">
        <f t="shared" si="1"/>
        <v/>
      </c>
    </row>
    <row r="78" spans="1:13" x14ac:dyDescent="0.25">
      <c r="A78" s="205">
        <v>73</v>
      </c>
      <c r="B78" s="203">
        <v>72</v>
      </c>
      <c r="C78" s="206" t="s">
        <v>214</v>
      </c>
      <c r="D78" s="206" t="s">
        <v>19</v>
      </c>
      <c r="E78" s="206" t="s">
        <v>215</v>
      </c>
      <c r="F78" s="206" t="s">
        <v>216</v>
      </c>
      <c r="G78" s="206" t="s">
        <v>22</v>
      </c>
      <c r="H78" s="206" t="s">
        <v>638</v>
      </c>
      <c r="I78" s="207">
        <v>0</v>
      </c>
      <c r="J78" s="207">
        <v>5</v>
      </c>
      <c r="K78" s="205"/>
      <c r="L78" s="205"/>
      <c r="M78" s="208" t="str">
        <f t="shared" si="1"/>
        <v>No Stock</v>
      </c>
    </row>
    <row r="79" spans="1:13" x14ac:dyDescent="0.25">
      <c r="A79" s="205">
        <v>74</v>
      </c>
      <c r="B79" s="203">
        <v>304</v>
      </c>
      <c r="C79" s="204" t="s">
        <v>341</v>
      </c>
      <c r="D79" s="204" t="s">
        <v>19</v>
      </c>
      <c r="E79" s="205" t="s">
        <v>769</v>
      </c>
      <c r="F79" s="205" t="s">
        <v>75</v>
      </c>
      <c r="G79" s="205" t="s">
        <v>83</v>
      </c>
      <c r="H79" s="205" t="s">
        <v>386</v>
      </c>
      <c r="I79" s="207">
        <v>0</v>
      </c>
      <c r="J79" s="207">
        <v>5</v>
      </c>
      <c r="K79" s="205"/>
      <c r="L79" s="205"/>
      <c r="M79" s="208" t="str">
        <f t="shared" si="1"/>
        <v>No Stock</v>
      </c>
    </row>
    <row r="80" spans="1:13" hidden="1" x14ac:dyDescent="0.25">
      <c r="A80" s="205">
        <v>75</v>
      </c>
      <c r="B80" s="203">
        <v>82</v>
      </c>
      <c r="C80" s="206" t="s">
        <v>556</v>
      </c>
      <c r="D80" s="206" t="s">
        <v>240</v>
      </c>
      <c r="E80" s="206" t="s">
        <v>128</v>
      </c>
      <c r="F80" s="206" t="s">
        <v>242</v>
      </c>
      <c r="G80" s="206" t="s">
        <v>38</v>
      </c>
      <c r="H80" s="206" t="s">
        <v>638</v>
      </c>
      <c r="I80" s="207">
        <v>1</v>
      </c>
      <c r="J80" s="207">
        <v>5</v>
      </c>
      <c r="K80" s="205"/>
      <c r="L80" s="205"/>
      <c r="M80" s="208" t="str">
        <f t="shared" si="1"/>
        <v/>
      </c>
    </row>
    <row r="81" spans="1:13" s="143" customFormat="1" hidden="1" x14ac:dyDescent="0.25">
      <c r="A81" s="205">
        <v>76</v>
      </c>
      <c r="B81" s="203">
        <v>112</v>
      </c>
      <c r="C81" s="211" t="s">
        <v>455</v>
      </c>
      <c r="D81" s="206" t="s">
        <v>110</v>
      </c>
      <c r="E81" s="206" t="s">
        <v>603</v>
      </c>
      <c r="F81" s="206" t="s">
        <v>66</v>
      </c>
      <c r="G81" s="213" t="s">
        <v>38</v>
      </c>
      <c r="H81" s="206" t="s">
        <v>638</v>
      </c>
      <c r="I81" s="207">
        <v>4</v>
      </c>
      <c r="J81" s="207">
        <v>8</v>
      </c>
      <c r="K81" s="205"/>
      <c r="L81" s="205"/>
      <c r="M81" s="208" t="str">
        <f t="shared" si="1"/>
        <v/>
      </c>
    </row>
    <row r="82" spans="1:13" s="143" customFormat="1" ht="22.5" hidden="1" x14ac:dyDescent="0.25">
      <c r="A82" s="205">
        <v>77</v>
      </c>
      <c r="B82" s="203">
        <v>229</v>
      </c>
      <c r="C82" s="211" t="s">
        <v>823</v>
      </c>
      <c r="D82" s="206" t="s">
        <v>342</v>
      </c>
      <c r="E82" s="212" t="s">
        <v>577</v>
      </c>
      <c r="F82" s="212" t="s">
        <v>25</v>
      </c>
      <c r="G82" s="206" t="s">
        <v>83</v>
      </c>
      <c r="H82" s="206" t="s">
        <v>638</v>
      </c>
      <c r="I82" s="207">
        <v>3</v>
      </c>
      <c r="J82" s="207">
        <v>5</v>
      </c>
      <c r="K82" s="205"/>
      <c r="L82" s="205"/>
      <c r="M82" s="208" t="str">
        <f t="shared" si="1"/>
        <v/>
      </c>
    </row>
    <row r="83" spans="1:13" hidden="1" x14ac:dyDescent="0.25">
      <c r="A83" s="205">
        <v>78</v>
      </c>
      <c r="B83" s="203">
        <v>196</v>
      </c>
      <c r="C83" s="206" t="s">
        <v>523</v>
      </c>
      <c r="D83" s="206" t="s">
        <v>19</v>
      </c>
      <c r="E83" s="211" t="s">
        <v>522</v>
      </c>
      <c r="F83" s="211" t="s">
        <v>515</v>
      </c>
      <c r="G83" s="213" t="s">
        <v>22</v>
      </c>
      <c r="H83" s="206" t="s">
        <v>638</v>
      </c>
      <c r="I83" s="207">
        <v>3</v>
      </c>
      <c r="J83" s="207">
        <v>5</v>
      </c>
      <c r="K83" s="205"/>
      <c r="L83" s="205"/>
      <c r="M83" s="208" t="str">
        <f t="shared" si="1"/>
        <v/>
      </c>
    </row>
    <row r="84" spans="1:13" s="143" customFormat="1" hidden="1" x14ac:dyDescent="0.25">
      <c r="A84" s="205">
        <v>79</v>
      </c>
      <c r="B84" s="203">
        <v>2</v>
      </c>
      <c r="C84" s="206" t="s">
        <v>26</v>
      </c>
      <c r="D84" s="206" t="s">
        <v>19</v>
      </c>
      <c r="E84" s="206" t="s">
        <v>27</v>
      </c>
      <c r="F84" s="206" t="s">
        <v>28</v>
      </c>
      <c r="G84" s="206" t="s">
        <v>22</v>
      </c>
      <c r="H84" s="206" t="s">
        <v>638</v>
      </c>
      <c r="I84" s="207">
        <v>1</v>
      </c>
      <c r="J84" s="207">
        <v>1</v>
      </c>
      <c r="K84" s="205"/>
      <c r="L84" s="205"/>
      <c r="M84" s="208" t="str">
        <f t="shared" si="1"/>
        <v/>
      </c>
    </row>
    <row r="85" spans="1:13" hidden="1" x14ac:dyDescent="0.25">
      <c r="A85" s="205">
        <v>80</v>
      </c>
      <c r="B85" s="203">
        <v>1</v>
      </c>
      <c r="C85" s="206" t="s">
        <v>18</v>
      </c>
      <c r="D85" s="206" t="s">
        <v>19</v>
      </c>
      <c r="E85" s="206" t="s">
        <v>20</v>
      </c>
      <c r="F85" s="206" t="s">
        <v>21</v>
      </c>
      <c r="G85" s="206" t="s">
        <v>22</v>
      </c>
      <c r="H85" s="206" t="s">
        <v>638</v>
      </c>
      <c r="I85" s="207">
        <v>1</v>
      </c>
      <c r="J85" s="207">
        <v>1</v>
      </c>
      <c r="K85" s="205"/>
      <c r="L85" s="205"/>
      <c r="M85" s="208" t="str">
        <f t="shared" si="1"/>
        <v/>
      </c>
    </row>
    <row r="86" spans="1:13" s="143" customFormat="1" x14ac:dyDescent="0.25">
      <c r="A86" s="205">
        <v>81</v>
      </c>
      <c r="B86" s="203">
        <v>149</v>
      </c>
      <c r="C86" s="206" t="s">
        <v>409</v>
      </c>
      <c r="D86" s="206" t="s">
        <v>19</v>
      </c>
      <c r="E86" s="211" t="s">
        <v>432</v>
      </c>
      <c r="F86" s="206" t="s">
        <v>436</v>
      </c>
      <c r="G86" s="206" t="s">
        <v>38</v>
      </c>
      <c r="H86" s="206" t="s">
        <v>386</v>
      </c>
      <c r="I86" s="207">
        <v>0</v>
      </c>
      <c r="J86" s="207">
        <v>2</v>
      </c>
      <c r="K86" s="205"/>
      <c r="L86" s="205"/>
      <c r="M86" s="208" t="str">
        <f t="shared" si="1"/>
        <v>No Stock</v>
      </c>
    </row>
    <row r="87" spans="1:13" s="143" customFormat="1" hidden="1" x14ac:dyDescent="0.25">
      <c r="A87" s="205">
        <v>82</v>
      </c>
      <c r="B87" s="203">
        <v>322</v>
      </c>
      <c r="C87" s="205" t="s">
        <v>905</v>
      </c>
      <c r="D87" s="204" t="s">
        <v>866</v>
      </c>
      <c r="E87" s="212" t="s">
        <v>913</v>
      </c>
      <c r="F87" s="214" t="s">
        <v>25</v>
      </c>
      <c r="G87" s="214" t="s">
        <v>904</v>
      </c>
      <c r="H87" s="205" t="s">
        <v>386</v>
      </c>
      <c r="I87" s="207">
        <v>3</v>
      </c>
      <c r="J87" s="207">
        <v>5</v>
      </c>
      <c r="K87" s="205"/>
      <c r="L87" s="205"/>
      <c r="M87" s="208" t="str">
        <f t="shared" si="1"/>
        <v/>
      </c>
    </row>
    <row r="88" spans="1:13" s="143" customFormat="1" hidden="1" x14ac:dyDescent="0.25">
      <c r="A88" s="205">
        <v>83</v>
      </c>
      <c r="B88" s="203">
        <v>321</v>
      </c>
      <c r="C88" s="205" t="s">
        <v>905</v>
      </c>
      <c r="D88" s="204" t="s">
        <v>866</v>
      </c>
      <c r="E88" s="212" t="s">
        <v>912</v>
      </c>
      <c r="F88" s="214" t="s">
        <v>25</v>
      </c>
      <c r="G88" s="214" t="s">
        <v>904</v>
      </c>
      <c r="H88" s="205" t="s">
        <v>386</v>
      </c>
      <c r="I88" s="207">
        <v>4</v>
      </c>
      <c r="J88" s="207">
        <v>5</v>
      </c>
      <c r="K88" s="205"/>
      <c r="L88" s="205"/>
      <c r="M88" s="208" t="str">
        <f t="shared" si="1"/>
        <v/>
      </c>
    </row>
    <row r="89" spans="1:13" hidden="1" x14ac:dyDescent="0.25">
      <c r="A89" s="205">
        <v>84</v>
      </c>
      <c r="B89" s="203">
        <v>119</v>
      </c>
      <c r="C89" s="214" t="s">
        <v>25</v>
      </c>
      <c r="D89" s="211" t="s">
        <v>110</v>
      </c>
      <c r="E89" s="206" t="s">
        <v>313</v>
      </c>
      <c r="F89" s="206" t="s">
        <v>313</v>
      </c>
      <c r="G89" s="206" t="s">
        <v>141</v>
      </c>
      <c r="H89" s="206" t="s">
        <v>638</v>
      </c>
      <c r="I89" s="207">
        <v>1</v>
      </c>
      <c r="J89" s="207">
        <v>1</v>
      </c>
      <c r="K89" s="205"/>
      <c r="L89" s="205"/>
      <c r="M89" s="208" t="str">
        <f t="shared" si="1"/>
        <v/>
      </c>
    </row>
    <row r="90" spans="1:13" x14ac:dyDescent="0.25">
      <c r="A90" s="205">
        <v>85</v>
      </c>
      <c r="B90" s="203">
        <v>131</v>
      </c>
      <c r="C90" s="206" t="s">
        <v>222</v>
      </c>
      <c r="D90" s="206" t="s">
        <v>110</v>
      </c>
      <c r="E90" s="206" t="s">
        <v>406</v>
      </c>
      <c r="F90" s="206" t="s">
        <v>406</v>
      </c>
      <c r="G90" s="206" t="s">
        <v>141</v>
      </c>
      <c r="H90" s="206" t="s">
        <v>386</v>
      </c>
      <c r="I90" s="207">
        <v>0</v>
      </c>
      <c r="J90" s="207">
        <v>5</v>
      </c>
      <c r="K90" s="205"/>
      <c r="L90" s="205"/>
      <c r="M90" s="208" t="str">
        <f t="shared" si="1"/>
        <v>No Stock</v>
      </c>
    </row>
    <row r="91" spans="1:13" hidden="1" x14ac:dyDescent="0.25">
      <c r="A91" s="205">
        <v>86</v>
      </c>
      <c r="B91" s="203">
        <v>297</v>
      </c>
      <c r="C91" s="204" t="s">
        <v>676</v>
      </c>
      <c r="D91" s="206" t="s">
        <v>19</v>
      </c>
      <c r="E91" s="214" t="s">
        <v>731</v>
      </c>
      <c r="F91" s="212" t="s">
        <v>25</v>
      </c>
      <c r="G91" s="204" t="s">
        <v>141</v>
      </c>
      <c r="H91" s="206" t="s">
        <v>386</v>
      </c>
      <c r="I91" s="207">
        <v>1</v>
      </c>
      <c r="J91" s="207">
        <v>2</v>
      </c>
      <c r="K91" s="205"/>
      <c r="L91" s="205"/>
      <c r="M91" s="208" t="str">
        <f t="shared" si="1"/>
        <v/>
      </c>
    </row>
    <row r="92" spans="1:13" hidden="1" x14ac:dyDescent="0.25">
      <c r="A92" s="205">
        <v>87</v>
      </c>
      <c r="B92" s="203">
        <v>34</v>
      </c>
      <c r="C92" s="206" t="s">
        <v>52</v>
      </c>
      <c r="D92" s="206" t="s">
        <v>115</v>
      </c>
      <c r="E92" s="211" t="s">
        <v>791</v>
      </c>
      <c r="F92" s="211" t="s">
        <v>792</v>
      </c>
      <c r="G92" s="206" t="s">
        <v>118</v>
      </c>
      <c r="H92" s="206" t="s">
        <v>638</v>
      </c>
      <c r="I92" s="207">
        <v>1</v>
      </c>
      <c r="J92" s="207">
        <v>1</v>
      </c>
      <c r="K92" s="205"/>
      <c r="L92" s="205"/>
      <c r="M92" s="208" t="str">
        <f t="shared" si="1"/>
        <v/>
      </c>
    </row>
    <row r="93" spans="1:13" s="143" customFormat="1" hidden="1" x14ac:dyDescent="0.25">
      <c r="A93" s="205">
        <v>88</v>
      </c>
      <c r="B93" s="203">
        <v>286</v>
      </c>
      <c r="C93" s="206" t="s">
        <v>695</v>
      </c>
      <c r="D93" s="206" t="s">
        <v>19</v>
      </c>
      <c r="E93" s="212" t="s">
        <v>694</v>
      </c>
      <c r="F93" s="212" t="s">
        <v>25</v>
      </c>
      <c r="G93" s="204" t="s">
        <v>83</v>
      </c>
      <c r="H93" s="206" t="s">
        <v>638</v>
      </c>
      <c r="I93" s="207">
        <v>1</v>
      </c>
      <c r="J93" s="207">
        <v>5</v>
      </c>
      <c r="K93" s="205"/>
      <c r="L93" s="205"/>
      <c r="M93" s="208" t="str">
        <f t="shared" si="1"/>
        <v/>
      </c>
    </row>
    <row r="94" spans="1:13" x14ac:dyDescent="0.25">
      <c r="A94" s="205">
        <v>89</v>
      </c>
      <c r="B94" s="203">
        <v>272</v>
      </c>
      <c r="C94" s="206" t="s">
        <v>676</v>
      </c>
      <c r="D94" s="206" t="s">
        <v>19</v>
      </c>
      <c r="E94" s="211" t="s">
        <v>677</v>
      </c>
      <c r="F94" s="204" t="s">
        <v>83</v>
      </c>
      <c r="G94" s="204" t="s">
        <v>83</v>
      </c>
      <c r="H94" s="206" t="s">
        <v>638</v>
      </c>
      <c r="I94" s="207">
        <v>0</v>
      </c>
      <c r="J94" s="207">
        <v>2</v>
      </c>
      <c r="K94" s="205"/>
      <c r="L94" s="205"/>
      <c r="M94" s="208" t="str">
        <f t="shared" si="1"/>
        <v>No Stock</v>
      </c>
    </row>
    <row r="95" spans="1:13" hidden="1" x14ac:dyDescent="0.25">
      <c r="A95" s="205">
        <v>90</v>
      </c>
      <c r="B95" s="203">
        <v>390</v>
      </c>
      <c r="C95" s="212" t="s">
        <v>937</v>
      </c>
      <c r="D95" s="204" t="s">
        <v>866</v>
      </c>
      <c r="E95" s="214" t="s">
        <v>939</v>
      </c>
      <c r="F95" s="214" t="s">
        <v>554</v>
      </c>
      <c r="G95" s="214" t="s">
        <v>83</v>
      </c>
      <c r="H95" s="205" t="s">
        <v>386</v>
      </c>
      <c r="I95" s="207">
        <v>1</v>
      </c>
      <c r="J95" s="207">
        <v>1</v>
      </c>
      <c r="K95" s="205"/>
      <c r="L95" s="205"/>
      <c r="M95" s="208" t="str">
        <f t="shared" si="1"/>
        <v/>
      </c>
    </row>
    <row r="96" spans="1:13" x14ac:dyDescent="0.25">
      <c r="A96" s="205">
        <v>91</v>
      </c>
      <c r="B96" s="203">
        <v>126</v>
      </c>
      <c r="C96" s="206" t="s">
        <v>333</v>
      </c>
      <c r="D96" s="206" t="s">
        <v>328</v>
      </c>
      <c r="E96" s="206" t="s">
        <v>334</v>
      </c>
      <c r="F96" s="206" t="s">
        <v>335</v>
      </c>
      <c r="G96" s="206" t="s">
        <v>92</v>
      </c>
      <c r="H96" s="206" t="s">
        <v>386</v>
      </c>
      <c r="I96" s="207">
        <v>0</v>
      </c>
      <c r="J96" s="207">
        <v>2</v>
      </c>
      <c r="K96" s="205"/>
      <c r="L96" s="205"/>
      <c r="M96" s="208" t="str">
        <f t="shared" si="1"/>
        <v>No Stock</v>
      </c>
    </row>
    <row r="97" spans="1:13" hidden="1" x14ac:dyDescent="0.25">
      <c r="A97" s="205">
        <v>92</v>
      </c>
      <c r="B97" s="203">
        <v>385</v>
      </c>
      <c r="C97" s="212" t="s">
        <v>222</v>
      </c>
      <c r="D97" s="204" t="s">
        <v>866</v>
      </c>
      <c r="E97" s="214" t="s">
        <v>930</v>
      </c>
      <c r="F97" s="214" t="s">
        <v>931</v>
      </c>
      <c r="G97" s="214" t="s">
        <v>492</v>
      </c>
      <c r="H97" s="205" t="s">
        <v>386</v>
      </c>
      <c r="I97" s="207">
        <v>1</v>
      </c>
      <c r="J97" s="207">
        <v>5</v>
      </c>
      <c r="K97" s="205"/>
      <c r="L97" s="205"/>
      <c r="M97" s="208" t="str">
        <f t="shared" si="1"/>
        <v/>
      </c>
    </row>
    <row r="98" spans="1:13" hidden="1" x14ac:dyDescent="0.25">
      <c r="A98" s="205">
        <v>93</v>
      </c>
      <c r="B98" s="203">
        <v>145</v>
      </c>
      <c r="C98" s="206" t="s">
        <v>422</v>
      </c>
      <c r="D98" s="206" t="s">
        <v>110</v>
      </c>
      <c r="E98" s="206" t="s">
        <v>407</v>
      </c>
      <c r="F98" s="206" t="s">
        <v>263</v>
      </c>
      <c r="G98" s="206" t="s">
        <v>86</v>
      </c>
      <c r="H98" s="206" t="s">
        <v>386</v>
      </c>
      <c r="I98" s="207">
        <v>3</v>
      </c>
      <c r="J98" s="207">
        <v>5</v>
      </c>
      <c r="K98" s="205"/>
      <c r="L98" s="205"/>
      <c r="M98" s="208" t="str">
        <f t="shared" si="1"/>
        <v/>
      </c>
    </row>
    <row r="99" spans="1:13" hidden="1" x14ac:dyDescent="0.25">
      <c r="A99" s="205">
        <v>94</v>
      </c>
      <c r="B99" s="203">
        <v>52</v>
      </c>
      <c r="C99" s="206" t="s">
        <v>159</v>
      </c>
      <c r="D99" s="206" t="s">
        <v>160</v>
      </c>
      <c r="E99" s="206" t="s">
        <v>161</v>
      </c>
      <c r="F99" s="206" t="s">
        <v>162</v>
      </c>
      <c r="G99" s="206" t="s">
        <v>163</v>
      </c>
      <c r="H99" s="206" t="s">
        <v>386</v>
      </c>
      <c r="I99" s="207">
        <v>2</v>
      </c>
      <c r="J99" s="207">
        <v>2</v>
      </c>
      <c r="K99" s="205"/>
      <c r="L99" s="205"/>
      <c r="M99" s="208" t="str">
        <f t="shared" si="1"/>
        <v/>
      </c>
    </row>
    <row r="100" spans="1:13" hidden="1" x14ac:dyDescent="0.25">
      <c r="A100" s="205">
        <v>95</v>
      </c>
      <c r="B100" s="203">
        <v>293</v>
      </c>
      <c r="C100" s="204" t="s">
        <v>719</v>
      </c>
      <c r="D100" s="206" t="s">
        <v>19</v>
      </c>
      <c r="E100" s="216" t="s">
        <v>717</v>
      </c>
      <c r="F100" s="216" t="s">
        <v>718</v>
      </c>
      <c r="G100" s="206" t="s">
        <v>141</v>
      </c>
      <c r="H100" s="206" t="s">
        <v>386</v>
      </c>
      <c r="I100" s="207">
        <v>1</v>
      </c>
      <c r="J100" s="207">
        <v>1</v>
      </c>
      <c r="K100" s="205"/>
      <c r="L100" s="205"/>
      <c r="M100" s="208" t="str">
        <f t="shared" si="1"/>
        <v/>
      </c>
    </row>
    <row r="101" spans="1:13" s="143" customFormat="1" hidden="1" x14ac:dyDescent="0.25">
      <c r="A101" s="205">
        <v>96</v>
      </c>
      <c r="B101" s="203">
        <v>173</v>
      </c>
      <c r="C101" s="212" t="s">
        <v>773</v>
      </c>
      <c r="D101" s="212" t="s">
        <v>25</v>
      </c>
      <c r="E101" s="212" t="s">
        <v>469</v>
      </c>
      <c r="F101" s="212" t="s">
        <v>25</v>
      </c>
      <c r="G101" s="213" t="s">
        <v>83</v>
      </c>
      <c r="H101" s="206" t="s">
        <v>638</v>
      </c>
      <c r="I101" s="207">
        <v>2</v>
      </c>
      <c r="J101" s="207">
        <v>2</v>
      </c>
      <c r="K101" s="205"/>
      <c r="L101" s="205"/>
      <c r="M101" s="208" t="str">
        <f t="shared" si="1"/>
        <v/>
      </c>
    </row>
    <row r="102" spans="1:13" x14ac:dyDescent="0.25">
      <c r="A102" s="205">
        <v>97</v>
      </c>
      <c r="B102" s="203">
        <v>24</v>
      </c>
      <c r="C102" s="206" t="s">
        <v>81</v>
      </c>
      <c r="D102" s="206" t="s">
        <v>19</v>
      </c>
      <c r="E102" s="206" t="s">
        <v>82</v>
      </c>
      <c r="F102" s="206" t="s">
        <v>611</v>
      </c>
      <c r="G102" s="206" t="s">
        <v>83</v>
      </c>
      <c r="H102" s="206" t="s">
        <v>386</v>
      </c>
      <c r="I102" s="207">
        <v>0</v>
      </c>
      <c r="J102" s="207">
        <v>2</v>
      </c>
      <c r="K102" s="205"/>
      <c r="L102" s="205"/>
      <c r="M102" s="208" t="str">
        <f t="shared" si="1"/>
        <v>No Stock</v>
      </c>
    </row>
    <row r="103" spans="1:13" hidden="1" x14ac:dyDescent="0.25">
      <c r="A103" s="205">
        <v>98</v>
      </c>
      <c r="B103" s="203">
        <v>31</v>
      </c>
      <c r="C103" s="206" t="s">
        <v>106</v>
      </c>
      <c r="D103" s="206" t="s">
        <v>30</v>
      </c>
      <c r="E103" s="206" t="s">
        <v>107</v>
      </c>
      <c r="F103" s="206" t="s">
        <v>108</v>
      </c>
      <c r="G103" s="206" t="s">
        <v>109</v>
      </c>
      <c r="H103" s="206" t="s">
        <v>638</v>
      </c>
      <c r="I103" s="207">
        <v>1</v>
      </c>
      <c r="J103" s="207">
        <v>1</v>
      </c>
      <c r="K103" s="205"/>
      <c r="L103" s="205"/>
      <c r="M103" s="208" t="str">
        <f t="shared" si="1"/>
        <v/>
      </c>
    </row>
    <row r="104" spans="1:13" s="143" customFormat="1" hidden="1" x14ac:dyDescent="0.25">
      <c r="A104" s="205">
        <v>99</v>
      </c>
      <c r="B104" s="203">
        <v>19</v>
      </c>
      <c r="C104" s="206" t="s">
        <v>52</v>
      </c>
      <c r="D104" s="206" t="s">
        <v>19</v>
      </c>
      <c r="E104" s="206" t="s">
        <v>70</v>
      </c>
      <c r="F104" s="206" t="s">
        <v>71</v>
      </c>
      <c r="G104" s="206" t="s">
        <v>38</v>
      </c>
      <c r="H104" s="206" t="s">
        <v>638</v>
      </c>
      <c r="I104" s="207">
        <v>3</v>
      </c>
      <c r="J104" s="207">
        <v>5</v>
      </c>
      <c r="K104" s="205"/>
      <c r="L104" s="205"/>
      <c r="M104" s="208" t="str">
        <f t="shared" si="1"/>
        <v/>
      </c>
    </row>
    <row r="105" spans="1:13" hidden="1" x14ac:dyDescent="0.25">
      <c r="A105" s="205">
        <v>100</v>
      </c>
      <c r="B105" s="203">
        <v>9</v>
      </c>
      <c r="C105" s="206" t="s">
        <v>557</v>
      </c>
      <c r="D105" s="206" t="s">
        <v>30</v>
      </c>
      <c r="E105" s="206" t="s">
        <v>924</v>
      </c>
      <c r="F105" s="211" t="s">
        <v>925</v>
      </c>
      <c r="G105" s="206" t="s">
        <v>425</v>
      </c>
      <c r="H105" s="206" t="s">
        <v>386</v>
      </c>
      <c r="I105" s="207">
        <v>2</v>
      </c>
      <c r="J105" s="207">
        <v>2</v>
      </c>
      <c r="K105" s="205"/>
      <c r="L105" s="205"/>
      <c r="M105" s="208" t="str">
        <f t="shared" si="1"/>
        <v/>
      </c>
    </row>
    <row r="106" spans="1:13" hidden="1" x14ac:dyDescent="0.25">
      <c r="A106" s="205">
        <v>101</v>
      </c>
      <c r="B106" s="203">
        <v>185</v>
      </c>
      <c r="C106" s="206" t="s">
        <v>494</v>
      </c>
      <c r="D106" s="206" t="s">
        <v>19</v>
      </c>
      <c r="E106" s="211" t="s">
        <v>788</v>
      </c>
      <c r="F106" s="206" t="s">
        <v>500</v>
      </c>
      <c r="G106" s="213" t="s">
        <v>83</v>
      </c>
      <c r="H106" s="206" t="s">
        <v>638</v>
      </c>
      <c r="I106" s="207">
        <v>2</v>
      </c>
      <c r="J106" s="207">
        <v>5</v>
      </c>
      <c r="K106" s="205"/>
      <c r="L106" s="205"/>
      <c r="M106" s="208" t="str">
        <f t="shared" si="1"/>
        <v/>
      </c>
    </row>
    <row r="107" spans="1:13" hidden="1" x14ac:dyDescent="0.25">
      <c r="A107" s="205">
        <v>102</v>
      </c>
      <c r="B107" s="203">
        <v>241</v>
      </c>
      <c r="C107" s="206" t="s">
        <v>557</v>
      </c>
      <c r="D107" s="206" t="s">
        <v>30</v>
      </c>
      <c r="E107" s="204" t="s">
        <v>894</v>
      </c>
      <c r="F107" s="206" t="s">
        <v>599</v>
      </c>
      <c r="G107" s="213" t="s">
        <v>38</v>
      </c>
      <c r="H107" s="206" t="s">
        <v>638</v>
      </c>
      <c r="I107" s="207">
        <v>4</v>
      </c>
      <c r="J107" s="207">
        <v>5</v>
      </c>
      <c r="K107" s="205"/>
      <c r="L107" s="205"/>
      <c r="M107" s="208" t="str">
        <f t="shared" si="1"/>
        <v/>
      </c>
    </row>
    <row r="108" spans="1:13" x14ac:dyDescent="0.25">
      <c r="A108" s="205">
        <v>103</v>
      </c>
      <c r="B108" s="203">
        <v>275</v>
      </c>
      <c r="C108" s="206" t="s">
        <v>676</v>
      </c>
      <c r="D108" s="206" t="s">
        <v>19</v>
      </c>
      <c r="E108" s="211" t="s">
        <v>680</v>
      </c>
      <c r="F108" s="204" t="s">
        <v>83</v>
      </c>
      <c r="G108" s="204" t="s">
        <v>83</v>
      </c>
      <c r="H108" s="206" t="s">
        <v>638</v>
      </c>
      <c r="I108" s="207">
        <v>0</v>
      </c>
      <c r="J108" s="207">
        <v>2</v>
      </c>
      <c r="K108" s="205"/>
      <c r="L108" s="205"/>
      <c r="M108" s="208" t="str">
        <f t="shared" si="1"/>
        <v>No Stock</v>
      </c>
    </row>
    <row r="109" spans="1:13" hidden="1" x14ac:dyDescent="0.25">
      <c r="A109" s="205">
        <v>104</v>
      </c>
      <c r="B109" s="203">
        <v>282</v>
      </c>
      <c r="C109" s="206" t="s">
        <v>688</v>
      </c>
      <c r="D109" s="206" t="s">
        <v>19</v>
      </c>
      <c r="E109" s="211" t="s">
        <v>692</v>
      </c>
      <c r="F109" s="216" t="s">
        <v>22</v>
      </c>
      <c r="G109" s="204" t="s">
        <v>22</v>
      </c>
      <c r="H109" s="206" t="s">
        <v>638</v>
      </c>
      <c r="I109" s="207">
        <v>1</v>
      </c>
      <c r="J109" s="207">
        <v>1</v>
      </c>
      <c r="K109" s="205"/>
      <c r="L109" s="205"/>
      <c r="M109" s="208" t="str">
        <f t="shared" si="1"/>
        <v/>
      </c>
    </row>
    <row r="110" spans="1:13" x14ac:dyDescent="0.25">
      <c r="A110" s="205">
        <v>105</v>
      </c>
      <c r="B110" s="203">
        <v>395</v>
      </c>
      <c r="C110" s="204" t="s">
        <v>945</v>
      </c>
      <c r="D110" s="204" t="s">
        <v>866</v>
      </c>
      <c r="E110" s="214" t="s">
        <v>946</v>
      </c>
      <c r="F110" s="214" t="s">
        <v>554</v>
      </c>
      <c r="G110" s="214" t="s">
        <v>57</v>
      </c>
      <c r="H110" s="205" t="s">
        <v>386</v>
      </c>
      <c r="I110" s="207">
        <v>0</v>
      </c>
      <c r="J110" s="207">
        <v>10</v>
      </c>
      <c r="K110" s="205"/>
      <c r="L110" s="205"/>
      <c r="M110" s="208" t="str">
        <f t="shared" si="1"/>
        <v>No Stock</v>
      </c>
    </row>
    <row r="111" spans="1:13" hidden="1" x14ac:dyDescent="0.25">
      <c r="A111" s="205">
        <v>106</v>
      </c>
      <c r="B111" s="203">
        <v>412</v>
      </c>
      <c r="C111" s="204" t="s">
        <v>972</v>
      </c>
      <c r="D111" s="204" t="s">
        <v>19</v>
      </c>
      <c r="E111" s="225" t="s">
        <v>986</v>
      </c>
      <c r="F111" s="226" t="s">
        <v>971</v>
      </c>
      <c r="G111" s="212" t="s">
        <v>83</v>
      </c>
      <c r="H111" s="205" t="s">
        <v>386</v>
      </c>
      <c r="I111" s="207">
        <v>2</v>
      </c>
      <c r="J111" s="207">
        <v>2</v>
      </c>
      <c r="K111" s="205"/>
      <c r="L111" s="205"/>
      <c r="M111" s="208" t="str">
        <f t="shared" si="1"/>
        <v/>
      </c>
    </row>
    <row r="112" spans="1:13" x14ac:dyDescent="0.25">
      <c r="A112" s="205">
        <v>107</v>
      </c>
      <c r="B112" s="203">
        <v>107</v>
      </c>
      <c r="C112" s="211" t="s">
        <v>531</v>
      </c>
      <c r="D112" s="206" t="s">
        <v>285</v>
      </c>
      <c r="E112" s="206" t="s">
        <v>286</v>
      </c>
      <c r="F112" s="206" t="s">
        <v>568</v>
      </c>
      <c r="G112" s="206" t="s">
        <v>92</v>
      </c>
      <c r="H112" s="206" t="s">
        <v>386</v>
      </c>
      <c r="I112" s="207">
        <v>0</v>
      </c>
      <c r="J112" s="207">
        <v>2</v>
      </c>
      <c r="K112" s="205"/>
      <c r="L112" s="205"/>
      <c r="M112" s="208" t="str">
        <f t="shared" si="1"/>
        <v>No Stock</v>
      </c>
    </row>
    <row r="113" spans="1:13" hidden="1" x14ac:dyDescent="0.25">
      <c r="A113" s="205">
        <v>108</v>
      </c>
      <c r="B113" s="209">
        <v>273</v>
      </c>
      <c r="C113" s="210" t="s">
        <v>676</v>
      </c>
      <c r="D113" s="210" t="s">
        <v>19</v>
      </c>
      <c r="E113" s="217" t="s">
        <v>678</v>
      </c>
      <c r="F113" s="218" t="s">
        <v>681</v>
      </c>
      <c r="G113" s="218" t="s">
        <v>382</v>
      </c>
      <c r="H113" s="210" t="s">
        <v>638</v>
      </c>
      <c r="I113" s="207">
        <v>2</v>
      </c>
      <c r="J113" s="207">
        <v>3</v>
      </c>
      <c r="K113" s="205"/>
      <c r="L113" s="205"/>
      <c r="M113" s="208" t="str">
        <f t="shared" si="1"/>
        <v/>
      </c>
    </row>
    <row r="114" spans="1:13" hidden="1" x14ac:dyDescent="0.25">
      <c r="A114" s="205">
        <v>109</v>
      </c>
      <c r="B114" s="203">
        <v>148</v>
      </c>
      <c r="C114" s="206" t="s">
        <v>443</v>
      </c>
      <c r="D114" s="206" t="s">
        <v>30</v>
      </c>
      <c r="E114" s="211" t="s">
        <v>427</v>
      </c>
      <c r="F114" s="206" t="s">
        <v>620</v>
      </c>
      <c r="G114" s="206" t="s">
        <v>118</v>
      </c>
      <c r="H114" s="206" t="s">
        <v>386</v>
      </c>
      <c r="I114" s="207">
        <v>1</v>
      </c>
      <c r="J114" s="207">
        <v>1</v>
      </c>
      <c r="K114" s="205"/>
      <c r="L114" s="205"/>
      <c r="M114" s="208" t="str">
        <f t="shared" si="1"/>
        <v/>
      </c>
    </row>
    <row r="115" spans="1:13" x14ac:dyDescent="0.25">
      <c r="A115" s="205">
        <v>110</v>
      </c>
      <c r="B115" s="203">
        <v>300</v>
      </c>
      <c r="C115" s="204" t="s">
        <v>292</v>
      </c>
      <c r="D115" s="204" t="s">
        <v>19</v>
      </c>
      <c r="E115" s="204" t="s">
        <v>781</v>
      </c>
      <c r="F115" s="219" t="s">
        <v>25</v>
      </c>
      <c r="G115" s="205" t="s">
        <v>752</v>
      </c>
      <c r="H115" s="205" t="s">
        <v>386</v>
      </c>
      <c r="I115" s="207">
        <v>0</v>
      </c>
      <c r="J115" s="215">
        <v>1</v>
      </c>
      <c r="K115" s="205"/>
      <c r="L115" s="205"/>
      <c r="M115" s="208" t="str">
        <f t="shared" si="1"/>
        <v>No Stock</v>
      </c>
    </row>
    <row r="116" spans="1:13" hidden="1" x14ac:dyDescent="0.25">
      <c r="A116" s="205">
        <v>111</v>
      </c>
      <c r="B116" s="203">
        <v>379</v>
      </c>
      <c r="C116" s="206" t="s">
        <v>915</v>
      </c>
      <c r="D116" s="204" t="s">
        <v>866</v>
      </c>
      <c r="E116" s="211" t="s">
        <v>256</v>
      </c>
      <c r="F116" s="214" t="s">
        <v>554</v>
      </c>
      <c r="G116" s="214" t="s">
        <v>83</v>
      </c>
      <c r="H116" s="205" t="s">
        <v>638</v>
      </c>
      <c r="I116" s="207">
        <v>1</v>
      </c>
      <c r="J116" s="215">
        <v>2</v>
      </c>
      <c r="K116" s="205"/>
      <c r="L116" s="205"/>
      <c r="M116" s="208" t="str">
        <f t="shared" si="1"/>
        <v/>
      </c>
    </row>
    <row r="117" spans="1:13" hidden="1" x14ac:dyDescent="0.25">
      <c r="A117" s="205">
        <v>112</v>
      </c>
      <c r="B117" s="203">
        <v>475</v>
      </c>
      <c r="C117" s="205" t="s">
        <v>1133</v>
      </c>
      <c r="D117" s="206" t="s">
        <v>30</v>
      </c>
      <c r="E117" s="227" t="s">
        <v>1146</v>
      </c>
      <c r="F117" s="230" t="s">
        <v>47</v>
      </c>
      <c r="G117" s="229" t="s">
        <v>554</v>
      </c>
      <c r="H117" s="206" t="s">
        <v>638</v>
      </c>
      <c r="I117" s="207">
        <v>1</v>
      </c>
      <c r="J117" s="215">
        <v>1</v>
      </c>
      <c r="K117" s="205"/>
      <c r="L117" s="205"/>
      <c r="M117" s="208" t="str">
        <f t="shared" si="1"/>
        <v/>
      </c>
    </row>
    <row r="118" spans="1:13" x14ac:dyDescent="0.25">
      <c r="A118" s="205">
        <v>113</v>
      </c>
      <c r="B118" s="203">
        <v>134</v>
      </c>
      <c r="C118" s="206" t="s">
        <v>452</v>
      </c>
      <c r="D118" s="206" t="s">
        <v>342</v>
      </c>
      <c r="E118" s="206" t="s">
        <v>345</v>
      </c>
      <c r="F118" s="206" t="s">
        <v>346</v>
      </c>
      <c r="G118" s="206" t="s">
        <v>83</v>
      </c>
      <c r="H118" s="206" t="s">
        <v>638</v>
      </c>
      <c r="I118" s="207">
        <v>0</v>
      </c>
      <c r="J118" s="215">
        <v>5</v>
      </c>
      <c r="K118" s="205"/>
      <c r="L118" s="205"/>
      <c r="M118" s="208" t="str">
        <f t="shared" si="1"/>
        <v>No Stock</v>
      </c>
    </row>
    <row r="119" spans="1:13" hidden="1" x14ac:dyDescent="0.25">
      <c r="A119" s="205">
        <v>114</v>
      </c>
      <c r="B119" s="203">
        <v>172</v>
      </c>
      <c r="C119" s="206" t="s">
        <v>52</v>
      </c>
      <c r="D119" s="206" t="s">
        <v>240</v>
      </c>
      <c r="E119" s="212" t="s">
        <v>624</v>
      </c>
      <c r="F119" s="206" t="s">
        <v>468</v>
      </c>
      <c r="G119" s="206" t="s">
        <v>38</v>
      </c>
      <c r="H119" s="206" t="s">
        <v>638</v>
      </c>
      <c r="I119" s="207">
        <v>1</v>
      </c>
      <c r="J119" s="215">
        <v>1</v>
      </c>
      <c r="K119" s="205"/>
      <c r="L119" s="205"/>
      <c r="M119" s="208" t="str">
        <f t="shared" si="1"/>
        <v/>
      </c>
    </row>
    <row r="120" spans="1:13" hidden="1" x14ac:dyDescent="0.25">
      <c r="A120" s="205">
        <v>115</v>
      </c>
      <c r="B120" s="203">
        <v>170</v>
      </c>
      <c r="C120" s="206" t="s">
        <v>52</v>
      </c>
      <c r="D120" s="206" t="s">
        <v>240</v>
      </c>
      <c r="E120" s="212" t="s">
        <v>626</v>
      </c>
      <c r="F120" s="206" t="s">
        <v>468</v>
      </c>
      <c r="G120" s="206" t="s">
        <v>38</v>
      </c>
      <c r="H120" s="206" t="s">
        <v>638</v>
      </c>
      <c r="I120" s="207">
        <v>1</v>
      </c>
      <c r="J120" s="215">
        <v>1</v>
      </c>
      <c r="K120" s="205"/>
      <c r="L120" s="205"/>
      <c r="M120" s="208" t="str">
        <f t="shared" si="1"/>
        <v/>
      </c>
    </row>
    <row r="121" spans="1:13" hidden="1" x14ac:dyDescent="0.25">
      <c r="A121" s="205">
        <v>116</v>
      </c>
      <c r="B121" s="203">
        <v>171</v>
      </c>
      <c r="C121" s="206" t="s">
        <v>52</v>
      </c>
      <c r="D121" s="206" t="s">
        <v>240</v>
      </c>
      <c r="E121" s="212" t="s">
        <v>623</v>
      </c>
      <c r="F121" s="206" t="s">
        <v>468</v>
      </c>
      <c r="G121" s="206" t="s">
        <v>38</v>
      </c>
      <c r="H121" s="206" t="s">
        <v>638</v>
      </c>
      <c r="I121" s="207">
        <v>1</v>
      </c>
      <c r="J121" s="215">
        <v>1</v>
      </c>
      <c r="K121" s="205"/>
      <c r="L121" s="205"/>
      <c r="M121" s="208" t="str">
        <f t="shared" si="1"/>
        <v/>
      </c>
    </row>
    <row r="122" spans="1:13" hidden="1" x14ac:dyDescent="0.25">
      <c r="A122" s="205">
        <v>117</v>
      </c>
      <c r="B122" s="203">
        <v>374</v>
      </c>
      <c r="C122" s="205" t="s">
        <v>810</v>
      </c>
      <c r="D122" s="204" t="s">
        <v>866</v>
      </c>
      <c r="E122" s="211" t="s">
        <v>901</v>
      </c>
      <c r="F122" s="214" t="s">
        <v>520</v>
      </c>
      <c r="G122" s="214" t="s">
        <v>103</v>
      </c>
      <c r="H122" s="205" t="s">
        <v>386</v>
      </c>
      <c r="I122" s="207">
        <v>1</v>
      </c>
      <c r="J122" s="215">
        <v>2</v>
      </c>
      <c r="K122" s="205"/>
      <c r="L122" s="205"/>
      <c r="M122" s="208" t="str">
        <f t="shared" si="1"/>
        <v/>
      </c>
    </row>
    <row r="123" spans="1:13" x14ac:dyDescent="0.25">
      <c r="A123" s="205">
        <v>118</v>
      </c>
      <c r="B123" s="203">
        <v>154</v>
      </c>
      <c r="C123" s="211" t="s">
        <v>447</v>
      </c>
      <c r="D123" s="206" t="s">
        <v>19</v>
      </c>
      <c r="E123" s="211" t="s">
        <v>666</v>
      </c>
      <c r="F123" s="211" t="s">
        <v>448</v>
      </c>
      <c r="G123" s="206" t="s">
        <v>103</v>
      </c>
      <c r="H123" s="206" t="s">
        <v>386</v>
      </c>
      <c r="I123" s="207">
        <v>0</v>
      </c>
      <c r="J123" s="215">
        <v>2</v>
      </c>
      <c r="K123" s="205"/>
      <c r="L123" s="205"/>
      <c r="M123" s="208" t="str">
        <f t="shared" si="1"/>
        <v>No Stock</v>
      </c>
    </row>
    <row r="124" spans="1:13" hidden="1" x14ac:dyDescent="0.25">
      <c r="A124" s="205">
        <v>119</v>
      </c>
      <c r="B124" s="203">
        <v>109</v>
      </c>
      <c r="C124" s="206" t="s">
        <v>168</v>
      </c>
      <c r="D124" s="206" t="s">
        <v>299</v>
      </c>
      <c r="E124" s="206" t="s">
        <v>300</v>
      </c>
      <c r="F124" s="206" t="s">
        <v>301</v>
      </c>
      <c r="G124" s="206" t="s">
        <v>92</v>
      </c>
      <c r="H124" s="206" t="s">
        <v>386</v>
      </c>
      <c r="I124" s="207">
        <v>2</v>
      </c>
      <c r="J124" s="215">
        <v>2</v>
      </c>
      <c r="K124" s="205"/>
      <c r="L124" s="205"/>
      <c r="M124" s="208" t="str">
        <f t="shared" si="1"/>
        <v/>
      </c>
    </row>
    <row r="125" spans="1:13" x14ac:dyDescent="0.25">
      <c r="A125" s="205">
        <v>120</v>
      </c>
      <c r="B125" s="203">
        <v>125</v>
      </c>
      <c r="C125" s="211" t="s">
        <v>327</v>
      </c>
      <c r="D125" s="206" t="s">
        <v>328</v>
      </c>
      <c r="E125" s="206" t="s">
        <v>330</v>
      </c>
      <c r="F125" s="206" t="s">
        <v>331</v>
      </c>
      <c r="G125" s="206" t="s">
        <v>92</v>
      </c>
      <c r="H125" s="206" t="s">
        <v>386</v>
      </c>
      <c r="I125" s="207">
        <v>0</v>
      </c>
      <c r="J125" s="215">
        <v>2</v>
      </c>
      <c r="K125" s="205"/>
      <c r="L125" s="205"/>
      <c r="M125" s="208" t="str">
        <f t="shared" si="1"/>
        <v>No Stock</v>
      </c>
    </row>
    <row r="126" spans="1:13" hidden="1" x14ac:dyDescent="0.25">
      <c r="A126" s="205">
        <v>121</v>
      </c>
      <c r="B126" s="203">
        <v>137</v>
      </c>
      <c r="C126" s="206" t="s">
        <v>421</v>
      </c>
      <c r="D126" s="206" t="s">
        <v>19</v>
      </c>
      <c r="E126" s="206" t="s">
        <v>420</v>
      </c>
      <c r="F126" s="206" t="s">
        <v>417</v>
      </c>
      <c r="G126" s="206" t="s">
        <v>103</v>
      </c>
      <c r="H126" s="206" t="s">
        <v>386</v>
      </c>
      <c r="I126" s="207">
        <v>2</v>
      </c>
      <c r="J126" s="215">
        <v>2</v>
      </c>
      <c r="K126" s="205"/>
      <c r="L126" s="205"/>
      <c r="M126" s="208" t="str">
        <f t="shared" si="1"/>
        <v/>
      </c>
    </row>
    <row r="127" spans="1:13" hidden="1" x14ac:dyDescent="0.25">
      <c r="A127" s="205">
        <v>122</v>
      </c>
      <c r="B127" s="203">
        <v>356</v>
      </c>
      <c r="C127" s="204" t="s">
        <v>839</v>
      </c>
      <c r="D127" s="204" t="s">
        <v>19</v>
      </c>
      <c r="E127" s="205" t="s">
        <v>852</v>
      </c>
      <c r="F127" s="212" t="s">
        <v>852</v>
      </c>
      <c r="G127" s="205" t="s">
        <v>774</v>
      </c>
      <c r="H127" s="205" t="s">
        <v>638</v>
      </c>
      <c r="I127" s="207">
        <v>1</v>
      </c>
      <c r="J127" s="215">
        <v>5</v>
      </c>
      <c r="K127" s="205"/>
      <c r="L127" s="205"/>
      <c r="M127" s="208" t="str">
        <f t="shared" si="1"/>
        <v/>
      </c>
    </row>
    <row r="128" spans="1:13" hidden="1" x14ac:dyDescent="0.25">
      <c r="A128" s="205">
        <v>123</v>
      </c>
      <c r="B128" s="203">
        <v>38</v>
      </c>
      <c r="C128" s="206" t="s">
        <v>129</v>
      </c>
      <c r="D128" s="206" t="s">
        <v>19</v>
      </c>
      <c r="E128" s="206" t="s">
        <v>637</v>
      </c>
      <c r="F128" s="206" t="s">
        <v>741</v>
      </c>
      <c r="G128" s="206" t="s">
        <v>132</v>
      </c>
      <c r="H128" s="206" t="s">
        <v>638</v>
      </c>
      <c r="I128" s="207">
        <v>4</v>
      </c>
      <c r="J128" s="215">
        <v>5</v>
      </c>
      <c r="K128" s="205"/>
      <c r="L128" s="205"/>
      <c r="M128" s="208" t="str">
        <f t="shared" si="1"/>
        <v/>
      </c>
    </row>
    <row r="129" spans="1:13" hidden="1" x14ac:dyDescent="0.25">
      <c r="A129" s="205">
        <v>124</v>
      </c>
      <c r="B129" s="203">
        <v>232</v>
      </c>
      <c r="C129" s="206" t="s">
        <v>557</v>
      </c>
      <c r="D129" s="206" t="s">
        <v>342</v>
      </c>
      <c r="E129" s="206" t="s">
        <v>580</v>
      </c>
      <c r="F129" s="206" t="s">
        <v>497</v>
      </c>
      <c r="G129" s="206" t="s">
        <v>83</v>
      </c>
      <c r="H129" s="206" t="s">
        <v>638</v>
      </c>
      <c r="I129" s="207">
        <v>1</v>
      </c>
      <c r="J129" s="215">
        <v>5</v>
      </c>
      <c r="K129" s="205"/>
      <c r="L129" s="205"/>
      <c r="M129" s="208" t="str">
        <f t="shared" si="1"/>
        <v/>
      </c>
    </row>
    <row r="130" spans="1:13" hidden="1" x14ac:dyDescent="0.25">
      <c r="A130" s="205">
        <v>125</v>
      </c>
      <c r="B130" s="203">
        <v>123</v>
      </c>
      <c r="C130" s="211" t="s">
        <v>321</v>
      </c>
      <c r="D130" s="211" t="s">
        <v>322</v>
      </c>
      <c r="E130" s="206" t="s">
        <v>323</v>
      </c>
      <c r="F130" s="206" t="s">
        <v>324</v>
      </c>
      <c r="G130" s="206" t="s">
        <v>184</v>
      </c>
      <c r="H130" s="206" t="s">
        <v>638</v>
      </c>
      <c r="I130" s="207">
        <v>1</v>
      </c>
      <c r="J130" s="207">
        <v>5</v>
      </c>
      <c r="K130" s="205"/>
      <c r="L130" s="205"/>
      <c r="M130" s="208" t="str">
        <f t="shared" si="1"/>
        <v/>
      </c>
    </row>
    <row r="131" spans="1:13" hidden="1" x14ac:dyDescent="0.25">
      <c r="A131" s="205">
        <v>126</v>
      </c>
      <c r="B131" s="203">
        <v>382</v>
      </c>
      <c r="C131" s="206" t="s">
        <v>915</v>
      </c>
      <c r="D131" s="204" t="s">
        <v>866</v>
      </c>
      <c r="E131" s="211" t="s">
        <v>920</v>
      </c>
      <c r="F131" s="214" t="s">
        <v>554</v>
      </c>
      <c r="G131" s="214" t="s">
        <v>83</v>
      </c>
      <c r="H131" s="205" t="s">
        <v>638</v>
      </c>
      <c r="I131" s="207">
        <v>2</v>
      </c>
      <c r="J131" s="207">
        <v>2</v>
      </c>
      <c r="K131" s="205"/>
      <c r="L131" s="205"/>
      <c r="M131" s="208" t="str">
        <f t="shared" si="1"/>
        <v/>
      </c>
    </row>
    <row r="132" spans="1:13" hidden="1" x14ac:dyDescent="0.25">
      <c r="A132" s="205">
        <v>127</v>
      </c>
      <c r="B132" s="203">
        <v>329</v>
      </c>
      <c r="C132" s="204" t="s">
        <v>810</v>
      </c>
      <c r="D132" s="204" t="s">
        <v>19</v>
      </c>
      <c r="E132" s="212" t="s">
        <v>981</v>
      </c>
      <c r="F132" s="212" t="s">
        <v>25</v>
      </c>
      <c r="G132" s="206" t="s">
        <v>198</v>
      </c>
      <c r="H132" s="205" t="s">
        <v>638</v>
      </c>
      <c r="I132" s="207">
        <v>1</v>
      </c>
      <c r="J132" s="207">
        <v>1</v>
      </c>
      <c r="K132" s="205"/>
      <c r="L132" s="205"/>
      <c r="M132" s="208" t="str">
        <f t="shared" si="1"/>
        <v/>
      </c>
    </row>
    <row r="133" spans="1:13" hidden="1" x14ac:dyDescent="0.25">
      <c r="A133" s="205">
        <v>128</v>
      </c>
      <c r="B133" s="203">
        <v>78</v>
      </c>
      <c r="C133" s="206" t="s">
        <v>452</v>
      </c>
      <c r="D133" s="206" t="s">
        <v>217</v>
      </c>
      <c r="E133" s="206" t="s">
        <v>228</v>
      </c>
      <c r="F133" s="206" t="s">
        <v>229</v>
      </c>
      <c r="G133" s="206" t="s">
        <v>230</v>
      </c>
      <c r="H133" s="206" t="s">
        <v>638</v>
      </c>
      <c r="I133" s="207">
        <v>1</v>
      </c>
      <c r="J133" s="215">
        <v>5</v>
      </c>
      <c r="K133" s="205"/>
      <c r="L133" s="205"/>
      <c r="M133" s="208" t="str">
        <f t="shared" si="1"/>
        <v/>
      </c>
    </row>
    <row r="134" spans="1:13" hidden="1" x14ac:dyDescent="0.25">
      <c r="A134" s="205">
        <v>129</v>
      </c>
      <c r="B134" s="209">
        <v>480</v>
      </c>
      <c r="C134" s="217" t="s">
        <v>1133</v>
      </c>
      <c r="D134" s="210" t="s">
        <v>30</v>
      </c>
      <c r="E134" s="222" t="s">
        <v>1163</v>
      </c>
      <c r="F134" s="210" t="s">
        <v>554</v>
      </c>
      <c r="G134" s="210" t="s">
        <v>22</v>
      </c>
      <c r="H134" s="210" t="s">
        <v>638</v>
      </c>
      <c r="I134" s="207">
        <v>2</v>
      </c>
      <c r="J134" s="215">
        <v>5</v>
      </c>
      <c r="K134" s="205"/>
      <c r="L134" s="205"/>
      <c r="M134" s="208" t="str">
        <f t="shared" ref="M134:M197" si="2">IF(I134&lt;=0,"No Stock","")</f>
        <v/>
      </c>
    </row>
    <row r="135" spans="1:13" hidden="1" x14ac:dyDescent="0.25">
      <c r="A135" s="205">
        <v>130</v>
      </c>
      <c r="B135" s="203">
        <v>340</v>
      </c>
      <c r="C135" s="211" t="s">
        <v>824</v>
      </c>
      <c r="D135" s="204" t="s">
        <v>19</v>
      </c>
      <c r="E135" s="205" t="s">
        <v>118</v>
      </c>
      <c r="F135" s="219" t="s">
        <v>25</v>
      </c>
      <c r="G135" s="205" t="s">
        <v>83</v>
      </c>
      <c r="H135" s="205" t="s">
        <v>638</v>
      </c>
      <c r="I135" s="207">
        <v>2</v>
      </c>
      <c r="J135" s="207">
        <v>5</v>
      </c>
      <c r="K135" s="205"/>
      <c r="L135" s="205"/>
      <c r="M135" s="208" t="str">
        <f t="shared" si="2"/>
        <v/>
      </c>
    </row>
    <row r="136" spans="1:13" x14ac:dyDescent="0.25">
      <c r="A136" s="205">
        <v>131</v>
      </c>
      <c r="B136" s="203">
        <v>418</v>
      </c>
      <c r="C136" s="211" t="s">
        <v>999</v>
      </c>
      <c r="D136" s="204" t="s">
        <v>19</v>
      </c>
      <c r="E136" s="212" t="s">
        <v>1058</v>
      </c>
      <c r="F136" s="212" t="s">
        <v>1096</v>
      </c>
      <c r="G136" s="227" t="s">
        <v>83</v>
      </c>
      <c r="H136" s="205" t="s">
        <v>638</v>
      </c>
      <c r="I136" s="207">
        <v>0</v>
      </c>
      <c r="J136" s="207">
        <v>2</v>
      </c>
      <c r="K136" s="205"/>
      <c r="L136" s="205"/>
      <c r="M136" s="208" t="str">
        <f t="shared" si="2"/>
        <v>No Stock</v>
      </c>
    </row>
    <row r="137" spans="1:13" hidden="1" x14ac:dyDescent="0.25">
      <c r="A137" s="205">
        <v>132</v>
      </c>
      <c r="B137" s="203">
        <v>227</v>
      </c>
      <c r="C137" s="206" t="s">
        <v>129</v>
      </c>
      <c r="D137" s="206" t="s">
        <v>379</v>
      </c>
      <c r="E137" s="204" t="s">
        <v>573</v>
      </c>
      <c r="F137" s="206" t="s">
        <v>574</v>
      </c>
      <c r="G137" s="213" t="s">
        <v>83</v>
      </c>
      <c r="H137" s="206" t="s">
        <v>638</v>
      </c>
      <c r="I137" s="207">
        <v>3</v>
      </c>
      <c r="J137" s="207">
        <v>5</v>
      </c>
      <c r="K137" s="205"/>
      <c r="L137" s="205"/>
      <c r="M137" s="208" t="str">
        <f t="shared" si="2"/>
        <v/>
      </c>
    </row>
    <row r="138" spans="1:13" hidden="1" x14ac:dyDescent="0.25">
      <c r="A138" s="205">
        <v>133</v>
      </c>
      <c r="B138" s="203">
        <v>328</v>
      </c>
      <c r="C138" s="204" t="s">
        <v>810</v>
      </c>
      <c r="D138" s="204" t="s">
        <v>19</v>
      </c>
      <c r="E138" s="212" t="s">
        <v>816</v>
      </c>
      <c r="F138" s="212" t="s">
        <v>25</v>
      </c>
      <c r="G138" s="206" t="s">
        <v>198</v>
      </c>
      <c r="H138" s="205" t="s">
        <v>638</v>
      </c>
      <c r="I138" s="207">
        <v>1</v>
      </c>
      <c r="J138" s="207">
        <v>1</v>
      </c>
      <c r="K138" s="205"/>
      <c r="L138" s="205"/>
      <c r="M138" s="208" t="str">
        <f t="shared" si="2"/>
        <v/>
      </c>
    </row>
    <row r="139" spans="1:13" hidden="1" x14ac:dyDescent="0.25">
      <c r="A139" s="205">
        <v>134</v>
      </c>
      <c r="B139" s="203">
        <v>83</v>
      </c>
      <c r="C139" s="206" t="s">
        <v>948</v>
      </c>
      <c r="D139" s="206" t="s">
        <v>240</v>
      </c>
      <c r="E139" s="206" t="s">
        <v>401</v>
      </c>
      <c r="F139" s="206" t="s">
        <v>402</v>
      </c>
      <c r="G139" s="206" t="s">
        <v>47</v>
      </c>
      <c r="H139" s="206" t="s">
        <v>638</v>
      </c>
      <c r="I139" s="207">
        <v>2</v>
      </c>
      <c r="J139" s="207">
        <v>2</v>
      </c>
      <c r="K139" s="205"/>
      <c r="L139" s="205"/>
      <c r="M139" s="208" t="str">
        <f t="shared" si="2"/>
        <v/>
      </c>
    </row>
    <row r="140" spans="1:13" x14ac:dyDescent="0.25">
      <c r="A140" s="205">
        <v>135</v>
      </c>
      <c r="B140" s="203">
        <v>36</v>
      </c>
      <c r="C140" s="206" t="s">
        <v>129</v>
      </c>
      <c r="D140" s="206" t="s">
        <v>44</v>
      </c>
      <c r="E140" s="206" t="s">
        <v>130</v>
      </c>
      <c r="F140" s="206" t="s">
        <v>131</v>
      </c>
      <c r="G140" s="206" t="s">
        <v>132</v>
      </c>
      <c r="H140" s="206" t="s">
        <v>638</v>
      </c>
      <c r="I140" s="207">
        <v>0</v>
      </c>
      <c r="J140" s="207">
        <v>5</v>
      </c>
      <c r="K140" s="205"/>
      <c r="L140" s="205"/>
      <c r="M140" s="208" t="str">
        <f t="shared" si="2"/>
        <v>No Stock</v>
      </c>
    </row>
    <row r="141" spans="1:13" x14ac:dyDescent="0.25">
      <c r="A141" s="205">
        <v>136</v>
      </c>
      <c r="B141" s="203">
        <v>233</v>
      </c>
      <c r="C141" s="206" t="s">
        <v>557</v>
      </c>
      <c r="D141" s="206" t="s">
        <v>342</v>
      </c>
      <c r="E141" s="206" t="s">
        <v>581</v>
      </c>
      <c r="F141" s="206" t="s">
        <v>766</v>
      </c>
      <c r="G141" s="206" t="s">
        <v>83</v>
      </c>
      <c r="H141" s="206" t="s">
        <v>638</v>
      </c>
      <c r="I141" s="207">
        <v>0</v>
      </c>
      <c r="J141" s="215">
        <v>5</v>
      </c>
      <c r="K141" s="205"/>
      <c r="L141" s="205"/>
      <c r="M141" s="208" t="str">
        <f t="shared" si="2"/>
        <v>No Stock</v>
      </c>
    </row>
    <row r="142" spans="1:13" hidden="1" x14ac:dyDescent="0.25">
      <c r="A142" s="205">
        <v>137</v>
      </c>
      <c r="B142" s="203">
        <v>195</v>
      </c>
      <c r="C142" s="206" t="s">
        <v>501</v>
      </c>
      <c r="D142" s="206" t="s">
        <v>19</v>
      </c>
      <c r="E142" s="211" t="s">
        <v>510</v>
      </c>
      <c r="F142" s="211" t="s">
        <v>511</v>
      </c>
      <c r="G142" s="213" t="s">
        <v>38</v>
      </c>
      <c r="H142" s="206" t="s">
        <v>638</v>
      </c>
      <c r="I142" s="207">
        <v>1</v>
      </c>
      <c r="J142" s="215">
        <v>5</v>
      </c>
      <c r="K142" s="205"/>
      <c r="L142" s="205"/>
      <c r="M142" s="208" t="str">
        <f t="shared" si="2"/>
        <v/>
      </c>
    </row>
    <row r="143" spans="1:13" x14ac:dyDescent="0.25">
      <c r="A143" s="205">
        <v>138</v>
      </c>
      <c r="B143" s="203">
        <v>200</v>
      </c>
      <c r="C143" s="206" t="s">
        <v>523</v>
      </c>
      <c r="D143" s="206" t="s">
        <v>19</v>
      </c>
      <c r="E143" s="211" t="s">
        <v>521</v>
      </c>
      <c r="F143" s="211" t="s">
        <v>518</v>
      </c>
      <c r="G143" s="206" t="s">
        <v>103</v>
      </c>
      <c r="H143" s="206" t="s">
        <v>638</v>
      </c>
      <c r="I143" s="207">
        <v>0</v>
      </c>
      <c r="J143" s="215">
        <v>5</v>
      </c>
      <c r="K143" s="205"/>
      <c r="L143" s="205"/>
      <c r="M143" s="208" t="str">
        <f t="shared" si="2"/>
        <v>No Stock</v>
      </c>
    </row>
    <row r="144" spans="1:13" x14ac:dyDescent="0.25">
      <c r="A144" s="205">
        <v>139</v>
      </c>
      <c r="B144" s="203">
        <v>198</v>
      </c>
      <c r="C144" s="206" t="s">
        <v>523</v>
      </c>
      <c r="D144" s="206" t="s">
        <v>19</v>
      </c>
      <c r="E144" s="211" t="s">
        <v>484</v>
      </c>
      <c r="F144" s="211" t="s">
        <v>518</v>
      </c>
      <c r="G144" s="206" t="s">
        <v>103</v>
      </c>
      <c r="H144" s="206" t="s">
        <v>638</v>
      </c>
      <c r="I144" s="207">
        <v>0</v>
      </c>
      <c r="J144" s="207">
        <v>5</v>
      </c>
      <c r="K144" s="205"/>
      <c r="L144" s="205"/>
      <c r="M144" s="208" t="str">
        <f t="shared" si="2"/>
        <v>No Stock</v>
      </c>
    </row>
    <row r="145" spans="1:13" x14ac:dyDescent="0.25">
      <c r="A145" s="205">
        <v>140</v>
      </c>
      <c r="B145" s="203">
        <v>202</v>
      </c>
      <c r="C145" s="206" t="s">
        <v>523</v>
      </c>
      <c r="D145" s="206" t="s">
        <v>19</v>
      </c>
      <c r="E145" s="211" t="s">
        <v>627</v>
      </c>
      <c r="F145" s="214" t="s">
        <v>518</v>
      </c>
      <c r="G145" s="206" t="s">
        <v>103</v>
      </c>
      <c r="H145" s="206" t="s">
        <v>638</v>
      </c>
      <c r="I145" s="207">
        <v>0</v>
      </c>
      <c r="J145" s="207">
        <v>5</v>
      </c>
      <c r="K145" s="205"/>
      <c r="L145" s="205"/>
      <c r="M145" s="208" t="str">
        <f t="shared" si="2"/>
        <v>No Stock</v>
      </c>
    </row>
    <row r="146" spans="1:13" hidden="1" x14ac:dyDescent="0.25">
      <c r="A146" s="205">
        <v>141</v>
      </c>
      <c r="B146" s="203">
        <v>220</v>
      </c>
      <c r="C146" s="206" t="s">
        <v>129</v>
      </c>
      <c r="D146" s="206" t="s">
        <v>379</v>
      </c>
      <c r="E146" s="212" t="s">
        <v>794</v>
      </c>
      <c r="F146" s="214" t="s">
        <v>571</v>
      </c>
      <c r="G146" s="213" t="s">
        <v>83</v>
      </c>
      <c r="H146" s="206" t="s">
        <v>638</v>
      </c>
      <c r="I146" s="207">
        <v>5</v>
      </c>
      <c r="J146" s="207">
        <v>5</v>
      </c>
      <c r="K146" s="205"/>
      <c r="L146" s="205"/>
      <c r="M146" s="208" t="str">
        <f t="shared" si="2"/>
        <v/>
      </c>
    </row>
    <row r="147" spans="1:13" hidden="1" x14ac:dyDescent="0.25">
      <c r="A147" s="205">
        <v>142</v>
      </c>
      <c r="B147" s="203">
        <v>159</v>
      </c>
      <c r="C147" s="211" t="s">
        <v>534</v>
      </c>
      <c r="D147" s="206" t="s">
        <v>240</v>
      </c>
      <c r="E147" s="206" t="s">
        <v>441</v>
      </c>
      <c r="F147" s="206" t="s">
        <v>440</v>
      </c>
      <c r="G147" s="206" t="s">
        <v>47</v>
      </c>
      <c r="H147" s="206" t="s">
        <v>638</v>
      </c>
      <c r="I147" s="207">
        <v>1</v>
      </c>
      <c r="J147" s="207">
        <v>1</v>
      </c>
      <c r="K147" s="205"/>
      <c r="L147" s="205"/>
      <c r="M147" s="208" t="str">
        <f t="shared" si="2"/>
        <v/>
      </c>
    </row>
    <row r="148" spans="1:13" hidden="1" x14ac:dyDescent="0.25">
      <c r="A148" s="205">
        <v>143</v>
      </c>
      <c r="B148" s="203">
        <v>259</v>
      </c>
      <c r="C148" s="206" t="s">
        <v>557</v>
      </c>
      <c r="D148" s="206" t="s">
        <v>19</v>
      </c>
      <c r="E148" s="206" t="s">
        <v>641</v>
      </c>
      <c r="F148" s="206" t="s">
        <v>642</v>
      </c>
      <c r="G148" s="213" t="s">
        <v>83</v>
      </c>
      <c r="H148" s="206" t="s">
        <v>386</v>
      </c>
      <c r="I148" s="207">
        <v>1</v>
      </c>
      <c r="J148" s="207">
        <v>5</v>
      </c>
      <c r="K148" s="205"/>
      <c r="L148" s="205"/>
      <c r="M148" s="208" t="str">
        <f t="shared" si="2"/>
        <v/>
      </c>
    </row>
    <row r="149" spans="1:13" hidden="1" x14ac:dyDescent="0.25">
      <c r="A149" s="205">
        <v>144</v>
      </c>
      <c r="B149" s="203">
        <v>100</v>
      </c>
      <c r="C149" s="206" t="s">
        <v>272</v>
      </c>
      <c r="D149" s="206" t="s">
        <v>267</v>
      </c>
      <c r="E149" s="206" t="s">
        <v>273</v>
      </c>
      <c r="F149" s="206" t="s">
        <v>274</v>
      </c>
      <c r="G149" s="206" t="s">
        <v>38</v>
      </c>
      <c r="H149" s="206" t="s">
        <v>386</v>
      </c>
      <c r="I149" s="207">
        <v>1</v>
      </c>
      <c r="J149" s="207">
        <v>1</v>
      </c>
      <c r="K149" s="205"/>
      <c r="L149" s="205"/>
      <c r="M149" s="208" t="str">
        <f t="shared" si="2"/>
        <v/>
      </c>
    </row>
    <row r="150" spans="1:13" hidden="1" x14ac:dyDescent="0.25">
      <c r="A150" s="205">
        <v>145</v>
      </c>
      <c r="B150" s="203">
        <v>37</v>
      </c>
      <c r="C150" s="206" t="s">
        <v>129</v>
      </c>
      <c r="D150" s="206" t="s">
        <v>19</v>
      </c>
      <c r="E150" s="206" t="s">
        <v>554</v>
      </c>
      <c r="F150" s="206" t="s">
        <v>458</v>
      </c>
      <c r="G150" s="206" t="s">
        <v>132</v>
      </c>
      <c r="H150" s="206" t="s">
        <v>638</v>
      </c>
      <c r="I150" s="207">
        <v>3</v>
      </c>
      <c r="J150" s="207">
        <v>5</v>
      </c>
      <c r="K150" s="205"/>
      <c r="L150" s="205"/>
      <c r="M150" s="208" t="str">
        <f t="shared" si="2"/>
        <v/>
      </c>
    </row>
    <row r="151" spans="1:13" hidden="1" x14ac:dyDescent="0.25">
      <c r="A151" s="205">
        <v>146</v>
      </c>
      <c r="B151" s="203">
        <v>50</v>
      </c>
      <c r="C151" s="206" t="s">
        <v>18</v>
      </c>
      <c r="D151" s="206" t="s">
        <v>30</v>
      </c>
      <c r="E151" s="206" t="s">
        <v>554</v>
      </c>
      <c r="F151" s="206" t="s">
        <v>735</v>
      </c>
      <c r="G151" s="206" t="s">
        <v>83</v>
      </c>
      <c r="H151" s="206" t="s">
        <v>638</v>
      </c>
      <c r="I151" s="207">
        <v>1</v>
      </c>
      <c r="J151" s="207">
        <v>1</v>
      </c>
      <c r="K151" s="205"/>
      <c r="L151" s="205"/>
      <c r="M151" s="208" t="str">
        <f t="shared" si="2"/>
        <v/>
      </c>
    </row>
    <row r="152" spans="1:13" ht="22.5" hidden="1" x14ac:dyDescent="0.25">
      <c r="A152" s="205">
        <v>147</v>
      </c>
      <c r="B152" s="203">
        <v>216</v>
      </c>
      <c r="C152" s="211" t="s">
        <v>963</v>
      </c>
      <c r="D152" s="206" t="s">
        <v>342</v>
      </c>
      <c r="E152" s="211" t="s">
        <v>554</v>
      </c>
      <c r="F152" s="214" t="s">
        <v>567</v>
      </c>
      <c r="G152" s="213" t="s">
        <v>83</v>
      </c>
      <c r="H152" s="206" t="s">
        <v>638</v>
      </c>
      <c r="I152" s="207">
        <v>1</v>
      </c>
      <c r="J152" s="207">
        <v>2</v>
      </c>
      <c r="K152" s="205"/>
      <c r="L152" s="205"/>
      <c r="M152" s="208" t="str">
        <f t="shared" si="2"/>
        <v/>
      </c>
    </row>
    <row r="153" spans="1:13" hidden="1" x14ac:dyDescent="0.25">
      <c r="A153" s="205">
        <v>148</v>
      </c>
      <c r="B153" s="203">
        <v>218</v>
      </c>
      <c r="C153" s="206" t="s">
        <v>557</v>
      </c>
      <c r="D153" s="206" t="s">
        <v>379</v>
      </c>
      <c r="E153" s="211" t="s">
        <v>554</v>
      </c>
      <c r="F153" s="206" t="s">
        <v>560</v>
      </c>
      <c r="G153" s="213" t="s">
        <v>83</v>
      </c>
      <c r="H153" s="206" t="s">
        <v>638</v>
      </c>
      <c r="I153" s="207">
        <v>2</v>
      </c>
      <c r="J153" s="207">
        <v>5</v>
      </c>
      <c r="K153" s="205"/>
      <c r="L153" s="205"/>
      <c r="M153" s="208" t="str">
        <f t="shared" si="2"/>
        <v/>
      </c>
    </row>
    <row r="154" spans="1:13" hidden="1" x14ac:dyDescent="0.25">
      <c r="A154" s="205">
        <v>149</v>
      </c>
      <c r="B154" s="203">
        <v>224</v>
      </c>
      <c r="C154" s="206" t="s">
        <v>129</v>
      </c>
      <c r="D154" s="206" t="s">
        <v>379</v>
      </c>
      <c r="E154" s="211" t="s">
        <v>554</v>
      </c>
      <c r="F154" s="206" t="s">
        <v>668</v>
      </c>
      <c r="G154" s="213" t="s">
        <v>83</v>
      </c>
      <c r="H154" s="206" t="s">
        <v>638</v>
      </c>
      <c r="I154" s="207">
        <v>2</v>
      </c>
      <c r="J154" s="207">
        <v>5</v>
      </c>
      <c r="K154" s="205"/>
      <c r="L154" s="205"/>
      <c r="M154" s="208" t="str">
        <f t="shared" si="2"/>
        <v/>
      </c>
    </row>
    <row r="155" spans="1:13" hidden="1" x14ac:dyDescent="0.25">
      <c r="A155" s="205">
        <v>150</v>
      </c>
      <c r="B155" s="203">
        <v>225</v>
      </c>
      <c r="C155" s="206" t="s">
        <v>570</v>
      </c>
      <c r="D155" s="206" t="s">
        <v>379</v>
      </c>
      <c r="E155" s="211" t="s">
        <v>554</v>
      </c>
      <c r="F155" s="206" t="s">
        <v>670</v>
      </c>
      <c r="G155" s="213" t="s">
        <v>83</v>
      </c>
      <c r="H155" s="206" t="s">
        <v>638</v>
      </c>
      <c r="I155" s="207">
        <v>2</v>
      </c>
      <c r="J155" s="207">
        <v>2</v>
      </c>
      <c r="K155" s="205"/>
      <c r="L155" s="205"/>
      <c r="M155" s="208" t="str">
        <f t="shared" si="2"/>
        <v/>
      </c>
    </row>
    <row r="156" spans="1:13" x14ac:dyDescent="0.25">
      <c r="A156" s="205">
        <v>151</v>
      </c>
      <c r="B156" s="203">
        <v>226</v>
      </c>
      <c r="C156" s="206" t="s">
        <v>168</v>
      </c>
      <c r="D156" s="206" t="s">
        <v>248</v>
      </c>
      <c r="E156" s="211" t="s">
        <v>554</v>
      </c>
      <c r="F156" s="206" t="s">
        <v>572</v>
      </c>
      <c r="G156" s="213" t="s">
        <v>83</v>
      </c>
      <c r="H156" s="206" t="s">
        <v>638</v>
      </c>
      <c r="I156" s="207">
        <v>0</v>
      </c>
      <c r="J156" s="207">
        <v>2</v>
      </c>
      <c r="K156" s="205"/>
      <c r="L156" s="205"/>
      <c r="M156" s="208" t="str">
        <f t="shared" si="2"/>
        <v>No Stock</v>
      </c>
    </row>
    <row r="157" spans="1:13" hidden="1" x14ac:dyDescent="0.25">
      <c r="A157" s="205">
        <v>152</v>
      </c>
      <c r="B157" s="203">
        <v>228</v>
      </c>
      <c r="C157" s="206" t="s">
        <v>129</v>
      </c>
      <c r="D157" s="206" t="s">
        <v>379</v>
      </c>
      <c r="E157" s="211" t="s">
        <v>554</v>
      </c>
      <c r="F157" s="206" t="s">
        <v>967</v>
      </c>
      <c r="G157" s="213" t="s">
        <v>83</v>
      </c>
      <c r="H157" s="206" t="s">
        <v>638</v>
      </c>
      <c r="I157" s="207">
        <v>2</v>
      </c>
      <c r="J157" s="207">
        <v>5</v>
      </c>
      <c r="K157" s="205"/>
      <c r="L157" s="205"/>
      <c r="M157" s="208" t="str">
        <f t="shared" si="2"/>
        <v/>
      </c>
    </row>
    <row r="158" spans="1:13" hidden="1" x14ac:dyDescent="0.25">
      <c r="A158" s="205">
        <v>153</v>
      </c>
      <c r="B158" s="203">
        <v>348</v>
      </c>
      <c r="C158" s="204" t="s">
        <v>835</v>
      </c>
      <c r="D158" s="204" t="s">
        <v>19</v>
      </c>
      <c r="E158" s="205" t="s">
        <v>554</v>
      </c>
      <c r="F158" s="212" t="s">
        <v>808</v>
      </c>
      <c r="G158" s="205" t="s">
        <v>83</v>
      </c>
      <c r="H158" s="205" t="s">
        <v>386</v>
      </c>
      <c r="I158" s="207">
        <v>1</v>
      </c>
      <c r="J158" s="207">
        <v>5</v>
      </c>
      <c r="K158" s="205"/>
      <c r="L158" s="205"/>
      <c r="M158" s="208" t="str">
        <f t="shared" si="2"/>
        <v/>
      </c>
    </row>
    <row r="159" spans="1:13" hidden="1" x14ac:dyDescent="0.25">
      <c r="A159" s="205">
        <v>154</v>
      </c>
      <c r="B159" s="203">
        <v>350</v>
      </c>
      <c r="C159" s="211" t="s">
        <v>837</v>
      </c>
      <c r="D159" s="204" t="s">
        <v>19</v>
      </c>
      <c r="E159" s="205" t="s">
        <v>554</v>
      </c>
      <c r="F159" s="206" t="s">
        <v>840</v>
      </c>
      <c r="G159" s="205" t="s">
        <v>83</v>
      </c>
      <c r="H159" s="205" t="s">
        <v>638</v>
      </c>
      <c r="I159" s="207">
        <v>2</v>
      </c>
      <c r="J159" s="207">
        <v>5</v>
      </c>
      <c r="K159" s="205"/>
      <c r="L159" s="205"/>
      <c r="M159" s="208" t="str">
        <f t="shared" si="2"/>
        <v/>
      </c>
    </row>
    <row r="160" spans="1:13" x14ac:dyDescent="0.25">
      <c r="A160" s="205">
        <v>155</v>
      </c>
      <c r="B160" s="203">
        <v>354</v>
      </c>
      <c r="C160" s="204" t="s">
        <v>844</v>
      </c>
      <c r="D160" s="204" t="s">
        <v>19</v>
      </c>
      <c r="E160" s="205" t="s">
        <v>554</v>
      </c>
      <c r="F160" s="212" t="s">
        <v>845</v>
      </c>
      <c r="G160" s="205" t="s">
        <v>83</v>
      </c>
      <c r="H160" s="205" t="s">
        <v>638</v>
      </c>
      <c r="I160" s="207">
        <v>0</v>
      </c>
      <c r="J160" s="207">
        <v>5</v>
      </c>
      <c r="K160" s="205"/>
      <c r="L160" s="205"/>
      <c r="M160" s="208" t="str">
        <f t="shared" si="2"/>
        <v>No Stock</v>
      </c>
    </row>
    <row r="161" spans="1:13" hidden="1" x14ac:dyDescent="0.25">
      <c r="A161" s="205">
        <v>156</v>
      </c>
      <c r="B161" s="203">
        <v>355</v>
      </c>
      <c r="C161" s="204" t="s">
        <v>851</v>
      </c>
      <c r="D161" s="204" t="s">
        <v>19</v>
      </c>
      <c r="E161" s="205" t="s">
        <v>554</v>
      </c>
      <c r="F161" s="212" t="s">
        <v>982</v>
      </c>
      <c r="G161" s="205" t="s">
        <v>83</v>
      </c>
      <c r="H161" s="205" t="s">
        <v>638</v>
      </c>
      <c r="I161" s="207">
        <v>1</v>
      </c>
      <c r="J161" s="207">
        <v>5</v>
      </c>
      <c r="K161" s="205"/>
      <c r="L161" s="205"/>
      <c r="M161" s="208" t="str">
        <f t="shared" si="2"/>
        <v/>
      </c>
    </row>
    <row r="162" spans="1:13" hidden="1" x14ac:dyDescent="0.25">
      <c r="A162" s="205">
        <v>157</v>
      </c>
      <c r="B162" s="203">
        <v>436</v>
      </c>
      <c r="C162" s="216" t="s">
        <v>730</v>
      </c>
      <c r="D162" s="204" t="s">
        <v>19</v>
      </c>
      <c r="E162" s="204" t="s">
        <v>554</v>
      </c>
      <c r="F162" s="204" t="s">
        <v>1052</v>
      </c>
      <c r="G162" s="227" t="s">
        <v>22</v>
      </c>
      <c r="H162" s="205" t="s">
        <v>386</v>
      </c>
      <c r="I162" s="207">
        <v>1</v>
      </c>
      <c r="J162" s="207">
        <v>1</v>
      </c>
      <c r="K162" s="205"/>
      <c r="L162" s="205"/>
      <c r="M162" s="208" t="str">
        <f t="shared" si="2"/>
        <v/>
      </c>
    </row>
    <row r="163" spans="1:13" hidden="1" x14ac:dyDescent="0.25">
      <c r="A163" s="205">
        <v>158</v>
      </c>
      <c r="B163" s="203">
        <v>439</v>
      </c>
      <c r="C163" s="211" t="s">
        <v>999</v>
      </c>
      <c r="D163" s="204" t="s">
        <v>19</v>
      </c>
      <c r="E163" s="204" t="s">
        <v>554</v>
      </c>
      <c r="F163" s="216" t="s">
        <v>1059</v>
      </c>
      <c r="G163" s="227" t="s">
        <v>83</v>
      </c>
      <c r="H163" s="205" t="s">
        <v>638</v>
      </c>
      <c r="I163" s="207">
        <v>1</v>
      </c>
      <c r="J163" s="207">
        <v>1</v>
      </c>
      <c r="K163" s="205"/>
      <c r="L163" s="205"/>
      <c r="M163" s="208" t="str">
        <f t="shared" si="2"/>
        <v/>
      </c>
    </row>
    <row r="164" spans="1:13" hidden="1" x14ac:dyDescent="0.25">
      <c r="A164" s="205">
        <v>159</v>
      </c>
      <c r="B164" s="203">
        <v>469</v>
      </c>
      <c r="C164" s="205" t="s">
        <v>1133</v>
      </c>
      <c r="D164" s="206" t="s">
        <v>30</v>
      </c>
      <c r="E164" s="225" t="s">
        <v>554</v>
      </c>
      <c r="F164" s="228" t="s">
        <v>1138</v>
      </c>
      <c r="G164" s="229" t="s">
        <v>83</v>
      </c>
      <c r="H164" s="206" t="s">
        <v>638</v>
      </c>
      <c r="I164" s="207">
        <v>1</v>
      </c>
      <c r="J164" s="207">
        <v>1</v>
      </c>
      <c r="K164" s="205"/>
      <c r="L164" s="205"/>
      <c r="M164" s="208" t="str">
        <f t="shared" si="2"/>
        <v/>
      </c>
    </row>
    <row r="165" spans="1:13" hidden="1" x14ac:dyDescent="0.25">
      <c r="A165" s="205">
        <v>160</v>
      </c>
      <c r="B165" s="203">
        <v>287</v>
      </c>
      <c r="C165" s="206" t="s">
        <v>501</v>
      </c>
      <c r="D165" s="206" t="s">
        <v>19</v>
      </c>
      <c r="E165" s="212" t="s">
        <v>198</v>
      </c>
      <c r="F165" s="212" t="s">
        <v>953</v>
      </c>
      <c r="G165" s="204" t="s">
        <v>83</v>
      </c>
      <c r="H165" s="206" t="s">
        <v>386</v>
      </c>
      <c r="I165" s="207">
        <v>1</v>
      </c>
      <c r="J165" s="207">
        <v>5</v>
      </c>
      <c r="K165" s="205"/>
      <c r="L165" s="205"/>
      <c r="M165" s="208" t="str">
        <f t="shared" si="2"/>
        <v/>
      </c>
    </row>
    <row r="166" spans="1:13" hidden="1" x14ac:dyDescent="0.25">
      <c r="A166" s="205">
        <v>161</v>
      </c>
      <c r="B166" s="203">
        <v>378</v>
      </c>
      <c r="C166" s="206" t="s">
        <v>915</v>
      </c>
      <c r="D166" s="204" t="s">
        <v>866</v>
      </c>
      <c r="E166" s="211" t="s">
        <v>198</v>
      </c>
      <c r="F166" s="214" t="s">
        <v>554</v>
      </c>
      <c r="G166" s="214" t="s">
        <v>83</v>
      </c>
      <c r="H166" s="205" t="s">
        <v>638</v>
      </c>
      <c r="I166" s="207">
        <v>1</v>
      </c>
      <c r="J166" s="207">
        <v>2</v>
      </c>
      <c r="K166" s="205"/>
      <c r="L166" s="205"/>
      <c r="M166" s="208" t="str">
        <f t="shared" si="2"/>
        <v/>
      </c>
    </row>
    <row r="167" spans="1:13" hidden="1" x14ac:dyDescent="0.25">
      <c r="A167" s="205">
        <v>162</v>
      </c>
      <c r="B167" s="203">
        <v>397</v>
      </c>
      <c r="C167" s="204" t="s">
        <v>945</v>
      </c>
      <c r="D167" s="204" t="s">
        <v>866</v>
      </c>
      <c r="E167" s="214" t="s">
        <v>198</v>
      </c>
      <c r="F167" s="214" t="s">
        <v>554</v>
      </c>
      <c r="G167" s="214" t="s">
        <v>83</v>
      </c>
      <c r="H167" s="205" t="s">
        <v>386</v>
      </c>
      <c r="I167" s="207">
        <v>2</v>
      </c>
      <c r="J167" s="207">
        <v>2</v>
      </c>
      <c r="K167" s="205"/>
      <c r="L167" s="205"/>
      <c r="M167" s="208" t="str">
        <f t="shared" si="2"/>
        <v/>
      </c>
    </row>
    <row r="168" spans="1:13" hidden="1" x14ac:dyDescent="0.25">
      <c r="A168" s="205">
        <v>163</v>
      </c>
      <c r="B168" s="203">
        <v>396</v>
      </c>
      <c r="C168" s="204" t="s">
        <v>945</v>
      </c>
      <c r="D168" s="204" t="s">
        <v>866</v>
      </c>
      <c r="E168" s="214" t="s">
        <v>947</v>
      </c>
      <c r="F168" s="214" t="s">
        <v>554</v>
      </c>
      <c r="G168" s="214" t="s">
        <v>83</v>
      </c>
      <c r="H168" s="205" t="s">
        <v>386</v>
      </c>
      <c r="I168" s="207">
        <v>1</v>
      </c>
      <c r="J168" s="207">
        <v>2</v>
      </c>
      <c r="K168" s="205"/>
      <c r="L168" s="205"/>
      <c r="M168" s="208" t="str">
        <f t="shared" si="2"/>
        <v/>
      </c>
    </row>
    <row r="169" spans="1:13" x14ac:dyDescent="0.25">
      <c r="A169" s="205">
        <v>164</v>
      </c>
      <c r="B169" s="203">
        <v>461</v>
      </c>
      <c r="C169" s="206" t="s">
        <v>1113</v>
      </c>
      <c r="D169" s="206" t="s">
        <v>30</v>
      </c>
      <c r="E169" s="225" t="s">
        <v>1114</v>
      </c>
      <c r="F169" s="225" t="s">
        <v>198</v>
      </c>
      <c r="G169" s="216" t="s">
        <v>83</v>
      </c>
      <c r="H169" s="206" t="s">
        <v>386</v>
      </c>
      <c r="I169" s="207">
        <v>0</v>
      </c>
      <c r="J169" s="207">
        <v>5</v>
      </c>
      <c r="K169" s="205"/>
      <c r="L169" s="205"/>
      <c r="M169" s="208" t="str">
        <f t="shared" si="2"/>
        <v>No Stock</v>
      </c>
    </row>
    <row r="170" spans="1:13" hidden="1" x14ac:dyDescent="0.25">
      <c r="A170" s="205">
        <v>165</v>
      </c>
      <c r="B170" s="203">
        <v>90</v>
      </c>
      <c r="C170" s="206" t="s">
        <v>530</v>
      </c>
      <c r="D170" s="206" t="s">
        <v>18</v>
      </c>
      <c r="E170" s="206" t="s">
        <v>253</v>
      </c>
      <c r="F170" s="206" t="s">
        <v>254</v>
      </c>
      <c r="G170" s="206" t="s">
        <v>252</v>
      </c>
      <c r="H170" s="206" t="s">
        <v>638</v>
      </c>
      <c r="I170" s="207">
        <v>2</v>
      </c>
      <c r="J170" s="207">
        <v>5</v>
      </c>
      <c r="K170" s="205"/>
      <c r="L170" s="205"/>
      <c r="M170" s="208" t="str">
        <f t="shared" si="2"/>
        <v/>
      </c>
    </row>
    <row r="171" spans="1:13" hidden="1" x14ac:dyDescent="0.25">
      <c r="A171" s="205">
        <v>166</v>
      </c>
      <c r="B171" s="203">
        <v>39</v>
      </c>
      <c r="C171" s="206" t="s">
        <v>134</v>
      </c>
      <c r="D171" s="206" t="s">
        <v>19</v>
      </c>
      <c r="E171" s="206" t="s">
        <v>135</v>
      </c>
      <c r="F171" s="206" t="s">
        <v>136</v>
      </c>
      <c r="G171" s="206" t="s">
        <v>83</v>
      </c>
      <c r="H171" s="206" t="s">
        <v>386</v>
      </c>
      <c r="I171" s="207">
        <v>1</v>
      </c>
      <c r="J171" s="207">
        <v>2</v>
      </c>
      <c r="K171" s="205"/>
      <c r="L171" s="205"/>
      <c r="M171" s="208" t="str">
        <f t="shared" si="2"/>
        <v/>
      </c>
    </row>
    <row r="172" spans="1:13" hidden="1" x14ac:dyDescent="0.25">
      <c r="A172" s="205">
        <v>167</v>
      </c>
      <c r="B172" s="203">
        <v>175</v>
      </c>
      <c r="C172" s="211" t="s">
        <v>531</v>
      </c>
      <c r="D172" s="212" t="s">
        <v>25</v>
      </c>
      <c r="E172" s="206" t="s">
        <v>472</v>
      </c>
      <c r="F172" s="206" t="s">
        <v>471</v>
      </c>
      <c r="G172" s="213" t="s">
        <v>83</v>
      </c>
      <c r="H172" s="206" t="s">
        <v>386</v>
      </c>
      <c r="I172" s="207">
        <v>1</v>
      </c>
      <c r="J172" s="207">
        <v>1</v>
      </c>
      <c r="K172" s="205"/>
      <c r="L172" s="205"/>
      <c r="M172" s="208" t="str">
        <f t="shared" si="2"/>
        <v/>
      </c>
    </row>
    <row r="173" spans="1:13" hidden="1" x14ac:dyDescent="0.25">
      <c r="A173" s="205">
        <v>168</v>
      </c>
      <c r="B173" s="203">
        <v>146</v>
      </c>
      <c r="C173" s="206" t="s">
        <v>168</v>
      </c>
      <c r="D173" s="206" t="s">
        <v>110</v>
      </c>
      <c r="E173" s="206" t="s">
        <v>423</v>
      </c>
      <c r="F173" s="206" t="s">
        <v>424</v>
      </c>
      <c r="G173" s="206" t="s">
        <v>80</v>
      </c>
      <c r="H173" s="206" t="s">
        <v>386</v>
      </c>
      <c r="I173" s="207">
        <v>1</v>
      </c>
      <c r="J173" s="207">
        <v>1</v>
      </c>
      <c r="K173" s="205"/>
      <c r="L173" s="205"/>
      <c r="M173" s="208" t="str">
        <f t="shared" si="2"/>
        <v/>
      </c>
    </row>
    <row r="174" spans="1:13" x14ac:dyDescent="0.25">
      <c r="A174" s="205">
        <v>169</v>
      </c>
      <c r="B174" s="203">
        <v>209</v>
      </c>
      <c r="C174" s="206" t="s">
        <v>555</v>
      </c>
      <c r="D174" s="206" t="s">
        <v>342</v>
      </c>
      <c r="E174" s="212" t="s">
        <v>563</v>
      </c>
      <c r="F174" s="212" t="s">
        <v>808</v>
      </c>
      <c r="G174" s="213" t="s">
        <v>22</v>
      </c>
      <c r="H174" s="206" t="s">
        <v>638</v>
      </c>
      <c r="I174" s="207">
        <v>0</v>
      </c>
      <c r="J174" s="207">
        <v>5</v>
      </c>
      <c r="K174" s="205"/>
      <c r="L174" s="205"/>
      <c r="M174" s="208" t="str">
        <f t="shared" si="2"/>
        <v>No Stock</v>
      </c>
    </row>
    <row r="175" spans="1:13" x14ac:dyDescent="0.25">
      <c r="A175" s="205">
        <v>170</v>
      </c>
      <c r="B175" s="203">
        <v>211</v>
      </c>
      <c r="C175" s="205" t="s">
        <v>555</v>
      </c>
      <c r="D175" s="206" t="s">
        <v>342</v>
      </c>
      <c r="E175" s="212" t="s">
        <v>759</v>
      </c>
      <c r="F175" s="212" t="s">
        <v>184</v>
      </c>
      <c r="G175" s="213" t="s">
        <v>22</v>
      </c>
      <c r="H175" s="206" t="s">
        <v>638</v>
      </c>
      <c r="I175" s="207">
        <v>0</v>
      </c>
      <c r="J175" s="207">
        <v>5</v>
      </c>
      <c r="K175" s="205"/>
      <c r="L175" s="205"/>
      <c r="M175" s="208" t="str">
        <f t="shared" si="2"/>
        <v>No Stock</v>
      </c>
    </row>
    <row r="176" spans="1:13" hidden="1" x14ac:dyDescent="0.25">
      <c r="A176" s="205">
        <v>171</v>
      </c>
      <c r="B176" s="203">
        <v>210</v>
      </c>
      <c r="C176" s="206" t="s">
        <v>555</v>
      </c>
      <c r="D176" s="206" t="s">
        <v>342</v>
      </c>
      <c r="E176" s="212" t="s">
        <v>565</v>
      </c>
      <c r="F176" s="212" t="s">
        <v>808</v>
      </c>
      <c r="G176" s="213" t="s">
        <v>22</v>
      </c>
      <c r="H176" s="206" t="s">
        <v>638</v>
      </c>
      <c r="I176" s="207">
        <v>3</v>
      </c>
      <c r="J176" s="207">
        <v>5</v>
      </c>
      <c r="K176" s="205"/>
      <c r="L176" s="205"/>
      <c r="M176" s="208" t="str">
        <f t="shared" si="2"/>
        <v/>
      </c>
    </row>
    <row r="177" spans="1:13" x14ac:dyDescent="0.25">
      <c r="A177" s="205">
        <v>172</v>
      </c>
      <c r="B177" s="203">
        <v>212</v>
      </c>
      <c r="C177" s="205" t="s">
        <v>555</v>
      </c>
      <c r="D177" s="206" t="s">
        <v>342</v>
      </c>
      <c r="E177" s="212" t="s">
        <v>760</v>
      </c>
      <c r="F177" s="212" t="s">
        <v>184</v>
      </c>
      <c r="G177" s="213" t="s">
        <v>22</v>
      </c>
      <c r="H177" s="206" t="s">
        <v>638</v>
      </c>
      <c r="I177" s="207">
        <v>0</v>
      </c>
      <c r="J177" s="207">
        <v>5</v>
      </c>
      <c r="K177" s="205"/>
      <c r="L177" s="205"/>
      <c r="M177" s="208" t="str">
        <f t="shared" si="2"/>
        <v>No Stock</v>
      </c>
    </row>
    <row r="178" spans="1:13" x14ac:dyDescent="0.25">
      <c r="A178" s="205">
        <v>173</v>
      </c>
      <c r="B178" s="203">
        <v>320</v>
      </c>
      <c r="C178" s="205" t="s">
        <v>905</v>
      </c>
      <c r="D178" s="204" t="s">
        <v>866</v>
      </c>
      <c r="E178" s="212" t="s">
        <v>914</v>
      </c>
      <c r="F178" s="212" t="s">
        <v>808</v>
      </c>
      <c r="G178" s="212" t="s">
        <v>808</v>
      </c>
      <c r="H178" s="205" t="s">
        <v>386</v>
      </c>
      <c r="I178" s="207">
        <v>0</v>
      </c>
      <c r="J178" s="207">
        <v>10</v>
      </c>
      <c r="K178" s="205"/>
      <c r="L178" s="205"/>
      <c r="M178" s="208" t="str">
        <f t="shared" si="2"/>
        <v>No Stock</v>
      </c>
    </row>
    <row r="179" spans="1:13" hidden="1" x14ac:dyDescent="0.25">
      <c r="A179" s="205">
        <v>174</v>
      </c>
      <c r="B179" s="209">
        <v>319</v>
      </c>
      <c r="C179" s="218" t="s">
        <v>905</v>
      </c>
      <c r="D179" s="218" t="s">
        <v>19</v>
      </c>
      <c r="E179" s="222" t="s">
        <v>807</v>
      </c>
      <c r="F179" s="222" t="s">
        <v>808</v>
      </c>
      <c r="G179" s="222" t="s">
        <v>808</v>
      </c>
      <c r="H179" s="220" t="s">
        <v>386</v>
      </c>
      <c r="I179" s="207">
        <v>3</v>
      </c>
      <c r="J179" s="207">
        <v>10</v>
      </c>
      <c r="K179" s="205"/>
      <c r="L179" s="205"/>
      <c r="M179" s="208" t="str">
        <f t="shared" si="2"/>
        <v/>
      </c>
    </row>
    <row r="180" spans="1:13" x14ac:dyDescent="0.25">
      <c r="A180" s="205">
        <v>175</v>
      </c>
      <c r="B180" s="203">
        <v>409</v>
      </c>
      <c r="C180" s="204" t="s">
        <v>850</v>
      </c>
      <c r="D180" s="204" t="s">
        <v>19</v>
      </c>
      <c r="E180" s="204" t="s">
        <v>886</v>
      </c>
      <c r="F180" s="212" t="s">
        <v>808</v>
      </c>
      <c r="G180" s="212" t="s">
        <v>808</v>
      </c>
      <c r="H180" s="205" t="s">
        <v>638</v>
      </c>
      <c r="I180" s="207">
        <v>0</v>
      </c>
      <c r="J180" s="207">
        <v>3</v>
      </c>
      <c r="K180" s="205"/>
      <c r="L180" s="205"/>
      <c r="M180" s="208" t="str">
        <f t="shared" si="2"/>
        <v>No Stock</v>
      </c>
    </row>
    <row r="181" spans="1:13" hidden="1" x14ac:dyDescent="0.25">
      <c r="A181" s="205">
        <v>176</v>
      </c>
      <c r="B181" s="203">
        <v>477</v>
      </c>
      <c r="C181" s="205" t="s">
        <v>1133</v>
      </c>
      <c r="D181" s="206" t="s">
        <v>30</v>
      </c>
      <c r="E181" s="227" t="s">
        <v>1156</v>
      </c>
      <c r="F181" s="230" t="s">
        <v>22</v>
      </c>
      <c r="G181" s="229" t="s">
        <v>554</v>
      </c>
      <c r="H181" s="206" t="s">
        <v>638</v>
      </c>
      <c r="I181" s="207">
        <v>1</v>
      </c>
      <c r="J181" s="207">
        <v>1</v>
      </c>
      <c r="K181" s="205"/>
      <c r="L181" s="205"/>
      <c r="M181" s="208" t="str">
        <f t="shared" si="2"/>
        <v/>
      </c>
    </row>
    <row r="182" spans="1:13" hidden="1" x14ac:dyDescent="0.25">
      <c r="A182" s="205">
        <v>177</v>
      </c>
      <c r="B182" s="203">
        <v>311</v>
      </c>
      <c r="C182" s="205" t="s">
        <v>786</v>
      </c>
      <c r="D182" s="204" t="s">
        <v>19</v>
      </c>
      <c r="E182" s="211" t="s">
        <v>707</v>
      </c>
      <c r="F182" s="205" t="s">
        <v>787</v>
      </c>
      <c r="G182" s="205" t="s">
        <v>141</v>
      </c>
      <c r="H182" s="205" t="s">
        <v>386</v>
      </c>
      <c r="I182" s="207">
        <v>1</v>
      </c>
      <c r="J182" s="207">
        <v>1</v>
      </c>
      <c r="K182" s="205"/>
      <c r="L182" s="205"/>
      <c r="M182" s="208" t="str">
        <f t="shared" si="2"/>
        <v/>
      </c>
    </row>
    <row r="183" spans="1:13" hidden="1" x14ac:dyDescent="0.25">
      <c r="A183" s="205">
        <v>178</v>
      </c>
      <c r="B183" s="203">
        <v>360</v>
      </c>
      <c r="C183" s="204" t="s">
        <v>857</v>
      </c>
      <c r="D183" s="204" t="s">
        <v>19</v>
      </c>
      <c r="E183" s="212" t="s">
        <v>859</v>
      </c>
      <c r="F183" s="212" t="s">
        <v>858</v>
      </c>
      <c r="G183" s="205" t="s">
        <v>860</v>
      </c>
      <c r="H183" s="205" t="s">
        <v>386</v>
      </c>
      <c r="I183" s="207">
        <v>1</v>
      </c>
      <c r="J183" s="207">
        <v>1</v>
      </c>
      <c r="K183" s="205"/>
      <c r="L183" s="205"/>
      <c r="M183" s="208" t="str">
        <f t="shared" si="2"/>
        <v/>
      </c>
    </row>
    <row r="184" spans="1:13" hidden="1" x14ac:dyDescent="0.25">
      <c r="A184" s="205">
        <v>179</v>
      </c>
      <c r="B184" s="203">
        <v>280</v>
      </c>
      <c r="C184" s="206" t="s">
        <v>688</v>
      </c>
      <c r="D184" s="206" t="s">
        <v>19</v>
      </c>
      <c r="E184" s="211" t="s">
        <v>689</v>
      </c>
      <c r="F184" s="216" t="s">
        <v>690</v>
      </c>
      <c r="G184" s="204" t="s">
        <v>83</v>
      </c>
      <c r="H184" s="206" t="s">
        <v>638</v>
      </c>
      <c r="I184" s="207">
        <v>1</v>
      </c>
      <c r="J184" s="207">
        <v>1</v>
      </c>
      <c r="K184" s="205"/>
      <c r="L184" s="205"/>
      <c r="M184" s="208" t="str">
        <f t="shared" si="2"/>
        <v/>
      </c>
    </row>
    <row r="185" spans="1:13" x14ac:dyDescent="0.25">
      <c r="A185" s="205">
        <v>180</v>
      </c>
      <c r="B185" s="203">
        <v>244</v>
      </c>
      <c r="C185" s="206" t="s">
        <v>557</v>
      </c>
      <c r="D185" s="206" t="s">
        <v>30</v>
      </c>
      <c r="E185" s="214" t="s">
        <v>595</v>
      </c>
      <c r="F185" s="216" t="s">
        <v>375</v>
      </c>
      <c r="G185" s="206" t="s">
        <v>86</v>
      </c>
      <c r="H185" s="206" t="s">
        <v>386</v>
      </c>
      <c r="I185" s="207">
        <v>0</v>
      </c>
      <c r="J185" s="207">
        <v>5</v>
      </c>
      <c r="K185" s="205"/>
      <c r="L185" s="205"/>
      <c r="M185" s="208" t="str">
        <f t="shared" si="2"/>
        <v>No Stock</v>
      </c>
    </row>
    <row r="186" spans="1:13" hidden="1" x14ac:dyDescent="0.25">
      <c r="A186" s="205">
        <v>181</v>
      </c>
      <c r="B186" s="203">
        <v>254</v>
      </c>
      <c r="C186" s="206" t="s">
        <v>557</v>
      </c>
      <c r="D186" s="206" t="s">
        <v>243</v>
      </c>
      <c r="E186" s="204" t="s">
        <v>1154</v>
      </c>
      <c r="F186" s="204" t="s">
        <v>927</v>
      </c>
      <c r="G186" s="206" t="s">
        <v>83</v>
      </c>
      <c r="H186" s="206" t="s">
        <v>386</v>
      </c>
      <c r="I186" s="207">
        <v>1</v>
      </c>
      <c r="J186" s="207">
        <v>1</v>
      </c>
      <c r="K186" s="205"/>
      <c r="L186" s="205"/>
      <c r="M186" s="208" t="str">
        <f t="shared" si="2"/>
        <v/>
      </c>
    </row>
    <row r="187" spans="1:13" hidden="1" x14ac:dyDescent="0.25">
      <c r="A187" s="205">
        <v>182</v>
      </c>
      <c r="B187" s="203">
        <v>445</v>
      </c>
      <c r="C187" s="214" t="s">
        <v>1072</v>
      </c>
      <c r="D187" s="204" t="s">
        <v>19</v>
      </c>
      <c r="E187" s="216" t="s">
        <v>1071</v>
      </c>
      <c r="F187" s="216" t="s">
        <v>1071</v>
      </c>
      <c r="G187" s="227" t="s">
        <v>83</v>
      </c>
      <c r="H187" s="205" t="s">
        <v>638</v>
      </c>
      <c r="I187" s="207">
        <v>1</v>
      </c>
      <c r="J187" s="207">
        <v>1</v>
      </c>
      <c r="K187" s="205"/>
      <c r="L187" s="205"/>
      <c r="M187" s="208" t="str">
        <f t="shared" si="2"/>
        <v/>
      </c>
    </row>
    <row r="188" spans="1:13" x14ac:dyDescent="0.25">
      <c r="A188" s="205">
        <v>183</v>
      </c>
      <c r="B188" s="203">
        <v>410</v>
      </c>
      <c r="C188" s="204" t="s">
        <v>850</v>
      </c>
      <c r="D188" s="204" t="s">
        <v>19</v>
      </c>
      <c r="E188" s="223" t="s">
        <v>849</v>
      </c>
      <c r="F188" s="212" t="s">
        <v>808</v>
      </c>
      <c r="G188" s="212" t="s">
        <v>808</v>
      </c>
      <c r="H188" s="205" t="s">
        <v>638</v>
      </c>
      <c r="I188" s="207">
        <v>0</v>
      </c>
      <c r="J188" s="207">
        <v>3</v>
      </c>
      <c r="K188" s="205"/>
      <c r="L188" s="205"/>
      <c r="M188" s="208" t="str">
        <f t="shared" si="2"/>
        <v>No Stock</v>
      </c>
    </row>
    <row r="189" spans="1:13" x14ac:dyDescent="0.25">
      <c r="A189" s="205">
        <v>184</v>
      </c>
      <c r="B189" s="203">
        <v>264</v>
      </c>
      <c r="C189" s="212" t="s">
        <v>409</v>
      </c>
      <c r="D189" s="206" t="s">
        <v>19</v>
      </c>
      <c r="E189" s="212" t="s">
        <v>650</v>
      </c>
      <c r="F189" s="206" t="s">
        <v>646</v>
      </c>
      <c r="G189" s="213" t="s">
        <v>109</v>
      </c>
      <c r="H189" s="206" t="s">
        <v>386</v>
      </c>
      <c r="I189" s="207">
        <v>0</v>
      </c>
      <c r="J189" s="207">
        <v>1</v>
      </c>
      <c r="K189" s="205"/>
      <c r="L189" s="205"/>
      <c r="M189" s="208" t="str">
        <f t="shared" si="2"/>
        <v>No Stock</v>
      </c>
    </row>
    <row r="190" spans="1:13" hidden="1" x14ac:dyDescent="0.25">
      <c r="A190" s="205">
        <v>185</v>
      </c>
      <c r="B190" s="203">
        <v>306</v>
      </c>
      <c r="C190" s="204" t="s">
        <v>696</v>
      </c>
      <c r="D190" s="204" t="s">
        <v>19</v>
      </c>
      <c r="E190" s="206" t="s">
        <v>771</v>
      </c>
      <c r="F190" s="206" t="s">
        <v>780</v>
      </c>
      <c r="G190" s="205" t="s">
        <v>83</v>
      </c>
      <c r="H190" s="205" t="s">
        <v>386</v>
      </c>
      <c r="I190" s="207">
        <v>1</v>
      </c>
      <c r="J190" s="207">
        <v>1</v>
      </c>
      <c r="K190" s="205"/>
      <c r="L190" s="205"/>
      <c r="M190" s="208" t="str">
        <f t="shared" si="2"/>
        <v/>
      </c>
    </row>
    <row r="191" spans="1:13" hidden="1" x14ac:dyDescent="0.25">
      <c r="A191" s="205">
        <v>186</v>
      </c>
      <c r="B191" s="203">
        <v>310</v>
      </c>
      <c r="C191" s="204" t="s">
        <v>784</v>
      </c>
      <c r="D191" s="204" t="s">
        <v>19</v>
      </c>
      <c r="E191" s="206" t="s">
        <v>783</v>
      </c>
      <c r="F191" s="212" t="s">
        <v>785</v>
      </c>
      <c r="G191" s="205" t="s">
        <v>83</v>
      </c>
      <c r="H191" s="205" t="s">
        <v>386</v>
      </c>
      <c r="I191" s="207">
        <v>1</v>
      </c>
      <c r="J191" s="207">
        <v>1</v>
      </c>
      <c r="K191" s="205"/>
      <c r="L191" s="205"/>
      <c r="M191" s="208" t="str">
        <f t="shared" si="2"/>
        <v/>
      </c>
    </row>
    <row r="192" spans="1:13" x14ac:dyDescent="0.25">
      <c r="A192" s="205">
        <v>187</v>
      </c>
      <c r="B192" s="203">
        <v>127</v>
      </c>
      <c r="C192" s="206" t="s">
        <v>333</v>
      </c>
      <c r="D192" s="206" t="s">
        <v>328</v>
      </c>
      <c r="E192" s="206" t="s">
        <v>336</v>
      </c>
      <c r="F192" s="206" t="s">
        <v>337</v>
      </c>
      <c r="G192" s="206" t="s">
        <v>92</v>
      </c>
      <c r="H192" s="206" t="s">
        <v>386</v>
      </c>
      <c r="I192" s="207">
        <v>0</v>
      </c>
      <c r="J192" s="207">
        <v>5</v>
      </c>
      <c r="K192" s="205"/>
      <c r="L192" s="205"/>
      <c r="M192" s="208" t="str">
        <f t="shared" si="2"/>
        <v>No Stock</v>
      </c>
    </row>
    <row r="193" spans="1:13" hidden="1" x14ac:dyDescent="0.25">
      <c r="A193" s="205">
        <v>188</v>
      </c>
      <c r="B193" s="203">
        <v>336</v>
      </c>
      <c r="C193" s="211" t="s">
        <v>676</v>
      </c>
      <c r="D193" s="204" t="s">
        <v>19</v>
      </c>
      <c r="E193" s="211" t="s">
        <v>795</v>
      </c>
      <c r="F193" s="219" t="s">
        <v>25</v>
      </c>
      <c r="G193" s="205" t="s">
        <v>774</v>
      </c>
      <c r="H193" s="205" t="s">
        <v>638</v>
      </c>
      <c r="I193" s="207">
        <v>1</v>
      </c>
      <c r="J193" s="207">
        <v>1</v>
      </c>
      <c r="K193" s="205"/>
      <c r="L193" s="205"/>
      <c r="M193" s="208" t="str">
        <f t="shared" si="2"/>
        <v/>
      </c>
    </row>
    <row r="194" spans="1:13" ht="157.5" hidden="1" x14ac:dyDescent="0.25">
      <c r="A194" s="205">
        <v>189</v>
      </c>
      <c r="B194" s="203">
        <v>76</v>
      </c>
      <c r="C194" s="211" t="s">
        <v>525</v>
      </c>
      <c r="D194" s="206" t="s">
        <v>217</v>
      </c>
      <c r="E194" s="206" t="s">
        <v>225</v>
      </c>
      <c r="F194" s="206" t="s">
        <v>226</v>
      </c>
      <c r="G194" s="206" t="s">
        <v>80</v>
      </c>
      <c r="H194" s="206" t="s">
        <v>638</v>
      </c>
      <c r="I194" s="207">
        <v>1</v>
      </c>
      <c r="J194" s="207">
        <v>5</v>
      </c>
      <c r="K194" s="205"/>
      <c r="L194" s="205"/>
      <c r="M194" s="208" t="str">
        <f t="shared" si="2"/>
        <v/>
      </c>
    </row>
    <row r="195" spans="1:13" hidden="1" x14ac:dyDescent="0.25">
      <c r="A195" s="205">
        <v>190</v>
      </c>
      <c r="B195" s="203">
        <v>120</v>
      </c>
      <c r="C195" s="211" t="s">
        <v>532</v>
      </c>
      <c r="D195" s="211" t="s">
        <v>110</v>
      </c>
      <c r="E195" s="206" t="s">
        <v>314</v>
      </c>
      <c r="F195" s="206" t="s">
        <v>315</v>
      </c>
      <c r="G195" s="206" t="s">
        <v>83</v>
      </c>
      <c r="H195" s="206" t="s">
        <v>638</v>
      </c>
      <c r="I195" s="207">
        <v>1</v>
      </c>
      <c r="J195" s="207">
        <v>1</v>
      </c>
      <c r="K195" s="205"/>
      <c r="L195" s="205"/>
      <c r="M195" s="208" t="str">
        <f t="shared" si="2"/>
        <v/>
      </c>
    </row>
    <row r="196" spans="1:13" hidden="1" x14ac:dyDescent="0.25">
      <c r="A196" s="205">
        <v>191</v>
      </c>
      <c r="B196" s="203">
        <v>359</v>
      </c>
      <c r="C196" s="204" t="s">
        <v>557</v>
      </c>
      <c r="D196" s="204" t="s">
        <v>19</v>
      </c>
      <c r="E196" s="212" t="s">
        <v>856</v>
      </c>
      <c r="F196" s="205" t="s">
        <v>554</v>
      </c>
      <c r="G196" s="205" t="s">
        <v>492</v>
      </c>
      <c r="H196" s="205" t="s">
        <v>386</v>
      </c>
      <c r="I196" s="207">
        <v>5</v>
      </c>
      <c r="J196" s="207">
        <v>5</v>
      </c>
      <c r="K196" s="205"/>
      <c r="L196" s="205"/>
      <c r="M196" s="208" t="str">
        <f t="shared" si="2"/>
        <v/>
      </c>
    </row>
    <row r="197" spans="1:13" hidden="1" x14ac:dyDescent="0.25">
      <c r="A197" s="205">
        <v>192</v>
      </c>
      <c r="B197" s="203">
        <v>422</v>
      </c>
      <c r="C197" s="211" t="s">
        <v>999</v>
      </c>
      <c r="D197" s="204" t="s">
        <v>19</v>
      </c>
      <c r="E197" s="212" t="s">
        <v>1001</v>
      </c>
      <c r="F197" s="227" t="s">
        <v>808</v>
      </c>
      <c r="G197" s="227" t="s">
        <v>808</v>
      </c>
      <c r="H197" s="205" t="s">
        <v>638</v>
      </c>
      <c r="I197" s="207">
        <v>2</v>
      </c>
      <c r="J197" s="207">
        <v>5</v>
      </c>
      <c r="K197" s="205"/>
      <c r="L197" s="205"/>
      <c r="M197" s="208" t="str">
        <f t="shared" si="2"/>
        <v/>
      </c>
    </row>
    <row r="198" spans="1:13" hidden="1" x14ac:dyDescent="0.25">
      <c r="A198" s="205">
        <v>193</v>
      </c>
      <c r="B198" s="203">
        <v>187</v>
      </c>
      <c r="C198" s="206" t="s">
        <v>501</v>
      </c>
      <c r="D198" s="206" t="s">
        <v>19</v>
      </c>
      <c r="E198" s="211" t="s">
        <v>504</v>
      </c>
      <c r="F198" s="211" t="s">
        <v>797</v>
      </c>
      <c r="G198" s="213" t="s">
        <v>38</v>
      </c>
      <c r="H198" s="206" t="s">
        <v>638</v>
      </c>
      <c r="I198" s="207">
        <v>5</v>
      </c>
      <c r="J198" s="207">
        <v>5</v>
      </c>
      <c r="K198" s="205"/>
      <c r="L198" s="205"/>
      <c r="M198" s="208" t="str">
        <f t="shared" ref="M198:M231" si="3">IF(I198&lt;=0,"No Stock","")</f>
        <v/>
      </c>
    </row>
    <row r="199" spans="1:13" hidden="1" x14ac:dyDescent="0.25">
      <c r="A199" s="205">
        <v>194</v>
      </c>
      <c r="B199" s="203">
        <v>182</v>
      </c>
      <c r="C199" s="206" t="s">
        <v>494</v>
      </c>
      <c r="D199" s="206" t="s">
        <v>19</v>
      </c>
      <c r="E199" s="211" t="s">
        <v>863</v>
      </c>
      <c r="F199" s="206" t="s">
        <v>496</v>
      </c>
      <c r="G199" s="206" t="s">
        <v>425</v>
      </c>
      <c r="H199" s="206" t="s">
        <v>638</v>
      </c>
      <c r="I199" s="207">
        <v>4</v>
      </c>
      <c r="J199" s="207">
        <v>5</v>
      </c>
      <c r="K199" s="205"/>
      <c r="L199" s="205"/>
      <c r="M199" s="208" t="str">
        <f t="shared" si="3"/>
        <v/>
      </c>
    </row>
    <row r="200" spans="1:13" hidden="1" x14ac:dyDescent="0.25">
      <c r="A200" s="205">
        <v>195</v>
      </c>
      <c r="B200" s="203">
        <v>46</v>
      </c>
      <c r="C200" s="206" t="s">
        <v>145</v>
      </c>
      <c r="D200" s="206" t="s">
        <v>19</v>
      </c>
      <c r="E200" s="206" t="s">
        <v>542</v>
      </c>
      <c r="F200" s="206" t="s">
        <v>415</v>
      </c>
      <c r="G200" s="206" t="s">
        <v>141</v>
      </c>
      <c r="H200" s="206" t="s">
        <v>638</v>
      </c>
      <c r="I200" s="207">
        <v>2</v>
      </c>
      <c r="J200" s="207">
        <v>2</v>
      </c>
      <c r="K200" s="205"/>
      <c r="L200" s="205"/>
      <c r="M200" s="208" t="str">
        <f t="shared" si="3"/>
        <v/>
      </c>
    </row>
    <row r="201" spans="1:13" hidden="1" x14ac:dyDescent="0.25">
      <c r="A201" s="205">
        <v>196</v>
      </c>
      <c r="B201" s="203">
        <v>368</v>
      </c>
      <c r="C201" s="206" t="s">
        <v>876</v>
      </c>
      <c r="D201" s="204" t="s">
        <v>866</v>
      </c>
      <c r="E201" s="211" t="s">
        <v>877</v>
      </c>
      <c r="F201" s="216" t="s">
        <v>879</v>
      </c>
      <c r="G201" s="214" t="s">
        <v>83</v>
      </c>
      <c r="H201" s="205" t="s">
        <v>386</v>
      </c>
      <c r="I201" s="207">
        <v>1</v>
      </c>
      <c r="J201" s="207">
        <v>2</v>
      </c>
      <c r="K201" s="205"/>
      <c r="L201" s="205"/>
      <c r="M201" s="208" t="str">
        <f t="shared" si="3"/>
        <v/>
      </c>
    </row>
    <row r="202" spans="1:13" hidden="1" x14ac:dyDescent="0.25">
      <c r="A202" s="205">
        <v>197</v>
      </c>
      <c r="B202" s="203">
        <v>362</v>
      </c>
      <c r="C202" s="205" t="s">
        <v>865</v>
      </c>
      <c r="D202" s="204" t="s">
        <v>866</v>
      </c>
      <c r="E202" s="205" t="s">
        <v>867</v>
      </c>
      <c r="F202" s="219" t="s">
        <v>25</v>
      </c>
      <c r="G202" s="205" t="s">
        <v>83</v>
      </c>
      <c r="H202" s="205" t="s">
        <v>386</v>
      </c>
      <c r="I202" s="207">
        <v>2</v>
      </c>
      <c r="J202" s="207">
        <v>2</v>
      </c>
      <c r="K202" s="205"/>
      <c r="L202" s="205"/>
      <c r="M202" s="208" t="str">
        <f t="shared" si="3"/>
        <v/>
      </c>
    </row>
    <row r="203" spans="1:13" ht="22.5" x14ac:dyDescent="0.25">
      <c r="A203" s="205">
        <v>198</v>
      </c>
      <c r="B203" s="203">
        <v>95</v>
      </c>
      <c r="C203" s="211" t="s">
        <v>823</v>
      </c>
      <c r="D203" s="206" t="s">
        <v>240</v>
      </c>
      <c r="E203" s="206" t="s">
        <v>264</v>
      </c>
      <c r="F203" s="211" t="s">
        <v>722</v>
      </c>
      <c r="G203" s="206" t="s">
        <v>96</v>
      </c>
      <c r="H203" s="206" t="s">
        <v>638</v>
      </c>
      <c r="I203" s="207">
        <v>0</v>
      </c>
      <c r="J203" s="207">
        <v>5</v>
      </c>
      <c r="K203" s="205"/>
      <c r="L203" s="205"/>
      <c r="M203" s="208" t="str">
        <f t="shared" si="3"/>
        <v>No Stock</v>
      </c>
    </row>
    <row r="204" spans="1:13" hidden="1" x14ac:dyDescent="0.25">
      <c r="A204" s="205">
        <v>199</v>
      </c>
      <c r="B204" s="203">
        <v>298</v>
      </c>
      <c r="C204" s="204" t="s">
        <v>501</v>
      </c>
      <c r="D204" s="206" t="s">
        <v>19</v>
      </c>
      <c r="E204" s="214" t="s">
        <v>782</v>
      </c>
      <c r="F204" s="212" t="s">
        <v>25</v>
      </c>
      <c r="G204" s="204" t="s">
        <v>733</v>
      </c>
      <c r="H204" s="206" t="s">
        <v>638</v>
      </c>
      <c r="I204" s="207">
        <v>5</v>
      </c>
      <c r="J204" s="207">
        <v>5</v>
      </c>
      <c r="K204" s="205"/>
      <c r="L204" s="205"/>
      <c r="M204" s="208" t="str">
        <f t="shared" si="3"/>
        <v/>
      </c>
    </row>
    <row r="205" spans="1:13" hidden="1" x14ac:dyDescent="0.25">
      <c r="A205" s="205">
        <v>200</v>
      </c>
      <c r="B205" s="203">
        <v>141</v>
      </c>
      <c r="C205" s="205" t="s">
        <v>742</v>
      </c>
      <c r="D205" s="206" t="s">
        <v>743</v>
      </c>
      <c r="E205" s="205" t="s">
        <v>747</v>
      </c>
      <c r="F205" s="206" t="s">
        <v>749</v>
      </c>
      <c r="G205" s="206" t="s">
        <v>86</v>
      </c>
      <c r="H205" s="206" t="s">
        <v>386</v>
      </c>
      <c r="I205" s="207">
        <v>1</v>
      </c>
      <c r="J205" s="207">
        <v>1</v>
      </c>
      <c r="K205" s="205"/>
      <c r="L205" s="205"/>
      <c r="M205" s="208" t="str">
        <f t="shared" si="3"/>
        <v/>
      </c>
    </row>
    <row r="206" spans="1:13" hidden="1" x14ac:dyDescent="0.25">
      <c r="A206" s="205">
        <v>201</v>
      </c>
      <c r="B206" s="203">
        <v>142</v>
      </c>
      <c r="C206" s="205" t="s">
        <v>742</v>
      </c>
      <c r="D206" s="206" t="s">
        <v>743</v>
      </c>
      <c r="E206" s="205" t="s">
        <v>748</v>
      </c>
      <c r="F206" s="206" t="s">
        <v>749</v>
      </c>
      <c r="G206" s="206" t="s">
        <v>86</v>
      </c>
      <c r="H206" s="206" t="s">
        <v>386</v>
      </c>
      <c r="I206" s="207">
        <v>1</v>
      </c>
      <c r="J206" s="207">
        <v>1</v>
      </c>
      <c r="K206" s="205"/>
      <c r="L206" s="205"/>
      <c r="M206" s="208" t="str">
        <f t="shared" si="3"/>
        <v/>
      </c>
    </row>
    <row r="207" spans="1:13" x14ac:dyDescent="0.25">
      <c r="A207" s="205">
        <v>202</v>
      </c>
      <c r="B207" s="203">
        <v>139</v>
      </c>
      <c r="C207" s="205" t="s">
        <v>742</v>
      </c>
      <c r="D207" s="206" t="s">
        <v>743</v>
      </c>
      <c r="E207" s="205" t="s">
        <v>745</v>
      </c>
      <c r="F207" s="206" t="s">
        <v>749</v>
      </c>
      <c r="G207" s="206" t="s">
        <v>86</v>
      </c>
      <c r="H207" s="206" t="s">
        <v>386</v>
      </c>
      <c r="I207" s="207">
        <v>0</v>
      </c>
      <c r="J207" s="207">
        <v>1</v>
      </c>
      <c r="K207" s="205"/>
      <c r="L207" s="205"/>
      <c r="M207" s="208" t="str">
        <f t="shared" si="3"/>
        <v>No Stock</v>
      </c>
    </row>
    <row r="208" spans="1:13" x14ac:dyDescent="0.25">
      <c r="A208" s="205">
        <v>203</v>
      </c>
      <c r="B208" s="203">
        <v>21</v>
      </c>
      <c r="C208" s="206" t="s">
        <v>43</v>
      </c>
      <c r="D208" s="206" t="s">
        <v>19</v>
      </c>
      <c r="E208" s="206" t="s">
        <v>45</v>
      </c>
      <c r="F208" s="206" t="s">
        <v>46</v>
      </c>
      <c r="G208" s="206" t="s">
        <v>83</v>
      </c>
      <c r="H208" s="206" t="s">
        <v>638</v>
      </c>
      <c r="I208" s="207">
        <v>0</v>
      </c>
      <c r="J208" s="207">
        <v>1</v>
      </c>
      <c r="K208" s="205"/>
      <c r="L208" s="205"/>
      <c r="M208" s="208" t="str">
        <f t="shared" si="3"/>
        <v>No Stock</v>
      </c>
    </row>
    <row r="209" spans="1:13" hidden="1" x14ac:dyDescent="0.25">
      <c r="A209" s="205">
        <v>204</v>
      </c>
      <c r="B209" s="203">
        <v>339</v>
      </c>
      <c r="C209" s="211" t="s">
        <v>824</v>
      </c>
      <c r="D209" s="204" t="s">
        <v>19</v>
      </c>
      <c r="E209" s="205" t="s">
        <v>826</v>
      </c>
      <c r="F209" s="219" t="s">
        <v>25</v>
      </c>
      <c r="G209" s="205" t="s">
        <v>83</v>
      </c>
      <c r="H209" s="205" t="s">
        <v>638</v>
      </c>
      <c r="I209" s="207">
        <v>1</v>
      </c>
      <c r="J209" s="207">
        <v>5</v>
      </c>
      <c r="K209" s="205"/>
      <c r="L209" s="205"/>
      <c r="M209" s="208" t="str">
        <f t="shared" si="3"/>
        <v/>
      </c>
    </row>
    <row r="210" spans="1:13" hidden="1" x14ac:dyDescent="0.25">
      <c r="A210" s="205">
        <v>205</v>
      </c>
      <c r="B210" s="203">
        <v>337</v>
      </c>
      <c r="C210" s="211" t="s">
        <v>824</v>
      </c>
      <c r="D210" s="204" t="s">
        <v>19</v>
      </c>
      <c r="E210" s="205" t="s">
        <v>825</v>
      </c>
      <c r="F210" s="219" t="s">
        <v>25</v>
      </c>
      <c r="G210" s="205" t="s">
        <v>83</v>
      </c>
      <c r="H210" s="205" t="s">
        <v>638</v>
      </c>
      <c r="I210" s="207">
        <v>1</v>
      </c>
      <c r="J210" s="207">
        <v>5</v>
      </c>
      <c r="K210" s="205"/>
      <c r="L210" s="205"/>
      <c r="M210" s="208" t="str">
        <f t="shared" si="3"/>
        <v/>
      </c>
    </row>
    <row r="211" spans="1:13" hidden="1" x14ac:dyDescent="0.25">
      <c r="A211" s="205">
        <v>206</v>
      </c>
      <c r="B211" s="203">
        <v>94</v>
      </c>
      <c r="C211" s="206" t="s">
        <v>558</v>
      </c>
      <c r="D211" s="206" t="s">
        <v>240</v>
      </c>
      <c r="E211" s="206" t="s">
        <v>614</v>
      </c>
      <c r="F211" s="206" t="s">
        <v>263</v>
      </c>
      <c r="G211" s="206" t="s">
        <v>47</v>
      </c>
      <c r="H211" s="206" t="s">
        <v>638</v>
      </c>
      <c r="I211" s="207">
        <v>2</v>
      </c>
      <c r="J211" s="207">
        <v>5</v>
      </c>
      <c r="K211" s="205"/>
      <c r="L211" s="205"/>
      <c r="M211" s="208" t="str">
        <f t="shared" si="3"/>
        <v/>
      </c>
    </row>
    <row r="212" spans="1:13" hidden="1" x14ac:dyDescent="0.25">
      <c r="A212" s="205">
        <v>207</v>
      </c>
      <c r="B212" s="203">
        <v>238</v>
      </c>
      <c r="C212" s="206" t="s">
        <v>557</v>
      </c>
      <c r="D212" s="206" t="s">
        <v>379</v>
      </c>
      <c r="E212" s="212" t="s">
        <v>669</v>
      </c>
      <c r="F212" s="206" t="s">
        <v>499</v>
      </c>
      <c r="G212" s="213" t="s">
        <v>83</v>
      </c>
      <c r="H212" s="206" t="s">
        <v>638</v>
      </c>
      <c r="I212" s="207">
        <v>1</v>
      </c>
      <c r="J212" s="207">
        <v>5</v>
      </c>
      <c r="K212" s="205"/>
      <c r="L212" s="205"/>
      <c r="M212" s="208" t="str">
        <f t="shared" si="3"/>
        <v/>
      </c>
    </row>
    <row r="213" spans="1:13" hidden="1" x14ac:dyDescent="0.25">
      <c r="A213" s="205">
        <v>208</v>
      </c>
      <c r="B213" s="203">
        <v>239</v>
      </c>
      <c r="C213" s="206" t="s">
        <v>557</v>
      </c>
      <c r="D213" s="206" t="s">
        <v>379</v>
      </c>
      <c r="E213" s="212" t="s">
        <v>739</v>
      </c>
      <c r="F213" s="206" t="s">
        <v>499</v>
      </c>
      <c r="G213" s="213" t="s">
        <v>83</v>
      </c>
      <c r="H213" s="206" t="s">
        <v>638</v>
      </c>
      <c r="I213" s="207">
        <v>1</v>
      </c>
      <c r="J213" s="207">
        <v>5</v>
      </c>
      <c r="K213" s="205"/>
      <c r="L213" s="205"/>
      <c r="M213" s="208" t="str">
        <f t="shared" si="3"/>
        <v/>
      </c>
    </row>
    <row r="214" spans="1:13" hidden="1" x14ac:dyDescent="0.25">
      <c r="A214" s="205">
        <v>209</v>
      </c>
      <c r="B214" s="203">
        <v>240</v>
      </c>
      <c r="C214" s="206" t="s">
        <v>557</v>
      </c>
      <c r="D214" s="206" t="s">
        <v>379</v>
      </c>
      <c r="E214" s="212" t="s">
        <v>740</v>
      </c>
      <c r="F214" s="206" t="s">
        <v>499</v>
      </c>
      <c r="G214" s="213" t="s">
        <v>83</v>
      </c>
      <c r="H214" s="206" t="s">
        <v>638</v>
      </c>
      <c r="I214" s="207">
        <v>2</v>
      </c>
      <c r="J214" s="207">
        <v>5</v>
      </c>
      <c r="K214" s="205"/>
      <c r="L214" s="205"/>
      <c r="M214" s="208" t="str">
        <f t="shared" si="3"/>
        <v/>
      </c>
    </row>
    <row r="215" spans="1:13" hidden="1" x14ac:dyDescent="0.25">
      <c r="A215" s="205">
        <v>210</v>
      </c>
      <c r="B215" s="203">
        <v>197</v>
      </c>
      <c r="C215" s="206" t="s">
        <v>523</v>
      </c>
      <c r="D215" s="206" t="s">
        <v>19</v>
      </c>
      <c r="E215" s="211" t="s">
        <v>516</v>
      </c>
      <c r="F215" s="211" t="s">
        <v>517</v>
      </c>
      <c r="G215" s="206" t="s">
        <v>103</v>
      </c>
      <c r="H215" s="206" t="s">
        <v>638</v>
      </c>
      <c r="I215" s="207">
        <v>1</v>
      </c>
      <c r="J215" s="207">
        <v>5</v>
      </c>
      <c r="K215" s="205"/>
      <c r="L215" s="205"/>
      <c r="M215" s="208" t="str">
        <f t="shared" si="3"/>
        <v/>
      </c>
    </row>
    <row r="216" spans="1:13" x14ac:dyDescent="0.25">
      <c r="A216" s="205">
        <v>211</v>
      </c>
      <c r="B216" s="203">
        <v>248</v>
      </c>
      <c r="C216" s="206" t="s">
        <v>557</v>
      </c>
      <c r="D216" s="206" t="s">
        <v>30</v>
      </c>
      <c r="E216" s="216" t="s">
        <v>598</v>
      </c>
      <c r="F216" s="216" t="s">
        <v>25</v>
      </c>
      <c r="G216" s="213" t="s">
        <v>83</v>
      </c>
      <c r="H216" s="206" t="s">
        <v>638</v>
      </c>
      <c r="I216" s="207">
        <v>0</v>
      </c>
      <c r="J216" s="207">
        <v>10</v>
      </c>
      <c r="K216" s="205"/>
      <c r="L216" s="205"/>
      <c r="M216" s="208" t="str">
        <f t="shared" si="3"/>
        <v>No Stock</v>
      </c>
    </row>
    <row r="217" spans="1:13" hidden="1" x14ac:dyDescent="0.25">
      <c r="A217" s="205">
        <v>212</v>
      </c>
      <c r="B217" s="209">
        <v>484</v>
      </c>
      <c r="C217" s="217" t="s">
        <v>1133</v>
      </c>
      <c r="D217" s="210" t="s">
        <v>30</v>
      </c>
      <c r="E217" s="231" t="s">
        <v>1168</v>
      </c>
      <c r="F217" s="210" t="s">
        <v>554</v>
      </c>
      <c r="G217" s="232" t="s">
        <v>554</v>
      </c>
      <c r="H217" s="210" t="s">
        <v>638</v>
      </c>
      <c r="I217" s="207">
        <v>1</v>
      </c>
      <c r="J217" s="207">
        <v>5</v>
      </c>
      <c r="K217" s="205"/>
      <c r="L217" s="205"/>
      <c r="M217" s="208" t="str">
        <f t="shared" si="3"/>
        <v/>
      </c>
    </row>
    <row r="218" spans="1:13" x14ac:dyDescent="0.25">
      <c r="A218" s="205">
        <v>213</v>
      </c>
      <c r="B218" s="203">
        <v>129</v>
      </c>
      <c r="C218" s="206" t="s">
        <v>543</v>
      </c>
      <c r="D218" s="206" t="s">
        <v>544</v>
      </c>
      <c r="E218" s="206" t="s">
        <v>339</v>
      </c>
      <c r="F218" s="206" t="s">
        <v>340</v>
      </c>
      <c r="G218" s="206" t="s">
        <v>92</v>
      </c>
      <c r="H218" s="206" t="s">
        <v>386</v>
      </c>
      <c r="I218" s="207">
        <v>0</v>
      </c>
      <c r="J218" s="207">
        <v>5</v>
      </c>
      <c r="K218" s="205"/>
      <c r="L218" s="205"/>
      <c r="M218" s="208" t="str">
        <f t="shared" si="3"/>
        <v>No Stock</v>
      </c>
    </row>
    <row r="219" spans="1:13" hidden="1" x14ac:dyDescent="0.25">
      <c r="A219" s="205">
        <v>214</v>
      </c>
      <c r="B219" s="203">
        <v>381</v>
      </c>
      <c r="C219" s="206" t="s">
        <v>915</v>
      </c>
      <c r="D219" s="204" t="s">
        <v>866</v>
      </c>
      <c r="E219" s="211" t="s">
        <v>919</v>
      </c>
      <c r="F219" s="214" t="s">
        <v>554</v>
      </c>
      <c r="G219" s="214" t="s">
        <v>83</v>
      </c>
      <c r="H219" s="205" t="s">
        <v>638</v>
      </c>
      <c r="I219" s="205">
        <v>1</v>
      </c>
      <c r="J219" s="205">
        <v>2</v>
      </c>
      <c r="K219" s="207"/>
      <c r="L219" s="205"/>
      <c r="M219" s="208" t="str">
        <f t="shared" si="3"/>
        <v/>
      </c>
    </row>
    <row r="220" spans="1:13" hidden="1" x14ac:dyDescent="0.25">
      <c r="A220" s="205">
        <v>215</v>
      </c>
      <c r="B220" s="203">
        <v>63</v>
      </c>
      <c r="C220" s="206" t="s">
        <v>190</v>
      </c>
      <c r="D220" s="206" t="s">
        <v>187</v>
      </c>
      <c r="E220" s="211" t="s">
        <v>562</v>
      </c>
      <c r="F220" s="206" t="s">
        <v>195</v>
      </c>
      <c r="G220" s="206" t="s">
        <v>194</v>
      </c>
      <c r="H220" s="206" t="s">
        <v>386</v>
      </c>
      <c r="I220" s="205">
        <v>1</v>
      </c>
      <c r="J220" s="205">
        <v>1</v>
      </c>
      <c r="K220" s="207"/>
      <c r="L220" s="205"/>
      <c r="M220" s="208" t="str">
        <f t="shared" si="3"/>
        <v/>
      </c>
    </row>
    <row r="221" spans="1:13" hidden="1" x14ac:dyDescent="0.25">
      <c r="A221" s="205">
        <v>216</v>
      </c>
      <c r="B221" s="203">
        <v>62</v>
      </c>
      <c r="C221" s="206" t="s">
        <v>452</v>
      </c>
      <c r="D221" s="206" t="s">
        <v>187</v>
      </c>
      <c r="E221" s="211" t="s">
        <v>561</v>
      </c>
      <c r="F221" s="206" t="s">
        <v>193</v>
      </c>
      <c r="G221" s="206" t="s">
        <v>194</v>
      </c>
      <c r="H221" s="206" t="s">
        <v>386</v>
      </c>
      <c r="I221" s="205">
        <v>1</v>
      </c>
      <c r="J221" s="205">
        <v>1</v>
      </c>
      <c r="K221" s="207"/>
      <c r="L221" s="205"/>
      <c r="M221" s="208" t="str">
        <f t="shared" si="3"/>
        <v/>
      </c>
    </row>
    <row r="222" spans="1:13" x14ac:dyDescent="0.25">
      <c r="A222" s="205">
        <v>217</v>
      </c>
      <c r="B222" s="203">
        <v>271</v>
      </c>
      <c r="C222" s="206" t="s">
        <v>129</v>
      </c>
      <c r="D222" s="206" t="s">
        <v>44</v>
      </c>
      <c r="E222" s="212" t="s">
        <v>671</v>
      </c>
      <c r="F222" s="206" t="s">
        <v>672</v>
      </c>
      <c r="G222" s="213" t="s">
        <v>38</v>
      </c>
      <c r="H222" s="206" t="s">
        <v>386</v>
      </c>
      <c r="I222" s="205">
        <v>0</v>
      </c>
      <c r="J222" s="205">
        <v>5</v>
      </c>
      <c r="K222" s="207"/>
      <c r="L222" s="205"/>
      <c r="M222" s="208" t="str">
        <f t="shared" si="3"/>
        <v>No Stock</v>
      </c>
    </row>
    <row r="223" spans="1:13" hidden="1" x14ac:dyDescent="0.25">
      <c r="A223" s="205">
        <v>218</v>
      </c>
      <c r="B223" s="203">
        <v>184</v>
      </c>
      <c r="C223" s="206" t="s">
        <v>494</v>
      </c>
      <c r="D223" s="206" t="s">
        <v>19</v>
      </c>
      <c r="E223" s="211" t="s">
        <v>498</v>
      </c>
      <c r="F223" s="212" t="s">
        <v>25</v>
      </c>
      <c r="G223" s="206" t="s">
        <v>499</v>
      </c>
      <c r="H223" s="206" t="s">
        <v>638</v>
      </c>
      <c r="I223" s="205">
        <v>1</v>
      </c>
      <c r="J223" s="205">
        <v>1</v>
      </c>
      <c r="K223" s="207"/>
      <c r="L223" s="205"/>
      <c r="M223" s="208" t="str">
        <f t="shared" si="3"/>
        <v/>
      </c>
    </row>
    <row r="224" spans="1:13" hidden="1" x14ac:dyDescent="0.25">
      <c r="A224" s="205">
        <v>219</v>
      </c>
      <c r="B224" s="203">
        <v>113</v>
      </c>
      <c r="C224" s="206" t="s">
        <v>222</v>
      </c>
      <c r="D224" s="206" t="s">
        <v>110</v>
      </c>
      <c r="E224" s="206" t="s">
        <v>616</v>
      </c>
      <c r="F224" s="214" t="s">
        <v>25</v>
      </c>
      <c r="G224" s="213" t="s">
        <v>38</v>
      </c>
      <c r="H224" s="206" t="s">
        <v>638</v>
      </c>
      <c r="I224" s="205">
        <v>2</v>
      </c>
      <c r="J224" s="205">
        <v>5</v>
      </c>
      <c r="K224" s="207"/>
      <c r="L224" s="205"/>
      <c r="M224" s="208" t="str">
        <f t="shared" si="3"/>
        <v/>
      </c>
    </row>
    <row r="225" spans="1:13" hidden="1" x14ac:dyDescent="0.25">
      <c r="A225" s="205">
        <v>220</v>
      </c>
      <c r="B225" s="203">
        <v>403</v>
      </c>
      <c r="C225" s="204" t="s">
        <v>957</v>
      </c>
      <c r="D225" s="204" t="s">
        <v>19</v>
      </c>
      <c r="E225" s="212" t="s">
        <v>961</v>
      </c>
      <c r="F225" s="212" t="s">
        <v>83</v>
      </c>
      <c r="G225" s="212" t="s">
        <v>83</v>
      </c>
      <c r="H225" s="205" t="s">
        <v>638</v>
      </c>
      <c r="I225" s="205">
        <v>4</v>
      </c>
      <c r="J225" s="205">
        <v>4</v>
      </c>
      <c r="K225" s="207"/>
      <c r="L225" s="205"/>
      <c r="M225" s="208" t="str">
        <f t="shared" si="3"/>
        <v/>
      </c>
    </row>
    <row r="226" spans="1:13" hidden="1" x14ac:dyDescent="0.25">
      <c r="A226" s="205">
        <v>221</v>
      </c>
      <c r="B226" s="203">
        <v>274</v>
      </c>
      <c r="C226" s="206" t="s">
        <v>676</v>
      </c>
      <c r="D226" s="206" t="s">
        <v>19</v>
      </c>
      <c r="E226" s="211" t="s">
        <v>679</v>
      </c>
      <c r="F226" s="204" t="s">
        <v>682</v>
      </c>
      <c r="G226" s="204" t="s">
        <v>38</v>
      </c>
      <c r="H226" s="206" t="s">
        <v>638</v>
      </c>
      <c r="I226" s="205">
        <v>3</v>
      </c>
      <c r="J226" s="205">
        <v>5</v>
      </c>
      <c r="K226" s="207"/>
      <c r="L226" s="205"/>
      <c r="M226" s="208" t="str">
        <f t="shared" si="3"/>
        <v/>
      </c>
    </row>
    <row r="227" spans="1:13" x14ac:dyDescent="0.25">
      <c r="A227" s="205">
        <v>222</v>
      </c>
      <c r="B227" s="203">
        <v>133</v>
      </c>
      <c r="C227" s="206" t="s">
        <v>409</v>
      </c>
      <c r="D227" s="206" t="s">
        <v>240</v>
      </c>
      <c r="E227" s="206" t="s">
        <v>410</v>
      </c>
      <c r="F227" s="206" t="s">
        <v>411</v>
      </c>
      <c r="G227" s="206" t="s">
        <v>412</v>
      </c>
      <c r="H227" s="206" t="s">
        <v>638</v>
      </c>
      <c r="I227" s="205">
        <v>0</v>
      </c>
      <c r="J227" s="205">
        <v>1</v>
      </c>
      <c r="K227" s="207"/>
      <c r="L227" s="205"/>
      <c r="M227" s="208" t="str">
        <f t="shared" si="3"/>
        <v>No Stock</v>
      </c>
    </row>
    <row r="228" spans="1:13" hidden="1" x14ac:dyDescent="0.25">
      <c r="A228" s="205">
        <v>223</v>
      </c>
      <c r="B228" s="209">
        <v>481</v>
      </c>
      <c r="C228" s="217" t="s">
        <v>1133</v>
      </c>
      <c r="D228" s="210" t="s">
        <v>30</v>
      </c>
      <c r="E228" s="218" t="s">
        <v>1164</v>
      </c>
      <c r="F228" s="210" t="s">
        <v>554</v>
      </c>
      <c r="G228" s="210" t="s">
        <v>22</v>
      </c>
      <c r="H228" s="210" t="s">
        <v>638</v>
      </c>
      <c r="I228" s="205">
        <v>1</v>
      </c>
      <c r="J228" s="205">
        <v>5</v>
      </c>
      <c r="K228" s="207"/>
      <c r="L228" s="205"/>
      <c r="M228" s="208" t="str">
        <f t="shared" si="3"/>
        <v/>
      </c>
    </row>
    <row r="229" spans="1:13" hidden="1" x14ac:dyDescent="0.25">
      <c r="A229" s="205">
        <v>224</v>
      </c>
      <c r="B229" s="203">
        <v>103</v>
      </c>
      <c r="C229" s="206" t="s">
        <v>278</v>
      </c>
      <c r="D229" s="206" t="s">
        <v>19</v>
      </c>
      <c r="E229" s="206" t="s">
        <v>279</v>
      </c>
      <c r="F229" s="206" t="s">
        <v>280</v>
      </c>
      <c r="G229" s="213" t="s">
        <v>978</v>
      </c>
      <c r="H229" s="206" t="s">
        <v>638</v>
      </c>
      <c r="I229" s="205">
        <v>3</v>
      </c>
      <c r="J229" s="205">
        <v>5</v>
      </c>
      <c r="K229" s="207"/>
      <c r="L229" s="205"/>
      <c r="M229" s="208" t="str">
        <f t="shared" si="3"/>
        <v/>
      </c>
    </row>
    <row r="230" spans="1:13" hidden="1" x14ac:dyDescent="0.25">
      <c r="A230" s="205">
        <v>225</v>
      </c>
      <c r="B230" s="203">
        <v>365</v>
      </c>
      <c r="C230" s="214" t="s">
        <v>833</v>
      </c>
      <c r="D230" s="204" t="s">
        <v>866</v>
      </c>
      <c r="E230" s="216" t="s">
        <v>873</v>
      </c>
      <c r="F230" s="216" t="s">
        <v>554</v>
      </c>
      <c r="G230" s="216" t="s">
        <v>22</v>
      </c>
      <c r="H230" s="205" t="s">
        <v>386</v>
      </c>
      <c r="I230" s="205">
        <v>3</v>
      </c>
      <c r="J230" s="205">
        <v>5</v>
      </c>
      <c r="K230" s="207"/>
      <c r="L230" s="205"/>
      <c r="M230" s="208" t="str">
        <f t="shared" si="3"/>
        <v/>
      </c>
    </row>
    <row r="231" spans="1:13" x14ac:dyDescent="0.25">
      <c r="A231" s="205">
        <v>226</v>
      </c>
      <c r="B231" s="203">
        <v>84</v>
      </c>
      <c r="C231" s="206" t="s">
        <v>596</v>
      </c>
      <c r="D231" s="206" t="s">
        <v>243</v>
      </c>
      <c r="E231" s="206"/>
      <c r="F231" s="206" t="s">
        <v>546</v>
      </c>
      <c r="G231" s="206" t="s">
        <v>198</v>
      </c>
      <c r="H231" s="206" t="s">
        <v>638</v>
      </c>
      <c r="I231" s="205">
        <v>0</v>
      </c>
      <c r="J231" s="205">
        <v>2</v>
      </c>
      <c r="K231" s="207"/>
      <c r="L231" s="205"/>
      <c r="M231" s="208" t="str">
        <f t="shared" si="3"/>
        <v>No Stock</v>
      </c>
    </row>
    <row r="232" spans="1:13" hidden="1" x14ac:dyDescent="0.25">
      <c r="A232" s="205">
        <v>227</v>
      </c>
      <c r="B232" s="203">
        <v>219</v>
      </c>
      <c r="C232" s="206" t="s">
        <v>557</v>
      </c>
      <c r="D232" s="206" t="s">
        <v>379</v>
      </c>
      <c r="E232" s="211"/>
      <c r="F232" s="206" t="s">
        <v>569</v>
      </c>
      <c r="G232" s="213" t="s">
        <v>83</v>
      </c>
      <c r="H232" s="206" t="s">
        <v>638</v>
      </c>
      <c r="I232" s="205">
        <v>0</v>
      </c>
      <c r="J232" s="205">
        <v>2</v>
      </c>
      <c r="K232" s="207"/>
      <c r="L232" s="205"/>
      <c r="M232" s="208"/>
    </row>
  </sheetData>
  <autoFilter ref="A5:Q232" xr:uid="{00000000-0009-0000-0000-000003000000}">
    <filterColumn colId="12">
      <customFilters>
        <customFilter operator="notEqual" val=" "/>
      </customFilters>
    </filterColumn>
  </autoFilter>
  <mergeCells count="3">
    <mergeCell ref="A1:M1"/>
    <mergeCell ref="A3:M3"/>
    <mergeCell ref="A2:M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New Spare</vt:lpstr>
      <vt:lpstr>Spare Parts Master List (2)</vt:lpstr>
      <vt:lpstr>Sheet2</vt:lpstr>
      <vt:lpstr>DELUXE</vt:lpstr>
      <vt:lpstr>Sheet1</vt:lpstr>
      <vt:lpstr>Sheet4</vt:lpstr>
      <vt:lpstr>Spare Parts Master List</vt:lpstr>
      <vt:lpstr>New Part Request</vt:lpstr>
      <vt:lpstr>Request for current spare </vt:lpstr>
      <vt:lpstr>Summary</vt:lpstr>
      <vt:lpstr>Urgent</vt:lpstr>
      <vt:lpstr>'Spare Parts Master List'!Print_Area</vt:lpstr>
      <vt:lpstr>'Spare Parts Master List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Nofuente, Sherwin</dc:creator>
  <cp:lastModifiedBy>Nofuente, Sherwin</cp:lastModifiedBy>
  <cp:lastPrinted>2018-05-22T00:27:40Z</cp:lastPrinted>
  <dcterms:created xsi:type="dcterms:W3CDTF">2014-11-09T04:45:15Z</dcterms:created>
  <dcterms:modified xsi:type="dcterms:W3CDTF">2020-02-03T05:26:22Z</dcterms:modified>
</cp:coreProperties>
</file>