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Projects1Tb\Tesis Dynamic GPT Anim Generation\Assets\GPTsFiles\Scoring\"/>
    </mc:Choice>
  </mc:AlternateContent>
  <xr:revisionPtr revIDLastSave="0" documentId="13_ncr:1_{5E1A9A1A-F3A6-4637-8137-17DA61A99E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ores" sheetId="1" r:id="rId1"/>
  </sheets>
  <definedNames>
    <definedName name="_xlchart.v1.0" hidden="1">Scores!$G$2:$G$11</definedName>
    <definedName name="_xlchart.v1.1" hidden="1">Scores!$B$2:$B$11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0" i="1" l="1"/>
  <c r="AC30" i="1"/>
  <c r="AB29" i="1"/>
  <c r="AC29" i="1"/>
  <c r="AB28" i="1"/>
  <c r="AC28" i="1"/>
  <c r="AB27" i="1"/>
  <c r="AC27" i="1"/>
  <c r="AA29" i="1"/>
  <c r="Z29" i="1"/>
  <c r="AA27" i="1"/>
  <c r="AA28" i="1" s="1"/>
  <c r="AA30" i="1" s="1"/>
  <c r="Z27" i="1"/>
  <c r="Z28" i="1" s="1"/>
  <c r="V34" i="1"/>
  <c r="V35" i="1" s="1"/>
  <c r="U35" i="1"/>
  <c r="U34" i="1"/>
  <c r="U25" i="1"/>
  <c r="W19" i="1"/>
  <c r="X19" i="1"/>
  <c r="V19" i="1"/>
  <c r="U19" i="1"/>
  <c r="X18" i="1"/>
  <c r="V18" i="1"/>
  <c r="U18" i="1"/>
  <c r="Z30" i="1" l="1"/>
</calcChain>
</file>

<file path=xl/sharedStrings.xml><?xml version="1.0" encoding="utf-8"?>
<sst xmlns="http://schemas.openxmlformats.org/spreadsheetml/2006/main" count="56" uniqueCount="41">
  <si>
    <t>Full</t>
  </si>
  <si>
    <t>Compressed</t>
  </si>
  <si>
    <t>Tokens</t>
  </si>
  <si>
    <t>FullDEG</t>
  </si>
  <si>
    <t>CompressedDEG</t>
  </si>
  <si>
    <t>TokensDEG</t>
  </si>
  <si>
    <t>average</t>
  </si>
  <si>
    <t>Prompt #</t>
  </si>
  <si>
    <t>#8</t>
  </si>
  <si>
    <t>4 body pts</t>
  </si>
  <si>
    <t>points</t>
  </si>
  <si>
    <t>L scapula</t>
  </si>
  <si>
    <t>L shoulder</t>
  </si>
  <si>
    <t>L elbow</t>
  </si>
  <si>
    <t>adjusted</t>
  </si>
  <si>
    <t>L wrist</t>
  </si>
  <si>
    <t>R scapula</t>
  </si>
  <si>
    <t>R shoulder</t>
  </si>
  <si>
    <t>maybe -1</t>
  </si>
  <si>
    <t>R elbow</t>
  </si>
  <si>
    <t>R wrist</t>
  </si>
  <si>
    <t>total</t>
  </si>
  <si>
    <t>Debug</t>
  </si>
  <si>
    <t>scores</t>
  </si>
  <si>
    <t>8 body pts</t>
  </si>
  <si>
    <t>error dist</t>
  </si>
  <si>
    <t>Al alejarse la misma distancia relativa al</t>
  </si>
  <si>
    <t xml:space="preserve">rango permitido el puntaje no es igual </t>
  </si>
  <si>
    <t>para distintos rangos</t>
  </si>
  <si>
    <t>range comparisson</t>
  </si>
  <si>
    <t>permited</t>
  </si>
  <si>
    <t>outbound</t>
  </si>
  <si>
    <t>tier (b/6)</t>
  </si>
  <si>
    <t>value</t>
  </si>
  <si>
    <t>min</t>
  </si>
  <si>
    <t>max</t>
  </si>
  <si>
    <t>original</t>
  </si>
  <si>
    <t>normalized</t>
  </si>
  <si>
    <t>min dist</t>
  </si>
  <si>
    <t xml:space="preserve">al comparar con rangos normalizados hay </t>
  </si>
  <si>
    <t>un error por el wrap de 360 grados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</si>
</sst>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Puntuaciones Promedias para cada Formato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Scores!$B$1:$G$1</c:f>
              <c:strCache>
                <c:ptCount val="6"/>
                <c:pt idx="0">
                  <c:v>Full</c:v>
                </c:pt>
                <c:pt idx="1">
                  <c:v>Compressed</c:v>
                </c:pt>
                <c:pt idx="2">
                  <c:v>Tokens</c:v>
                </c:pt>
                <c:pt idx="3">
                  <c:v>FullDEG</c:v>
                </c:pt>
                <c:pt idx="4">
                  <c:v>CompressedDEG</c:v>
                </c:pt>
                <c:pt idx="5">
                  <c:v>TokensDEG</c:v>
                </c:pt>
              </c:strCache>
            </c:strRef>
          </c:cat>
          <c:val>
            <c:numRef>
              <c:f>Scores!$B$12:$G$12</c:f>
              <c:numCache>
                <c:formatCode>General</c:formatCode>
                <c:ptCount val="6"/>
                <c:pt idx="0">
                  <c:v>74.718000000000004</c:v>
                </c:pt>
                <c:pt idx="1">
                  <c:v>69.363</c:v>
                </c:pt>
                <c:pt idx="2">
                  <c:v>75.221000000000004</c:v>
                </c:pt>
                <c:pt idx="3">
                  <c:v>70.245999999999995</c:v>
                </c:pt>
                <c:pt idx="4">
                  <c:v>68.825000000000003</c:v>
                </c:pt>
                <c:pt idx="5">
                  <c:v>62.960999999999999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DD-40DF-9637-4108D91B6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2657983"/>
        <c:axId val="1742656543"/>
      </c:barChart>
      <c:catAx>
        <c:axId val="174265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656543"/>
        <c:crosses val="autoZero"/>
        <c:auto val="1"/>
        <c:lblAlgn val="ctr"/>
        <c:lblOffset val="100"/>
        <c:noMultiLvlLbl val="0"/>
      </c:catAx>
      <c:valAx>
        <c:axId val="174265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657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9FB3FA11-F812-4ECD-9C4E-7839F501ED7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269E13FF-2C80-4472-8714-2B789A248E7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428625</xdr:colOff>
      <xdr:row>5</xdr:row>
      <xdr:rowOff>33337</xdr:rowOff>
    </xdr:from>
    <xdr:to>
      <xdr:col>17</xdr:col>
      <xdr:colOff>123825</xdr:colOff>
      <xdr:row>19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138AC8-93E3-5862-E651-C8B6150FE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585787</xdr:colOff>
      <xdr:row>16</xdr:row>
      <xdr:rowOff>90487</xdr:rowOff>
    </xdr:from>
    <xdr:to>
      <xdr:col>9</xdr:col>
      <xdr:colOff>357187</xdr:colOff>
      <xdr:row>30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837C190-7E47-2BE8-579A-C4861B4BDC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3537" y="31384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423862</xdr:colOff>
      <xdr:row>20</xdr:row>
      <xdr:rowOff>119062</xdr:rowOff>
    </xdr:from>
    <xdr:to>
      <xdr:col>17</xdr:col>
      <xdr:colOff>119062</xdr:colOff>
      <xdr:row>35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A503B75-76BA-71FF-0BBA-084CAE9077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72212" y="39290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topLeftCell="G9" workbookViewId="0">
      <selection activeCell="W35" sqref="W35"/>
    </sheetView>
  </sheetViews>
  <sheetFormatPr defaultRowHeight="15" x14ac:dyDescent="0.25"/>
  <cols>
    <col min="1" max="1" width="10.140625" customWidth="1"/>
    <col min="2" max="2" width="5.5703125" customWidth="1"/>
    <col min="3" max="3" width="11.85546875" customWidth="1"/>
    <col min="4" max="4" width="7.28515625" customWidth="1"/>
    <col min="5" max="5" width="7.85546875" customWidth="1"/>
    <col min="6" max="6" width="15.140625" customWidth="1"/>
    <col min="7" max="7" width="11.5703125" customWidth="1"/>
    <col min="20" max="20" width="13.85546875" customWidth="1"/>
    <col min="25" max="25" width="10.42578125" customWidth="1"/>
  </cols>
  <sheetData>
    <row r="1" spans="1:2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24" x14ac:dyDescent="0.25">
      <c r="A2">
        <v>1</v>
      </c>
      <c r="B2">
        <v>54.83</v>
      </c>
      <c r="C2">
        <v>40.26</v>
      </c>
      <c r="D2">
        <v>73.02</v>
      </c>
      <c r="E2">
        <v>63.13</v>
      </c>
      <c r="F2">
        <v>64.650000000000006</v>
      </c>
      <c r="G2">
        <v>71.84</v>
      </c>
    </row>
    <row r="3" spans="1:24" x14ac:dyDescent="0.25">
      <c r="A3">
        <v>2</v>
      </c>
      <c r="B3">
        <v>78.569999999999993</v>
      </c>
      <c r="C3">
        <v>76.19</v>
      </c>
      <c r="D3">
        <v>82.22</v>
      </c>
      <c r="E3">
        <v>78.569999999999993</v>
      </c>
      <c r="F3">
        <v>68.72</v>
      </c>
      <c r="G3">
        <v>64.33</v>
      </c>
    </row>
    <row r="4" spans="1:24" x14ac:dyDescent="0.25">
      <c r="A4">
        <v>3</v>
      </c>
      <c r="B4">
        <v>87.24</v>
      </c>
      <c r="C4">
        <v>70.33</v>
      </c>
      <c r="D4">
        <v>76.11</v>
      </c>
      <c r="E4">
        <v>69.44</v>
      </c>
      <c r="F4">
        <v>71.25</v>
      </c>
      <c r="G4">
        <v>63.13</v>
      </c>
    </row>
    <row r="5" spans="1:24" x14ac:dyDescent="0.25">
      <c r="A5">
        <v>4</v>
      </c>
      <c r="B5">
        <v>73.63</v>
      </c>
      <c r="C5">
        <v>69.64</v>
      </c>
      <c r="D5">
        <v>88.89</v>
      </c>
      <c r="E5">
        <v>73.319999999999993</v>
      </c>
      <c r="F5">
        <v>66.56</v>
      </c>
      <c r="G5">
        <v>54.63</v>
      </c>
    </row>
    <row r="6" spans="1:24" x14ac:dyDescent="0.25">
      <c r="A6">
        <v>5</v>
      </c>
      <c r="B6">
        <v>91.67</v>
      </c>
      <c r="C6">
        <v>75.28</v>
      </c>
      <c r="D6">
        <v>72.010000000000005</v>
      </c>
      <c r="E6">
        <v>75.28</v>
      </c>
      <c r="F6">
        <v>72.709999999999994</v>
      </c>
      <c r="G6">
        <v>57.96</v>
      </c>
      <c r="T6" t="s">
        <v>1</v>
      </c>
    </row>
    <row r="7" spans="1:24" x14ac:dyDescent="0.25">
      <c r="A7">
        <v>6</v>
      </c>
      <c r="B7">
        <v>90.33</v>
      </c>
      <c r="C7">
        <v>71.42</v>
      </c>
      <c r="D7">
        <v>70.87</v>
      </c>
      <c r="E7">
        <v>74.88</v>
      </c>
      <c r="F7">
        <v>68.819999999999993</v>
      </c>
      <c r="G7">
        <v>65.03</v>
      </c>
      <c r="T7" t="s">
        <v>8</v>
      </c>
    </row>
    <row r="8" spans="1:24" x14ac:dyDescent="0.25">
      <c r="A8">
        <v>7</v>
      </c>
      <c r="B8">
        <v>72.84</v>
      </c>
      <c r="C8">
        <v>72.400000000000006</v>
      </c>
      <c r="D8">
        <v>77.41</v>
      </c>
      <c r="E8">
        <v>73.7</v>
      </c>
      <c r="F8">
        <v>67.48</v>
      </c>
      <c r="G8">
        <v>65.56</v>
      </c>
      <c r="T8" t="s">
        <v>9</v>
      </c>
    </row>
    <row r="9" spans="1:24" x14ac:dyDescent="0.25">
      <c r="A9">
        <v>8</v>
      </c>
      <c r="B9">
        <v>62.43</v>
      </c>
      <c r="C9">
        <v>71.760000000000005</v>
      </c>
      <c r="D9">
        <v>75.78</v>
      </c>
      <c r="E9">
        <v>55.67</v>
      </c>
      <c r="F9">
        <v>68.760000000000005</v>
      </c>
      <c r="G9">
        <v>62.09</v>
      </c>
      <c r="T9" t="s">
        <v>10</v>
      </c>
      <c r="U9">
        <v>36</v>
      </c>
      <c r="V9" t="s">
        <v>14</v>
      </c>
      <c r="X9" t="s">
        <v>22</v>
      </c>
    </row>
    <row r="10" spans="1:24" x14ac:dyDescent="0.25">
      <c r="A10">
        <v>9</v>
      </c>
      <c r="B10">
        <v>61.04</v>
      </c>
      <c r="C10">
        <v>74.94</v>
      </c>
      <c r="D10">
        <v>67.66</v>
      </c>
      <c r="E10">
        <v>71.64</v>
      </c>
      <c r="F10">
        <v>68.88</v>
      </c>
      <c r="G10">
        <v>57.91</v>
      </c>
      <c r="T10" t="s">
        <v>11</v>
      </c>
      <c r="U10">
        <v>-2</v>
      </c>
      <c r="V10">
        <v>0</v>
      </c>
      <c r="X10">
        <v>0</v>
      </c>
    </row>
    <row r="11" spans="1:24" x14ac:dyDescent="0.25">
      <c r="A11">
        <v>10</v>
      </c>
      <c r="B11">
        <v>74.599999999999994</v>
      </c>
      <c r="C11">
        <v>71.41</v>
      </c>
      <c r="D11">
        <v>68.239999999999995</v>
      </c>
      <c r="E11">
        <v>66.83</v>
      </c>
      <c r="F11">
        <v>70.42</v>
      </c>
      <c r="G11">
        <v>67.13</v>
      </c>
      <c r="T11" t="s">
        <v>12</v>
      </c>
      <c r="U11">
        <v>-1</v>
      </c>
      <c r="V11">
        <v>-1</v>
      </c>
      <c r="X11">
        <v>-3</v>
      </c>
    </row>
    <row r="12" spans="1:24" x14ac:dyDescent="0.25">
      <c r="A12" t="s">
        <v>6</v>
      </c>
      <c r="B12">
        <v>74.718000000000004</v>
      </c>
      <c r="C12">
        <v>69.363</v>
      </c>
      <c r="D12">
        <v>75.221000000000004</v>
      </c>
      <c r="E12">
        <v>70.245999999999995</v>
      </c>
      <c r="F12">
        <v>68.825000000000003</v>
      </c>
      <c r="G12">
        <v>62.960999999999999</v>
      </c>
      <c r="T12" t="s">
        <v>13</v>
      </c>
      <c r="U12">
        <v>-2</v>
      </c>
      <c r="V12">
        <v>0</v>
      </c>
      <c r="X12">
        <v>-0.8</v>
      </c>
    </row>
    <row r="13" spans="1:24" x14ac:dyDescent="0.25">
      <c r="T13" t="s">
        <v>15</v>
      </c>
      <c r="U13">
        <v>-1</v>
      </c>
      <c r="V13">
        <v>-1</v>
      </c>
      <c r="X13">
        <v>-3</v>
      </c>
    </row>
    <row r="14" spans="1:24" x14ac:dyDescent="0.25">
      <c r="T14" t="s">
        <v>16</v>
      </c>
      <c r="U14">
        <v>-2</v>
      </c>
      <c r="V14">
        <v>0</v>
      </c>
      <c r="X14">
        <v>0</v>
      </c>
    </row>
    <row r="15" spans="1:24" x14ac:dyDescent="0.25">
      <c r="T15" t="s">
        <v>17</v>
      </c>
      <c r="U15">
        <v>-1</v>
      </c>
      <c r="V15">
        <v>0</v>
      </c>
      <c r="W15" t="s">
        <v>18</v>
      </c>
      <c r="X15">
        <v>-3</v>
      </c>
    </row>
    <row r="16" spans="1:24" x14ac:dyDescent="0.25">
      <c r="T16" t="s">
        <v>19</v>
      </c>
      <c r="U16">
        <v>-1</v>
      </c>
      <c r="V16">
        <v>0</v>
      </c>
      <c r="X16">
        <v>-0.8</v>
      </c>
    </row>
    <row r="17" spans="20:29" x14ac:dyDescent="0.25">
      <c r="T17" t="s">
        <v>20</v>
      </c>
      <c r="U17">
        <v>-1</v>
      </c>
      <c r="V17">
        <v>-1</v>
      </c>
      <c r="X17">
        <v>-3</v>
      </c>
    </row>
    <row r="18" spans="20:29" x14ac:dyDescent="0.25">
      <c r="T18" t="s">
        <v>21</v>
      </c>
      <c r="U18">
        <f>SUM(U10:U17)</f>
        <v>-11</v>
      </c>
      <c r="V18">
        <f>SUM(V10:V17)</f>
        <v>-3</v>
      </c>
      <c r="X18">
        <f>SUM(X10:X17)</f>
        <v>-13.600000000000001</v>
      </c>
    </row>
    <row r="19" spans="20:29" x14ac:dyDescent="0.25">
      <c r="T19" t="s">
        <v>23</v>
      </c>
      <c r="U19">
        <f>(36+U18)/36</f>
        <v>0.69444444444444442</v>
      </c>
      <c r="V19">
        <f>(36+V18)/36</f>
        <v>0.91666666666666663</v>
      </c>
      <c r="W19">
        <f t="shared" ref="W19:X19" si="0">(36+W18)/36</f>
        <v>1</v>
      </c>
      <c r="X19">
        <f t="shared" si="0"/>
        <v>0.62222222222222223</v>
      </c>
      <c r="Z19" t="s">
        <v>33</v>
      </c>
      <c r="AA19" t="s">
        <v>34</v>
      </c>
      <c r="AB19" t="s">
        <v>35</v>
      </c>
      <c r="AC19" t="s">
        <v>38</v>
      </c>
    </row>
    <row r="20" spans="20:29" x14ac:dyDescent="0.25">
      <c r="Y20" t="s">
        <v>36</v>
      </c>
      <c r="Z20">
        <v>10</v>
      </c>
      <c r="AA20">
        <v>-90</v>
      </c>
      <c r="AB20">
        <v>-45</v>
      </c>
      <c r="AC20">
        <v>55</v>
      </c>
    </row>
    <row r="21" spans="20:29" x14ac:dyDescent="0.25">
      <c r="Y21" t="s">
        <v>37</v>
      </c>
      <c r="Z21">
        <v>10</v>
      </c>
      <c r="AA21">
        <v>270</v>
      </c>
      <c r="AB21">
        <v>315</v>
      </c>
      <c r="AC21">
        <v>260</v>
      </c>
    </row>
    <row r="22" spans="20:29" x14ac:dyDescent="0.25">
      <c r="T22" t="s">
        <v>1</v>
      </c>
      <c r="Z22" t="s">
        <v>39</v>
      </c>
    </row>
    <row r="23" spans="20:29" x14ac:dyDescent="0.25">
      <c r="T23" t="s">
        <v>8</v>
      </c>
      <c r="Z23" t="s">
        <v>40</v>
      </c>
    </row>
    <row r="24" spans="20:29" x14ac:dyDescent="0.25">
      <c r="T24" t="s">
        <v>24</v>
      </c>
    </row>
    <row r="25" spans="20:29" x14ac:dyDescent="0.25">
      <c r="T25" t="s">
        <v>10</v>
      </c>
      <c r="U25">
        <f>8*3*3</f>
        <v>72</v>
      </c>
      <c r="V25" t="s">
        <v>22</v>
      </c>
      <c r="Z25" s="3" t="s">
        <v>29</v>
      </c>
      <c r="AA25" s="3"/>
    </row>
    <row r="26" spans="20:29" x14ac:dyDescent="0.25">
      <c r="T26" t="s">
        <v>11</v>
      </c>
      <c r="U26">
        <v>5.37</v>
      </c>
      <c r="V26">
        <v>5.42</v>
      </c>
      <c r="Y26" t="s">
        <v>30</v>
      </c>
      <c r="Z26">
        <v>15</v>
      </c>
      <c r="AA26">
        <v>30</v>
      </c>
      <c r="AB26">
        <v>45</v>
      </c>
      <c r="AC26">
        <v>60</v>
      </c>
    </row>
    <row r="27" spans="20:29" x14ac:dyDescent="0.25">
      <c r="T27" t="s">
        <v>12</v>
      </c>
      <c r="U27">
        <v>1.1000000000000001</v>
      </c>
      <c r="V27">
        <v>1.1000000000000001</v>
      </c>
      <c r="Y27" t="s">
        <v>31</v>
      </c>
      <c r="Z27">
        <f>360-Z26</f>
        <v>345</v>
      </c>
      <c r="AA27">
        <f>360-AA26</f>
        <v>330</v>
      </c>
      <c r="AB27">
        <f t="shared" ref="AB27:AC27" si="1">360-AB26</f>
        <v>315</v>
      </c>
      <c r="AC27">
        <f t="shared" si="1"/>
        <v>300</v>
      </c>
    </row>
    <row r="28" spans="20:29" x14ac:dyDescent="0.25">
      <c r="T28" t="s">
        <v>13</v>
      </c>
      <c r="U28">
        <v>2.5999999999999999E-2</v>
      </c>
      <c r="V28">
        <v>2.5999999999999999E-2</v>
      </c>
      <c r="Y28" t="s">
        <v>32</v>
      </c>
      <c r="Z28">
        <f>Z27/6</f>
        <v>57.5</v>
      </c>
      <c r="AA28">
        <f>AA27/6</f>
        <v>55</v>
      </c>
      <c r="AB28">
        <f t="shared" ref="AB28:AC28" si="2">AB27/6</f>
        <v>52.5</v>
      </c>
      <c r="AC28">
        <f t="shared" si="2"/>
        <v>50</v>
      </c>
    </row>
    <row r="29" spans="20:29" x14ac:dyDescent="0.25">
      <c r="T29" t="s">
        <v>15</v>
      </c>
      <c r="U29">
        <v>0.12</v>
      </c>
      <c r="V29">
        <v>0.13</v>
      </c>
      <c r="Y29" s="2" t="s">
        <v>25</v>
      </c>
      <c r="Z29" s="2">
        <f>Z26</f>
        <v>15</v>
      </c>
      <c r="AA29" s="2">
        <f>AA26</f>
        <v>30</v>
      </c>
      <c r="AB29" s="2">
        <f t="shared" ref="AB29:AC29" si="3">AB26</f>
        <v>45</v>
      </c>
      <c r="AC29" s="2">
        <f t="shared" si="3"/>
        <v>60</v>
      </c>
    </row>
    <row r="30" spans="20:29" x14ac:dyDescent="0.25">
      <c r="T30" t="s">
        <v>16</v>
      </c>
      <c r="U30">
        <v>5.37</v>
      </c>
      <c r="V30">
        <v>5.56</v>
      </c>
      <c r="Z30" s="1">
        <f>Z29/Z28</f>
        <v>0.2608695652173913</v>
      </c>
      <c r="AA30" s="1">
        <f>AA29/AA28</f>
        <v>0.54545454545454541</v>
      </c>
      <c r="AB30" s="1">
        <f t="shared" ref="AB30:AC30" si="4">AB29/AB28</f>
        <v>0.8571428571428571</v>
      </c>
      <c r="AC30" s="1">
        <f t="shared" si="4"/>
        <v>1.2</v>
      </c>
    </row>
    <row r="31" spans="20:29" x14ac:dyDescent="0.25">
      <c r="T31" t="s">
        <v>17</v>
      </c>
      <c r="U31">
        <v>0.91</v>
      </c>
      <c r="V31">
        <v>0.9</v>
      </c>
    </row>
    <row r="32" spans="20:29" x14ac:dyDescent="0.25">
      <c r="T32" t="s">
        <v>19</v>
      </c>
      <c r="U32">
        <v>0</v>
      </c>
      <c r="V32">
        <v>0</v>
      </c>
      <c r="Z32" t="s">
        <v>26</v>
      </c>
    </row>
    <row r="33" spans="20:26" x14ac:dyDescent="0.25">
      <c r="T33" t="s">
        <v>20</v>
      </c>
      <c r="U33">
        <v>0.26</v>
      </c>
      <c r="V33">
        <v>0.26</v>
      </c>
      <c r="Z33" t="s">
        <v>27</v>
      </c>
    </row>
    <row r="34" spans="20:26" x14ac:dyDescent="0.25">
      <c r="T34" t="s">
        <v>21</v>
      </c>
      <c r="U34">
        <f>SUM(U26:U33)</f>
        <v>13.156000000000001</v>
      </c>
      <c r="V34">
        <f>SUM(V26:V33)</f>
        <v>13.395999999999999</v>
      </c>
      <c r="Z34" t="s">
        <v>28</v>
      </c>
    </row>
    <row r="35" spans="20:26" x14ac:dyDescent="0.25">
      <c r="T35" t="s">
        <v>23</v>
      </c>
      <c r="U35">
        <f>(72-U34)/72</f>
        <v>0.81727777777777777</v>
      </c>
      <c r="V35">
        <f>(72-V34)/72</f>
        <v>0.81394444444444447</v>
      </c>
    </row>
  </sheetData>
  <mergeCells count="1">
    <mergeCell ref="Z25:AA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MUZE</dc:creator>
  <cp:lastModifiedBy>Antonio Javier Altamirano Macias</cp:lastModifiedBy>
  <dcterms:created xsi:type="dcterms:W3CDTF">2024-05-16T04:36:33Z</dcterms:created>
  <dcterms:modified xsi:type="dcterms:W3CDTF">2024-06-11T22:58:59Z</dcterms:modified>
</cp:coreProperties>
</file>