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shivanshu dabral\Downloads\"/>
    </mc:Choice>
  </mc:AlternateContent>
  <xr:revisionPtr revIDLastSave="0" documentId="13_ncr:1_{8EED7335-CADD-46A7-AA32-DEC00CA93B88}" xr6:coauthVersionLast="36" xr6:coauthVersionMax="36" xr10:uidLastSave="{00000000-0000-0000-0000-000000000000}"/>
  <bookViews>
    <workbookView xWindow="0" yWindow="0" windowWidth="23040" windowHeight="9648" firstSheet="11" activeTab="14" xr2:uid="{3A74D726-B736-416F-9DC2-7D39D65CF6D0}"/>
  </bookViews>
  <sheets>
    <sheet name="Revenue by year" sheetId="3" r:id="rId1"/>
    <sheet name="Top 5 sales" sheetId="4" r:id="rId2"/>
    <sheet name="revenue and total cost" sheetId="5" r:id="rId3"/>
    <sheet name="revenue by items" sheetId="7" r:id="rId4"/>
    <sheet name="sales tending monthwise" sheetId="11" r:id="rId5"/>
    <sheet name="profit by year" sheetId="28" r:id="rId6"/>
    <sheet name="Top 5 profitable sales" sheetId="29" r:id="rId7"/>
    <sheet name="Profit by  Sales channel" sheetId="31" r:id="rId8"/>
    <sheet name="ETL Transformed data 1" sheetId="36" r:id="rId9"/>
    <sheet name="Etl Transformed data" sheetId="2" state="hidden" r:id="rId10"/>
    <sheet name=" Calculations for sales" sheetId="12" r:id="rId11"/>
    <sheet name="Calculation for profit dash" sheetId="34" r:id="rId12"/>
    <sheet name="Dashboard sales" sheetId="14" r:id="rId13"/>
    <sheet name="Profit and comaprison Dashboard" sheetId="33" r:id="rId14"/>
    <sheet name="FInal Dashboard" sheetId="35" r:id="rId15"/>
  </sheets>
  <definedNames>
    <definedName name="Country">'Etl Transformed data'!$B$2:$B$1048576</definedName>
    <definedName name="ExternalData_2" localSheetId="8" hidden="1">'ETL Transformed data 1'!$A$1:$N$961</definedName>
    <definedName name="Item_Type">'Etl Transformed data'!$C$2:$C$1048576</definedName>
    <definedName name="month_adress">#REF!</definedName>
    <definedName name="NativeTimeline_Order_Date">#N/A</definedName>
    <definedName name="Order_Date">'Etl Transformed data'!$F$2:$F$1048576</definedName>
    <definedName name="Order_month">'Etl Transformed data'!$N$2:$N$1048576</definedName>
    <definedName name="Order_Priority">'Etl Transformed data'!$E$2:$E$1048576</definedName>
    <definedName name="Order_Year">'Etl Transformed data'!$M$2:$M$1048576</definedName>
    <definedName name="Region">'Etl Transformed data'!$A$2:$A$1048576</definedName>
    <definedName name="Sales_Channel">'Etl Transformed data'!$D$2:$D$1048576</definedName>
    <definedName name="series1">#REF!</definedName>
    <definedName name="series2">#REF!</definedName>
    <definedName name="Slicer_Country">#N/A</definedName>
    <definedName name="Slicer_Country1">#N/A</definedName>
    <definedName name="Slicer_Item_Type">#N/A</definedName>
    <definedName name="Slicer_Item_Type1">#N/A</definedName>
    <definedName name="Slicer_Region">#N/A</definedName>
    <definedName name="Slicer_Region1">#N/A</definedName>
    <definedName name="Slicer_Sales_Channel">#N/A</definedName>
    <definedName name="Total_Cost">'Etl Transformed data'!$K$2:$K$1048576</definedName>
    <definedName name="Total_Profit">'Etl Transformed data'!$L$2:$L$1048576</definedName>
    <definedName name="Total_Revenue">'Etl Transformed data'!$J$2:$J$1048576</definedName>
    <definedName name="Unit_Cost">'Etl Transformed data'!$I$2:$I$1048576</definedName>
    <definedName name="Unit_Price">'Etl Transformed data'!$H$2:$H$1048576</definedName>
    <definedName name="Units_Sold">'Etl Transformed data'!$G$2:$G$1048576</definedName>
  </definedNames>
  <calcPr calcId="179021"/>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000 Sales Records of project_e0fbf2cf-211d-4339-9c9b-13243378444b" name="1000 Sales Records of project" connection="Query - 1000 Sales Records of project"/>
          <x15:modelTable id="order records of items today_c1e6e455-7d2d-4b5b-a6f0-c17e0e5dc2fa" name="order records of items today" connection="Query - order records of items today"/>
        </x15:modelTables>
      </x15:dataModel>
    </ext>
  </extLst>
</workbook>
</file>

<file path=xl/calcChain.xml><?xml version="1.0" encoding="utf-8"?>
<calcChain xmlns="http://schemas.openxmlformats.org/spreadsheetml/2006/main">
  <c r="F3" i="12" l="1"/>
  <c r="E4" i="34"/>
  <c r="F7" i="34" l="1"/>
  <c r="F5" i="34"/>
  <c r="G6" i="12"/>
  <c r="G7" i="12"/>
  <c r="F8" i="34"/>
  <c r="F6" i="34"/>
  <c r="F7" i="12"/>
  <c r="E8" i="34"/>
  <c r="J21" i="34"/>
  <c r="J22" i="34"/>
  <c r="J23" i="34"/>
  <c r="J24" i="34"/>
  <c r="J25" i="34"/>
  <c r="J26" i="34"/>
  <c r="J27" i="34"/>
  <c r="J28" i="34"/>
  <c r="J29" i="34"/>
  <c r="J30" i="34"/>
  <c r="J31" i="34"/>
  <c r="J20" i="34"/>
  <c r="P4" i="34"/>
  <c r="P5" i="34"/>
  <c r="P6" i="34"/>
  <c r="P7" i="34"/>
  <c r="P8" i="34"/>
  <c r="P9" i="34"/>
  <c r="P10" i="34"/>
  <c r="P11" i="34"/>
  <c r="I8" i="12"/>
  <c r="O4" i="12"/>
  <c r="I5" i="12"/>
  <c r="P3" i="34"/>
  <c r="M4" i="34"/>
  <c r="M5" i="34"/>
  <c r="M6" i="34"/>
  <c r="M7" i="34"/>
  <c r="M8" i="34"/>
  <c r="M9" i="34"/>
  <c r="M10" i="34"/>
  <c r="M11" i="34"/>
  <c r="M12" i="34"/>
  <c r="M13" i="34"/>
  <c r="M14" i="34"/>
  <c r="M15" i="34"/>
  <c r="M16" i="34"/>
  <c r="M17" i="34"/>
  <c r="M18" i="34"/>
  <c r="M19" i="34"/>
  <c r="M20" i="34"/>
  <c r="M21" i="34"/>
  <c r="M22" i="34"/>
  <c r="M23" i="34"/>
  <c r="M24" i="34"/>
  <c r="M25" i="34"/>
  <c r="M26" i="34"/>
  <c r="M27" i="34"/>
  <c r="M28" i="34"/>
  <c r="M29" i="34"/>
  <c r="M30" i="34"/>
  <c r="M31" i="34"/>
  <c r="M32" i="34"/>
  <c r="M33" i="34"/>
  <c r="M34" i="34"/>
  <c r="M35" i="34"/>
  <c r="M36" i="34"/>
  <c r="M37" i="34"/>
  <c r="M38" i="34"/>
  <c r="M39" i="34"/>
  <c r="M40" i="34"/>
  <c r="M41" i="34"/>
  <c r="M42" i="34"/>
  <c r="M43" i="34"/>
  <c r="M44" i="34"/>
  <c r="M45" i="34"/>
  <c r="M46" i="34"/>
  <c r="M47" i="34"/>
  <c r="M48" i="34"/>
  <c r="M49" i="34"/>
  <c r="M50" i="34"/>
  <c r="M51" i="34"/>
  <c r="M52" i="34"/>
  <c r="M53" i="34"/>
  <c r="M54" i="34"/>
  <c r="M55" i="34"/>
  <c r="M56" i="34"/>
  <c r="M57" i="34"/>
  <c r="M58" i="34"/>
  <c r="M59" i="34"/>
  <c r="M60" i="34"/>
  <c r="M61" i="34"/>
  <c r="M62" i="34"/>
  <c r="M63" i="34"/>
  <c r="M64" i="34"/>
  <c r="M65" i="34"/>
  <c r="M66" i="34"/>
  <c r="M67" i="34"/>
  <c r="M68" i="34"/>
  <c r="M69" i="34"/>
  <c r="M70" i="34"/>
  <c r="M71" i="34"/>
  <c r="M72" i="34"/>
  <c r="M73" i="34"/>
  <c r="M74" i="34"/>
  <c r="M75" i="34"/>
  <c r="M76" i="34"/>
  <c r="M77" i="34"/>
  <c r="M78" i="34"/>
  <c r="M79" i="34"/>
  <c r="M80" i="34"/>
  <c r="M81" i="34"/>
  <c r="M82" i="34"/>
  <c r="M83" i="34"/>
  <c r="M84" i="34"/>
  <c r="M85" i="34"/>
  <c r="M86" i="34"/>
  <c r="M87" i="34"/>
  <c r="M88" i="34"/>
  <c r="M89" i="34"/>
  <c r="M90" i="34"/>
  <c r="M91" i="34"/>
  <c r="M92" i="34"/>
  <c r="M93" i="34"/>
  <c r="M94" i="34"/>
  <c r="M95" i="34"/>
  <c r="M96" i="34"/>
  <c r="M97" i="34"/>
  <c r="M98" i="34"/>
  <c r="M99" i="34"/>
  <c r="M100" i="34"/>
  <c r="M101" i="34"/>
  <c r="M102" i="34"/>
  <c r="M103" i="34"/>
  <c r="M104" i="34"/>
  <c r="M105" i="34"/>
  <c r="M106" i="34"/>
  <c r="M107" i="34"/>
  <c r="M108" i="34"/>
  <c r="M109" i="34"/>
  <c r="M110" i="34"/>
  <c r="M111" i="34"/>
  <c r="M112" i="34"/>
  <c r="M113" i="34"/>
  <c r="M114" i="34"/>
  <c r="M115" i="34"/>
  <c r="M116" i="34"/>
  <c r="M117" i="34"/>
  <c r="M118" i="34"/>
  <c r="M119" i="34"/>
  <c r="M120" i="34"/>
  <c r="M121" i="34"/>
  <c r="M122" i="34"/>
  <c r="M123" i="34"/>
  <c r="M124" i="34"/>
  <c r="M125" i="34"/>
  <c r="M126" i="34"/>
  <c r="M127" i="34"/>
  <c r="M128" i="34"/>
  <c r="M129" i="34"/>
  <c r="M130" i="34"/>
  <c r="M131" i="34"/>
  <c r="M132" i="34"/>
  <c r="M133" i="34"/>
  <c r="M134" i="34"/>
  <c r="M135" i="34"/>
  <c r="M136" i="34"/>
  <c r="M137" i="34"/>
  <c r="M138" i="34"/>
  <c r="M139" i="34"/>
  <c r="M140" i="34"/>
  <c r="M141" i="34"/>
  <c r="M142" i="34"/>
  <c r="M143" i="34"/>
  <c r="M144" i="34"/>
  <c r="M145" i="34"/>
  <c r="M146" i="34"/>
  <c r="M147" i="34"/>
  <c r="M148" i="34"/>
  <c r="M149" i="34"/>
  <c r="M150" i="34"/>
  <c r="M151" i="34"/>
  <c r="M152" i="34"/>
  <c r="M153" i="34"/>
  <c r="M154" i="34"/>
  <c r="M155" i="34"/>
  <c r="M156" i="34"/>
  <c r="M157" i="34"/>
  <c r="M158" i="34"/>
  <c r="M159" i="34"/>
  <c r="M160" i="34"/>
  <c r="M161" i="34"/>
  <c r="M162" i="34"/>
  <c r="M163" i="34"/>
  <c r="M164" i="34"/>
  <c r="M165" i="34"/>
  <c r="M166" i="34"/>
  <c r="M167" i="34"/>
  <c r="M168" i="34"/>
  <c r="M169" i="34"/>
  <c r="M170" i="34"/>
  <c r="M171" i="34"/>
  <c r="M172" i="34"/>
  <c r="M173" i="34"/>
  <c r="M174" i="34"/>
  <c r="M175" i="34"/>
  <c r="M176" i="34"/>
  <c r="M177" i="34"/>
  <c r="M178" i="34"/>
  <c r="M179" i="34"/>
  <c r="M180" i="34"/>
  <c r="M181" i="34"/>
  <c r="M182" i="34"/>
  <c r="M183" i="34"/>
  <c r="M184" i="34"/>
  <c r="M185" i="34"/>
  <c r="M186" i="34"/>
  <c r="M187" i="34"/>
  <c r="M188" i="34"/>
  <c r="M189" i="34"/>
  <c r="M190" i="34"/>
  <c r="M3" i="34"/>
  <c r="E6" i="34" s="1"/>
  <c r="J4" i="34"/>
  <c r="J5" i="34"/>
  <c r="J6" i="34"/>
  <c r="J7" i="34"/>
  <c r="J8" i="34"/>
  <c r="J9" i="34"/>
  <c r="J10" i="34"/>
  <c r="J3" i="34"/>
  <c r="E5" i="34" s="1"/>
  <c r="E7" i="34" l="1"/>
  <c r="O3"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2" i="12"/>
  <c r="F6" i="12"/>
  <c r="L7" i="12"/>
  <c r="L3" i="12"/>
  <c r="L4" i="12"/>
  <c r="L5" i="12"/>
  <c r="L6" i="12"/>
  <c r="L8" i="12"/>
  <c r="L9" i="12"/>
  <c r="L10" i="12"/>
  <c r="L11" i="12"/>
  <c r="L12" i="12"/>
  <c r="L13" i="12"/>
  <c r="L2" i="12"/>
  <c r="F5" i="12"/>
  <c r="I3" i="12"/>
  <c r="I4" i="12"/>
  <c r="F4" i="12" s="1"/>
  <c r="G4" i="12" s="1"/>
  <c r="I6" i="12"/>
  <c r="I7" i="12"/>
  <c r="I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6414C2-B3F8-4EE3-9F89-A787AB185A94}" name="Query - 1000 Sales Records of project" description="Connection to the '1000 Sales Records of project' query in the workbook." type="100" refreshedVersion="6" minRefreshableVersion="5" saveData="1">
    <extLst>
      <ext xmlns:x15="http://schemas.microsoft.com/office/spreadsheetml/2010/11/main" uri="{DE250136-89BD-433C-8126-D09CA5730AF9}">
        <x15:connection id="76cbf772-860a-4a3a-99df-51ed2c860b6e"/>
      </ext>
    </extLst>
  </connection>
  <connection id="2" xr16:uid="{2A80E566-76AE-4442-BFB9-90635B214B9F}" keepAlive="1" name="Query - Merged and refined Data (2)" description="Connection to the 'Merged and refined Data (2)' query in the workbook." type="5" refreshedVersion="6" background="1" saveData="1">
    <dbPr connection="Provider=Microsoft.Mashup.OleDb.1;Data Source=$Workbook$;Location=Merged and refined Data (2);Extended Properties=&quot;&quot;" command="SELECT * FROM [Merged and refined Data (2)]"/>
  </connection>
  <connection id="3" xr16:uid="{F211F64C-691A-419E-B052-F6F7B4F66A40}" name="Query - order records of items today" description="Connection to the 'order records of items today' query in the workbook." type="100" refreshedVersion="6" minRefreshableVersion="5">
    <extLst>
      <ext xmlns:x15="http://schemas.microsoft.com/office/spreadsheetml/2010/11/main" uri="{DE250136-89BD-433C-8126-D09CA5730AF9}">
        <x15:connection id="dc7dc51f-f97d-4d53-997e-c8c42e925d66"/>
      </ext>
    </extLst>
  </connection>
  <connection id="4" xr16:uid="{2030CCD7-4922-4FFE-94FC-64B448B722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<sst xmlns="http://schemas.openxmlformats.org/spreadsheetml/2006/main" count="10320" uniqueCount="256">
  <si>
    <t>Region</t>
  </si>
  <si>
    <t>Country</t>
  </si>
  <si>
    <t>Item Type</t>
  </si>
  <si>
    <t>Sales Channel</t>
  </si>
  <si>
    <t>Order Priority</t>
  </si>
  <si>
    <t>Order Date</t>
  </si>
  <si>
    <t>Units Sold</t>
  </si>
  <si>
    <t>Unit Price</t>
  </si>
  <si>
    <t>Unit Cost</t>
  </si>
  <si>
    <t>Total Revenue</t>
  </si>
  <si>
    <t>Total Cost</t>
  </si>
  <si>
    <t>Total Profit</t>
  </si>
  <si>
    <t>Order_Year</t>
  </si>
  <si>
    <t>Order_month</t>
  </si>
  <si>
    <t>Middle East and North Africa</t>
  </si>
  <si>
    <t>Libya</t>
  </si>
  <si>
    <t>Cosmetics</t>
  </si>
  <si>
    <t>Offline</t>
  </si>
  <si>
    <t>M</t>
  </si>
  <si>
    <t>North America</t>
  </si>
  <si>
    <t>Canada</t>
  </si>
  <si>
    <t>Vegetables</t>
  </si>
  <si>
    <t>Online</t>
  </si>
  <si>
    <t>Baby Food</t>
  </si>
  <si>
    <t>C</t>
  </si>
  <si>
    <t>Asia</t>
  </si>
  <si>
    <t>Japan</t>
  </si>
  <si>
    <t>Cereal</t>
  </si>
  <si>
    <t>Sub-Saharan Africa</t>
  </si>
  <si>
    <t>Chad</t>
  </si>
  <si>
    <t>Fruits</t>
  </si>
  <si>
    <t>H</t>
  </si>
  <si>
    <t>Europe</t>
  </si>
  <si>
    <t>Armenia</t>
  </si>
  <si>
    <t>Eritrea</t>
  </si>
  <si>
    <t>Montenegro</t>
  </si>
  <si>
    <t>Clothes</t>
  </si>
  <si>
    <t>Central America and the Caribbean</t>
  </si>
  <si>
    <t>Jamaica</t>
  </si>
  <si>
    <t>Australia and Oceania</t>
  </si>
  <si>
    <t>Fiji</t>
  </si>
  <si>
    <t>Togo</t>
  </si>
  <si>
    <t>Snacks</t>
  </si>
  <si>
    <t>Greece</t>
  </si>
  <si>
    <t>Household</t>
  </si>
  <si>
    <t>Sudan</t>
  </si>
  <si>
    <t>Maldives</t>
  </si>
  <si>
    <t>L</t>
  </si>
  <si>
    <t>Estonia</t>
  </si>
  <si>
    <t>Office Supplies</t>
  </si>
  <si>
    <t>Greenland</t>
  </si>
  <si>
    <t>Beverages</t>
  </si>
  <si>
    <t>Cape Verde</t>
  </si>
  <si>
    <t>Senegal</t>
  </si>
  <si>
    <t>Federated States of Micronesia</t>
  </si>
  <si>
    <t>Bulgaria</t>
  </si>
  <si>
    <t>Algeria</t>
  </si>
  <si>
    <t>Personal Care</t>
  </si>
  <si>
    <t>Mongolia</t>
  </si>
  <si>
    <t>Grenada</t>
  </si>
  <si>
    <t>Meat</t>
  </si>
  <si>
    <t xml:space="preserve">Mauritius </t>
  </si>
  <si>
    <t>Morocco</t>
  </si>
  <si>
    <t>Honduras</t>
  </si>
  <si>
    <t>Benin</t>
  </si>
  <si>
    <t>Equatorial Guinea</t>
  </si>
  <si>
    <t>Swaziland</t>
  </si>
  <si>
    <t>Trinidad and Tobago</t>
  </si>
  <si>
    <t>Sweden</t>
  </si>
  <si>
    <t>Belarus</t>
  </si>
  <si>
    <t>Guinea-Bissau</t>
  </si>
  <si>
    <t>Turkey</t>
  </si>
  <si>
    <t>Central African Republic</t>
  </si>
  <si>
    <t>Laos</t>
  </si>
  <si>
    <t>Israel</t>
  </si>
  <si>
    <t>Bhutan</t>
  </si>
  <si>
    <t>Vanuatu</t>
  </si>
  <si>
    <t>Burundi</t>
  </si>
  <si>
    <t>Ukraine</t>
  </si>
  <si>
    <t>Croatia</t>
  </si>
  <si>
    <t>Madagascar</t>
  </si>
  <si>
    <t>Malaysia</t>
  </si>
  <si>
    <t>Uzbekistan</t>
  </si>
  <si>
    <t>Italy</t>
  </si>
  <si>
    <t>Nepal</t>
  </si>
  <si>
    <t>Portugal</t>
  </si>
  <si>
    <t>Panama</t>
  </si>
  <si>
    <t>Botswana</t>
  </si>
  <si>
    <t>Tanzania</t>
  </si>
  <si>
    <t>Romania</t>
  </si>
  <si>
    <t>Mali</t>
  </si>
  <si>
    <t>Niger</t>
  </si>
  <si>
    <t>Austria</t>
  </si>
  <si>
    <t>India</t>
  </si>
  <si>
    <t>Luxembourg</t>
  </si>
  <si>
    <t>Iceland</t>
  </si>
  <si>
    <t>Qatar</t>
  </si>
  <si>
    <t>South Sudan</t>
  </si>
  <si>
    <t>United Kingdom</t>
  </si>
  <si>
    <t xml:space="preserve">Tunisia </t>
  </si>
  <si>
    <t>United States of America</t>
  </si>
  <si>
    <t>Liberia</t>
  </si>
  <si>
    <t>South Korea</t>
  </si>
  <si>
    <t>Kenya</t>
  </si>
  <si>
    <t>Rwanda</t>
  </si>
  <si>
    <t>Cuba</t>
  </si>
  <si>
    <t>Czech Republic</t>
  </si>
  <si>
    <t>Philippines</t>
  </si>
  <si>
    <t>El Salvador</t>
  </si>
  <si>
    <t>Tonga</t>
  </si>
  <si>
    <t>Democratic Republic of the Congo</t>
  </si>
  <si>
    <t>Afghanistan</t>
  </si>
  <si>
    <t>Tuvalu</t>
  </si>
  <si>
    <t>Gabon</t>
  </si>
  <si>
    <t>East Timor</t>
  </si>
  <si>
    <t>Jordan</t>
  </si>
  <si>
    <t>Cyprus</t>
  </si>
  <si>
    <t>Malawi</t>
  </si>
  <si>
    <t>United Arab Emirates</t>
  </si>
  <si>
    <t>China</t>
  </si>
  <si>
    <t>Somalia</t>
  </si>
  <si>
    <t>Bangladesh</t>
  </si>
  <si>
    <t>Egypt</t>
  </si>
  <si>
    <t>Vietnam</t>
  </si>
  <si>
    <t>Marshall Islands</t>
  </si>
  <si>
    <t>Taiwan</t>
  </si>
  <si>
    <t>Ireland</t>
  </si>
  <si>
    <t>South Africa</t>
  </si>
  <si>
    <t>Albania</t>
  </si>
  <si>
    <t>Ghana</t>
  </si>
  <si>
    <t>Saint Lucia</t>
  </si>
  <si>
    <t>Macedonia</t>
  </si>
  <si>
    <t>Germany</t>
  </si>
  <si>
    <t>Poland</t>
  </si>
  <si>
    <t>Namibia</t>
  </si>
  <si>
    <t>Zimbabwe</t>
  </si>
  <si>
    <t>Norway</t>
  </si>
  <si>
    <t>Oman</t>
  </si>
  <si>
    <t>Serbia</t>
  </si>
  <si>
    <t>Brunei</t>
  </si>
  <si>
    <t>Nicaragua</t>
  </si>
  <si>
    <t>Lithuania</t>
  </si>
  <si>
    <t>Republic of the Congo</t>
  </si>
  <si>
    <t>Cameroon</t>
  </si>
  <si>
    <t xml:space="preserve">Moldova </t>
  </si>
  <si>
    <t>Bahrain</t>
  </si>
  <si>
    <t>Hungary</t>
  </si>
  <si>
    <t>Iraq</t>
  </si>
  <si>
    <t>Lesotho</t>
  </si>
  <si>
    <t>Lebanon</t>
  </si>
  <si>
    <t>Georgia</t>
  </si>
  <si>
    <t>Ethiopia</t>
  </si>
  <si>
    <t>Mexico</t>
  </si>
  <si>
    <t>Nigeria</t>
  </si>
  <si>
    <t>Solomon Islands</t>
  </si>
  <si>
    <t>Burkina Faso</t>
  </si>
  <si>
    <t>Kiribati</t>
  </si>
  <si>
    <t>Comoros</t>
  </si>
  <si>
    <t>Iran</t>
  </si>
  <si>
    <t>Belize</t>
  </si>
  <si>
    <t>Andorra</t>
  </si>
  <si>
    <t>Slovakia</t>
  </si>
  <si>
    <t xml:space="preserve">Antigua and Barbuda </t>
  </si>
  <si>
    <t>Myanmar</t>
  </si>
  <si>
    <t>Nauru</t>
  </si>
  <si>
    <t>Finland</t>
  </si>
  <si>
    <t>Papua New Guinea</t>
  </si>
  <si>
    <t>Mozambique</t>
  </si>
  <si>
    <t>Spain</t>
  </si>
  <si>
    <t>Belgium</t>
  </si>
  <si>
    <t>Cote d'Ivoire</t>
  </si>
  <si>
    <t>Switzerland</t>
  </si>
  <si>
    <t>Palau</t>
  </si>
  <si>
    <t>Slovenia</t>
  </si>
  <si>
    <t>Guinea</t>
  </si>
  <si>
    <t>Russia</t>
  </si>
  <si>
    <t xml:space="preserve">Seychelles </t>
  </si>
  <si>
    <t>Costa Rica</t>
  </si>
  <si>
    <t>Liechtenstein</t>
  </si>
  <si>
    <t>Uganda</t>
  </si>
  <si>
    <t>Guatemala</t>
  </si>
  <si>
    <t>Thailand</t>
  </si>
  <si>
    <t>Denmark</t>
  </si>
  <si>
    <t>Angola</t>
  </si>
  <si>
    <t>North Korea</t>
  </si>
  <si>
    <t>Yemen</t>
  </si>
  <si>
    <t>Dominican Republic</t>
  </si>
  <si>
    <t>Vatican City</t>
  </si>
  <si>
    <t>Djibouti</t>
  </si>
  <si>
    <t>Malta</t>
  </si>
  <si>
    <t>The Bahamas</t>
  </si>
  <si>
    <t>Tajikistan</t>
  </si>
  <si>
    <t>Saudi Arabia</t>
  </si>
  <si>
    <t>Mauritania</t>
  </si>
  <si>
    <t>New Zealand</t>
  </si>
  <si>
    <t xml:space="preserve">Samoa </t>
  </si>
  <si>
    <t>Singapore</t>
  </si>
  <si>
    <t>Pakistan</t>
  </si>
  <si>
    <t>Sao Tome and Principe</t>
  </si>
  <si>
    <t>Turkmenistan</t>
  </si>
  <si>
    <t>Monaco</t>
  </si>
  <si>
    <t xml:space="preserve">Saint Kitts and Nevis </t>
  </si>
  <si>
    <t>Cambodia</t>
  </si>
  <si>
    <t>Kyrgyzstan</t>
  </si>
  <si>
    <t>Indonesia</t>
  </si>
  <si>
    <t>Kazakhstan</t>
  </si>
  <si>
    <t>Australia</t>
  </si>
  <si>
    <t>Syria</t>
  </si>
  <si>
    <t>Azerbaijan</t>
  </si>
  <si>
    <t>Barbados</t>
  </si>
  <si>
    <t>Kuwait</t>
  </si>
  <si>
    <t>San Marino</t>
  </si>
  <si>
    <t>Netherlands</t>
  </si>
  <si>
    <t>Kosovo</t>
  </si>
  <si>
    <t>Latvia</t>
  </si>
  <si>
    <t>Bosnia and Herzegovina</t>
  </si>
  <si>
    <t>Sri Lanka</t>
  </si>
  <si>
    <t>Dominica</t>
  </si>
  <si>
    <t>Haiti</t>
  </si>
  <si>
    <t>Saint Vincent and the Grenadines</t>
  </si>
  <si>
    <t>Sierra Leone</t>
  </si>
  <si>
    <t>Zambia</t>
  </si>
  <si>
    <t>France</t>
  </si>
  <si>
    <t>The Gambia</t>
  </si>
  <si>
    <t>Row Labels</t>
  </si>
  <si>
    <t>Grand Total</t>
  </si>
  <si>
    <t>Sum of Total Revenue</t>
  </si>
  <si>
    <t>Sum of Total Cost</t>
  </si>
  <si>
    <t>Jan</t>
  </si>
  <si>
    <t>Feb</t>
  </si>
  <si>
    <t>Mar</t>
  </si>
  <si>
    <t>Apr</t>
  </si>
  <si>
    <t>May</t>
  </si>
  <si>
    <t>Jun</t>
  </si>
  <si>
    <t>Jul</t>
  </si>
  <si>
    <t>Aug</t>
  </si>
  <si>
    <t>Sep</t>
  </si>
  <si>
    <t>Oct</t>
  </si>
  <si>
    <t>Nov</t>
  </si>
  <si>
    <t>Dec</t>
  </si>
  <si>
    <t>Highest Revenue of region</t>
  </si>
  <si>
    <t>Total number of units sold</t>
  </si>
  <si>
    <t>Highest country revenue</t>
  </si>
  <si>
    <t>Regions</t>
  </si>
  <si>
    <t>Items</t>
  </si>
  <si>
    <t>Highest Revenue by Item</t>
  </si>
  <si>
    <t>Sum of Total Profit</t>
  </si>
  <si>
    <t>Year</t>
  </si>
  <si>
    <t>Highest Profit by Region</t>
  </si>
  <si>
    <t>Highest Profit by Country</t>
  </si>
  <si>
    <t>Highest Profit by year</t>
  </si>
  <si>
    <t>Highest Profit by Item</t>
  </si>
  <si>
    <t>Sum of Units Sold</t>
  </si>
  <si>
    <t>Profit</t>
  </si>
  <si>
    <t>Objectives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</si>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</sst>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999999]#,,&quot; Million&quot;;#,&quot;0Million&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1" xfId="0" applyNumberFormat="1" applyFont="1" applyFill="1" applyBorder="1"/>
    <xf numFmtId="0" fontId="0" fillId="2" borderId="2" xfId="0" applyNumberFormat="1" applyFont="1" applyFill="1" applyBorder="1"/>
    <xf numFmtId="0" fontId="0" fillId="0" borderId="1" xfId="0" applyNumberFormat="1" applyFont="1" applyBorder="1"/>
    <xf numFmtId="0" fontId="0" fillId="0" borderId="2" xfId="0" applyNumberFormat="1" applyFont="1" applyBorder="1"/>
    <xf numFmtId="14" fontId="0" fillId="0" borderId="0" xfId="0" applyNumberFormat="1" applyAlignment="1">
      <alignment horizontal="left"/>
    </xf>
    <xf numFmtId="0" fontId="0" fillId="2" borderId="0" xfId="0" applyNumberFormat="1" applyFont="1" applyFill="1" applyBorder="1"/>
    <xf numFmtId="0" fontId="0" fillId="0" borderId="2" xfId="0" applyBorder="1"/>
    <xf numFmtId="0" fontId="1" fillId="0" borderId="0" xfId="0" applyFont="1"/>
    <xf numFmtId="0" fontId="0" fillId="2" borderId="2" xfId="0" applyFont="1" applyFill="1" applyBorder="1"/>
    <xf numFmtId="0" fontId="0" fillId="0" borderId="2" xfId="0" applyFont="1" applyBorder="1"/>
    <xf numFmtId="164" fontId="0" fillId="0" borderId="0" xfId="0" applyNumberFormat="1"/>
  </cellXfs>
  <cellStyles count="1">
    <cellStyle name="Normal" xfId="0" builtinId="0"/>
  </cellStyles>
  <dxfs count="14">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border>
        <left style="thick">
          <color rgb="FF003300"/>
        </left>
        <right style="thick">
          <color rgb="FF003300"/>
        </right>
        <top style="thick">
          <color rgb="FF003300"/>
        </top>
        <bottom style="thick">
          <color rgb="FF003300"/>
        </bottom>
      </border>
    </dxf>
    <dxf>
      <font>
        <b val="0"/>
        <i val="0"/>
        <u val="double"/>
        <sz val="12"/>
        <color rgb="FF009999"/>
        <name val="Arial Black"/>
        <family val="2"/>
        <scheme val="none"/>
      </font>
    </dxf>
  </dxfs>
  <tableStyles count="3" defaultTableStyle="TableStyleMedium2" defaultPivotStyle="PivotStyleLight16">
    <tableStyle name="Slicer Style 1" pivot="0" table="0" count="3" xr9:uid="{EC68F214-6D47-469C-B957-CA0C5BEBA968}">
      <tableStyleElement type="headerRow" dxfId="13"/>
    </tableStyle>
    <tableStyle name="Slicer Style 2" pivot="0" table="0" count="0" xr9:uid="{7604AFD5-0975-4401-8F39-1ABA55E59CFE}"/>
    <tableStyle name="Slicer Style 3" pivot="0" table="0" count="1" xr9:uid="{D6D64391-6DE7-48F7-B000-B3A4B7142AFD}">
      <tableStyleElement type="headerRow" dxfId="12"/>
    </tableStyle>
  </tableStyles>
  <colors>
    <mruColors>
      <color rgb="FF153365"/>
      <color rgb="FF003300"/>
      <color rgb="FFCC0000"/>
      <color rgb="FF006699"/>
      <color rgb="FF660033"/>
      <color rgb="FF006600"/>
      <color rgb="FF000066"/>
      <color rgb="FF009999"/>
      <color rgb="FF0099CC"/>
    </mruColors>
  </colors>
  <extLst>
    <ext xmlns:x14="http://schemas.microsoft.com/office/spreadsheetml/2009/9/main" uri="{46F421CA-312F-682f-3DD2-61675219B42D}">
      <x14:dxfs count="2">
        <dxf>
          <border diagonalUp="1">
            <left style="thick">
              <color rgb="FFFF0000"/>
            </left>
            <right style="thick">
              <color rgb="FFFF0000"/>
            </right>
            <top style="thick">
              <color rgb="FFFF0000"/>
            </top>
            <bottom style="thick">
              <color rgb="FFFF0000"/>
            </bottom>
            <diagonal style="thick">
              <color rgb="FFFF0000"/>
            </diagonal>
          </border>
        </dxf>
        <dxf>
          <font>
            <b/>
            <i val="0"/>
            <sz val="11"/>
            <color theme="9"/>
          </font>
          <fill>
            <gradientFill degree="90">
              <stop position="0">
                <color theme="1"/>
              </stop>
              <stop position="0.5">
                <color theme="4" tint="-0.25098422193060094"/>
              </stop>
              <stop position="1">
                <color theme="1"/>
              </stop>
            </gradientFill>
          </fill>
          <border>
            <left style="thick">
              <color theme="9"/>
            </left>
            <right style="thick">
              <color theme="9"/>
            </right>
            <top style="thick">
              <color theme="9"/>
            </top>
            <bottom style="thick">
              <color theme="9"/>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final dataset of sales.xlsx]sales tending monthwise!PivotTable1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Trend Monthwise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10045099387289E-2"/>
          <c:y val="0.21620974385501082"/>
          <c:w val="0.92921492921492921"/>
          <c:h val="0.67309519704197562"/>
        </c:manualLayout>
      </c:layout>
      <c:lineChart>
        <c:grouping val="standard"/>
        <c:varyColors val="0"/>
        <c:ser>
          <c:idx val="0"/>
          <c:order val="0"/>
          <c:tx>
            <c:strRef>
              <c:f>'sales tending monthwise'!$B$3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tending monthwise'!$A$4:$A$16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tending monthwise'!$B$4:$B$16</c:f>
              <c:numCache>
                <c:formatCode>General</c:formatCode>
                <c:ptCount val="12"/>
                <c:pt idx="0">
                  <c:v>9208460.160000002</c:v>
                </c:pt>
                <c:pt idx="1">
                  <c:v>13189551.76</c:v>
                </c:pt>
                <c:pt idx="2">
                  <c:v>10337053.039999999</c:v>
                </c:pt>
                <c:pt idx="3">
                  <c:v>4567214.4800000004</c:v>
                </c:pt>
                <c:pt idx="4">
                  <c:v>6454754.7999999998</c:v>
                </c:pt>
                <c:pt idx="5">
                  <c:v>7408480.8800000008</c:v>
                </c:pt>
                <c:pt idx="6">
                  <c:v>4388263.2</c:v>
                </c:pt>
                <c:pt idx="7">
                  <c:v>17359040</c:v>
                </c:pt>
                <c:pt idx="8">
                  <c:v>8400498.9600000009</c:v>
                </c:pt>
                <c:pt idx="9">
                  <c:v>5147210.6399999997</c:v>
                </c:pt>
                <c:pt idx="10">
                  <c:v>13731255.919999998</c:v>
                </c:pt>
                <c:pt idx="11">
                  <c:v>11268059.200000001</c:v>
                </c:pt>
              </c:numCache>
            </c:numRef>
          </c:val>
          <c:smooth val="0"/>
          <c:extLst>
            <c:ext xmlns:c16="http://schemas.microsoft.com/office/drawing/2014/chart" uri="{C3380CC4-5D6E-409C-BE32-E72D297353CC}">
              <c16:uniqueId val="{00000000-98EA-4A7F-B15B-99C9CADD0620}"/>
            </c:ext>
          </c:extLst>
        </c:ser>
        <c:dLbls>
          <c:dLblPos val="t"/>
          <c:showLegendKey val="0"/>
          <c:showVal val="1"/>
          <c:showCatName val="0"/>
          <c:showSerName val="0"/>
          <c:showPercent val="0"/>
          <c:showBubbleSize val="0"/>
        </c:dLbls>
        <c:marker val="1"/>
        <c:smooth val="0"/>
        <c:axId val="650816056"/>
        <c:axId val="650816376"/>
      </c:lineChart>
      <c:catAx>
        <c:axId val="650816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816376"/>
        <c:crosses val="autoZero"/>
        <c:auto val="1"/>
        <c:lblAlgn val="ctr"/>
        <c:lblOffset val="100"/>
        <c:noMultiLvlLbl val="0"/>
      </c:catAx>
      <c:valAx>
        <c:axId val="650816376"/>
        <c:scaling>
          <c:orientation val="minMax"/>
        </c:scaling>
        <c:delete val="1"/>
        <c:axPos val="l"/>
        <c:numFmt formatCode="General" sourceLinked="1"/>
        <c:majorTickMark val="none"/>
        <c:minorTickMark val="none"/>
        <c:tickLblPos val="nextTo"/>
        <c:crossAx val="650816056"/>
        <c:crosses val="autoZero"/>
        <c:crossBetween val="between"/>
      </c:valAx>
      <c:spPr>
        <a:noFill/>
        <a:ln>
          <a:noFill/>
        </a:ln>
        <a:effectLst>
          <a:glow rad="127000">
            <a:schemeClr val="accent1">
              <a:alpha val="70000"/>
            </a:schemeClr>
          </a:glow>
          <a:outerShdw blurRad="50800" dist="50800" dir="5400000" sx="106000" sy="106000" algn="ctr" rotWithShape="0">
            <a:schemeClr val="tx1">
              <a:alpha val="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final dataset of sales.xlsx]revenue and total cost!PivotTable4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and Total cost by Region</a:t>
            </a:r>
          </a:p>
        </c:rich>
      </c:tx>
      <c:layout>
        <c:manualLayout>
          <c:xMode val="edge"/>
          <c:yMode val="edge"/>
          <c:x val="0.1962198007729348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0000"/>
          </a:solidFill>
          <a:ln>
            <a:noFill/>
          </a:ln>
          <a:effectLst>
            <a:outerShdw blurRad="57150" dist="19050" dir="5400000" algn="ctr" rotWithShape="0">
              <a:srgbClr val="000000">
                <a:alpha val="63000"/>
              </a:srgbClr>
            </a:outerShdw>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9802356920151"/>
          <c:y val="0.23323394575678041"/>
          <c:w val="0.86794135003258821"/>
          <c:h val="0.42098652668416447"/>
        </c:manualLayout>
      </c:layout>
      <c:barChart>
        <c:barDir val="col"/>
        <c:grouping val="clustered"/>
        <c:varyColors val="0"/>
        <c:ser>
          <c:idx val="0"/>
          <c:order val="0"/>
          <c:tx>
            <c:strRef>
              <c:f>'revenue and total cost'!$B$3</c:f>
              <c:strCache>
                <c:ptCount val="1"/>
                <c:pt idx="0">
                  <c:v>Sum of Total Revenue</c:v>
                </c:pt>
              </c:strCache>
            </c:strRef>
          </c:tx>
          <c:spPr>
            <a:solidFill>
              <a:srgbClr val="CC0000"/>
            </a:solidFill>
            <a:ln>
              <a:noFill/>
            </a:ln>
            <a:effectLst>
              <a:outerShdw blurRad="57150" dist="19050" dir="5400000" algn="ctr" rotWithShape="0">
                <a:srgbClr val="000000">
                  <a:alpha val="63000"/>
                </a:srgbClr>
              </a:outerShdw>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14247176.799999999</c:v>
                </c:pt>
                <c:pt idx="1">
                  <c:v>5500773.4399999995</c:v>
                </c:pt>
                <c:pt idx="2">
                  <c:v>8961093.8399999999</c:v>
                </c:pt>
                <c:pt idx="3">
                  <c:v>32931885.840000004</c:v>
                </c:pt>
                <c:pt idx="4">
                  <c:v>13118839.199999999</c:v>
                </c:pt>
                <c:pt idx="5">
                  <c:v>4142428.5599999996</c:v>
                </c:pt>
                <c:pt idx="6">
                  <c:v>32557645.360000003</c:v>
                </c:pt>
              </c:numCache>
            </c:numRef>
          </c:val>
          <c:extLst>
            <c:ext xmlns:c16="http://schemas.microsoft.com/office/drawing/2014/chart" uri="{C3380CC4-5D6E-409C-BE32-E72D297353CC}">
              <c16:uniqueId val="{00000000-1A6C-4997-9A82-B1E94CCA1FE1}"/>
            </c:ext>
          </c:extLst>
        </c:ser>
        <c:dLbls>
          <c:showLegendKey val="0"/>
          <c:showVal val="1"/>
          <c:showCatName val="0"/>
          <c:showSerName val="0"/>
          <c:showPercent val="0"/>
          <c:showBubbleSize val="0"/>
        </c:dLbls>
        <c:gapWidth val="219"/>
        <c:overlap val="-27"/>
        <c:axId val="1082077432"/>
        <c:axId val="1082077752"/>
      </c:barChart>
      <c:lineChart>
        <c:grouping val="standard"/>
        <c:varyColors val="0"/>
        <c:ser>
          <c:idx val="1"/>
          <c:order val="1"/>
          <c:tx>
            <c:strRef>
              <c:f>'revenue and total cost'!$C$3</c:f>
              <c:strCache>
                <c:ptCount val="1"/>
                <c:pt idx="0">
                  <c:v>Sum of Total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8897230.1999999993</c:v>
                </c:pt>
                <c:pt idx="1">
                  <c:v>3435182.16</c:v>
                </c:pt>
                <c:pt idx="2">
                  <c:v>5596120.2599999998</c:v>
                </c:pt>
                <c:pt idx="3">
                  <c:v>20565658.259999998</c:v>
                </c:pt>
                <c:pt idx="4">
                  <c:v>8192593.7999999998</c:v>
                </c:pt>
                <c:pt idx="5">
                  <c:v>2586908.34</c:v>
                </c:pt>
                <c:pt idx="6">
                  <c:v>20331948.539999999</c:v>
                </c:pt>
              </c:numCache>
            </c:numRef>
          </c:val>
          <c:smooth val="0"/>
          <c:extLst>
            <c:ext xmlns:c16="http://schemas.microsoft.com/office/drawing/2014/chart" uri="{C3380CC4-5D6E-409C-BE32-E72D297353CC}">
              <c16:uniqueId val="{00000001-1A6C-4997-9A82-B1E94CCA1FE1}"/>
            </c:ext>
          </c:extLst>
        </c:ser>
        <c:dLbls>
          <c:showLegendKey val="0"/>
          <c:showVal val="1"/>
          <c:showCatName val="0"/>
          <c:showSerName val="0"/>
          <c:showPercent val="0"/>
          <c:showBubbleSize val="0"/>
        </c:dLbls>
        <c:marker val="1"/>
        <c:smooth val="0"/>
        <c:axId val="1082077432"/>
        <c:axId val="1082077752"/>
      </c:lineChart>
      <c:catAx>
        <c:axId val="1082077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77752"/>
        <c:crosses val="autoZero"/>
        <c:auto val="1"/>
        <c:lblAlgn val="ctr"/>
        <c:lblOffset val="100"/>
        <c:noMultiLvlLbl val="0"/>
      </c:catAx>
      <c:valAx>
        <c:axId val="1082077752"/>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77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 final dataset of sales.xlsx]Revenue by year!PivotTable1</c:name>
    <c:fmtId val="8"/>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Revenue Trend By year</a:t>
            </a:r>
          </a:p>
        </c:rich>
      </c:tx>
      <c:layout>
        <c:manualLayout>
          <c:xMode val="edge"/>
          <c:yMode val="edge"/>
          <c:x val="0.25641466208476515"/>
          <c:y val="0.04"/>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5.3298775153105889E-2"/>
              <c:y val="-7.6354257801108188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5.3298775153105889E-2"/>
              <c:y val="-7.6354257801108188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5.3298775153105889E-2"/>
              <c:y val="-7.6354257801108188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5.3298775153105889E-2"/>
              <c:y val="-7.6354257801108188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layout>
            <c:manualLayout>
              <c:x val="-5.3298775153105889E-2"/>
              <c:y val="-7.6354257801108188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41630363214906"/>
          <c:y val="0.19151111111111116"/>
          <c:w val="0.7512194351994661"/>
          <c:h val="0.64322974628171481"/>
        </c:manualLayout>
      </c:layout>
      <c:lineChart>
        <c:grouping val="standard"/>
        <c:varyColors val="0"/>
        <c:ser>
          <c:idx val="0"/>
          <c:order val="0"/>
          <c:tx>
            <c:strRef>
              <c:f>'Revenue by year'!$B$3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Pt>
            <c:idx val="0"/>
            <c:marker>
              <c:symbol val="circle"/>
              <c:size val="4"/>
              <c:spPr>
                <a:solidFill>
                  <a:schemeClr val="accent4">
                    <a:lumMod val="60000"/>
                    <a:lumOff val="40000"/>
                  </a:schemeClr>
                </a:solidFill>
                <a:ln>
                  <a:noFill/>
                </a:ln>
                <a:effectLst>
                  <a:glow rad="63500">
                    <a:schemeClr val="accent4">
                      <a:satMod val="175000"/>
                      <a:alpha val="25000"/>
                    </a:schemeClr>
                  </a:glow>
                </a:effectLst>
              </c:spPr>
            </c:marker>
            <c:bubble3D val="0"/>
            <c:spPr>
              <a:ln w="22225" cap="rnd">
                <a:solidFill>
                  <a:schemeClr val="accent4"/>
                </a:solidFill>
              </a:ln>
              <a:effectLst>
                <a:glow rad="139700">
                  <a:schemeClr val="accent4">
                    <a:satMod val="175000"/>
                    <a:alpha val="14000"/>
                  </a:schemeClr>
                </a:glow>
              </a:effectLst>
            </c:spPr>
            <c:extLst>
              <c:ext xmlns:c16="http://schemas.microsoft.com/office/drawing/2014/chart" uri="{C3380CC4-5D6E-409C-BE32-E72D297353CC}">
                <c16:uniqueId val="{00000000-5EEE-42C7-9337-8AF2E33F83B8}"/>
              </c:ext>
            </c:extLst>
          </c:dPt>
          <c:dLbls>
            <c:dLbl>
              <c:idx val="0"/>
              <c:layout>
                <c:manualLayout>
                  <c:x val="-5.3298775153105889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EEE-42C7-9337-8AF2E33F83B8}"/>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11588435.600000001</c:v>
                </c:pt>
                <c:pt idx="1">
                  <c:v>15096493.359999999</c:v>
                </c:pt>
                <c:pt idx="2">
                  <c:v>7541737.040000001</c:v>
                </c:pt>
                <c:pt idx="3">
                  <c:v>17091251.280000001</c:v>
                </c:pt>
                <c:pt idx="4">
                  <c:v>18938712.640000001</c:v>
                </c:pt>
                <c:pt idx="5">
                  <c:v>17056022.640000001</c:v>
                </c:pt>
                <c:pt idx="6">
                  <c:v>22309174.480000004</c:v>
                </c:pt>
                <c:pt idx="7">
                  <c:v>1838016</c:v>
                </c:pt>
              </c:numCache>
            </c:numRef>
          </c:val>
          <c:smooth val="0"/>
          <c:extLst>
            <c:ext xmlns:c16="http://schemas.microsoft.com/office/drawing/2014/chart" uri="{C3380CC4-5D6E-409C-BE32-E72D297353CC}">
              <c16:uniqueId val="{00000001-5EEE-42C7-9337-8AF2E33F83B8}"/>
            </c:ext>
          </c:extLst>
        </c:ser>
        <c:dLbls>
          <c:showLegendKey val="0"/>
          <c:showVal val="0"/>
          <c:showCatName val="0"/>
          <c:showSerName val="0"/>
          <c:showPercent val="0"/>
          <c:showBubbleSize val="0"/>
        </c:dLbls>
        <c:marker val="1"/>
        <c:smooth val="0"/>
        <c:axId val="1110388688"/>
        <c:axId val="1110389008"/>
      </c:lineChart>
      <c:catAx>
        <c:axId val="111038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Year</a:t>
                </a:r>
              </a:p>
            </c:rich>
          </c:tx>
          <c:layout>
            <c:manualLayout>
              <c:xMode val="edge"/>
              <c:yMode val="edge"/>
              <c:x val="0.50551271297273404"/>
              <c:y val="0.918468082736342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0389008"/>
        <c:crosses val="autoZero"/>
        <c:auto val="1"/>
        <c:lblAlgn val="ctr"/>
        <c:lblOffset val="100"/>
        <c:noMultiLvlLbl val="0"/>
      </c:catAx>
      <c:valAx>
        <c:axId val="11103890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Revenue</a:t>
                </a:r>
              </a:p>
            </c:rich>
          </c:tx>
          <c:layout>
            <c:manualLayout>
              <c:xMode val="edge"/>
              <c:yMode val="edge"/>
              <c:x val="2.2222222222222223E-2"/>
              <c:y val="0.31783938466025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388688"/>
        <c:crosses val="autoZero"/>
        <c:crossBetween val="between"/>
      </c:valAx>
      <c:spPr>
        <a:noFill/>
        <a:ln w="25400">
          <a:noFill/>
        </a:ln>
        <a:effectLst>
          <a:glow rad="127000">
            <a:schemeClr val="accent1">
              <a:alpha val="69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 final dataset of sales.xlsx]revenue by items!PivotTable6</c:name>
    <c:fmtId val="5"/>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IN" sz="1600" baseline="0"/>
              <a:t>Sales by Items</a:t>
            </a:r>
            <a:endParaRPr lang="en-IN" sz="1600"/>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1"/>
        <c:spPr>
          <a:noFill/>
          <a:ln w="9525" cap="flat" cmpd="sng" algn="ctr">
            <a:solidFill>
              <a:schemeClr val="accent6"/>
            </a:solidFill>
            <a:miter lim="800000"/>
          </a:ln>
          <a:effectLst>
            <a:glow rad="63500">
              <a:schemeClr val="accent6">
                <a:satMod val="175000"/>
                <a:alpha val="25000"/>
              </a:schemeClr>
            </a:glow>
          </a:effectLst>
        </c:spPr>
      </c:pivotFmt>
      <c:pivotFmt>
        <c:idx val="2"/>
        <c:spPr>
          <a:noFill/>
          <a:ln w="9525" cap="flat" cmpd="sng" algn="ctr">
            <a:solidFill>
              <a:schemeClr val="accent6"/>
            </a:solidFill>
            <a:miter lim="800000"/>
          </a:ln>
          <a:effectLst>
            <a:glow rad="63500">
              <a:schemeClr val="accent6">
                <a:satMod val="175000"/>
                <a:alpha val="25000"/>
              </a:schemeClr>
            </a:glow>
          </a:effectLst>
        </c:spPr>
      </c:pivotFmt>
      <c:pivotFmt>
        <c:idx val="3"/>
        <c:spPr>
          <a:noFill/>
          <a:ln w="9525" cap="flat" cmpd="sng" algn="ctr">
            <a:solidFill>
              <a:schemeClr val="accent6"/>
            </a:solidFill>
            <a:miter lim="800000"/>
          </a:ln>
          <a:effectLst>
            <a:glow rad="63500">
              <a:schemeClr val="accent6">
                <a:satMod val="175000"/>
                <a:alpha val="25000"/>
              </a:schemeClr>
            </a:glow>
          </a:effectLst>
        </c:spPr>
      </c:pivotFmt>
      <c:pivotFmt>
        <c:idx val="4"/>
        <c:spPr>
          <a:noFill/>
          <a:ln w="9525" cap="flat" cmpd="sng" algn="ctr">
            <a:solidFill>
              <a:srgbClr val="FF0000"/>
            </a:solidFill>
            <a:miter lim="800000"/>
          </a:ln>
          <a:effectLst>
            <a:glow rad="63500">
              <a:schemeClr val="accent6">
                <a:satMod val="175000"/>
                <a:alpha val="25000"/>
              </a:schemeClr>
            </a:glow>
          </a:effectLst>
        </c:spPr>
        <c:marker>
          <c:symbol val="none"/>
        </c:marker>
      </c:pivotFmt>
    </c:pivotFmts>
    <c:plotArea>
      <c:layout>
        <c:manualLayout>
          <c:layoutTarget val="inner"/>
          <c:xMode val="edge"/>
          <c:yMode val="edge"/>
          <c:x val="0.34660071493383515"/>
          <c:y val="9.037494284407864E-2"/>
          <c:w val="0.54032890610251449"/>
          <c:h val="0.81089778901094156"/>
        </c:manualLayout>
      </c:layout>
      <c:barChart>
        <c:barDir val="bar"/>
        <c:grouping val="clustered"/>
        <c:varyColors val="0"/>
        <c:ser>
          <c:idx val="0"/>
          <c:order val="0"/>
          <c:tx>
            <c:strRef>
              <c:f>'revenue by items'!$B$3</c:f>
              <c:strCache>
                <c:ptCount val="1"/>
                <c:pt idx="0">
                  <c:v>Total</c:v>
                </c:pt>
              </c:strCache>
            </c:strRef>
          </c:tx>
          <c:spPr>
            <a:noFill/>
            <a:ln w="9525" cap="flat" cmpd="sng" algn="ctr">
              <a:solidFill>
                <a:srgbClr val="FF0000"/>
              </a:solidFill>
              <a:miter lim="800000"/>
            </a:ln>
            <a:effectLst>
              <a:glow rad="63500">
                <a:schemeClr val="accent6">
                  <a:satMod val="175000"/>
                  <a:alpha val="25000"/>
                </a:schemeClr>
              </a:glow>
            </a:effectLst>
          </c:spPr>
          <c:invertIfNegative val="0"/>
          <c:cat>
            <c:strRef>
              <c:f>'revenue by items'!$A$4:$A$5</c:f>
              <c:strCache>
                <c:ptCount val="1"/>
                <c:pt idx="0">
                  <c:v>Baby Food</c:v>
                </c:pt>
              </c:strCache>
            </c:strRef>
          </c:cat>
          <c:val>
            <c:numRef>
              <c:f>'revenue by items'!$B$4:$B$5</c:f>
              <c:numCache>
                <c:formatCode>General</c:formatCode>
                <c:ptCount val="1"/>
                <c:pt idx="0">
                  <c:v>111459843.03999999</c:v>
                </c:pt>
              </c:numCache>
            </c:numRef>
          </c:val>
          <c:extLst>
            <c:ext xmlns:c16="http://schemas.microsoft.com/office/drawing/2014/chart" uri="{C3380CC4-5D6E-409C-BE32-E72D297353CC}">
              <c16:uniqueId val="{00000000-15CC-42C9-98EC-AE5717ACA20B}"/>
            </c:ext>
          </c:extLst>
        </c:ser>
        <c:dLbls>
          <c:showLegendKey val="0"/>
          <c:showVal val="0"/>
          <c:showCatName val="0"/>
          <c:showSerName val="0"/>
          <c:showPercent val="0"/>
          <c:showBubbleSize val="0"/>
        </c:dLbls>
        <c:gapWidth val="182"/>
        <c:overlap val="-50"/>
        <c:axId val="1199929528"/>
        <c:axId val="1199929848"/>
      </c:barChart>
      <c:catAx>
        <c:axId val="1199929528"/>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IN" sz="1600"/>
                  <a:t>Items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99929848"/>
        <c:crosses val="autoZero"/>
        <c:auto val="1"/>
        <c:lblAlgn val="ctr"/>
        <c:lblOffset val="100"/>
        <c:noMultiLvlLbl val="0"/>
      </c:catAx>
      <c:valAx>
        <c:axId val="1199929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9929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9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final dataset of sales.xlsx]Top 5 sales!PivotTable2</c:name>
    <c:fmtId val="13"/>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Top</a:t>
            </a:r>
            <a:r>
              <a:rPr lang="en-IN" sz="1600" b="1" baseline="0">
                <a:solidFill>
                  <a:schemeClr val="bg1"/>
                </a:solidFill>
              </a:rPr>
              <a:t> 5 Selling Product </a:t>
            </a:r>
            <a:endParaRPr lang="en-IN"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3300"/>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9318843706181"/>
          <c:y val="0.21666666666666673"/>
          <c:w val="0.85221411749901121"/>
          <c:h val="0.6570633235691955"/>
        </c:manualLayout>
      </c:layout>
      <c:barChart>
        <c:barDir val="col"/>
        <c:grouping val="clustered"/>
        <c:varyColors val="0"/>
        <c:ser>
          <c:idx val="0"/>
          <c:order val="0"/>
          <c:tx>
            <c:strRef>
              <c:f>'Top 5 sales'!$B$3</c:f>
              <c:strCache>
                <c:ptCount val="1"/>
                <c:pt idx="0">
                  <c:v>Total</c:v>
                </c:pt>
              </c:strCache>
            </c:strRef>
          </c:tx>
          <c:spPr>
            <a:solidFill>
              <a:srgbClr val="003300"/>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sales'!$A$4:$A$9</c:f>
              <c:strCache>
                <c:ptCount val="5"/>
                <c:pt idx="0">
                  <c:v>Baby Food</c:v>
                </c:pt>
                <c:pt idx="1">
                  <c:v>Office Supplies</c:v>
                </c:pt>
                <c:pt idx="2">
                  <c:v>Vegetables</c:v>
                </c:pt>
                <c:pt idx="3">
                  <c:v>Personal Care</c:v>
                </c:pt>
                <c:pt idx="4">
                  <c:v>Beverages</c:v>
                </c:pt>
              </c:strCache>
            </c:strRef>
          </c:cat>
          <c:val>
            <c:numRef>
              <c:f>'Top 5 sales'!$B$4:$B$9</c:f>
              <c:numCache>
                <c:formatCode>General</c:formatCode>
                <c:ptCount val="5"/>
                <c:pt idx="0">
                  <c:v>436618</c:v>
                </c:pt>
                <c:pt idx="1">
                  <c:v>444482</c:v>
                </c:pt>
                <c:pt idx="2">
                  <c:v>471276</c:v>
                </c:pt>
                <c:pt idx="3">
                  <c:v>475724</c:v>
                </c:pt>
                <c:pt idx="4">
                  <c:v>504905</c:v>
                </c:pt>
              </c:numCache>
            </c:numRef>
          </c:val>
          <c:extLst>
            <c:ext xmlns:c16="http://schemas.microsoft.com/office/drawing/2014/chart" uri="{C3380CC4-5D6E-409C-BE32-E72D297353CC}">
              <c16:uniqueId val="{00000000-D49E-4B23-9CA9-00D2CEEC1E37}"/>
            </c:ext>
          </c:extLst>
        </c:ser>
        <c:dLbls>
          <c:dLblPos val="outEnd"/>
          <c:showLegendKey val="0"/>
          <c:showVal val="1"/>
          <c:showCatName val="0"/>
          <c:showSerName val="0"/>
          <c:showPercent val="0"/>
          <c:showBubbleSize val="0"/>
        </c:dLbls>
        <c:gapWidth val="219"/>
        <c:overlap val="-27"/>
        <c:axId val="968535800"/>
        <c:axId val="968541240"/>
      </c:barChart>
      <c:catAx>
        <c:axId val="96853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8541240"/>
        <c:crosses val="autoZero"/>
        <c:auto val="1"/>
        <c:lblAlgn val="ctr"/>
        <c:lblOffset val="100"/>
        <c:noMultiLvlLbl val="0"/>
      </c:catAx>
      <c:valAx>
        <c:axId val="968541240"/>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8535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 final dataset of sales.xlsx]profit by year!PivotTable8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Year-Wise</a:t>
            </a:r>
            <a:r>
              <a:rPr lang="en-IN" baseline="0">
                <a:solidFill>
                  <a:schemeClr val="bg1"/>
                </a:solidFill>
              </a:rPr>
              <a:t> Profit</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9203849518809"/>
          <c:y val="0.20216138328530259"/>
          <c:w val="0.82686351706036743"/>
          <c:h val="0.71043099079473859"/>
        </c:manualLayout>
      </c:layout>
      <c:lineChart>
        <c:grouping val="standard"/>
        <c:varyColors val="0"/>
        <c:ser>
          <c:idx val="0"/>
          <c:order val="0"/>
          <c:tx>
            <c:strRef>
              <c:f>'profit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year'!$A$4:$A$9</c:f>
              <c:strCache>
                <c:ptCount val="5"/>
                <c:pt idx="0">
                  <c:v>2011</c:v>
                </c:pt>
                <c:pt idx="1">
                  <c:v>2012</c:v>
                </c:pt>
                <c:pt idx="2">
                  <c:v>2014</c:v>
                </c:pt>
                <c:pt idx="3">
                  <c:v>2015</c:v>
                </c:pt>
                <c:pt idx="4">
                  <c:v>2016</c:v>
                </c:pt>
              </c:strCache>
            </c:strRef>
          </c:cat>
          <c:val>
            <c:numRef>
              <c:f>'profit by year'!$B$4:$B$9</c:f>
              <c:numCache>
                <c:formatCode>General</c:formatCode>
                <c:ptCount val="5"/>
                <c:pt idx="0">
                  <c:v>1245456.25</c:v>
                </c:pt>
                <c:pt idx="1">
                  <c:v>354641.76</c:v>
                </c:pt>
                <c:pt idx="2">
                  <c:v>263208.71999999997</c:v>
                </c:pt>
                <c:pt idx="3">
                  <c:v>456724.62</c:v>
                </c:pt>
                <c:pt idx="4">
                  <c:v>468410.8</c:v>
                </c:pt>
              </c:numCache>
            </c:numRef>
          </c:val>
          <c:smooth val="0"/>
          <c:extLst>
            <c:ext xmlns:c16="http://schemas.microsoft.com/office/drawing/2014/chart" uri="{C3380CC4-5D6E-409C-BE32-E72D297353CC}">
              <c16:uniqueId val="{00000000-77CB-4E12-A583-E83A2DF39546}"/>
            </c:ext>
          </c:extLst>
        </c:ser>
        <c:dLbls>
          <c:dLblPos val="t"/>
          <c:showLegendKey val="0"/>
          <c:showVal val="1"/>
          <c:showCatName val="0"/>
          <c:showSerName val="0"/>
          <c:showPercent val="0"/>
          <c:showBubbleSize val="0"/>
        </c:dLbls>
        <c:marker val="1"/>
        <c:smooth val="0"/>
        <c:axId val="1264941880"/>
        <c:axId val="1264937080"/>
      </c:lineChart>
      <c:catAx>
        <c:axId val="126494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4937080"/>
        <c:crosses val="autoZero"/>
        <c:auto val="1"/>
        <c:lblAlgn val="ctr"/>
        <c:lblOffset val="100"/>
        <c:noMultiLvlLbl val="0"/>
      </c:catAx>
      <c:valAx>
        <c:axId val="1264937080"/>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494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final dataset of sales.xlsx]Profit by  Sales channel!PivotTable10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Profit</a:t>
            </a:r>
            <a:r>
              <a:rPr lang="en-IN" baseline="0">
                <a:solidFill>
                  <a:schemeClr val="bg1"/>
                </a:solidFill>
              </a:rPr>
              <a:t> By Sales Channels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tx1"/>
            </a:solidFill>
            <a:round/>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tx1"/>
            </a:solidFill>
            <a:round/>
          </a:ln>
          <a:effectLst/>
        </c:spPr>
        <c:dLbl>
          <c:idx val="0"/>
          <c:layout>
            <c:manualLayout>
              <c:x val="7.4999999999999997E-2"/>
              <c:y val="-8.4875562720133283E-1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tx1"/>
            </a:solidFill>
            <a:round/>
          </a:ln>
          <a:effectLst/>
        </c:spPr>
        <c:dLbl>
          <c:idx val="0"/>
          <c:layout>
            <c:manualLayout>
              <c:x val="-7.2222222222222243E-2"/>
              <c:y val="0"/>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solidFill>
                <a:schemeClr val="tx1"/>
              </a:solidFill>
              <a:round/>
            </a:ln>
          </c:spPr>
          <c:dPt>
            <c:idx val="0"/>
            <c:bubble3D val="0"/>
            <c:spPr>
              <a:solidFill>
                <a:schemeClr val="accent1"/>
              </a:solidFill>
              <a:ln w="19050">
                <a:solidFill>
                  <a:schemeClr val="tx1"/>
                </a:solidFill>
                <a:round/>
              </a:ln>
              <a:effectLst/>
            </c:spPr>
            <c:extLst>
              <c:ext xmlns:c16="http://schemas.microsoft.com/office/drawing/2014/chart" uri="{C3380CC4-5D6E-409C-BE32-E72D297353CC}">
                <c16:uniqueId val="{00000001-6CA6-4A80-86AB-642160C0FBF2}"/>
              </c:ext>
            </c:extLst>
          </c:dPt>
          <c:dPt>
            <c:idx val="1"/>
            <c:bubble3D val="0"/>
            <c:spPr>
              <a:solidFill>
                <a:schemeClr val="accent2"/>
              </a:solidFill>
              <a:ln w="19050">
                <a:solidFill>
                  <a:schemeClr val="tx1"/>
                </a:solidFill>
                <a:round/>
              </a:ln>
              <a:effectLst/>
            </c:spPr>
            <c:extLst>
              <c:ext xmlns:c16="http://schemas.microsoft.com/office/drawing/2014/chart" uri="{C3380CC4-5D6E-409C-BE32-E72D297353CC}">
                <c16:uniqueId val="{00000003-6CA6-4A80-86AB-642160C0FBF2}"/>
              </c:ext>
            </c:extLst>
          </c:dPt>
          <c:dLbls>
            <c:dLbl>
              <c:idx val="0"/>
              <c:layout>
                <c:manualLayout>
                  <c:x val="7.4999999999999997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A6-4A80-86AB-642160C0FBF2}"/>
                </c:ext>
              </c:extLst>
            </c:dLbl>
            <c:dLbl>
              <c:idx val="1"/>
              <c:layout>
                <c:manualLayout>
                  <c:x val="-7.222222222222224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A6-4A80-86AB-642160C0FBF2}"/>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1389402.97</c:v>
                </c:pt>
                <c:pt idx="1">
                  <c:v>1399039.18</c:v>
                </c:pt>
              </c:numCache>
            </c:numRef>
          </c:val>
          <c:extLst>
            <c:ext xmlns:c16="http://schemas.microsoft.com/office/drawing/2014/chart" uri="{C3380CC4-5D6E-409C-BE32-E72D297353CC}">
              <c16:uniqueId val="{00000004-6CA6-4A80-86AB-642160C0FBF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final dataset of sales.xlsx]Top 5 profitable sales!PivotTable9</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Top 5 Profitable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profitable sales'!$B$3</c:f>
              <c:strCache>
                <c:ptCount val="1"/>
                <c:pt idx="0">
                  <c:v>Total</c:v>
                </c:pt>
              </c:strCache>
            </c:strRef>
          </c:tx>
          <c:spPr>
            <a:solidFill>
              <a:srgbClr val="CC0000"/>
            </a:solidFill>
            <a:ln>
              <a:noFill/>
            </a:ln>
            <a:effectLst/>
            <a:sp3d/>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sales'!$A$4:$A$9</c:f>
              <c:strCache>
                <c:ptCount val="5"/>
                <c:pt idx="0">
                  <c:v>Cereal</c:v>
                </c:pt>
                <c:pt idx="1">
                  <c:v>Baby Food</c:v>
                </c:pt>
                <c:pt idx="2">
                  <c:v>Office Supplies</c:v>
                </c:pt>
                <c:pt idx="3">
                  <c:v>Household</c:v>
                </c:pt>
                <c:pt idx="4">
                  <c:v>Cosmetics</c:v>
                </c:pt>
              </c:strCache>
            </c:strRef>
          </c:cat>
          <c:val>
            <c:numRef>
              <c:f>'Top 5 profitable sales'!$B$4:$B$9</c:f>
              <c:numCache>
                <c:formatCode>General</c:formatCode>
                <c:ptCount val="5"/>
                <c:pt idx="0">
                  <c:v>34350683.910000011</c:v>
                </c:pt>
                <c:pt idx="1">
                  <c:v>41854201.479999997</c:v>
                </c:pt>
                <c:pt idx="2">
                  <c:v>56115852.5</c:v>
                </c:pt>
                <c:pt idx="3">
                  <c:v>61484504.159999996</c:v>
                </c:pt>
                <c:pt idx="4">
                  <c:v>74081138.640000015</c:v>
                </c:pt>
              </c:numCache>
            </c:numRef>
          </c:val>
          <c:extLst>
            <c:ext xmlns:c16="http://schemas.microsoft.com/office/drawing/2014/chart" uri="{C3380CC4-5D6E-409C-BE32-E72D297353CC}">
              <c16:uniqueId val="{00000000-E382-4D61-A2E2-64EBAE9FEBFE}"/>
            </c:ext>
          </c:extLst>
        </c:ser>
        <c:dLbls>
          <c:showLegendKey val="0"/>
          <c:showVal val="1"/>
          <c:showCatName val="0"/>
          <c:showSerName val="0"/>
          <c:showPercent val="0"/>
          <c:showBubbleSize val="0"/>
        </c:dLbls>
        <c:gapWidth val="150"/>
        <c:shape val="box"/>
        <c:axId val="911820688"/>
        <c:axId val="911822288"/>
        <c:axId val="0"/>
      </c:bar3DChart>
      <c:catAx>
        <c:axId val="91182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1822288"/>
        <c:crosses val="autoZero"/>
        <c:auto val="1"/>
        <c:lblAlgn val="ctr"/>
        <c:lblOffset val="100"/>
        <c:noMultiLvlLbl val="0"/>
      </c:catAx>
      <c:valAx>
        <c:axId val="911822288"/>
        <c:scaling>
          <c:orientation val="minMax"/>
        </c:scaling>
        <c:delete val="0"/>
        <c:axPos val="l"/>
        <c:majorGridlines>
          <c:spPr>
            <a:ln w="9525" cap="flat" cmpd="sng" algn="ctr">
              <a:no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182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3" Type="http://schemas.openxmlformats.org/officeDocument/2006/relationships/chart" Target="../charts/chart2.xml"/><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5.svg"/><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chart" Target="../charts/chart4.xml"/><Relationship Id="rId15" Type="http://schemas.openxmlformats.org/officeDocument/2006/relationships/hyperlink" Target="#'FInal Dashboard'!A1"/><Relationship Id="rId10" Type="http://schemas.openxmlformats.org/officeDocument/2006/relationships/image" Target="../media/image10.png"/><Relationship Id="rId4" Type="http://schemas.openxmlformats.org/officeDocument/2006/relationships/chart" Target="../charts/chart3.xml"/><Relationship Id="rId9" Type="http://schemas.openxmlformats.org/officeDocument/2006/relationships/image" Target="../media/image9.sv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15.svg"/><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image" Target="../media/image14.png"/><Relationship Id="rId5" Type="http://schemas.openxmlformats.org/officeDocument/2006/relationships/hyperlink" Target="#'FInal Dashboard'!A1"/><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hyperlink" Target="#'ETL Transformed data 1'!A1"/><Relationship Id="rId13" Type="http://schemas.openxmlformats.org/officeDocument/2006/relationships/image" Target="../media/image25.png"/><Relationship Id="rId3" Type="http://schemas.openxmlformats.org/officeDocument/2006/relationships/image" Target="../media/image17.png"/><Relationship Id="rId7" Type="http://schemas.openxmlformats.org/officeDocument/2006/relationships/image" Target="../media/image20.svg"/><Relationship Id="rId12" Type="http://schemas.openxmlformats.org/officeDocument/2006/relationships/image" Target="../media/image24.svg"/><Relationship Id="rId2" Type="http://schemas.openxmlformats.org/officeDocument/2006/relationships/hyperlink" Target="#'Dashboard sales'!A1"/><Relationship Id="rId1" Type="http://schemas.openxmlformats.org/officeDocument/2006/relationships/image" Target="../media/image16.jpg"/><Relationship Id="rId6" Type="http://schemas.openxmlformats.org/officeDocument/2006/relationships/image" Target="../media/image19.png"/><Relationship Id="rId11" Type="http://schemas.openxmlformats.org/officeDocument/2006/relationships/image" Target="../media/image23.png"/><Relationship Id="rId5" Type="http://schemas.openxmlformats.org/officeDocument/2006/relationships/hyperlink" Target="#'Profit and comaprison Dashboard'!A1"/><Relationship Id="rId10" Type="http://schemas.openxmlformats.org/officeDocument/2006/relationships/image" Target="../media/image22.svg"/><Relationship Id="rId4" Type="http://schemas.openxmlformats.org/officeDocument/2006/relationships/image" Target="../media/image18.svg"/><Relationship Id="rId9" Type="http://schemas.openxmlformats.org/officeDocument/2006/relationships/image" Target="../media/image21.png"/><Relationship Id="rId14" Type="http://schemas.openxmlformats.org/officeDocument/2006/relationships/image" Target="../media/image26.sv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xdr:row>
      <xdr:rowOff>53340</xdr:rowOff>
    </xdr:from>
    <xdr:to>
      <xdr:col>24</xdr:col>
      <xdr:colOff>167640</xdr:colOff>
      <xdr:row>62</xdr:row>
      <xdr:rowOff>167640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 y="601980"/>
          <a:ext cx="14790420" cy="10904220"/>
        </a:xfrm>
        <a:prstGeom prst="rect">
          <a:avLst/>
        </a:prstGeom>
        <a:solidFill>
          <a:schemeClr val="tx1"/>
        </a:solidFill>
      </xdr:spPr>
    </xdr:pic>
    <xdr:clientData/>
  </xdr:twoCellAnchor>
  <xdr:oneCellAnchor>
    <xdr:from>
      <xdr:col>0</xdr:col>
      <xdr:colOff>0</xdr:colOff>
      <xdr:row>0</xdr:row>
      <xdr:rowOff>0</xdr:rowOff>
    </xdr:from>
    <xdr:ext cx="14119860" cy="502920"/>
    <xdr:sp macro="" textlink="">
      <xdr:nvSpPr>
        <xdr:cNvPr id="4" name="Rectangle 3">
          <a:extLst>
            <a:ext uri="{FF2B5EF4-FFF2-40B4-BE49-F238E27FC236}">
              <a16:creationId xmlns:a16="http://schemas.microsoft.com/office/drawing/2014/main" id="{00000000-0008-0000-0D00-000004000000}"/>
            </a:ext>
          </a:extLst>
        </xdr:cNvPr>
        <xdr:cNvSpPr/>
      </xdr:nvSpPr>
      <xdr:spPr>
        <a:xfrm>
          <a:off x="0" y="0"/>
          <a:ext cx="14119860" cy="502920"/>
        </a:xfrm>
        <a:prstGeom prst="rect">
          <a:avLst/>
        </a:prstGeom>
      </xdr:spPr>
      <xdr:style>
        <a:lnRef idx="3">
          <a:schemeClr val="lt1"/>
        </a:lnRef>
        <a:fillRef idx="1">
          <a:schemeClr val="dk1"/>
        </a:fillRef>
        <a:effectRef idx="1">
          <a:schemeClr val="dk1"/>
        </a:effectRef>
        <a:fontRef idx="minor">
          <a:schemeClr val="lt1"/>
        </a:fontRef>
      </xdr:style>
      <xdr:txBody>
        <a:bodyPr wrap="none" lIns="91440" tIns="45720" rIns="91440" bIns="45720">
          <a:noAutofit/>
        </a:bodyPr>
        <a:lstStyle/>
        <a:p>
          <a:pPr algn="l"/>
          <a:r>
            <a:rPr lang="en-US" sz="2400" b="1" cap="none" spc="0">
              <a:ln w="9525">
                <a:solidFill>
                  <a:schemeClr val="bg1"/>
                </a:solidFill>
                <a:prstDash val="solid"/>
              </a:ln>
              <a:solidFill>
                <a:schemeClr val="bg1"/>
              </a:solidFill>
              <a:effectLst>
                <a:outerShdw blurRad="12700" dist="38100" dir="2700000" algn="tl" rotWithShape="0">
                  <a:schemeClr val="bg1">
                    <a:lumMod val="50000"/>
                  </a:schemeClr>
                </a:outerShdw>
              </a:effectLst>
            </a:rPr>
            <a:t>Sales</a:t>
          </a:r>
          <a:r>
            <a:rPr lang="en-US" sz="2400" b="1" cap="none" spc="0" baseline="0">
              <a:ln w="9525">
                <a:solidFill>
                  <a:schemeClr val="bg1"/>
                </a:solidFill>
                <a:prstDash val="solid"/>
              </a:ln>
              <a:solidFill>
                <a:schemeClr val="bg1"/>
              </a:solidFill>
              <a:effectLst>
                <a:outerShdw blurRad="12700" dist="38100" dir="2700000" algn="tl" rotWithShape="0">
                  <a:schemeClr val="bg1">
                    <a:lumMod val="50000"/>
                  </a:schemeClr>
                </a:outerShdw>
              </a:effectLst>
            </a:rPr>
            <a:t> analysis Dashboard                                                                                                                                   2010-2017</a:t>
          </a:r>
          <a:endParaRPr lang="en-US" sz="24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clientData/>
  </xdr:oneCellAnchor>
  <xdr:oneCellAnchor>
    <xdr:from>
      <xdr:col>0</xdr:col>
      <xdr:colOff>0</xdr:colOff>
      <xdr:row>2</xdr:row>
      <xdr:rowOff>106680</xdr:rowOff>
    </xdr:from>
    <xdr:ext cx="14127480" cy="388620"/>
    <xdr:sp macro="" textlink="">
      <xdr:nvSpPr>
        <xdr:cNvPr id="5" name="Rectangle 4">
          <a:extLst>
            <a:ext uri="{FF2B5EF4-FFF2-40B4-BE49-F238E27FC236}">
              <a16:creationId xmlns:a16="http://schemas.microsoft.com/office/drawing/2014/main" id="{00000000-0008-0000-0D00-000005000000}"/>
            </a:ext>
          </a:extLst>
        </xdr:cNvPr>
        <xdr:cNvSpPr/>
      </xdr:nvSpPr>
      <xdr:spPr>
        <a:xfrm>
          <a:off x="0" y="472440"/>
          <a:ext cx="14127480" cy="388620"/>
        </a:xfrm>
        <a:prstGeom prst="rect">
          <a:avLst/>
        </a:prstGeom>
        <a:solidFill>
          <a:srgbClr val="002060"/>
        </a:solidFill>
      </xdr:spPr>
      <xdr:style>
        <a:lnRef idx="3">
          <a:schemeClr val="lt1"/>
        </a:lnRef>
        <a:fillRef idx="1">
          <a:schemeClr val="accent1"/>
        </a:fillRef>
        <a:effectRef idx="1">
          <a:schemeClr val="accent1"/>
        </a:effectRef>
        <a:fontRef idx="minor">
          <a:schemeClr val="lt1"/>
        </a:fontRef>
      </xdr:style>
      <xdr:txBody>
        <a:bodyPr wrap="none" lIns="91440" tIns="45720" rIns="91440" bIns="45720">
          <a:noAutofit/>
        </a:bodyPr>
        <a:lstStyle/>
        <a:p>
          <a:pPr algn="l"/>
          <a:r>
            <a:rPr lang="en-US" sz="2000" b="1" cap="none" spc="0">
              <a:ln w="9525">
                <a:solidFill>
                  <a:schemeClr val="bg1"/>
                </a:solidFill>
                <a:prstDash val="solid"/>
              </a:ln>
              <a:solidFill>
                <a:schemeClr val="bg1"/>
              </a:solidFill>
              <a:effectLst>
                <a:outerShdw blurRad="12700" dist="38100" dir="2700000" algn="tl" rotWithShape="0">
                  <a:schemeClr val="bg1">
                    <a:lumMod val="50000"/>
                  </a:schemeClr>
                </a:outerShdw>
              </a:effectLst>
            </a:rPr>
            <a:t>     Quick</a:t>
          </a:r>
          <a:r>
            <a:rPr lang="en-US" sz="2000" b="1" cap="none" spc="0" baseline="0">
              <a:ln w="9525">
                <a:solidFill>
                  <a:schemeClr val="bg1"/>
                </a:solidFill>
                <a:prstDash val="solid"/>
              </a:ln>
              <a:solidFill>
                <a:schemeClr val="bg1"/>
              </a:solidFill>
              <a:effectLst>
                <a:outerShdw blurRad="12700" dist="38100" dir="2700000" algn="tl" rotWithShape="0">
                  <a:schemeClr val="bg1">
                    <a:lumMod val="50000"/>
                  </a:schemeClr>
                </a:outerShdw>
              </a:effectLst>
            </a:rPr>
            <a:t> summary</a:t>
          </a:r>
          <a:endParaRPr lang="en-US" sz="20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clientData/>
  </xdr:oneCellAnchor>
  <xdr:twoCellAnchor>
    <xdr:from>
      <xdr:col>0</xdr:col>
      <xdr:colOff>30480</xdr:colOff>
      <xdr:row>4</xdr:row>
      <xdr:rowOff>129540</xdr:rowOff>
    </xdr:from>
    <xdr:to>
      <xdr:col>23</xdr:col>
      <xdr:colOff>68580</xdr:colOff>
      <xdr:row>9</xdr:row>
      <xdr:rowOff>60960</xdr:rowOff>
    </xdr:to>
    <xdr:sp macro="" textlink="">
      <xdr:nvSpPr>
        <xdr:cNvPr id="6" name="Rectangle: Single Corner Rounded 5">
          <a:extLst>
            <a:ext uri="{FF2B5EF4-FFF2-40B4-BE49-F238E27FC236}">
              <a16:creationId xmlns:a16="http://schemas.microsoft.com/office/drawing/2014/main" id="{00000000-0008-0000-0D00-000006000000}"/>
            </a:ext>
          </a:extLst>
        </xdr:cNvPr>
        <xdr:cNvSpPr/>
      </xdr:nvSpPr>
      <xdr:spPr>
        <a:xfrm>
          <a:off x="30480" y="861060"/>
          <a:ext cx="14058900" cy="845820"/>
        </a:xfrm>
        <a:prstGeom prst="round1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45720</xdr:colOff>
      <xdr:row>9</xdr:row>
      <xdr:rowOff>83821</xdr:rowOff>
    </xdr:from>
    <xdr:to>
      <xdr:col>1</xdr:col>
      <xdr:colOff>487680</xdr:colOff>
      <xdr:row>21</xdr:row>
      <xdr:rowOff>175260</xdr:rowOff>
    </xdr:to>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00000000-0008-0000-0D00-00001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1729741"/>
              <a:ext cx="105156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464820</xdr:colOff>
      <xdr:row>18</xdr:row>
      <xdr:rowOff>99060</xdr:rowOff>
    </xdr:from>
    <xdr:to>
      <xdr:col>23</xdr:col>
      <xdr:colOff>106680</xdr:colOff>
      <xdr:row>38</xdr:row>
      <xdr:rowOff>76200</xdr:rowOff>
    </xdr:to>
    <mc:AlternateContent xmlns:mc="http://schemas.openxmlformats.org/markup-compatibility/2006" xmlns:a14="http://schemas.microsoft.com/office/drawing/2010/main">
      <mc:Choice Requires="a14">
        <xdr:graphicFrame macro="">
          <xdr:nvGraphicFramePr>
            <xdr:cNvPr id="26" name="Country">
              <a:extLst>
                <a:ext uri="{FF2B5EF4-FFF2-40B4-BE49-F238E27FC236}">
                  <a16:creationId xmlns:a16="http://schemas.microsoft.com/office/drawing/2014/main" id="{00000000-0008-0000-0D00-00001A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656820" y="3390900"/>
              <a:ext cx="1470660" cy="3634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472440</xdr:colOff>
      <xdr:row>9</xdr:row>
      <xdr:rowOff>83821</xdr:rowOff>
    </xdr:from>
    <xdr:to>
      <xdr:col>23</xdr:col>
      <xdr:colOff>91440</xdr:colOff>
      <xdr:row>18</xdr:row>
      <xdr:rowOff>99060</xdr:rowOff>
    </xdr:to>
    <mc:AlternateContent xmlns:mc="http://schemas.openxmlformats.org/markup-compatibility/2006" xmlns:a14="http://schemas.microsoft.com/office/drawing/2010/main">
      <mc:Choice Requires="a14">
        <xdr:graphicFrame macro="">
          <xdr:nvGraphicFramePr>
            <xdr:cNvPr id="27" name="Items">
              <a:extLst>
                <a:ext uri="{FF2B5EF4-FFF2-40B4-BE49-F238E27FC236}">
                  <a16:creationId xmlns:a16="http://schemas.microsoft.com/office/drawing/2014/main" id="{00000000-0008-0000-0D00-00001B000000}"/>
                </a:ext>
              </a:extLst>
            </xdr:cNvPr>
            <xdr:cNvGraphicFramePr/>
          </xdr:nvGraphicFramePr>
          <xdr:xfrm>
            <a:off x="0" y="0"/>
            <a:ext cx="0" cy="0"/>
          </xdr:xfrm>
          <a:graphic>
            <a:graphicData uri="http://schemas.microsoft.com/office/drawing/2010/slicer">
              <sle:slicer xmlns:sle="http://schemas.microsoft.com/office/drawing/2010/slicer" name="Items"/>
            </a:graphicData>
          </a:graphic>
        </xdr:graphicFrame>
      </mc:Choice>
      <mc:Fallback xmlns="">
        <xdr:sp macro="" textlink="">
          <xdr:nvSpPr>
            <xdr:cNvPr id="0" name=""/>
            <xdr:cNvSpPr>
              <a:spLocks noTextEdit="1"/>
            </xdr:cNvSpPr>
          </xdr:nvSpPr>
          <xdr:spPr>
            <a:xfrm>
              <a:off x="12664440" y="1729741"/>
              <a:ext cx="144780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160019</xdr:rowOff>
    </xdr:from>
    <xdr:to>
      <xdr:col>1</xdr:col>
      <xdr:colOff>472440</xdr:colOff>
      <xdr:row>27</xdr:row>
      <xdr:rowOff>99060</xdr:rowOff>
    </xdr:to>
    <mc:AlternateContent xmlns:mc="http://schemas.openxmlformats.org/markup-compatibility/2006" xmlns:a14="http://schemas.microsoft.com/office/drawing/2010/main">
      <mc:Choice Requires="a14">
        <xdr:graphicFrame macro="">
          <xdr:nvGraphicFramePr>
            <xdr:cNvPr id="28" name="Sales Channel">
              <a:extLst>
                <a:ext uri="{FF2B5EF4-FFF2-40B4-BE49-F238E27FC236}">
                  <a16:creationId xmlns:a16="http://schemas.microsoft.com/office/drawing/2014/main" id="{00000000-0008-0000-0D00-00001C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0" y="4122421"/>
              <a:ext cx="10820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510540</xdr:colOff>
      <xdr:row>9</xdr:row>
      <xdr:rowOff>76200</xdr:rowOff>
    </xdr:from>
    <xdr:to>
      <xdr:col>8</xdr:col>
      <xdr:colOff>114300</xdr:colOff>
      <xdr:row>21</xdr:row>
      <xdr:rowOff>137160</xdr:rowOff>
    </xdr:to>
    <xdr:sp macro="" textlink="">
      <xdr:nvSpPr>
        <xdr:cNvPr id="33" name="Rectangle 32">
          <a:extLst>
            <a:ext uri="{FF2B5EF4-FFF2-40B4-BE49-F238E27FC236}">
              <a16:creationId xmlns:a16="http://schemas.microsoft.com/office/drawing/2014/main" id="{00000000-0008-0000-0D00-000021000000}"/>
            </a:ext>
          </a:extLst>
        </xdr:cNvPr>
        <xdr:cNvSpPr/>
      </xdr:nvSpPr>
      <xdr:spPr>
        <a:xfrm>
          <a:off x="1120140" y="1722120"/>
          <a:ext cx="3870960" cy="2255520"/>
        </a:xfrm>
        <a:prstGeom prst="rect">
          <a:avLst/>
        </a:prstGeom>
        <a:solidFill>
          <a:schemeClr val="tx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525780</xdr:colOff>
      <xdr:row>9</xdr:row>
      <xdr:rowOff>68580</xdr:rowOff>
    </xdr:from>
    <xdr:to>
      <xdr:col>8</xdr:col>
      <xdr:colOff>121920</xdr:colOff>
      <xdr:row>21</xdr:row>
      <xdr:rowOff>129540</xdr:rowOff>
    </xdr:to>
    <xdr:graphicFrame macro="">
      <xdr:nvGraphicFramePr>
        <xdr:cNvPr id="20" name="Chart 19">
          <a:extLst>
            <a:ext uri="{FF2B5EF4-FFF2-40B4-BE49-F238E27FC236}">
              <a16:creationId xmlns:a16="http://schemas.microsoft.com/office/drawing/2014/main" id="{00000000-0008-0000-0D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9</xdr:row>
      <xdr:rowOff>91440</xdr:rowOff>
    </xdr:from>
    <xdr:to>
      <xdr:col>15</xdr:col>
      <xdr:colOff>426720</xdr:colOff>
      <xdr:row>21</xdr:row>
      <xdr:rowOff>144780</xdr:rowOff>
    </xdr:to>
    <xdr:sp macro="" textlink="">
      <xdr:nvSpPr>
        <xdr:cNvPr id="34" name="Rectangle 33">
          <a:extLst>
            <a:ext uri="{FF2B5EF4-FFF2-40B4-BE49-F238E27FC236}">
              <a16:creationId xmlns:a16="http://schemas.microsoft.com/office/drawing/2014/main" id="{00000000-0008-0000-0D00-000022000000}"/>
            </a:ext>
          </a:extLst>
        </xdr:cNvPr>
        <xdr:cNvSpPr/>
      </xdr:nvSpPr>
      <xdr:spPr>
        <a:xfrm>
          <a:off x="5143500" y="1737360"/>
          <a:ext cx="4427220" cy="2247900"/>
        </a:xfrm>
        <a:prstGeom prst="rect">
          <a:avLst/>
        </a:prstGeom>
        <a:solidFill>
          <a:schemeClr val="tx1">
            <a:alpha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563880</xdr:colOff>
      <xdr:row>9</xdr:row>
      <xdr:rowOff>99060</xdr:rowOff>
    </xdr:from>
    <xdr:to>
      <xdr:col>20</xdr:col>
      <xdr:colOff>457200</xdr:colOff>
      <xdr:row>38</xdr:row>
      <xdr:rowOff>121920</xdr:rowOff>
    </xdr:to>
    <xdr:sp macro="" textlink="">
      <xdr:nvSpPr>
        <xdr:cNvPr id="35" name="Rectangle 34">
          <a:extLst>
            <a:ext uri="{FF2B5EF4-FFF2-40B4-BE49-F238E27FC236}">
              <a16:creationId xmlns:a16="http://schemas.microsoft.com/office/drawing/2014/main" id="{00000000-0008-0000-0D00-000023000000}"/>
            </a:ext>
          </a:extLst>
        </xdr:cNvPr>
        <xdr:cNvSpPr/>
      </xdr:nvSpPr>
      <xdr:spPr>
        <a:xfrm>
          <a:off x="9707880" y="1744980"/>
          <a:ext cx="2941320" cy="5326380"/>
        </a:xfrm>
        <a:prstGeom prst="rect">
          <a:avLst/>
        </a:prstGeom>
        <a:solidFill>
          <a:schemeClr val="tx2">
            <a:alpha val="88000"/>
          </a:schemeClr>
        </a:solidFill>
        <a:ln>
          <a:solidFill>
            <a:schemeClr val="accent1">
              <a:shade val="50000"/>
              <a:alpha val="63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487680</xdr:colOff>
      <xdr:row>22</xdr:row>
      <xdr:rowOff>144780</xdr:rowOff>
    </xdr:from>
    <xdr:to>
      <xdr:col>8</xdr:col>
      <xdr:colOff>121920</xdr:colOff>
      <xdr:row>38</xdr:row>
      <xdr:rowOff>83820</xdr:rowOff>
    </xdr:to>
    <xdr:sp macro="" textlink="">
      <xdr:nvSpPr>
        <xdr:cNvPr id="36" name="Rectangle 35">
          <a:extLst>
            <a:ext uri="{FF2B5EF4-FFF2-40B4-BE49-F238E27FC236}">
              <a16:creationId xmlns:a16="http://schemas.microsoft.com/office/drawing/2014/main" id="{00000000-0008-0000-0D00-000024000000}"/>
            </a:ext>
          </a:extLst>
        </xdr:cNvPr>
        <xdr:cNvSpPr/>
      </xdr:nvSpPr>
      <xdr:spPr>
        <a:xfrm>
          <a:off x="1097280" y="4168140"/>
          <a:ext cx="3901440" cy="2865120"/>
        </a:xfrm>
        <a:prstGeom prst="rect">
          <a:avLst/>
        </a:prstGeom>
        <a:solidFill>
          <a:schemeClr val="tx1">
            <a:alpha val="7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510540</xdr:colOff>
      <xdr:row>22</xdr:row>
      <xdr:rowOff>152400</xdr:rowOff>
    </xdr:from>
    <xdr:to>
      <xdr:col>8</xdr:col>
      <xdr:colOff>114300</xdr:colOff>
      <xdr:row>38</xdr:row>
      <xdr:rowOff>83820</xdr:rowOff>
    </xdr:to>
    <xdr:graphicFrame macro="">
      <xdr:nvGraphicFramePr>
        <xdr:cNvPr id="21" name="Chart 20">
          <a:extLst>
            <a:ext uri="{FF2B5EF4-FFF2-40B4-BE49-F238E27FC236}">
              <a16:creationId xmlns:a16="http://schemas.microsoft.com/office/drawing/2014/main" id="{00000000-0008-0000-0D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281940</xdr:colOff>
      <xdr:row>22</xdr:row>
      <xdr:rowOff>144780</xdr:rowOff>
    </xdr:from>
    <xdr:to>
      <xdr:col>15</xdr:col>
      <xdr:colOff>441960</xdr:colOff>
      <xdr:row>38</xdr:row>
      <xdr:rowOff>83820</xdr:rowOff>
    </xdr:to>
    <xdr:sp macro="" textlink="">
      <xdr:nvSpPr>
        <xdr:cNvPr id="37" name="Rectangle 36">
          <a:extLst>
            <a:ext uri="{FF2B5EF4-FFF2-40B4-BE49-F238E27FC236}">
              <a16:creationId xmlns:a16="http://schemas.microsoft.com/office/drawing/2014/main" id="{00000000-0008-0000-0D00-000025000000}"/>
            </a:ext>
          </a:extLst>
        </xdr:cNvPr>
        <xdr:cNvSpPr/>
      </xdr:nvSpPr>
      <xdr:spPr>
        <a:xfrm>
          <a:off x="5158740" y="4168140"/>
          <a:ext cx="4427220" cy="2865120"/>
        </a:xfrm>
        <a:prstGeom prst="rect">
          <a:avLst/>
        </a:prstGeom>
        <a:solidFill>
          <a:schemeClr val="tx1">
            <a:alpha val="69000"/>
          </a:schemeClr>
        </a:solidFill>
        <a:effectLst>
          <a:glow>
            <a:schemeClr val="accent1">
              <a:alpha val="9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281940</xdr:colOff>
      <xdr:row>22</xdr:row>
      <xdr:rowOff>152400</xdr:rowOff>
    </xdr:from>
    <xdr:to>
      <xdr:col>15</xdr:col>
      <xdr:colOff>464820</xdr:colOff>
      <xdr:row>38</xdr:row>
      <xdr:rowOff>99060</xdr:rowOff>
    </xdr:to>
    <xdr:graphicFrame macro="">
      <xdr:nvGraphicFramePr>
        <xdr:cNvPr id="24" name="Chart 23">
          <a:extLst>
            <a:ext uri="{FF2B5EF4-FFF2-40B4-BE49-F238E27FC236}">
              <a16:creationId xmlns:a16="http://schemas.microsoft.com/office/drawing/2014/main" id="{00000000-0008-0000-0D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563880</xdr:colOff>
      <xdr:row>9</xdr:row>
      <xdr:rowOff>91440</xdr:rowOff>
    </xdr:from>
    <xdr:to>
      <xdr:col>20</xdr:col>
      <xdr:colOff>449580</xdr:colOff>
      <xdr:row>38</xdr:row>
      <xdr:rowOff>121920</xdr:rowOff>
    </xdr:to>
    <xdr:graphicFrame macro="">
      <xdr:nvGraphicFramePr>
        <xdr:cNvPr id="22" name="Chart 21">
          <a:extLst>
            <a:ext uri="{FF2B5EF4-FFF2-40B4-BE49-F238E27FC236}">
              <a16:creationId xmlns:a16="http://schemas.microsoft.com/office/drawing/2014/main" id="{00000000-0008-0000-0D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144780</xdr:colOff>
      <xdr:row>4</xdr:row>
      <xdr:rowOff>175260</xdr:rowOff>
    </xdr:from>
    <xdr:to>
      <xdr:col>3</xdr:col>
      <xdr:colOff>289560</xdr:colOff>
      <xdr:row>8</xdr:row>
      <xdr:rowOff>106680</xdr:rowOff>
    </xdr:to>
    <xdr:sp macro="" textlink="">
      <xdr:nvSpPr>
        <xdr:cNvPr id="30" name="Rectangle: Rounded Corners 29">
          <a:extLst>
            <a:ext uri="{FF2B5EF4-FFF2-40B4-BE49-F238E27FC236}">
              <a16:creationId xmlns:a16="http://schemas.microsoft.com/office/drawing/2014/main" id="{E783D93C-028B-4281-8C0D-60B497C38D78}"/>
            </a:ext>
          </a:extLst>
        </xdr:cNvPr>
        <xdr:cNvSpPr/>
      </xdr:nvSpPr>
      <xdr:spPr>
        <a:xfrm>
          <a:off x="144780" y="906780"/>
          <a:ext cx="1973580" cy="662940"/>
        </a:xfrm>
        <a:prstGeom prst="roundRect">
          <a:avLst>
            <a:gd name="adj" fmla="val 441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6</xdr:row>
      <xdr:rowOff>53340</xdr:rowOff>
    </xdr:from>
    <xdr:to>
      <xdr:col>3</xdr:col>
      <xdr:colOff>289560</xdr:colOff>
      <xdr:row>9</xdr:row>
      <xdr:rowOff>38100</xdr:rowOff>
    </xdr:to>
    <xdr:sp macro="" textlink="' Calculations for sales'!F3">
      <xdr:nvSpPr>
        <xdr:cNvPr id="8" name="TextBox 7">
          <a:extLst>
            <a:ext uri="{FF2B5EF4-FFF2-40B4-BE49-F238E27FC236}">
              <a16:creationId xmlns:a16="http://schemas.microsoft.com/office/drawing/2014/main" id="{00000000-0008-0000-0D00-000008000000}"/>
            </a:ext>
          </a:extLst>
        </xdr:cNvPr>
        <xdr:cNvSpPr txBox="1"/>
      </xdr:nvSpPr>
      <xdr:spPr>
        <a:xfrm>
          <a:off x="137160" y="1150620"/>
          <a:ext cx="19812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9F43CF-408A-4786-A7E2-256FF9DE4D16}" type="TxLink">
            <a:rPr lang="en-US" sz="2400" b="1" i="0" u="none" strike="noStrike">
              <a:solidFill>
                <a:srgbClr val="000000"/>
              </a:solidFill>
              <a:latin typeface="Calibri"/>
              <a:cs typeface="Calibri"/>
            </a:rPr>
            <a:pPr algn="ctr"/>
            <a:t>1327 Million</a:t>
          </a:fld>
          <a:endParaRPr lang="en-IN" sz="2400" b="1"/>
        </a:p>
      </xdr:txBody>
    </xdr:sp>
    <xdr:clientData/>
  </xdr:twoCellAnchor>
  <xdr:twoCellAnchor>
    <xdr:from>
      <xdr:col>0</xdr:col>
      <xdr:colOff>38100</xdr:colOff>
      <xdr:row>4</xdr:row>
      <xdr:rowOff>160020</xdr:rowOff>
    </xdr:from>
    <xdr:to>
      <xdr:col>3</xdr:col>
      <xdr:colOff>472440</xdr:colOff>
      <xdr:row>7</xdr:row>
      <xdr:rowOff>83820</xdr:rowOff>
    </xdr:to>
    <xdr:sp macro="" textlink="' Calculations for sales'!E3">
      <xdr:nvSpPr>
        <xdr:cNvPr id="7" name="TextBox 6">
          <a:extLst>
            <a:ext uri="{FF2B5EF4-FFF2-40B4-BE49-F238E27FC236}">
              <a16:creationId xmlns:a16="http://schemas.microsoft.com/office/drawing/2014/main" id="{00000000-0008-0000-0D00-000007000000}"/>
            </a:ext>
          </a:extLst>
        </xdr:cNvPr>
        <xdr:cNvSpPr txBox="1"/>
      </xdr:nvSpPr>
      <xdr:spPr>
        <a:xfrm>
          <a:off x="38100" y="891540"/>
          <a:ext cx="22631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55EA88D-F809-424C-BE0B-1856D5852CE2}" type="TxLink">
            <a:rPr lang="en-US" sz="1800" b="1" i="0" u="none" strike="noStrike">
              <a:solidFill>
                <a:srgbClr val="000000"/>
              </a:solidFill>
              <a:latin typeface="Calibri"/>
              <a:cs typeface="Calibri"/>
            </a:rPr>
            <a:pPr algn="ctr"/>
            <a:t>Total Revenue</a:t>
          </a:fld>
          <a:endParaRPr lang="en-US" sz="1800" b="1"/>
        </a:p>
      </xdr:txBody>
    </xdr:sp>
    <xdr:clientData/>
  </xdr:twoCellAnchor>
  <xdr:twoCellAnchor editAs="oneCell">
    <xdr:from>
      <xdr:col>0</xdr:col>
      <xdr:colOff>152400</xdr:colOff>
      <xdr:row>5</xdr:row>
      <xdr:rowOff>7620</xdr:rowOff>
    </xdr:from>
    <xdr:to>
      <xdr:col>0</xdr:col>
      <xdr:colOff>502920</xdr:colOff>
      <xdr:row>6</xdr:row>
      <xdr:rowOff>137160</xdr:rowOff>
    </xdr:to>
    <xdr:pic>
      <xdr:nvPicPr>
        <xdr:cNvPr id="32" name="Graphic 31" descr="Dollar">
          <a:extLst>
            <a:ext uri="{FF2B5EF4-FFF2-40B4-BE49-F238E27FC236}">
              <a16:creationId xmlns:a16="http://schemas.microsoft.com/office/drawing/2014/main" id="{2DF7E198-C09F-4D67-AA36-ECA378DFD8C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2400" y="922020"/>
          <a:ext cx="350520" cy="312420"/>
        </a:xfrm>
        <a:prstGeom prst="rect">
          <a:avLst/>
        </a:prstGeom>
      </xdr:spPr>
    </xdr:pic>
    <xdr:clientData/>
  </xdr:twoCellAnchor>
  <xdr:twoCellAnchor>
    <xdr:from>
      <xdr:col>3</xdr:col>
      <xdr:colOff>396240</xdr:colOff>
      <xdr:row>4</xdr:row>
      <xdr:rowOff>167640</xdr:rowOff>
    </xdr:from>
    <xdr:to>
      <xdr:col>8</xdr:col>
      <xdr:colOff>426720</xdr:colOff>
      <xdr:row>8</xdr:row>
      <xdr:rowOff>129540</xdr:rowOff>
    </xdr:to>
    <xdr:sp macro="" textlink="">
      <xdr:nvSpPr>
        <xdr:cNvPr id="38" name="Rectangle: Rounded Corners 37">
          <a:extLst>
            <a:ext uri="{FF2B5EF4-FFF2-40B4-BE49-F238E27FC236}">
              <a16:creationId xmlns:a16="http://schemas.microsoft.com/office/drawing/2014/main" id="{83A81AB0-9ED7-4C65-A328-05A12FF4F311}"/>
            </a:ext>
          </a:extLst>
        </xdr:cNvPr>
        <xdr:cNvSpPr/>
      </xdr:nvSpPr>
      <xdr:spPr>
        <a:xfrm>
          <a:off x="2225040" y="899160"/>
          <a:ext cx="3078480" cy="6934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4</xdr:row>
      <xdr:rowOff>129540</xdr:rowOff>
    </xdr:from>
    <xdr:to>
      <xdr:col>8</xdr:col>
      <xdr:colOff>259080</xdr:colOff>
      <xdr:row>7</xdr:row>
      <xdr:rowOff>30480</xdr:rowOff>
    </xdr:to>
    <xdr:sp macro="" textlink="' Calculations for sales'!E4">
      <xdr:nvSpPr>
        <xdr:cNvPr id="9" name="TextBox 8">
          <a:extLst>
            <a:ext uri="{FF2B5EF4-FFF2-40B4-BE49-F238E27FC236}">
              <a16:creationId xmlns:a16="http://schemas.microsoft.com/office/drawing/2014/main" id="{00000000-0008-0000-0D00-000009000000}"/>
            </a:ext>
          </a:extLst>
        </xdr:cNvPr>
        <xdr:cNvSpPr txBox="1"/>
      </xdr:nvSpPr>
      <xdr:spPr>
        <a:xfrm>
          <a:off x="2438400" y="861060"/>
          <a:ext cx="269748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B3D4A-D67D-4A76-B6F3-94CFD3A5E651}" type="TxLink">
            <a:rPr lang="en-US" sz="1800" b="1" i="0" u="none" strike="noStrike">
              <a:solidFill>
                <a:srgbClr val="000000"/>
              </a:solidFill>
              <a:latin typeface="Calibri"/>
              <a:cs typeface="Calibri"/>
            </a:rPr>
            <a:pPr/>
            <a:t>Highest Revenue of region</a:t>
          </a:fld>
          <a:endParaRPr lang="en-IN" sz="1800" b="1"/>
        </a:p>
      </xdr:txBody>
    </xdr:sp>
    <xdr:clientData/>
  </xdr:twoCellAnchor>
  <xdr:oneCellAnchor>
    <xdr:from>
      <xdr:col>6</xdr:col>
      <xdr:colOff>182880</xdr:colOff>
      <xdr:row>6</xdr:row>
      <xdr:rowOff>83820</xdr:rowOff>
    </xdr:from>
    <xdr:ext cx="1508760" cy="405432"/>
    <xdr:sp macro="" textlink="' Calculations for sales'!F4">
      <xdr:nvSpPr>
        <xdr:cNvPr id="11" name="TextBox 10">
          <a:extLst>
            <a:ext uri="{FF2B5EF4-FFF2-40B4-BE49-F238E27FC236}">
              <a16:creationId xmlns:a16="http://schemas.microsoft.com/office/drawing/2014/main" id="{00000000-0008-0000-0D00-00000B000000}"/>
            </a:ext>
          </a:extLst>
        </xdr:cNvPr>
        <xdr:cNvSpPr txBox="1"/>
      </xdr:nvSpPr>
      <xdr:spPr>
        <a:xfrm flipH="1">
          <a:off x="3840480" y="1181100"/>
          <a:ext cx="150876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4A302C7-11D8-44B4-B228-AA8280E65702}" type="TxLink">
            <a:rPr lang="en-US" sz="2000" b="1" i="0" u="none" strike="noStrike">
              <a:solidFill>
                <a:srgbClr val="000000"/>
              </a:solidFill>
              <a:latin typeface="Calibri"/>
              <a:cs typeface="Calibri"/>
            </a:rPr>
            <a:pPr/>
            <a:t>357 Million</a:t>
          </a:fld>
          <a:endParaRPr lang="en-IN" sz="2000" b="1"/>
        </a:p>
      </xdr:txBody>
    </xdr:sp>
    <xdr:clientData/>
  </xdr:oneCellAnchor>
  <xdr:twoCellAnchor>
    <xdr:from>
      <xdr:col>3</xdr:col>
      <xdr:colOff>327660</xdr:colOff>
      <xdr:row>6</xdr:row>
      <xdr:rowOff>121920</xdr:rowOff>
    </xdr:from>
    <xdr:to>
      <xdr:col>6</xdr:col>
      <xdr:colOff>320040</xdr:colOff>
      <xdr:row>8</xdr:row>
      <xdr:rowOff>106680</xdr:rowOff>
    </xdr:to>
    <xdr:sp macro="" textlink="' Calculations for sales'!G4">
      <xdr:nvSpPr>
        <xdr:cNvPr id="10" name="TextBox 9">
          <a:extLst>
            <a:ext uri="{FF2B5EF4-FFF2-40B4-BE49-F238E27FC236}">
              <a16:creationId xmlns:a16="http://schemas.microsoft.com/office/drawing/2014/main" id="{00000000-0008-0000-0D00-00000A000000}"/>
            </a:ext>
          </a:extLst>
        </xdr:cNvPr>
        <xdr:cNvSpPr txBox="1"/>
      </xdr:nvSpPr>
      <xdr:spPr>
        <a:xfrm>
          <a:off x="2156460" y="1219200"/>
          <a:ext cx="18211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A04014-7072-4A57-8D36-D0BF2A4528F1}" type="TxLink">
            <a:rPr lang="en-US" sz="1600" b="1" i="0" u="none" strike="noStrike">
              <a:solidFill>
                <a:srgbClr val="000000"/>
              </a:solidFill>
              <a:latin typeface="Calibri"/>
              <a:cs typeface="Calibri"/>
            </a:rPr>
            <a:pPr/>
            <a:t>Sub-Saharan Africa</a:t>
          </a:fld>
          <a:endParaRPr lang="en-IN" sz="1600" b="1"/>
        </a:p>
      </xdr:txBody>
    </xdr:sp>
    <xdr:clientData/>
  </xdr:twoCellAnchor>
  <xdr:twoCellAnchor editAs="oneCell">
    <xdr:from>
      <xdr:col>3</xdr:col>
      <xdr:colOff>358140</xdr:colOff>
      <xdr:row>4</xdr:row>
      <xdr:rowOff>121920</xdr:rowOff>
    </xdr:from>
    <xdr:to>
      <xdr:col>4</xdr:col>
      <xdr:colOff>53340</xdr:colOff>
      <xdr:row>6</xdr:row>
      <xdr:rowOff>129540</xdr:rowOff>
    </xdr:to>
    <xdr:pic>
      <xdr:nvPicPr>
        <xdr:cNvPr id="40" name="Graphic 39" descr="Bar chart">
          <a:extLst>
            <a:ext uri="{FF2B5EF4-FFF2-40B4-BE49-F238E27FC236}">
              <a16:creationId xmlns:a16="http://schemas.microsoft.com/office/drawing/2014/main" id="{9C63970B-DB14-4F4A-BBD9-999E110788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86940" y="853440"/>
          <a:ext cx="304800" cy="373380"/>
        </a:xfrm>
        <a:prstGeom prst="rect">
          <a:avLst/>
        </a:prstGeom>
      </xdr:spPr>
    </xdr:pic>
    <xdr:clientData/>
  </xdr:twoCellAnchor>
  <xdr:twoCellAnchor>
    <xdr:from>
      <xdr:col>8</xdr:col>
      <xdr:colOff>510540</xdr:colOff>
      <xdr:row>4</xdr:row>
      <xdr:rowOff>160020</xdr:rowOff>
    </xdr:from>
    <xdr:to>
      <xdr:col>13</xdr:col>
      <xdr:colOff>175260</xdr:colOff>
      <xdr:row>8</xdr:row>
      <xdr:rowOff>121920</xdr:rowOff>
    </xdr:to>
    <xdr:sp macro="" textlink="">
      <xdr:nvSpPr>
        <xdr:cNvPr id="41" name="Rectangle: Rounded Corners 40">
          <a:extLst>
            <a:ext uri="{FF2B5EF4-FFF2-40B4-BE49-F238E27FC236}">
              <a16:creationId xmlns:a16="http://schemas.microsoft.com/office/drawing/2014/main" id="{AEC51836-A59A-4B17-9F21-243205CCA052}"/>
            </a:ext>
          </a:extLst>
        </xdr:cNvPr>
        <xdr:cNvSpPr/>
      </xdr:nvSpPr>
      <xdr:spPr>
        <a:xfrm>
          <a:off x="5387340" y="891540"/>
          <a:ext cx="2712720" cy="6934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556260</xdr:colOff>
      <xdr:row>4</xdr:row>
      <xdr:rowOff>121920</xdr:rowOff>
    </xdr:from>
    <xdr:to>
      <xdr:col>13</xdr:col>
      <xdr:colOff>571500</xdr:colOff>
      <xdr:row>7</xdr:row>
      <xdr:rowOff>0</xdr:rowOff>
    </xdr:to>
    <xdr:sp macro="" textlink="' Calculations for sales'!E5">
      <xdr:nvSpPr>
        <xdr:cNvPr id="12" name="TextBox 11">
          <a:extLst>
            <a:ext uri="{FF2B5EF4-FFF2-40B4-BE49-F238E27FC236}">
              <a16:creationId xmlns:a16="http://schemas.microsoft.com/office/drawing/2014/main" id="{00000000-0008-0000-0D00-00000C000000}"/>
            </a:ext>
          </a:extLst>
        </xdr:cNvPr>
        <xdr:cNvSpPr txBox="1"/>
      </xdr:nvSpPr>
      <xdr:spPr>
        <a:xfrm>
          <a:off x="5433060" y="853440"/>
          <a:ext cx="30632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1D9976-4945-497E-8EC8-2D694420D981}" type="TxLink">
            <a:rPr lang="en-US" sz="1800" b="1" i="0" u="none" strike="noStrike">
              <a:solidFill>
                <a:srgbClr val="000000"/>
              </a:solidFill>
              <a:latin typeface="Calibri"/>
              <a:cs typeface="Calibri"/>
            </a:rPr>
            <a:pPr/>
            <a:t>Total number of units sold</a:t>
          </a:fld>
          <a:endParaRPr lang="en-IN" sz="1800" b="1"/>
        </a:p>
      </xdr:txBody>
    </xdr:sp>
    <xdr:clientData/>
  </xdr:twoCellAnchor>
  <xdr:twoCellAnchor>
    <xdr:from>
      <xdr:col>10</xdr:col>
      <xdr:colOff>0</xdr:colOff>
      <xdr:row>6</xdr:row>
      <xdr:rowOff>60960</xdr:rowOff>
    </xdr:from>
    <xdr:to>
      <xdr:col>12</xdr:col>
      <xdr:colOff>320040</xdr:colOff>
      <xdr:row>8</xdr:row>
      <xdr:rowOff>137160</xdr:rowOff>
    </xdr:to>
    <xdr:sp macro="" textlink="' Calculations for sales'!F5">
      <xdr:nvSpPr>
        <xdr:cNvPr id="13" name="TextBox 12">
          <a:extLst>
            <a:ext uri="{FF2B5EF4-FFF2-40B4-BE49-F238E27FC236}">
              <a16:creationId xmlns:a16="http://schemas.microsoft.com/office/drawing/2014/main" id="{00000000-0008-0000-0D00-00000D000000}"/>
            </a:ext>
          </a:extLst>
        </xdr:cNvPr>
        <xdr:cNvSpPr txBox="1"/>
      </xdr:nvSpPr>
      <xdr:spPr>
        <a:xfrm>
          <a:off x="6096000" y="1158240"/>
          <a:ext cx="15392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133382-D326-4D7D-A83C-D391AAB5E139}" type="TxLink">
            <a:rPr lang="en-US" sz="2400" b="1" i="0" u="none" strike="noStrike">
              <a:solidFill>
                <a:srgbClr val="000000"/>
              </a:solidFill>
              <a:latin typeface="Calibri"/>
              <a:cs typeface="Calibri"/>
            </a:rPr>
            <a:pPr/>
            <a:t>5053988</a:t>
          </a:fld>
          <a:endParaRPr lang="en-IN" sz="2400" b="1"/>
        </a:p>
      </xdr:txBody>
    </xdr:sp>
    <xdr:clientData/>
  </xdr:twoCellAnchor>
  <xdr:twoCellAnchor>
    <xdr:from>
      <xdr:col>13</xdr:col>
      <xdr:colOff>266700</xdr:colOff>
      <xdr:row>4</xdr:row>
      <xdr:rowOff>152400</xdr:rowOff>
    </xdr:from>
    <xdr:to>
      <xdr:col>17</xdr:col>
      <xdr:colOff>586740</xdr:colOff>
      <xdr:row>8</xdr:row>
      <xdr:rowOff>160020</xdr:rowOff>
    </xdr:to>
    <xdr:sp macro="" textlink="">
      <xdr:nvSpPr>
        <xdr:cNvPr id="42" name="Rectangle: Rounded Corners 41">
          <a:extLst>
            <a:ext uri="{FF2B5EF4-FFF2-40B4-BE49-F238E27FC236}">
              <a16:creationId xmlns:a16="http://schemas.microsoft.com/office/drawing/2014/main" id="{42A23024-1850-4F80-B1F6-2F3CEE9CC792}"/>
            </a:ext>
          </a:extLst>
        </xdr:cNvPr>
        <xdr:cNvSpPr/>
      </xdr:nvSpPr>
      <xdr:spPr>
        <a:xfrm>
          <a:off x="8191500" y="883920"/>
          <a:ext cx="2758440"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4</xdr:row>
      <xdr:rowOff>160020</xdr:rowOff>
    </xdr:from>
    <xdr:to>
      <xdr:col>18</xdr:col>
      <xdr:colOff>7620</xdr:colOff>
      <xdr:row>7</xdr:row>
      <xdr:rowOff>0</xdr:rowOff>
    </xdr:to>
    <xdr:sp macro="" textlink="' Calculations for sales'!E6">
      <xdr:nvSpPr>
        <xdr:cNvPr id="14" name="TextBox 13">
          <a:extLst>
            <a:ext uri="{FF2B5EF4-FFF2-40B4-BE49-F238E27FC236}">
              <a16:creationId xmlns:a16="http://schemas.microsoft.com/office/drawing/2014/main" id="{00000000-0008-0000-0D00-00000E000000}"/>
            </a:ext>
          </a:extLst>
        </xdr:cNvPr>
        <xdr:cNvSpPr txBox="1"/>
      </xdr:nvSpPr>
      <xdr:spPr>
        <a:xfrm>
          <a:off x="8534400" y="891540"/>
          <a:ext cx="24460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94AA29-7B5D-4357-92B9-E9E444CD52A4}" type="TxLink">
            <a:rPr lang="en-US" sz="1600" b="1" i="0" u="none" strike="noStrike">
              <a:solidFill>
                <a:srgbClr val="000000"/>
              </a:solidFill>
              <a:latin typeface="Calibri"/>
              <a:cs typeface="Calibri"/>
            </a:rPr>
            <a:pPr/>
            <a:t>Highest Revenue by Item</a:t>
          </a:fld>
          <a:endParaRPr lang="en-IN" sz="1600" b="1"/>
        </a:p>
      </xdr:txBody>
    </xdr:sp>
    <xdr:clientData/>
  </xdr:twoCellAnchor>
  <xdr:oneCellAnchor>
    <xdr:from>
      <xdr:col>15</xdr:col>
      <xdr:colOff>449580</xdr:colOff>
      <xdr:row>6</xdr:row>
      <xdr:rowOff>114300</xdr:rowOff>
    </xdr:from>
    <xdr:ext cx="1440180" cy="374141"/>
    <xdr:sp macro="" textlink="' Calculations for sales'!F6">
      <xdr:nvSpPr>
        <xdr:cNvPr id="16" name="TextBox 15">
          <a:extLst>
            <a:ext uri="{FF2B5EF4-FFF2-40B4-BE49-F238E27FC236}">
              <a16:creationId xmlns:a16="http://schemas.microsoft.com/office/drawing/2014/main" id="{00000000-0008-0000-0D00-000010000000}"/>
            </a:ext>
          </a:extLst>
        </xdr:cNvPr>
        <xdr:cNvSpPr txBox="1"/>
      </xdr:nvSpPr>
      <xdr:spPr>
        <a:xfrm flipH="1">
          <a:off x="9593580" y="1211580"/>
          <a:ext cx="1440180" cy="374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C7C5A03-562E-482C-8779-D8AB64AA9B98}" type="TxLink">
            <a:rPr lang="en-US" sz="1800" b="1" i="0" u="none" strike="noStrike">
              <a:solidFill>
                <a:srgbClr val="000000"/>
              </a:solidFill>
              <a:latin typeface="Calibri"/>
              <a:cs typeface="Calibri"/>
            </a:rPr>
            <a:pPr/>
            <a:t>289 Million</a:t>
          </a:fld>
          <a:endParaRPr lang="en-IN" sz="1800" b="1"/>
        </a:p>
      </xdr:txBody>
    </xdr:sp>
    <xdr:clientData/>
  </xdr:oneCellAnchor>
  <xdr:twoCellAnchor>
    <xdr:from>
      <xdr:col>13</xdr:col>
      <xdr:colOff>175260</xdr:colOff>
      <xdr:row>6</xdr:row>
      <xdr:rowOff>121920</xdr:rowOff>
    </xdr:from>
    <xdr:to>
      <xdr:col>16</xdr:col>
      <xdr:colOff>53340</xdr:colOff>
      <xdr:row>8</xdr:row>
      <xdr:rowOff>53340</xdr:rowOff>
    </xdr:to>
    <xdr:sp macro="" textlink="' Calculations for sales'!G6">
      <xdr:nvSpPr>
        <xdr:cNvPr id="15" name="TextBox 14">
          <a:extLst>
            <a:ext uri="{FF2B5EF4-FFF2-40B4-BE49-F238E27FC236}">
              <a16:creationId xmlns:a16="http://schemas.microsoft.com/office/drawing/2014/main" id="{00000000-0008-0000-0D00-00000F000000}"/>
            </a:ext>
          </a:extLst>
        </xdr:cNvPr>
        <xdr:cNvSpPr txBox="1"/>
      </xdr:nvSpPr>
      <xdr:spPr>
        <a:xfrm>
          <a:off x="8100060" y="1219200"/>
          <a:ext cx="17068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744ACB-6A5D-4F6D-9ED8-F1CF30185DD4}" type="TxLink">
            <a:rPr lang="en-US" sz="1800" b="1" i="0" u="none" strike="noStrike">
              <a:solidFill>
                <a:srgbClr val="000000"/>
              </a:solidFill>
              <a:latin typeface="Calibri"/>
              <a:cs typeface="Calibri"/>
            </a:rPr>
            <a:pPr/>
            <a:t>Office Supplies</a:t>
          </a:fld>
          <a:endParaRPr lang="en-IN" sz="1800" b="1"/>
        </a:p>
      </xdr:txBody>
    </xdr:sp>
    <xdr:clientData/>
  </xdr:twoCellAnchor>
  <xdr:twoCellAnchor editAs="oneCell">
    <xdr:from>
      <xdr:col>13</xdr:col>
      <xdr:colOff>281940</xdr:colOff>
      <xdr:row>4</xdr:row>
      <xdr:rowOff>152400</xdr:rowOff>
    </xdr:from>
    <xdr:to>
      <xdr:col>14</xdr:col>
      <xdr:colOff>7620</xdr:colOff>
      <xdr:row>6</xdr:row>
      <xdr:rowOff>175260</xdr:rowOff>
    </xdr:to>
    <xdr:pic>
      <xdr:nvPicPr>
        <xdr:cNvPr id="44" name="Graphic 43" descr="Checklist RTL">
          <a:extLst>
            <a:ext uri="{FF2B5EF4-FFF2-40B4-BE49-F238E27FC236}">
              <a16:creationId xmlns:a16="http://schemas.microsoft.com/office/drawing/2014/main" id="{8ED64C5B-2DD7-4844-B60D-E4F2BCFC507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206740" y="883920"/>
          <a:ext cx="335280" cy="388620"/>
        </a:xfrm>
        <a:prstGeom prst="rect">
          <a:avLst/>
        </a:prstGeom>
      </xdr:spPr>
    </xdr:pic>
    <xdr:clientData/>
  </xdr:twoCellAnchor>
  <xdr:twoCellAnchor>
    <xdr:from>
      <xdr:col>18</xdr:col>
      <xdr:colOff>60960</xdr:colOff>
      <xdr:row>4</xdr:row>
      <xdr:rowOff>152400</xdr:rowOff>
    </xdr:from>
    <xdr:to>
      <xdr:col>22</xdr:col>
      <xdr:colOff>541020</xdr:colOff>
      <xdr:row>8</xdr:row>
      <xdr:rowOff>121920</xdr:rowOff>
    </xdr:to>
    <xdr:sp macro="" textlink="">
      <xdr:nvSpPr>
        <xdr:cNvPr id="45" name="Rectangle: Rounded Corners 44">
          <a:extLst>
            <a:ext uri="{FF2B5EF4-FFF2-40B4-BE49-F238E27FC236}">
              <a16:creationId xmlns:a16="http://schemas.microsoft.com/office/drawing/2014/main" id="{DC5DE81B-3F48-452F-AF73-0EDA7E4C89F2}"/>
            </a:ext>
          </a:extLst>
        </xdr:cNvPr>
        <xdr:cNvSpPr/>
      </xdr:nvSpPr>
      <xdr:spPr>
        <a:xfrm>
          <a:off x="11033760" y="883920"/>
          <a:ext cx="291846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396240</xdr:colOff>
      <xdr:row>4</xdr:row>
      <xdr:rowOff>167640</xdr:rowOff>
    </xdr:from>
    <xdr:to>
      <xdr:col>22</xdr:col>
      <xdr:colOff>388620</xdr:colOff>
      <xdr:row>6</xdr:row>
      <xdr:rowOff>91440</xdr:rowOff>
    </xdr:to>
    <xdr:sp macro="" textlink="' Calculations for sales'!E7">
      <xdr:nvSpPr>
        <xdr:cNvPr id="17" name="TextBox 16">
          <a:extLst>
            <a:ext uri="{FF2B5EF4-FFF2-40B4-BE49-F238E27FC236}">
              <a16:creationId xmlns:a16="http://schemas.microsoft.com/office/drawing/2014/main" id="{00000000-0008-0000-0D00-000011000000}"/>
            </a:ext>
          </a:extLst>
        </xdr:cNvPr>
        <xdr:cNvSpPr txBox="1"/>
      </xdr:nvSpPr>
      <xdr:spPr>
        <a:xfrm>
          <a:off x="11369040" y="899160"/>
          <a:ext cx="2430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896FB6-2977-4115-9BBC-A3F2B7DD8337}" type="TxLink">
            <a:rPr lang="en-US" sz="1600" b="1" i="0" u="none" strike="noStrike">
              <a:solidFill>
                <a:srgbClr val="000000"/>
              </a:solidFill>
              <a:latin typeface="Calibri"/>
              <a:cs typeface="Calibri"/>
            </a:rPr>
            <a:pPr algn="ctr"/>
            <a:t>Highest country revenue</a:t>
          </a:fld>
          <a:endParaRPr lang="en-IN" sz="1600" b="1"/>
        </a:p>
      </xdr:txBody>
    </xdr:sp>
    <xdr:clientData/>
  </xdr:twoCellAnchor>
  <xdr:twoCellAnchor>
    <xdr:from>
      <xdr:col>18</xdr:col>
      <xdr:colOff>289560</xdr:colOff>
      <xdr:row>6</xdr:row>
      <xdr:rowOff>68580</xdr:rowOff>
    </xdr:from>
    <xdr:to>
      <xdr:col>20</xdr:col>
      <xdr:colOff>144780</xdr:colOff>
      <xdr:row>8</xdr:row>
      <xdr:rowOff>68580</xdr:rowOff>
    </xdr:to>
    <xdr:sp macro="" textlink="' Calculations for sales'!G7">
      <xdr:nvSpPr>
        <xdr:cNvPr id="18" name="TextBox 17">
          <a:extLst>
            <a:ext uri="{FF2B5EF4-FFF2-40B4-BE49-F238E27FC236}">
              <a16:creationId xmlns:a16="http://schemas.microsoft.com/office/drawing/2014/main" id="{00000000-0008-0000-0D00-000012000000}"/>
            </a:ext>
          </a:extLst>
        </xdr:cNvPr>
        <xdr:cNvSpPr txBox="1"/>
      </xdr:nvSpPr>
      <xdr:spPr>
        <a:xfrm>
          <a:off x="11262360" y="1165860"/>
          <a:ext cx="10744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76323C-B8D1-4C5B-8826-6858D540634C}" type="TxLink">
            <a:rPr lang="en-US" sz="2000" b="1" i="0" u="none" strike="noStrike">
              <a:solidFill>
                <a:srgbClr val="000000"/>
              </a:solidFill>
              <a:latin typeface="Calibri"/>
              <a:cs typeface="Calibri"/>
            </a:rPr>
            <a:pPr algn="l"/>
            <a:t>Cuba</a:t>
          </a:fld>
          <a:endParaRPr lang="en-IN" sz="2000" b="1"/>
        </a:p>
      </xdr:txBody>
    </xdr:sp>
    <xdr:clientData/>
  </xdr:twoCellAnchor>
  <xdr:twoCellAnchor>
    <xdr:from>
      <xdr:col>20</xdr:col>
      <xdr:colOff>152400</xdr:colOff>
      <xdr:row>6</xdr:row>
      <xdr:rowOff>83820</xdr:rowOff>
    </xdr:from>
    <xdr:to>
      <xdr:col>22</xdr:col>
      <xdr:colOff>495300</xdr:colOff>
      <xdr:row>8</xdr:row>
      <xdr:rowOff>45720</xdr:rowOff>
    </xdr:to>
    <xdr:sp macro="" textlink="' Calculations for sales'!F7">
      <xdr:nvSpPr>
        <xdr:cNvPr id="19" name="TextBox 18">
          <a:extLst>
            <a:ext uri="{FF2B5EF4-FFF2-40B4-BE49-F238E27FC236}">
              <a16:creationId xmlns:a16="http://schemas.microsoft.com/office/drawing/2014/main" id="{00000000-0008-0000-0D00-000013000000}"/>
            </a:ext>
          </a:extLst>
        </xdr:cNvPr>
        <xdr:cNvSpPr txBox="1"/>
      </xdr:nvSpPr>
      <xdr:spPr>
        <a:xfrm>
          <a:off x="12344400" y="1181100"/>
          <a:ext cx="15621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E3E08A-94F7-4525-B48C-30533E04E29D}" type="TxLink">
            <a:rPr lang="en-US" sz="1800" b="1" i="0" u="none" strike="noStrike">
              <a:solidFill>
                <a:srgbClr val="000000"/>
              </a:solidFill>
              <a:latin typeface="Calibri"/>
              <a:cs typeface="Calibri"/>
            </a:rPr>
            <a:pPr/>
            <a:t>28 Million</a:t>
          </a:fld>
          <a:endParaRPr lang="en-IN" sz="1800" b="1"/>
        </a:p>
      </xdr:txBody>
    </xdr:sp>
    <xdr:clientData/>
  </xdr:twoCellAnchor>
  <xdr:twoCellAnchor editAs="oneCell">
    <xdr:from>
      <xdr:col>18</xdr:col>
      <xdr:colOff>137160</xdr:colOff>
      <xdr:row>4</xdr:row>
      <xdr:rowOff>175260</xdr:rowOff>
    </xdr:from>
    <xdr:to>
      <xdr:col>18</xdr:col>
      <xdr:colOff>449580</xdr:colOff>
      <xdr:row>6</xdr:row>
      <xdr:rowOff>168519</xdr:rowOff>
    </xdr:to>
    <xdr:pic>
      <xdr:nvPicPr>
        <xdr:cNvPr id="47" name="Graphic 46" descr="Business Growth">
          <a:extLst>
            <a:ext uri="{FF2B5EF4-FFF2-40B4-BE49-F238E27FC236}">
              <a16:creationId xmlns:a16="http://schemas.microsoft.com/office/drawing/2014/main" id="{FC04B905-62DE-47CD-A461-4F1216BBD09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109960" y="906780"/>
          <a:ext cx="312420" cy="359019"/>
        </a:xfrm>
        <a:prstGeom prst="rect">
          <a:avLst/>
        </a:prstGeom>
      </xdr:spPr>
    </xdr:pic>
    <xdr:clientData/>
  </xdr:twoCellAnchor>
  <xdr:twoCellAnchor>
    <xdr:from>
      <xdr:col>8</xdr:col>
      <xdr:colOff>228600</xdr:colOff>
      <xdr:row>9</xdr:row>
      <xdr:rowOff>83820</xdr:rowOff>
    </xdr:from>
    <xdr:to>
      <xdr:col>15</xdr:col>
      <xdr:colOff>411480</xdr:colOff>
      <xdr:row>21</xdr:row>
      <xdr:rowOff>160020</xdr:rowOff>
    </xdr:to>
    <xdr:graphicFrame macro="">
      <xdr:nvGraphicFramePr>
        <xdr:cNvPr id="50" name="Chart 49">
          <a:extLst>
            <a:ext uri="{FF2B5EF4-FFF2-40B4-BE49-F238E27FC236}">
              <a16:creationId xmlns:a16="http://schemas.microsoft.com/office/drawing/2014/main" id="{75B2F32C-7E38-41D0-936A-5E4D36E32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2</xdr:row>
      <xdr:rowOff>99060</xdr:rowOff>
    </xdr:from>
    <xdr:to>
      <xdr:col>0</xdr:col>
      <xdr:colOff>426720</xdr:colOff>
      <xdr:row>4</xdr:row>
      <xdr:rowOff>129540</xdr:rowOff>
    </xdr:to>
    <xdr:pic>
      <xdr:nvPicPr>
        <xdr:cNvPr id="23" name="Graphic 22" descr="Home">
          <a:hlinkClick xmlns:r="http://schemas.openxmlformats.org/officeDocument/2006/relationships" r:id="rId15"/>
          <a:extLst>
            <a:ext uri="{FF2B5EF4-FFF2-40B4-BE49-F238E27FC236}">
              <a16:creationId xmlns:a16="http://schemas.microsoft.com/office/drawing/2014/main" id="{5549EAD1-EB53-4B5B-AF63-4578E29C7E0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0" y="464820"/>
          <a:ext cx="426720" cy="39624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0.04339</cdr:x>
      <cdr:y>0.02252</cdr:y>
    </cdr:from>
    <cdr:to>
      <cdr:x>0.18146</cdr:x>
      <cdr:y>0.15541</cdr:y>
    </cdr:to>
    <cdr:pic>
      <cdr:nvPicPr>
        <cdr:cNvPr id="2" name="Graphic 1" descr="Statistics">
          <a:extLst xmlns:a="http://schemas.openxmlformats.org/drawingml/2006/main">
            <a:ext uri="{FF2B5EF4-FFF2-40B4-BE49-F238E27FC236}">
              <a16:creationId xmlns:a16="http://schemas.microsoft.com/office/drawing/2014/main" id="{ACC3872B-F862-4680-9196-F5B046E5B9B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7640" y="50800"/>
          <a:ext cx="533400" cy="29972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0.03691</cdr:x>
      <cdr:y>3.47179E-7</cdr:y>
    </cdr:from>
    <cdr:to>
      <cdr:x>0.12584</cdr:x>
      <cdr:y>0.14021</cdr:y>
    </cdr:to>
    <cdr:pic>
      <cdr:nvPicPr>
        <cdr:cNvPr id="2" name="Graphic 1" descr="Marker">
          <a:extLst xmlns:a="http://schemas.openxmlformats.org/drawingml/2006/main">
            <a:ext uri="{FF2B5EF4-FFF2-40B4-BE49-F238E27FC236}">
              <a16:creationId xmlns:a16="http://schemas.microsoft.com/office/drawing/2014/main" id="{AE4D2CB8-1B66-4126-8D8B-179A4ED00EC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7640" y="1"/>
          <a:ext cx="403860" cy="40386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45720</xdr:colOff>
      <xdr:row>54</xdr:row>
      <xdr:rowOff>106680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85720" cy="9982200"/>
        </a:xfrm>
        <a:prstGeom prst="rect">
          <a:avLst/>
        </a:prstGeom>
      </xdr:spPr>
    </xdr:pic>
    <xdr:clientData/>
  </xdr:twoCellAnchor>
  <xdr:twoCellAnchor>
    <xdr:from>
      <xdr:col>0</xdr:col>
      <xdr:colOff>0</xdr:colOff>
      <xdr:row>0</xdr:row>
      <xdr:rowOff>15240</xdr:rowOff>
    </xdr:from>
    <xdr:to>
      <xdr:col>24</xdr:col>
      <xdr:colOff>15240</xdr:colOff>
      <xdr:row>2</xdr:row>
      <xdr:rowOff>76200</xdr:rowOff>
    </xdr:to>
    <xdr:sp macro="" textlink="">
      <xdr:nvSpPr>
        <xdr:cNvPr id="4" name="Rectangle 3">
          <a:extLst>
            <a:ext uri="{FF2B5EF4-FFF2-40B4-BE49-F238E27FC236}">
              <a16:creationId xmlns:a16="http://schemas.microsoft.com/office/drawing/2014/main" id="{00000000-0008-0000-0E00-000004000000}"/>
            </a:ext>
          </a:extLst>
        </xdr:cNvPr>
        <xdr:cNvSpPr/>
      </xdr:nvSpPr>
      <xdr:spPr>
        <a:xfrm>
          <a:off x="0" y="15240"/>
          <a:ext cx="14645640" cy="42672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harsh" dir="t"/>
          </a:scene3d>
          <a:sp3d extrusionH="57150" prstMaterial="matte">
            <a:bevelT w="63500" h="12700" prst="angle"/>
            <a:contourClr>
              <a:schemeClr val="bg1">
                <a:lumMod val="65000"/>
              </a:schemeClr>
            </a:contourClr>
          </a:sp3d>
        </a:bodyPr>
        <a:lstStyle/>
        <a:p>
          <a:pPr algn="l"/>
          <a:r>
            <a:rPr lang="en-IN" sz="2400" b="1" cap="none" spc="0">
              <a:ln/>
              <a:solidFill>
                <a:schemeClr val="bg1"/>
              </a:solidFill>
              <a:effectLst/>
            </a:rPr>
            <a:t>Profit</a:t>
          </a:r>
          <a:r>
            <a:rPr lang="en-IN" sz="2400" b="1" cap="none" spc="0" baseline="0">
              <a:ln/>
              <a:solidFill>
                <a:schemeClr val="bg1"/>
              </a:solidFill>
              <a:effectLst/>
            </a:rPr>
            <a:t> Dashboard On Sales                                                                                                                                       2010-2017                                                                                                                                                                                 </a:t>
          </a:r>
          <a:endParaRPr lang="en-IN" sz="1800" b="1" cap="none" spc="0">
            <a:ln/>
            <a:solidFill>
              <a:schemeClr val="bg1"/>
            </a:solidFill>
            <a:effectLst/>
          </a:endParaRPr>
        </a:p>
      </xdr:txBody>
    </xdr:sp>
    <xdr:clientData/>
  </xdr:twoCellAnchor>
  <xdr:twoCellAnchor>
    <xdr:from>
      <xdr:col>0</xdr:col>
      <xdr:colOff>45720</xdr:colOff>
      <xdr:row>5</xdr:row>
      <xdr:rowOff>30480</xdr:rowOff>
    </xdr:from>
    <xdr:to>
      <xdr:col>23</xdr:col>
      <xdr:colOff>533400</xdr:colOff>
      <xdr:row>9</xdr:row>
      <xdr:rowOff>91440</xdr:rowOff>
    </xdr:to>
    <xdr:sp macro="" textlink="">
      <xdr:nvSpPr>
        <xdr:cNvPr id="5" name="Rectangle 4">
          <a:extLst>
            <a:ext uri="{FF2B5EF4-FFF2-40B4-BE49-F238E27FC236}">
              <a16:creationId xmlns:a16="http://schemas.microsoft.com/office/drawing/2014/main" id="{00000000-0008-0000-0E00-000005000000}"/>
            </a:ext>
          </a:extLst>
        </xdr:cNvPr>
        <xdr:cNvSpPr/>
      </xdr:nvSpPr>
      <xdr:spPr>
        <a:xfrm>
          <a:off x="45720" y="944880"/>
          <a:ext cx="14508480" cy="792480"/>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oneCellAnchor>
    <xdr:from>
      <xdr:col>14</xdr:col>
      <xdr:colOff>535250</xdr:colOff>
      <xdr:row>5</xdr:row>
      <xdr:rowOff>76200</xdr:rowOff>
    </xdr:from>
    <xdr:ext cx="1232589" cy="234080"/>
    <xdr:sp macro="" textlink="">
      <xdr:nvSpPr>
        <xdr:cNvPr id="18" name="TextBox 17">
          <a:extLst>
            <a:ext uri="{FF2B5EF4-FFF2-40B4-BE49-F238E27FC236}">
              <a16:creationId xmlns:a16="http://schemas.microsoft.com/office/drawing/2014/main" id="{00000000-0008-0000-0E00-000012000000}"/>
            </a:ext>
          </a:extLst>
        </xdr:cNvPr>
        <xdr:cNvSpPr txBox="1"/>
      </xdr:nvSpPr>
      <xdr:spPr>
        <a:xfrm flipH="1">
          <a:off x="9069650" y="990600"/>
          <a:ext cx="1232589" cy="234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16</xdr:col>
      <xdr:colOff>413331</xdr:colOff>
      <xdr:row>5</xdr:row>
      <xdr:rowOff>68580</xdr:rowOff>
    </xdr:from>
    <xdr:ext cx="668709" cy="249320"/>
    <xdr:sp macro="" textlink="">
      <xdr:nvSpPr>
        <xdr:cNvPr id="20" name="TextBox 19">
          <a:extLst>
            <a:ext uri="{FF2B5EF4-FFF2-40B4-BE49-F238E27FC236}">
              <a16:creationId xmlns:a16="http://schemas.microsoft.com/office/drawing/2014/main" id="{00000000-0008-0000-0E00-000014000000}"/>
            </a:ext>
          </a:extLst>
        </xdr:cNvPr>
        <xdr:cNvSpPr txBox="1"/>
      </xdr:nvSpPr>
      <xdr:spPr>
        <a:xfrm flipH="1">
          <a:off x="10166931" y="982980"/>
          <a:ext cx="668709" cy="249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76200</xdr:colOff>
      <xdr:row>5</xdr:row>
      <xdr:rowOff>91440</xdr:rowOff>
    </xdr:from>
    <xdr:to>
      <xdr:col>3</xdr:col>
      <xdr:colOff>205740</xdr:colOff>
      <xdr:row>9</xdr:row>
      <xdr:rowOff>60960</xdr:rowOff>
    </xdr:to>
    <xdr:sp macro="" textlink="">
      <xdr:nvSpPr>
        <xdr:cNvPr id="32" name="Rectangle: Rounded Corners 31">
          <a:extLst>
            <a:ext uri="{FF2B5EF4-FFF2-40B4-BE49-F238E27FC236}">
              <a16:creationId xmlns:a16="http://schemas.microsoft.com/office/drawing/2014/main" id="{62F77F90-71AE-4BDA-9660-625E1FFDFAE6}"/>
            </a:ext>
          </a:extLst>
        </xdr:cNvPr>
        <xdr:cNvSpPr/>
      </xdr:nvSpPr>
      <xdr:spPr>
        <a:xfrm>
          <a:off x="76200" y="1005840"/>
          <a:ext cx="195834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7</xdr:row>
      <xdr:rowOff>0</xdr:rowOff>
    </xdr:from>
    <xdr:to>
      <xdr:col>3</xdr:col>
      <xdr:colOff>68580</xdr:colOff>
      <xdr:row>9</xdr:row>
      <xdr:rowOff>53340</xdr:rowOff>
    </xdr:to>
    <xdr:sp macro="" textlink="'Calculation for profit dash'!E4">
      <xdr:nvSpPr>
        <xdr:cNvPr id="6" name="TextBox 5">
          <a:extLst>
            <a:ext uri="{FF2B5EF4-FFF2-40B4-BE49-F238E27FC236}">
              <a16:creationId xmlns:a16="http://schemas.microsoft.com/office/drawing/2014/main" id="{00000000-0008-0000-0E00-000006000000}"/>
            </a:ext>
          </a:extLst>
        </xdr:cNvPr>
        <xdr:cNvSpPr txBox="1"/>
      </xdr:nvSpPr>
      <xdr:spPr>
        <a:xfrm>
          <a:off x="68580" y="1280160"/>
          <a:ext cx="18288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1EA50D-3B4F-4CAD-93B8-2FF1557BF449}" type="TxLink">
            <a:rPr lang="en-US" sz="2400" b="1" i="0" u="none" strike="noStrike">
              <a:solidFill>
                <a:srgbClr val="000000"/>
              </a:solidFill>
              <a:latin typeface="Calibri"/>
              <a:cs typeface="Calibri"/>
            </a:rPr>
            <a:pPr algn="ctr"/>
            <a:t>391 Million</a:t>
          </a:fld>
          <a:endParaRPr lang="en-IN" sz="2400" b="1"/>
        </a:p>
      </xdr:txBody>
    </xdr:sp>
    <xdr:clientData/>
  </xdr:twoCellAnchor>
  <xdr:twoCellAnchor>
    <xdr:from>
      <xdr:col>0</xdr:col>
      <xdr:colOff>236220</xdr:colOff>
      <xdr:row>5</xdr:row>
      <xdr:rowOff>83820</xdr:rowOff>
    </xdr:from>
    <xdr:to>
      <xdr:col>2</xdr:col>
      <xdr:colOff>480060</xdr:colOff>
      <xdr:row>7</xdr:row>
      <xdr:rowOff>167640</xdr:rowOff>
    </xdr:to>
    <xdr:sp macro="" textlink="'Calculation for profit dash'!D4">
      <xdr:nvSpPr>
        <xdr:cNvPr id="2" name="TextBox 1">
          <a:extLst>
            <a:ext uri="{FF2B5EF4-FFF2-40B4-BE49-F238E27FC236}">
              <a16:creationId xmlns:a16="http://schemas.microsoft.com/office/drawing/2014/main" id="{00000000-0008-0000-0E00-000002000000}"/>
            </a:ext>
          </a:extLst>
        </xdr:cNvPr>
        <xdr:cNvSpPr txBox="1"/>
      </xdr:nvSpPr>
      <xdr:spPr>
        <a:xfrm>
          <a:off x="236220" y="998220"/>
          <a:ext cx="14630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F7F9F4-2611-4CEB-BB53-4FA5B1DD7245}" type="TxLink">
            <a:rPr lang="en-US" sz="2000" b="1" i="0" u="none" strike="noStrike">
              <a:solidFill>
                <a:srgbClr val="000000"/>
              </a:solidFill>
              <a:latin typeface="Calibri"/>
              <a:cs typeface="Calibri"/>
            </a:rPr>
            <a:pPr algn="ctr"/>
            <a:t>Total Profit</a:t>
          </a:fld>
          <a:endParaRPr lang="en-IN" sz="2000"/>
        </a:p>
      </xdr:txBody>
    </xdr:sp>
    <xdr:clientData/>
  </xdr:twoCellAnchor>
  <xdr:twoCellAnchor>
    <xdr:from>
      <xdr:col>3</xdr:col>
      <xdr:colOff>289560</xdr:colOff>
      <xdr:row>5</xdr:row>
      <xdr:rowOff>91440</xdr:rowOff>
    </xdr:from>
    <xdr:to>
      <xdr:col>8</xdr:col>
      <xdr:colOff>228600</xdr:colOff>
      <xdr:row>9</xdr:row>
      <xdr:rowOff>22860</xdr:rowOff>
    </xdr:to>
    <xdr:sp macro="" textlink="">
      <xdr:nvSpPr>
        <xdr:cNvPr id="34" name="Rectangle: Rounded Corners 33">
          <a:extLst>
            <a:ext uri="{FF2B5EF4-FFF2-40B4-BE49-F238E27FC236}">
              <a16:creationId xmlns:a16="http://schemas.microsoft.com/office/drawing/2014/main" id="{66466332-D23B-435F-B144-7094FBD7EE48}"/>
            </a:ext>
          </a:extLst>
        </xdr:cNvPr>
        <xdr:cNvSpPr/>
      </xdr:nvSpPr>
      <xdr:spPr>
        <a:xfrm>
          <a:off x="2118360" y="1005840"/>
          <a:ext cx="298704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99060</xdr:colOff>
      <xdr:row>5</xdr:row>
      <xdr:rowOff>38100</xdr:rowOff>
    </xdr:from>
    <xdr:to>
      <xdr:col>8</xdr:col>
      <xdr:colOff>396240</xdr:colOff>
      <xdr:row>7</xdr:row>
      <xdr:rowOff>137160</xdr:rowOff>
    </xdr:to>
    <xdr:sp macro="" textlink="'Calculation for profit dash'!D5">
      <xdr:nvSpPr>
        <xdr:cNvPr id="7" name="TextBox 6">
          <a:extLst>
            <a:ext uri="{FF2B5EF4-FFF2-40B4-BE49-F238E27FC236}">
              <a16:creationId xmlns:a16="http://schemas.microsoft.com/office/drawing/2014/main" id="{00000000-0008-0000-0E00-000007000000}"/>
            </a:ext>
          </a:extLst>
        </xdr:cNvPr>
        <xdr:cNvSpPr txBox="1"/>
      </xdr:nvSpPr>
      <xdr:spPr>
        <a:xfrm>
          <a:off x="1927860" y="952500"/>
          <a:ext cx="334518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FD2402-30A8-4553-A7EA-F584EEFF9B2D}" type="TxLink">
            <a:rPr lang="en-US" sz="2000" b="1" i="0" u="none" strike="noStrike">
              <a:solidFill>
                <a:srgbClr val="000000"/>
              </a:solidFill>
              <a:latin typeface="Calibri"/>
              <a:cs typeface="Calibri"/>
            </a:rPr>
            <a:pPr algn="ctr"/>
            <a:t>Highest Profit by Region</a:t>
          </a:fld>
          <a:endParaRPr lang="en-IN" sz="2000" b="1"/>
        </a:p>
      </xdr:txBody>
    </xdr:sp>
    <xdr:clientData/>
  </xdr:twoCellAnchor>
  <xdr:twoCellAnchor>
    <xdr:from>
      <xdr:col>3</xdr:col>
      <xdr:colOff>213360</xdr:colOff>
      <xdr:row>7</xdr:row>
      <xdr:rowOff>68580</xdr:rowOff>
    </xdr:from>
    <xdr:to>
      <xdr:col>5</xdr:col>
      <xdr:colOff>175260</xdr:colOff>
      <xdr:row>9</xdr:row>
      <xdr:rowOff>53340</xdr:rowOff>
    </xdr:to>
    <xdr:sp macro="" textlink="'Calculation for profit dash'!F5">
      <xdr:nvSpPr>
        <xdr:cNvPr id="8" name="TextBox 7">
          <a:extLst>
            <a:ext uri="{FF2B5EF4-FFF2-40B4-BE49-F238E27FC236}">
              <a16:creationId xmlns:a16="http://schemas.microsoft.com/office/drawing/2014/main" id="{00000000-0008-0000-0E00-000008000000}"/>
            </a:ext>
          </a:extLst>
        </xdr:cNvPr>
        <xdr:cNvSpPr txBox="1"/>
      </xdr:nvSpPr>
      <xdr:spPr>
        <a:xfrm>
          <a:off x="2042160" y="1348740"/>
          <a:ext cx="11811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5DED8C3-F9EC-4DAB-A096-5728BF9DB5AB}" type="TxLink">
            <a:rPr lang="en-US" sz="2000" b="1" i="0" u="none" strike="noStrike">
              <a:solidFill>
                <a:srgbClr val="000000"/>
              </a:solidFill>
              <a:latin typeface="Calibri"/>
              <a:cs typeface="Calibri"/>
            </a:rPr>
            <a:pPr algn="ctr"/>
            <a:t>Europe</a:t>
          </a:fld>
          <a:endParaRPr lang="en-IN" sz="2000" b="1"/>
        </a:p>
      </xdr:txBody>
    </xdr:sp>
    <xdr:clientData/>
  </xdr:twoCellAnchor>
  <xdr:twoCellAnchor>
    <xdr:from>
      <xdr:col>5</xdr:col>
      <xdr:colOff>198120</xdr:colOff>
      <xdr:row>7</xdr:row>
      <xdr:rowOff>0</xdr:rowOff>
    </xdr:from>
    <xdr:to>
      <xdr:col>8</xdr:col>
      <xdr:colOff>60960</xdr:colOff>
      <xdr:row>9</xdr:row>
      <xdr:rowOff>129540</xdr:rowOff>
    </xdr:to>
    <xdr:sp macro="" textlink="'Calculation for profit dash'!E5">
      <xdr:nvSpPr>
        <xdr:cNvPr id="9" name="TextBox 8">
          <a:extLst>
            <a:ext uri="{FF2B5EF4-FFF2-40B4-BE49-F238E27FC236}">
              <a16:creationId xmlns:a16="http://schemas.microsoft.com/office/drawing/2014/main" id="{00000000-0008-0000-0E00-000009000000}"/>
            </a:ext>
          </a:extLst>
        </xdr:cNvPr>
        <xdr:cNvSpPr txBox="1"/>
      </xdr:nvSpPr>
      <xdr:spPr>
        <a:xfrm>
          <a:off x="3246120" y="1280160"/>
          <a:ext cx="169164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A4465DE-E37D-43A3-AC77-8BA14A541EA3}" type="TxLink">
            <a:rPr lang="en-US" sz="2400" b="1" i="0" u="none" strike="noStrike">
              <a:solidFill>
                <a:srgbClr val="000000"/>
              </a:solidFill>
              <a:latin typeface="Calibri"/>
              <a:cs typeface="Calibri"/>
            </a:rPr>
            <a:pPr algn="r"/>
            <a:t>107 Million</a:t>
          </a:fld>
          <a:endParaRPr lang="en-IN" sz="2400" b="1"/>
        </a:p>
      </xdr:txBody>
    </xdr:sp>
    <xdr:clientData/>
  </xdr:twoCellAnchor>
  <xdr:twoCellAnchor>
    <xdr:from>
      <xdr:col>8</xdr:col>
      <xdr:colOff>350520</xdr:colOff>
      <xdr:row>5</xdr:row>
      <xdr:rowOff>68580</xdr:rowOff>
    </xdr:from>
    <xdr:to>
      <xdr:col>14</xdr:col>
      <xdr:colOff>53340</xdr:colOff>
      <xdr:row>9</xdr:row>
      <xdr:rowOff>0</xdr:rowOff>
    </xdr:to>
    <xdr:sp macro="" textlink="">
      <xdr:nvSpPr>
        <xdr:cNvPr id="35" name="Rectangle: Rounded Corners 34">
          <a:extLst>
            <a:ext uri="{FF2B5EF4-FFF2-40B4-BE49-F238E27FC236}">
              <a16:creationId xmlns:a16="http://schemas.microsoft.com/office/drawing/2014/main" id="{A91C7372-83D1-454C-A6C7-AE89384ACC51}"/>
            </a:ext>
          </a:extLst>
        </xdr:cNvPr>
        <xdr:cNvSpPr/>
      </xdr:nvSpPr>
      <xdr:spPr>
        <a:xfrm>
          <a:off x="5227320" y="982980"/>
          <a:ext cx="336042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60960</xdr:colOff>
      <xdr:row>6</xdr:row>
      <xdr:rowOff>144780</xdr:rowOff>
    </xdr:from>
    <xdr:to>
      <xdr:col>14</xdr:col>
      <xdr:colOff>434340</xdr:colOff>
      <xdr:row>9</xdr:row>
      <xdr:rowOff>30480</xdr:rowOff>
    </xdr:to>
    <xdr:sp macro="" textlink="'Calculation for profit dash'!E8">
      <xdr:nvSpPr>
        <xdr:cNvPr id="16" name="TextBox 15">
          <a:extLst>
            <a:ext uri="{FF2B5EF4-FFF2-40B4-BE49-F238E27FC236}">
              <a16:creationId xmlns:a16="http://schemas.microsoft.com/office/drawing/2014/main" id="{00000000-0008-0000-0E00-000010000000}"/>
            </a:ext>
          </a:extLst>
        </xdr:cNvPr>
        <xdr:cNvSpPr txBox="1"/>
      </xdr:nvSpPr>
      <xdr:spPr>
        <a:xfrm>
          <a:off x="6766560" y="1242060"/>
          <a:ext cx="22021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E51232-C9B1-4059-99D6-14E2495444C3}" type="TxLink">
            <a:rPr lang="en-US" sz="2400" b="1" i="0" u="none" strike="noStrike">
              <a:solidFill>
                <a:srgbClr val="000000"/>
              </a:solidFill>
              <a:latin typeface="Calibri"/>
              <a:cs typeface="Calibri"/>
            </a:rPr>
            <a:pPr/>
            <a:t>74 Million</a:t>
          </a:fld>
          <a:endParaRPr lang="en-IN" sz="2400" b="1"/>
        </a:p>
      </xdr:txBody>
    </xdr:sp>
    <xdr:clientData/>
  </xdr:twoCellAnchor>
  <xdr:twoCellAnchor>
    <xdr:from>
      <xdr:col>8</xdr:col>
      <xdr:colOff>480060</xdr:colOff>
      <xdr:row>7</xdr:row>
      <xdr:rowOff>30480</xdr:rowOff>
    </xdr:from>
    <xdr:to>
      <xdr:col>11</xdr:col>
      <xdr:colOff>266700</xdr:colOff>
      <xdr:row>10</xdr:row>
      <xdr:rowOff>30480</xdr:rowOff>
    </xdr:to>
    <xdr:sp macro="" textlink="'Calculation for profit dash'!F8">
      <xdr:nvSpPr>
        <xdr:cNvPr id="15" name="TextBox 14">
          <a:extLst>
            <a:ext uri="{FF2B5EF4-FFF2-40B4-BE49-F238E27FC236}">
              <a16:creationId xmlns:a16="http://schemas.microsoft.com/office/drawing/2014/main" id="{00000000-0008-0000-0E00-00000F000000}"/>
            </a:ext>
          </a:extLst>
        </xdr:cNvPr>
        <xdr:cNvSpPr txBox="1"/>
      </xdr:nvSpPr>
      <xdr:spPr>
        <a:xfrm>
          <a:off x="5356860" y="1310640"/>
          <a:ext cx="16154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9949E7-9C7F-4F06-BE0E-8303767AAAAC}" type="TxLink">
            <a:rPr lang="en-US" sz="2000" b="1" i="0" u="none" strike="noStrike">
              <a:solidFill>
                <a:srgbClr val="000000"/>
              </a:solidFill>
              <a:latin typeface="Calibri"/>
              <a:cs typeface="Calibri"/>
            </a:rPr>
            <a:pPr/>
            <a:t>Cosmetics</a:t>
          </a:fld>
          <a:endParaRPr lang="en-IN" sz="2000" b="1"/>
        </a:p>
      </xdr:txBody>
    </xdr:sp>
    <xdr:clientData/>
  </xdr:twoCellAnchor>
  <xdr:twoCellAnchor>
    <xdr:from>
      <xdr:col>9</xdr:col>
      <xdr:colOff>68580</xdr:colOff>
      <xdr:row>5</xdr:row>
      <xdr:rowOff>76200</xdr:rowOff>
    </xdr:from>
    <xdr:to>
      <xdr:col>13</xdr:col>
      <xdr:colOff>426720</xdr:colOff>
      <xdr:row>7</xdr:row>
      <xdr:rowOff>129540</xdr:rowOff>
    </xdr:to>
    <xdr:sp macro="" textlink="'Calculation for profit dash'!D8">
      <xdr:nvSpPr>
        <xdr:cNvPr id="14" name="TextBox 13">
          <a:extLst>
            <a:ext uri="{FF2B5EF4-FFF2-40B4-BE49-F238E27FC236}">
              <a16:creationId xmlns:a16="http://schemas.microsoft.com/office/drawing/2014/main" id="{00000000-0008-0000-0E00-00000E000000}"/>
            </a:ext>
          </a:extLst>
        </xdr:cNvPr>
        <xdr:cNvSpPr txBox="1"/>
      </xdr:nvSpPr>
      <xdr:spPr>
        <a:xfrm>
          <a:off x="5554980" y="990600"/>
          <a:ext cx="279654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F9282-9FC8-4F09-BBB8-1ACB484BC9F6}" type="TxLink">
            <a:rPr lang="en-US" sz="2000" b="1" i="0" u="none" strike="noStrike">
              <a:solidFill>
                <a:srgbClr val="000000"/>
              </a:solidFill>
              <a:latin typeface="Calibri"/>
              <a:cs typeface="Calibri"/>
            </a:rPr>
            <a:pPr/>
            <a:t>Highest Profit by Item</a:t>
          </a:fld>
          <a:endParaRPr lang="en-IN" sz="2000"/>
        </a:p>
      </xdr:txBody>
    </xdr:sp>
    <xdr:clientData/>
  </xdr:twoCellAnchor>
  <xdr:twoCellAnchor>
    <xdr:from>
      <xdr:col>14</xdr:col>
      <xdr:colOff>167640</xdr:colOff>
      <xdr:row>5</xdr:row>
      <xdr:rowOff>60960</xdr:rowOff>
    </xdr:from>
    <xdr:to>
      <xdr:col>18</xdr:col>
      <xdr:colOff>327660</xdr:colOff>
      <xdr:row>9</xdr:row>
      <xdr:rowOff>30480</xdr:rowOff>
    </xdr:to>
    <xdr:sp macro="" textlink="">
      <xdr:nvSpPr>
        <xdr:cNvPr id="36" name="Rectangle: Rounded Corners 35">
          <a:extLst>
            <a:ext uri="{FF2B5EF4-FFF2-40B4-BE49-F238E27FC236}">
              <a16:creationId xmlns:a16="http://schemas.microsoft.com/office/drawing/2014/main" id="{1C603B8B-2776-4BE3-816B-A9EB4851ABE0}"/>
            </a:ext>
          </a:extLst>
        </xdr:cNvPr>
        <xdr:cNvSpPr/>
      </xdr:nvSpPr>
      <xdr:spPr>
        <a:xfrm>
          <a:off x="8702040" y="975360"/>
          <a:ext cx="259842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281940</xdr:colOff>
      <xdr:row>5</xdr:row>
      <xdr:rowOff>60960</xdr:rowOff>
    </xdr:from>
    <xdr:to>
      <xdr:col>19</xdr:col>
      <xdr:colOff>182880</xdr:colOff>
      <xdr:row>7</xdr:row>
      <xdr:rowOff>68580</xdr:rowOff>
    </xdr:to>
    <xdr:sp macro="" textlink="'Calculation for profit dash'!D7">
      <xdr:nvSpPr>
        <xdr:cNvPr id="17" name="TextBox 16">
          <a:extLst>
            <a:ext uri="{FF2B5EF4-FFF2-40B4-BE49-F238E27FC236}">
              <a16:creationId xmlns:a16="http://schemas.microsoft.com/office/drawing/2014/main" id="{00000000-0008-0000-0E00-000011000000}"/>
            </a:ext>
          </a:extLst>
        </xdr:cNvPr>
        <xdr:cNvSpPr txBox="1"/>
      </xdr:nvSpPr>
      <xdr:spPr>
        <a:xfrm>
          <a:off x="8816340" y="975360"/>
          <a:ext cx="29489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30E078-36E5-49D3-A015-7036F9C9B7F0}" type="TxLink">
            <a:rPr lang="en-US" sz="2000" b="1" i="0" u="none" strike="noStrike">
              <a:solidFill>
                <a:srgbClr val="000000"/>
              </a:solidFill>
              <a:latin typeface="Calibri"/>
              <a:cs typeface="Calibri"/>
            </a:rPr>
            <a:pPr/>
            <a:t>Highest Profit by year</a:t>
          </a:fld>
          <a:endParaRPr lang="en-IN" sz="2000"/>
        </a:p>
      </xdr:txBody>
    </xdr:sp>
    <xdr:clientData/>
  </xdr:twoCellAnchor>
  <xdr:twoCellAnchor>
    <xdr:from>
      <xdr:col>16</xdr:col>
      <xdr:colOff>182880</xdr:colOff>
      <xdr:row>6</xdr:row>
      <xdr:rowOff>152400</xdr:rowOff>
    </xdr:from>
    <xdr:to>
      <xdr:col>18</xdr:col>
      <xdr:colOff>472440</xdr:colOff>
      <xdr:row>9</xdr:row>
      <xdr:rowOff>53340</xdr:rowOff>
    </xdr:to>
    <xdr:sp macro="" textlink="'Calculation for profit dash'!E7">
      <xdr:nvSpPr>
        <xdr:cNvPr id="21" name="TextBox 20">
          <a:extLst>
            <a:ext uri="{FF2B5EF4-FFF2-40B4-BE49-F238E27FC236}">
              <a16:creationId xmlns:a16="http://schemas.microsoft.com/office/drawing/2014/main" id="{00000000-0008-0000-0E00-000015000000}"/>
            </a:ext>
          </a:extLst>
        </xdr:cNvPr>
        <xdr:cNvSpPr txBox="1"/>
      </xdr:nvSpPr>
      <xdr:spPr>
        <a:xfrm>
          <a:off x="9936480" y="1249680"/>
          <a:ext cx="15087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ACF909-FCDA-448D-AB01-87A652931074}" type="TxLink">
            <a:rPr lang="en-US" sz="2400" b="1" i="0" u="none" strike="noStrike">
              <a:solidFill>
                <a:srgbClr val="000000"/>
              </a:solidFill>
              <a:latin typeface="Calibri"/>
              <a:cs typeface="Calibri"/>
            </a:rPr>
            <a:pPr/>
            <a:t>58 Million</a:t>
          </a:fld>
          <a:endParaRPr lang="en-IN" sz="2400" b="1"/>
        </a:p>
      </xdr:txBody>
    </xdr:sp>
    <xdr:clientData/>
  </xdr:twoCellAnchor>
  <xdr:twoCellAnchor>
    <xdr:from>
      <xdr:col>14</xdr:col>
      <xdr:colOff>281940</xdr:colOff>
      <xdr:row>7</xdr:row>
      <xdr:rowOff>30480</xdr:rowOff>
    </xdr:from>
    <xdr:to>
      <xdr:col>16</xdr:col>
      <xdr:colOff>495300</xdr:colOff>
      <xdr:row>9</xdr:row>
      <xdr:rowOff>60960</xdr:rowOff>
    </xdr:to>
    <xdr:sp macro="" textlink="'Calculation for profit dash'!F7">
      <xdr:nvSpPr>
        <xdr:cNvPr id="19" name="TextBox 18">
          <a:extLst>
            <a:ext uri="{FF2B5EF4-FFF2-40B4-BE49-F238E27FC236}">
              <a16:creationId xmlns:a16="http://schemas.microsoft.com/office/drawing/2014/main" id="{00000000-0008-0000-0E00-000013000000}"/>
            </a:ext>
          </a:extLst>
        </xdr:cNvPr>
        <xdr:cNvSpPr txBox="1"/>
      </xdr:nvSpPr>
      <xdr:spPr>
        <a:xfrm>
          <a:off x="8816340" y="1310640"/>
          <a:ext cx="14325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DEB799-8A73-4EC2-8830-3824BAAE20CF}" type="TxLink">
            <a:rPr lang="en-US" sz="2000" b="1" i="0" u="none" strike="noStrike">
              <a:solidFill>
                <a:srgbClr val="000000"/>
              </a:solidFill>
              <a:latin typeface="Calibri"/>
              <a:cs typeface="Calibri"/>
            </a:rPr>
            <a:pPr/>
            <a:t>2014</a:t>
          </a:fld>
          <a:endParaRPr lang="en-IN" sz="2000" b="1"/>
        </a:p>
      </xdr:txBody>
    </xdr:sp>
    <xdr:clientData/>
  </xdr:twoCellAnchor>
  <xdr:twoCellAnchor>
    <xdr:from>
      <xdr:col>18</xdr:col>
      <xdr:colOff>426720</xdr:colOff>
      <xdr:row>5</xdr:row>
      <xdr:rowOff>60960</xdr:rowOff>
    </xdr:from>
    <xdr:to>
      <xdr:col>23</xdr:col>
      <xdr:colOff>358140</xdr:colOff>
      <xdr:row>9</xdr:row>
      <xdr:rowOff>45720</xdr:rowOff>
    </xdr:to>
    <xdr:sp macro="" textlink="">
      <xdr:nvSpPr>
        <xdr:cNvPr id="37" name="Rectangle: Rounded Corners 36">
          <a:extLst>
            <a:ext uri="{FF2B5EF4-FFF2-40B4-BE49-F238E27FC236}">
              <a16:creationId xmlns:a16="http://schemas.microsoft.com/office/drawing/2014/main" id="{9223D5E8-7867-4029-AB9D-AFBC525C3C1F}"/>
            </a:ext>
          </a:extLst>
        </xdr:cNvPr>
        <xdr:cNvSpPr/>
      </xdr:nvSpPr>
      <xdr:spPr>
        <a:xfrm>
          <a:off x="11399520" y="975360"/>
          <a:ext cx="2979420" cy="7162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175260</xdr:colOff>
      <xdr:row>5</xdr:row>
      <xdr:rowOff>45720</xdr:rowOff>
    </xdr:from>
    <xdr:to>
      <xdr:col>23</xdr:col>
      <xdr:colOff>411480</xdr:colOff>
      <xdr:row>7</xdr:row>
      <xdr:rowOff>30480</xdr:rowOff>
    </xdr:to>
    <xdr:sp macro="" textlink="'Calculation for profit dash'!D6">
      <xdr:nvSpPr>
        <xdr:cNvPr id="10" name="TextBox 9">
          <a:extLst>
            <a:ext uri="{FF2B5EF4-FFF2-40B4-BE49-F238E27FC236}">
              <a16:creationId xmlns:a16="http://schemas.microsoft.com/office/drawing/2014/main" id="{00000000-0008-0000-0E00-00000A000000}"/>
            </a:ext>
          </a:extLst>
        </xdr:cNvPr>
        <xdr:cNvSpPr txBox="1"/>
      </xdr:nvSpPr>
      <xdr:spPr>
        <a:xfrm>
          <a:off x="11148060" y="960120"/>
          <a:ext cx="32842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D2BA33-1295-41AE-85F1-1E9B2AD22EA2}" type="TxLink">
            <a:rPr lang="en-US" sz="2000" b="1" i="0" u="none" strike="noStrike">
              <a:solidFill>
                <a:srgbClr val="000000"/>
              </a:solidFill>
              <a:latin typeface="Calibri"/>
              <a:cs typeface="Calibri"/>
            </a:rPr>
            <a:pPr algn="ctr"/>
            <a:t>Highest Profit by Country</a:t>
          </a:fld>
          <a:endParaRPr lang="en-IN" sz="2000"/>
        </a:p>
      </xdr:txBody>
    </xdr:sp>
    <xdr:clientData/>
  </xdr:twoCellAnchor>
  <xdr:twoCellAnchor>
    <xdr:from>
      <xdr:col>20</xdr:col>
      <xdr:colOff>541020</xdr:colOff>
      <xdr:row>6</xdr:row>
      <xdr:rowOff>152400</xdr:rowOff>
    </xdr:from>
    <xdr:to>
      <xdr:col>23</xdr:col>
      <xdr:colOff>480060</xdr:colOff>
      <xdr:row>8</xdr:row>
      <xdr:rowOff>152400</xdr:rowOff>
    </xdr:to>
    <xdr:sp macro="" textlink="'Calculation for profit dash'!E6">
      <xdr:nvSpPr>
        <xdr:cNvPr id="13" name="TextBox 12">
          <a:extLst>
            <a:ext uri="{FF2B5EF4-FFF2-40B4-BE49-F238E27FC236}">
              <a16:creationId xmlns:a16="http://schemas.microsoft.com/office/drawing/2014/main" id="{00000000-0008-0000-0E00-00000D000000}"/>
            </a:ext>
          </a:extLst>
        </xdr:cNvPr>
        <xdr:cNvSpPr txBox="1"/>
      </xdr:nvSpPr>
      <xdr:spPr>
        <a:xfrm>
          <a:off x="12733020" y="1249680"/>
          <a:ext cx="1767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D1AE59-77D4-463D-8223-08392E3E5862}" type="TxLink">
            <a:rPr lang="en-US" sz="2400" b="1" i="0" u="none" strike="noStrike">
              <a:solidFill>
                <a:srgbClr val="000000"/>
              </a:solidFill>
              <a:latin typeface="Calibri"/>
              <a:cs typeface="Calibri"/>
            </a:rPr>
            <a:pPr/>
            <a:t>7 Million</a:t>
          </a:fld>
          <a:endParaRPr lang="en-IN" sz="2400" b="1"/>
        </a:p>
      </xdr:txBody>
    </xdr:sp>
    <xdr:clientData/>
  </xdr:twoCellAnchor>
  <xdr:twoCellAnchor>
    <xdr:from>
      <xdr:col>18</xdr:col>
      <xdr:colOff>472440</xdr:colOff>
      <xdr:row>6</xdr:row>
      <xdr:rowOff>175260</xdr:rowOff>
    </xdr:from>
    <xdr:to>
      <xdr:col>20</xdr:col>
      <xdr:colOff>419100</xdr:colOff>
      <xdr:row>8</xdr:row>
      <xdr:rowOff>160020</xdr:rowOff>
    </xdr:to>
    <xdr:sp macro="" textlink="'Calculation for profit dash'!F6">
      <xdr:nvSpPr>
        <xdr:cNvPr id="11" name="TextBox 10">
          <a:extLst>
            <a:ext uri="{FF2B5EF4-FFF2-40B4-BE49-F238E27FC236}">
              <a16:creationId xmlns:a16="http://schemas.microsoft.com/office/drawing/2014/main" id="{00000000-0008-0000-0E00-00000B000000}"/>
            </a:ext>
          </a:extLst>
        </xdr:cNvPr>
        <xdr:cNvSpPr txBox="1"/>
      </xdr:nvSpPr>
      <xdr:spPr>
        <a:xfrm>
          <a:off x="11445240" y="1272540"/>
          <a:ext cx="1165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EFC9A5-303E-496E-86F4-175D894B6776}" type="TxLink">
            <a:rPr lang="en-US" sz="2000" b="1" i="0" u="none" strike="noStrike">
              <a:solidFill>
                <a:srgbClr val="000000"/>
              </a:solidFill>
              <a:latin typeface="Calibri"/>
              <a:cs typeface="Calibri"/>
            </a:rPr>
            <a:pPr/>
            <a:t>Cuba</a:t>
          </a:fld>
          <a:endParaRPr lang="en-IN" sz="2000" b="1"/>
        </a:p>
      </xdr:txBody>
    </xdr:sp>
    <xdr:clientData/>
  </xdr:twoCellAnchor>
  <xdr:twoCellAnchor>
    <xdr:from>
      <xdr:col>0</xdr:col>
      <xdr:colOff>45720</xdr:colOff>
      <xdr:row>2</xdr:row>
      <xdr:rowOff>121920</xdr:rowOff>
    </xdr:from>
    <xdr:to>
      <xdr:col>23</xdr:col>
      <xdr:colOff>556260</xdr:colOff>
      <xdr:row>4</xdr:row>
      <xdr:rowOff>167640</xdr:rowOff>
    </xdr:to>
    <xdr:sp macro="" textlink="">
      <xdr:nvSpPr>
        <xdr:cNvPr id="38" name="Rectangle 37">
          <a:extLst>
            <a:ext uri="{FF2B5EF4-FFF2-40B4-BE49-F238E27FC236}">
              <a16:creationId xmlns:a16="http://schemas.microsoft.com/office/drawing/2014/main" id="{01E3A51D-4388-4FD3-92E7-6AB6ABAA60ED}"/>
            </a:ext>
          </a:extLst>
        </xdr:cNvPr>
        <xdr:cNvSpPr/>
      </xdr:nvSpPr>
      <xdr:spPr>
        <a:xfrm>
          <a:off x="45720" y="487680"/>
          <a:ext cx="14531340" cy="41148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Quick Summary</a:t>
          </a:r>
        </a:p>
      </xdr:txBody>
    </xdr:sp>
    <xdr:clientData/>
  </xdr:twoCellAnchor>
  <xdr:twoCellAnchor>
    <xdr:from>
      <xdr:col>2</xdr:col>
      <xdr:colOff>518160</xdr:colOff>
      <xdr:row>9</xdr:row>
      <xdr:rowOff>121920</xdr:rowOff>
    </xdr:from>
    <xdr:to>
      <xdr:col>18</xdr:col>
      <xdr:colOff>365760</xdr:colOff>
      <xdr:row>33</xdr:row>
      <xdr:rowOff>27215</xdr:rowOff>
    </xdr:to>
    <xdr:sp macro="" textlink="">
      <xdr:nvSpPr>
        <xdr:cNvPr id="42" name="Freeform: Shape 41">
          <a:extLst>
            <a:ext uri="{FF2B5EF4-FFF2-40B4-BE49-F238E27FC236}">
              <a16:creationId xmlns:a16="http://schemas.microsoft.com/office/drawing/2014/main" id="{A6F67BE8-7F2B-4BF7-9C61-50DCBBBB3244}"/>
            </a:ext>
          </a:extLst>
        </xdr:cNvPr>
        <xdr:cNvSpPr/>
      </xdr:nvSpPr>
      <xdr:spPr>
        <a:xfrm>
          <a:off x="1737360" y="1767840"/>
          <a:ext cx="9601200" cy="4294415"/>
        </a:xfrm>
        <a:custGeom>
          <a:avLst/>
          <a:gdLst>
            <a:gd name="connsiteX0" fmla="*/ 0 w 9601200"/>
            <a:gd name="connsiteY0" fmla="*/ 2503715 h 4294415"/>
            <a:gd name="connsiteX1" fmla="*/ 5048248 w 9601200"/>
            <a:gd name="connsiteY1" fmla="*/ 2503715 h 4294415"/>
            <a:gd name="connsiteX2" fmla="*/ 5048248 w 9601200"/>
            <a:gd name="connsiteY2" fmla="*/ 4294415 h 4294415"/>
            <a:gd name="connsiteX3" fmla="*/ 0 w 9601200"/>
            <a:gd name="connsiteY3" fmla="*/ 4294415 h 4294415"/>
            <a:gd name="connsiteX4" fmla="*/ 5153023 w 9601200"/>
            <a:gd name="connsiteY4" fmla="*/ 0 h 4294415"/>
            <a:gd name="connsiteX5" fmla="*/ 9601200 w 9601200"/>
            <a:gd name="connsiteY5" fmla="*/ 0 h 4294415"/>
            <a:gd name="connsiteX6" fmla="*/ 9601200 w 9601200"/>
            <a:gd name="connsiteY6" fmla="*/ 4294415 h 4294415"/>
            <a:gd name="connsiteX7" fmla="*/ 5153023 w 9601200"/>
            <a:gd name="connsiteY7" fmla="*/ 4294415 h 4294415"/>
            <a:gd name="connsiteX8" fmla="*/ 5153023 w 9601200"/>
            <a:gd name="connsiteY8" fmla="*/ 2503715 h 4294415"/>
            <a:gd name="connsiteX9" fmla="*/ 5153024 w 9601200"/>
            <a:gd name="connsiteY9" fmla="*/ 2503715 h 4294415"/>
            <a:gd name="connsiteX10" fmla="*/ 5153024 w 9601200"/>
            <a:gd name="connsiteY10" fmla="*/ 2398940 h 4294415"/>
            <a:gd name="connsiteX11" fmla="*/ 5153023 w 9601200"/>
            <a:gd name="connsiteY11" fmla="*/ 2398940 h 4294415"/>
            <a:gd name="connsiteX12" fmla="*/ 0 w 9601200"/>
            <a:gd name="connsiteY12" fmla="*/ 0 h 4294415"/>
            <a:gd name="connsiteX13" fmla="*/ 5048248 w 9601200"/>
            <a:gd name="connsiteY13" fmla="*/ 0 h 4294415"/>
            <a:gd name="connsiteX14" fmla="*/ 5048248 w 9601200"/>
            <a:gd name="connsiteY14" fmla="*/ 2398940 h 4294415"/>
            <a:gd name="connsiteX15" fmla="*/ 0 w 9601200"/>
            <a:gd name="connsiteY15" fmla="*/ 2398940 h 42944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9601200" h="4294415">
              <a:moveTo>
                <a:pt x="0" y="2503715"/>
              </a:moveTo>
              <a:lnTo>
                <a:pt x="5048248" y="2503715"/>
              </a:lnTo>
              <a:lnTo>
                <a:pt x="5048248" y="4294415"/>
              </a:lnTo>
              <a:lnTo>
                <a:pt x="0" y="4294415"/>
              </a:lnTo>
              <a:close/>
              <a:moveTo>
                <a:pt x="5153023" y="0"/>
              </a:moveTo>
              <a:lnTo>
                <a:pt x="9601200" y="0"/>
              </a:lnTo>
              <a:lnTo>
                <a:pt x="9601200" y="4294415"/>
              </a:lnTo>
              <a:lnTo>
                <a:pt x="5153023" y="4294415"/>
              </a:lnTo>
              <a:lnTo>
                <a:pt x="5153023" y="2503715"/>
              </a:lnTo>
              <a:lnTo>
                <a:pt x="5153024" y="2503715"/>
              </a:lnTo>
              <a:lnTo>
                <a:pt x="5153024" y="2398940"/>
              </a:lnTo>
              <a:lnTo>
                <a:pt x="5153023" y="2398940"/>
              </a:lnTo>
              <a:close/>
              <a:moveTo>
                <a:pt x="0" y="0"/>
              </a:moveTo>
              <a:lnTo>
                <a:pt x="5048248" y="0"/>
              </a:lnTo>
              <a:lnTo>
                <a:pt x="5048248" y="2398940"/>
              </a:lnTo>
              <a:lnTo>
                <a:pt x="0" y="2398940"/>
              </a:lnTo>
              <a:close/>
            </a:path>
          </a:pathLst>
        </a:custGeom>
        <a:solidFill>
          <a:schemeClr val="tx1">
            <a:alpha val="8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541020</xdr:colOff>
      <xdr:row>9</xdr:row>
      <xdr:rowOff>121920</xdr:rowOff>
    </xdr:from>
    <xdr:to>
      <xdr:col>11</xdr:col>
      <xdr:colOff>60960</xdr:colOff>
      <xdr:row>22</xdr:row>
      <xdr:rowOff>152400</xdr:rowOff>
    </xdr:to>
    <xdr:graphicFrame macro="">
      <xdr:nvGraphicFramePr>
        <xdr:cNvPr id="25" name="Chart 24">
          <a:extLst>
            <a:ext uri="{FF2B5EF4-FFF2-40B4-BE49-F238E27FC236}">
              <a16:creationId xmlns:a16="http://schemas.microsoft.com/office/drawing/2014/main" id="{00000000-0008-0000-0E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556260</xdr:colOff>
      <xdr:row>23</xdr:row>
      <xdr:rowOff>76200</xdr:rowOff>
    </xdr:from>
    <xdr:to>
      <xdr:col>11</xdr:col>
      <xdr:colOff>60960</xdr:colOff>
      <xdr:row>33</xdr:row>
      <xdr:rowOff>22860</xdr:rowOff>
    </xdr:to>
    <xdr:graphicFrame macro="">
      <xdr:nvGraphicFramePr>
        <xdr:cNvPr id="23" name="Chart 22">
          <a:extLst>
            <a:ext uri="{FF2B5EF4-FFF2-40B4-BE49-F238E27FC236}">
              <a16:creationId xmlns:a16="http://schemas.microsoft.com/office/drawing/2014/main" id="{00000000-0008-0000-0E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205740</xdr:colOff>
      <xdr:row>9</xdr:row>
      <xdr:rowOff>137160</xdr:rowOff>
    </xdr:from>
    <xdr:to>
      <xdr:col>18</xdr:col>
      <xdr:colOff>388620</xdr:colOff>
      <xdr:row>33</xdr:row>
      <xdr:rowOff>22860</xdr:rowOff>
    </xdr:to>
    <xdr:graphicFrame macro="">
      <xdr:nvGraphicFramePr>
        <xdr:cNvPr id="40" name="Chart 39">
          <a:extLst>
            <a:ext uri="{FF2B5EF4-FFF2-40B4-BE49-F238E27FC236}">
              <a16:creationId xmlns:a16="http://schemas.microsoft.com/office/drawing/2014/main" id="{A1179921-E1E9-4C64-818F-AA5601425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381000</xdr:colOff>
      <xdr:row>9</xdr:row>
      <xdr:rowOff>114300</xdr:rowOff>
    </xdr:from>
    <xdr:to>
      <xdr:col>23</xdr:col>
      <xdr:colOff>228600</xdr:colOff>
      <xdr:row>16</xdr:row>
      <xdr:rowOff>167640</xdr:rowOff>
    </xdr:to>
    <mc:AlternateContent xmlns:mc="http://schemas.openxmlformats.org/markup-compatibility/2006" xmlns:tsle="http://schemas.microsoft.com/office/drawing/2012/timeslicer">
      <mc:Choice Requires="tsle">
        <xdr:graphicFrame macro="">
          <xdr:nvGraphicFramePr>
            <xdr:cNvPr id="41" name="Order Date">
              <a:extLst>
                <a:ext uri="{FF2B5EF4-FFF2-40B4-BE49-F238E27FC236}">
                  <a16:creationId xmlns:a16="http://schemas.microsoft.com/office/drawing/2014/main" id="{9CF07AE7-27F1-4EDE-B5B7-DB759A51FCE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53800" y="1760220"/>
              <a:ext cx="2895600"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60960</xdr:colOff>
      <xdr:row>9</xdr:row>
      <xdr:rowOff>137161</xdr:rowOff>
    </xdr:from>
    <xdr:to>
      <xdr:col>2</xdr:col>
      <xdr:colOff>495300</xdr:colOff>
      <xdr:row>22</xdr:row>
      <xdr:rowOff>114301</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3FBF21F3-98FC-4475-B27E-B4CF0CDD64D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0960" y="1783081"/>
              <a:ext cx="1653540" cy="235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403860</xdr:colOff>
      <xdr:row>17</xdr:row>
      <xdr:rowOff>0</xdr:rowOff>
    </xdr:from>
    <xdr:to>
      <xdr:col>23</xdr:col>
      <xdr:colOff>198120</xdr:colOff>
      <xdr:row>33</xdr:row>
      <xdr:rowOff>15240</xdr:rowOff>
    </xdr:to>
    <mc:AlternateContent xmlns:mc="http://schemas.openxmlformats.org/markup-compatibility/2006" xmlns:a14="http://schemas.microsoft.com/office/drawing/2010/main">
      <mc:Choice Requires="a14">
        <xdr:graphicFrame macro="">
          <xdr:nvGraphicFramePr>
            <xdr:cNvPr id="44" name="Country 1">
              <a:extLst>
                <a:ext uri="{FF2B5EF4-FFF2-40B4-BE49-F238E27FC236}">
                  <a16:creationId xmlns:a16="http://schemas.microsoft.com/office/drawing/2014/main" id="{BFE28C18-484F-4720-AED1-A1912333544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376660" y="3108960"/>
              <a:ext cx="2842260" cy="2941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23</xdr:row>
      <xdr:rowOff>76200</xdr:rowOff>
    </xdr:from>
    <xdr:to>
      <xdr:col>2</xdr:col>
      <xdr:colOff>518160</xdr:colOff>
      <xdr:row>36</xdr:row>
      <xdr:rowOff>165735</xdr:rowOff>
    </xdr:to>
    <mc:AlternateContent xmlns:mc="http://schemas.openxmlformats.org/markup-compatibility/2006" xmlns:a14="http://schemas.microsoft.com/office/drawing/2010/main">
      <mc:Choice Requires="a14">
        <xdr:graphicFrame macro="">
          <xdr:nvGraphicFramePr>
            <xdr:cNvPr id="46" name="Item Type">
              <a:extLst>
                <a:ext uri="{FF2B5EF4-FFF2-40B4-BE49-F238E27FC236}">
                  <a16:creationId xmlns:a16="http://schemas.microsoft.com/office/drawing/2014/main" id="{3D06E43E-E93C-4E59-AD2E-BD90180B8AE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6200" y="4282440"/>
              <a:ext cx="16611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91440</xdr:rowOff>
    </xdr:from>
    <xdr:to>
      <xdr:col>0</xdr:col>
      <xdr:colOff>487680</xdr:colOff>
      <xdr:row>5</xdr:row>
      <xdr:rowOff>60960</xdr:rowOff>
    </xdr:to>
    <xdr:pic>
      <xdr:nvPicPr>
        <xdr:cNvPr id="22" name="Graphic 21" descr="Home">
          <a:hlinkClick xmlns:r="http://schemas.openxmlformats.org/officeDocument/2006/relationships" r:id="rId5"/>
          <a:extLst>
            <a:ext uri="{FF2B5EF4-FFF2-40B4-BE49-F238E27FC236}">
              <a16:creationId xmlns:a16="http://schemas.microsoft.com/office/drawing/2014/main" id="{47E4191B-63F2-4221-A8F4-6B424976E8C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0" y="457200"/>
          <a:ext cx="487680" cy="5181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289560</xdr:colOff>
      <xdr:row>51</xdr:row>
      <xdr:rowOff>94298</xdr:rowOff>
    </xdr:to>
    <xdr:pic>
      <xdr:nvPicPr>
        <xdr:cNvPr id="3" name="Picture 2">
          <a:extLst>
            <a:ext uri="{FF2B5EF4-FFF2-40B4-BE49-F238E27FC236}">
              <a16:creationId xmlns:a16="http://schemas.microsoft.com/office/drawing/2014/main" id="{E29DDD75-57E2-426B-A30A-2BE18B7C23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48760" cy="9421178"/>
        </a:xfrm>
        <a:prstGeom prst="rect">
          <a:avLst/>
        </a:prstGeom>
        <a:effectLst>
          <a:glow rad="63500">
            <a:schemeClr val="accent4">
              <a:satMod val="175000"/>
              <a:alpha val="40000"/>
            </a:schemeClr>
          </a:glow>
        </a:effectLst>
      </xdr:spPr>
    </xdr:pic>
    <xdr:clientData/>
  </xdr:twoCellAnchor>
  <xdr:twoCellAnchor>
    <xdr:from>
      <xdr:col>5</xdr:col>
      <xdr:colOff>556260</xdr:colOff>
      <xdr:row>3</xdr:row>
      <xdr:rowOff>99060</xdr:rowOff>
    </xdr:from>
    <xdr:to>
      <xdr:col>17</xdr:col>
      <xdr:colOff>419100</xdr:colOff>
      <xdr:row>6</xdr:row>
      <xdr:rowOff>45720</xdr:rowOff>
    </xdr:to>
    <xdr:sp macro="" textlink="">
      <xdr:nvSpPr>
        <xdr:cNvPr id="4" name="TextBox 3">
          <a:extLst>
            <a:ext uri="{FF2B5EF4-FFF2-40B4-BE49-F238E27FC236}">
              <a16:creationId xmlns:a16="http://schemas.microsoft.com/office/drawing/2014/main" id="{940830C8-F99F-405F-8E07-5051519AB9DE}"/>
            </a:ext>
          </a:extLst>
        </xdr:cNvPr>
        <xdr:cNvSpPr txBox="1"/>
      </xdr:nvSpPr>
      <xdr:spPr>
        <a:xfrm>
          <a:off x="3604260" y="647700"/>
          <a:ext cx="7178040" cy="495300"/>
        </a:xfrm>
        <a:prstGeom prst="rect">
          <a:avLst/>
        </a:prstGeom>
        <a:noFill/>
        <a:ln w="9525" cmpd="sng">
          <a:noFill/>
        </a:ln>
        <a:scene3d>
          <a:camera prst="orthographicFront"/>
          <a:lightRig rig="threePt" dir="t"/>
        </a:scene3d>
        <a:sp3d>
          <a:bevelB w="139700" h="139700" prst="divo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3d extrusionH="57150">
            <a:bevelT w="38100" h="38100" prst="angle"/>
          </a:sp3d>
        </a:bodyPr>
        <a:lstStyle/>
        <a:p>
          <a:r>
            <a:rPr lang="en-IN" sz="2400" b="1" u="sng">
              <a:solidFill>
                <a:schemeClr val="bg1"/>
              </a:solidFill>
              <a:effectLst>
                <a:outerShdw blurRad="50800" dist="50800" dir="5400000" sx="102000" sy="102000" algn="ctr" rotWithShape="0">
                  <a:srgbClr val="000000">
                    <a:alpha val="85000"/>
                  </a:srgbClr>
                </a:outerShdw>
                <a:reflection endPos="2000" dist="50800" dir="5400000" sy="-100000" algn="bl" rotWithShape="0"/>
              </a:effectLst>
            </a:rPr>
            <a:t>Analysis</a:t>
          </a:r>
          <a:r>
            <a:rPr lang="en-IN" sz="2400" b="1" u="sng" baseline="0">
              <a:solidFill>
                <a:schemeClr val="bg1"/>
              </a:solidFill>
              <a:effectLst>
                <a:outerShdw blurRad="50800" dist="50800" dir="5400000" sx="102000" sy="102000" algn="ctr" rotWithShape="0">
                  <a:srgbClr val="000000">
                    <a:alpha val="85000"/>
                  </a:srgbClr>
                </a:outerShdw>
                <a:reflection endPos="2000" dist="50800" dir="5400000" sy="-100000" algn="bl" rotWithShape="0"/>
              </a:effectLst>
            </a:rPr>
            <a:t> of Sales Data Country-wise From 2010-2017</a:t>
          </a:r>
          <a:endParaRPr lang="en-IN" sz="2400" b="1" u="sng">
            <a:solidFill>
              <a:schemeClr val="bg1"/>
            </a:solidFill>
            <a:effectLst>
              <a:outerShdw blurRad="50800" dist="50800" dir="5400000" sx="102000" sy="102000" algn="ctr" rotWithShape="0">
                <a:srgbClr val="000000">
                  <a:alpha val="85000"/>
                </a:srgbClr>
              </a:outerShdw>
              <a:reflection endPos="2000" dist="50800" dir="5400000" sy="-100000" algn="bl" rotWithShape="0"/>
            </a:effectLst>
          </a:endParaRPr>
        </a:p>
      </xdr:txBody>
    </xdr:sp>
    <xdr:clientData/>
  </xdr:twoCellAnchor>
  <xdr:twoCellAnchor>
    <xdr:from>
      <xdr:col>3</xdr:col>
      <xdr:colOff>327660</xdr:colOff>
      <xdr:row>9</xdr:row>
      <xdr:rowOff>30480</xdr:rowOff>
    </xdr:from>
    <xdr:to>
      <xdr:col>20</xdr:col>
      <xdr:colOff>274320</xdr:colOff>
      <xdr:row>17</xdr:row>
      <xdr:rowOff>38100</xdr:rowOff>
    </xdr:to>
    <xdr:sp macro="" textlink="">
      <xdr:nvSpPr>
        <xdr:cNvPr id="5" name="TextBox 4">
          <a:extLst>
            <a:ext uri="{FF2B5EF4-FFF2-40B4-BE49-F238E27FC236}">
              <a16:creationId xmlns:a16="http://schemas.microsoft.com/office/drawing/2014/main" id="{7A3421D6-F57C-4D5B-8AB8-1B8E7DFF8912}"/>
            </a:ext>
          </a:extLst>
        </xdr:cNvPr>
        <xdr:cNvSpPr txBox="1"/>
      </xdr:nvSpPr>
      <xdr:spPr>
        <a:xfrm>
          <a:off x="2156460" y="1676400"/>
          <a:ext cx="10309860" cy="147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This is</a:t>
          </a:r>
          <a:r>
            <a:rPr lang="en-IN" sz="1400" baseline="0">
              <a:solidFill>
                <a:schemeClr val="bg1"/>
              </a:solidFill>
            </a:rPr>
            <a:t> the Project Based on Sales data of Different Countries. The Purpose of this Project is that a </a:t>
          </a:r>
          <a:r>
            <a:rPr lang="en-IN" sz="1400" b="0" i="0">
              <a:solidFill>
                <a:schemeClr val="bg1"/>
              </a:solidFill>
              <a:effectLst/>
              <a:latin typeface="+mn-lt"/>
              <a:ea typeface="+mn-ea"/>
              <a:cs typeface="+mn-cs"/>
            </a:rPr>
            <a:t>sales dashboard Provides a visual representation of your real-time sales data</a:t>
          </a:r>
          <a:r>
            <a:rPr lang="en-IN" sz="1400" b="0" i="0" baseline="0">
              <a:solidFill>
                <a:schemeClr val="bg1"/>
              </a:solidFill>
              <a:effectLst/>
              <a:latin typeface="+mn-lt"/>
              <a:ea typeface="+mn-ea"/>
              <a:cs typeface="+mn-cs"/>
            </a:rPr>
            <a:t> so that we can easily analyse </a:t>
          </a:r>
          <a:r>
            <a:rPr lang="en-IN" sz="1400" b="0" i="0">
              <a:solidFill>
                <a:schemeClr val="bg1"/>
              </a:solidFill>
              <a:effectLst/>
              <a:latin typeface="+mn-lt"/>
              <a:ea typeface="+mn-ea"/>
              <a:cs typeface="+mn-cs"/>
            </a:rPr>
            <a:t>overview the key performance indicators, allowing  and</a:t>
          </a:r>
        </a:p>
        <a:p>
          <a:r>
            <a:rPr lang="en-IN" sz="1400" b="0" i="0">
              <a:solidFill>
                <a:schemeClr val="bg1"/>
              </a:solidFill>
              <a:effectLst/>
              <a:latin typeface="+mn-lt"/>
              <a:ea typeface="+mn-ea"/>
              <a:cs typeface="+mn-cs"/>
            </a:rPr>
            <a:t> managers to check in on progress toward sales goals and targets. This Basically</a:t>
          </a:r>
          <a:r>
            <a:rPr lang="en-IN" sz="1400" b="0" i="0" baseline="0">
              <a:solidFill>
                <a:schemeClr val="bg1"/>
              </a:solidFill>
              <a:effectLst/>
              <a:latin typeface="+mn-lt"/>
              <a:ea typeface="+mn-ea"/>
              <a:cs typeface="+mn-cs"/>
            </a:rPr>
            <a:t> shows us the analysis of Products Yearly,mothly and regionwise as well the profit gained in Years accordingly.</a:t>
          </a:r>
          <a:endParaRPr lang="en-IN" sz="1400">
            <a:solidFill>
              <a:schemeClr val="bg1"/>
            </a:solidFill>
          </a:endParaRPr>
        </a:p>
      </xdr:txBody>
    </xdr:sp>
    <xdr:clientData/>
  </xdr:twoCellAnchor>
  <xdr:twoCellAnchor>
    <xdr:from>
      <xdr:col>19</xdr:col>
      <xdr:colOff>129540</xdr:colOff>
      <xdr:row>1</xdr:row>
      <xdr:rowOff>129540</xdr:rowOff>
    </xdr:from>
    <xdr:to>
      <xdr:col>23</xdr:col>
      <xdr:colOff>45720</xdr:colOff>
      <xdr:row>8</xdr:row>
      <xdr:rowOff>30480</xdr:rowOff>
    </xdr:to>
    <xdr:sp macro="" textlink="">
      <xdr:nvSpPr>
        <xdr:cNvPr id="6" name="TextBox 5">
          <a:extLst>
            <a:ext uri="{FF2B5EF4-FFF2-40B4-BE49-F238E27FC236}">
              <a16:creationId xmlns:a16="http://schemas.microsoft.com/office/drawing/2014/main" id="{71E93F0C-1EB1-4749-9370-84949D243672}"/>
            </a:ext>
          </a:extLst>
        </xdr:cNvPr>
        <xdr:cNvSpPr txBox="1"/>
      </xdr:nvSpPr>
      <xdr:spPr>
        <a:xfrm>
          <a:off x="11711940" y="312420"/>
          <a:ext cx="235458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Name: Shivanshu Dabral</a:t>
          </a:r>
        </a:p>
        <a:p>
          <a:r>
            <a:rPr lang="en-IN" sz="1600">
              <a:solidFill>
                <a:schemeClr val="bg1"/>
              </a:solidFill>
            </a:rPr>
            <a:t>Reg.No: 11910886</a:t>
          </a:r>
        </a:p>
        <a:p>
          <a:r>
            <a:rPr lang="en-IN" sz="1600">
              <a:solidFill>
                <a:schemeClr val="bg1"/>
              </a:solidFill>
            </a:rPr>
            <a:t>Section: KM011</a:t>
          </a:r>
        </a:p>
        <a:p>
          <a:r>
            <a:rPr lang="en-IN" sz="1600">
              <a:solidFill>
                <a:schemeClr val="bg1"/>
              </a:solidFill>
            </a:rPr>
            <a:t>Roll</a:t>
          </a:r>
          <a:r>
            <a:rPr lang="en-IN" sz="1600" baseline="0">
              <a:solidFill>
                <a:schemeClr val="bg1"/>
              </a:solidFill>
            </a:rPr>
            <a:t>.no : 20</a:t>
          </a:r>
          <a:endParaRPr lang="en-IN" sz="1600">
            <a:solidFill>
              <a:schemeClr val="bg1"/>
            </a:solidFill>
          </a:endParaRPr>
        </a:p>
      </xdr:txBody>
    </xdr:sp>
    <xdr:clientData/>
  </xdr:twoCellAnchor>
  <xdr:twoCellAnchor editAs="oneCell">
    <xdr:from>
      <xdr:col>7</xdr:col>
      <xdr:colOff>571500</xdr:colOff>
      <xdr:row>17</xdr:row>
      <xdr:rowOff>30480</xdr:rowOff>
    </xdr:from>
    <xdr:to>
      <xdr:col>9</xdr:col>
      <xdr:colOff>266700</xdr:colOff>
      <xdr:row>22</xdr:row>
      <xdr:rowOff>38100</xdr:rowOff>
    </xdr:to>
    <xdr:pic>
      <xdr:nvPicPr>
        <xdr:cNvPr id="8" name="Graphic 7" descr="Bar graph with upward trend">
          <a:hlinkClick xmlns:r="http://schemas.openxmlformats.org/officeDocument/2006/relationships" r:id="rId2"/>
          <a:extLst>
            <a:ext uri="{FF2B5EF4-FFF2-40B4-BE49-F238E27FC236}">
              <a16:creationId xmlns:a16="http://schemas.microsoft.com/office/drawing/2014/main" id="{59C86121-EFBD-4A1F-B768-92972B0479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838700" y="3139440"/>
          <a:ext cx="914400" cy="922020"/>
        </a:xfrm>
        <a:prstGeom prst="rect">
          <a:avLst/>
        </a:prstGeom>
      </xdr:spPr>
    </xdr:pic>
    <xdr:clientData/>
  </xdr:twoCellAnchor>
  <xdr:twoCellAnchor editAs="oneCell">
    <xdr:from>
      <xdr:col>11</xdr:col>
      <xdr:colOff>312420</xdr:colOff>
      <xdr:row>16</xdr:row>
      <xdr:rowOff>175260</xdr:rowOff>
    </xdr:from>
    <xdr:to>
      <xdr:col>12</xdr:col>
      <xdr:colOff>518160</xdr:colOff>
      <xdr:row>21</xdr:row>
      <xdr:rowOff>129540</xdr:rowOff>
    </xdr:to>
    <xdr:pic>
      <xdr:nvPicPr>
        <xdr:cNvPr id="10" name="Graphic 9" descr="Target">
          <a:hlinkClick xmlns:r="http://schemas.openxmlformats.org/officeDocument/2006/relationships" r:id="rId5"/>
          <a:extLst>
            <a:ext uri="{FF2B5EF4-FFF2-40B4-BE49-F238E27FC236}">
              <a16:creationId xmlns:a16="http://schemas.microsoft.com/office/drawing/2014/main" id="{D633218A-96EB-467D-AC01-69EE39B1F2C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18020" y="3101340"/>
          <a:ext cx="815340" cy="868680"/>
        </a:xfrm>
        <a:prstGeom prst="rect">
          <a:avLst/>
        </a:prstGeom>
      </xdr:spPr>
    </xdr:pic>
    <xdr:clientData/>
  </xdr:twoCellAnchor>
  <xdr:twoCellAnchor editAs="oneCell">
    <xdr:from>
      <xdr:col>4</xdr:col>
      <xdr:colOff>0</xdr:colOff>
      <xdr:row>17</xdr:row>
      <xdr:rowOff>99060</xdr:rowOff>
    </xdr:from>
    <xdr:to>
      <xdr:col>5</xdr:col>
      <xdr:colOff>304800</xdr:colOff>
      <xdr:row>22</xdr:row>
      <xdr:rowOff>15240</xdr:rowOff>
    </xdr:to>
    <xdr:pic>
      <xdr:nvPicPr>
        <xdr:cNvPr id="12" name="Graphic 11" descr="Gears">
          <a:hlinkClick xmlns:r="http://schemas.openxmlformats.org/officeDocument/2006/relationships" r:id="rId8"/>
          <a:extLst>
            <a:ext uri="{FF2B5EF4-FFF2-40B4-BE49-F238E27FC236}">
              <a16:creationId xmlns:a16="http://schemas.microsoft.com/office/drawing/2014/main" id="{6CFFD7F2-FD51-47C5-99B1-76370419BB4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38400" y="3208020"/>
          <a:ext cx="914400" cy="830580"/>
        </a:xfrm>
        <a:prstGeom prst="rect">
          <a:avLst/>
        </a:prstGeom>
      </xdr:spPr>
    </xdr:pic>
    <xdr:clientData/>
  </xdr:twoCellAnchor>
  <xdr:twoCellAnchor>
    <xdr:from>
      <xdr:col>3</xdr:col>
      <xdr:colOff>236220</xdr:colOff>
      <xdr:row>22</xdr:row>
      <xdr:rowOff>30480</xdr:rowOff>
    </xdr:from>
    <xdr:to>
      <xdr:col>6</xdr:col>
      <xdr:colOff>175260</xdr:colOff>
      <xdr:row>23</xdr:row>
      <xdr:rowOff>121920</xdr:rowOff>
    </xdr:to>
    <xdr:sp macro="" textlink="">
      <xdr:nvSpPr>
        <xdr:cNvPr id="13" name="TextBox 12">
          <a:extLst>
            <a:ext uri="{FF2B5EF4-FFF2-40B4-BE49-F238E27FC236}">
              <a16:creationId xmlns:a16="http://schemas.microsoft.com/office/drawing/2014/main" id="{C25495EA-9B25-4797-850C-6F5FD78C6C88}"/>
            </a:ext>
          </a:extLst>
        </xdr:cNvPr>
        <xdr:cNvSpPr txBox="1"/>
      </xdr:nvSpPr>
      <xdr:spPr>
        <a:xfrm>
          <a:off x="2065020" y="4053840"/>
          <a:ext cx="1767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ETL TRANSFORMED DATA</a:t>
          </a:r>
        </a:p>
      </xdr:txBody>
    </xdr:sp>
    <xdr:clientData/>
  </xdr:twoCellAnchor>
  <xdr:twoCellAnchor>
    <xdr:from>
      <xdr:col>7</xdr:col>
      <xdr:colOff>342900</xdr:colOff>
      <xdr:row>22</xdr:row>
      <xdr:rowOff>38100</xdr:rowOff>
    </xdr:from>
    <xdr:to>
      <xdr:col>9</xdr:col>
      <xdr:colOff>533400</xdr:colOff>
      <xdr:row>23</xdr:row>
      <xdr:rowOff>106680</xdr:rowOff>
    </xdr:to>
    <xdr:sp macro="" textlink="">
      <xdr:nvSpPr>
        <xdr:cNvPr id="14" name="TextBox 13">
          <a:extLst>
            <a:ext uri="{FF2B5EF4-FFF2-40B4-BE49-F238E27FC236}">
              <a16:creationId xmlns:a16="http://schemas.microsoft.com/office/drawing/2014/main" id="{16C5E8B0-B3AE-4210-8EE0-B0C734CEEC3B}"/>
            </a:ext>
          </a:extLst>
        </xdr:cNvPr>
        <xdr:cNvSpPr txBox="1"/>
      </xdr:nvSpPr>
      <xdr:spPr>
        <a:xfrm>
          <a:off x="4610100" y="4061460"/>
          <a:ext cx="14097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SALES ANALYSIS</a:t>
          </a:r>
          <a:r>
            <a:rPr lang="en-IN" sz="1100" b="1" baseline="0">
              <a:solidFill>
                <a:schemeClr val="bg1"/>
              </a:solidFill>
            </a:rPr>
            <a:t> </a:t>
          </a:r>
          <a:endParaRPr lang="en-IN" sz="1100" b="1">
            <a:solidFill>
              <a:schemeClr val="bg1"/>
            </a:solidFill>
          </a:endParaRPr>
        </a:p>
      </xdr:txBody>
    </xdr:sp>
    <xdr:clientData/>
  </xdr:twoCellAnchor>
  <xdr:twoCellAnchor>
    <xdr:from>
      <xdr:col>11</xdr:col>
      <xdr:colOff>106680</xdr:colOff>
      <xdr:row>22</xdr:row>
      <xdr:rowOff>15240</xdr:rowOff>
    </xdr:from>
    <xdr:to>
      <xdr:col>13</xdr:col>
      <xdr:colOff>129540</xdr:colOff>
      <xdr:row>23</xdr:row>
      <xdr:rowOff>91440</xdr:rowOff>
    </xdr:to>
    <xdr:sp macro="" textlink="">
      <xdr:nvSpPr>
        <xdr:cNvPr id="15" name="TextBox 14">
          <a:extLst>
            <a:ext uri="{FF2B5EF4-FFF2-40B4-BE49-F238E27FC236}">
              <a16:creationId xmlns:a16="http://schemas.microsoft.com/office/drawing/2014/main" id="{371619D4-6AFC-4816-B99C-9EE85084BC48}"/>
            </a:ext>
          </a:extLst>
        </xdr:cNvPr>
        <xdr:cNvSpPr txBox="1"/>
      </xdr:nvSpPr>
      <xdr:spPr>
        <a:xfrm>
          <a:off x="6812280" y="4038600"/>
          <a:ext cx="1242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PROFIT ANALYSIS</a:t>
          </a:r>
        </a:p>
      </xdr:txBody>
    </xdr:sp>
    <xdr:clientData/>
  </xdr:twoCellAnchor>
  <xdr:twoCellAnchor editAs="oneCell">
    <xdr:from>
      <xdr:col>4</xdr:col>
      <xdr:colOff>457200</xdr:colOff>
      <xdr:row>2</xdr:row>
      <xdr:rowOff>0</xdr:rowOff>
    </xdr:from>
    <xdr:to>
      <xdr:col>6</xdr:col>
      <xdr:colOff>0</xdr:colOff>
      <xdr:row>6</xdr:row>
      <xdr:rowOff>76200</xdr:rowOff>
    </xdr:to>
    <xdr:pic>
      <xdr:nvPicPr>
        <xdr:cNvPr id="17" name="Graphic 16" descr="Statistics">
          <a:extLst>
            <a:ext uri="{FF2B5EF4-FFF2-40B4-BE49-F238E27FC236}">
              <a16:creationId xmlns:a16="http://schemas.microsoft.com/office/drawing/2014/main" id="{B60FD779-80BE-49A6-B1C2-63D7247B22B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95600" y="365760"/>
          <a:ext cx="762000" cy="807720"/>
        </a:xfrm>
        <a:prstGeom prst="rect">
          <a:avLst/>
        </a:prstGeom>
      </xdr:spPr>
    </xdr:pic>
    <xdr:clientData/>
  </xdr:twoCellAnchor>
  <xdr:twoCellAnchor editAs="oneCell">
    <xdr:from>
      <xdr:col>16</xdr:col>
      <xdr:colOff>449580</xdr:colOff>
      <xdr:row>2</xdr:row>
      <xdr:rowOff>60960</xdr:rowOff>
    </xdr:from>
    <xdr:to>
      <xdr:col>17</xdr:col>
      <xdr:colOff>518160</xdr:colOff>
      <xdr:row>6</xdr:row>
      <xdr:rowOff>60960</xdr:rowOff>
    </xdr:to>
    <xdr:pic>
      <xdr:nvPicPr>
        <xdr:cNvPr id="19" name="Graphic 18" descr="Upward trend RTL">
          <a:extLst>
            <a:ext uri="{FF2B5EF4-FFF2-40B4-BE49-F238E27FC236}">
              <a16:creationId xmlns:a16="http://schemas.microsoft.com/office/drawing/2014/main" id="{7AE02A30-1D83-4E98-B8BC-2C4115E6883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203180" y="426720"/>
          <a:ext cx="678180" cy="7315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u dabral" refreshedDate="44546.859552083333" createdVersion="6" refreshedVersion="6" minRefreshableVersion="3" recordCount="1000" xr:uid="{9293B17F-7437-46E5-BFB7-0F0422677C9B}">
  <cacheSource type="worksheet">
    <worksheetSource name="Merged_and_refined_Data"/>
  </cacheSource>
  <cacheFields count="14">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base="5">
        <rangePr groupBy="months" startDate="2010-01-01T00:00:00" endDate="2017-07-27T00:00:00"/>
        <groupItems count="14">
          <s v="&lt;01-01-2010"/>
          <s v="Jan"/>
          <s v="Feb"/>
          <s v="Mar"/>
          <s v="Apr"/>
          <s v="May"/>
          <s v="Jun"/>
          <s v="Jul"/>
          <s v="Aug"/>
          <s v="Sep"/>
          <s v="Oct"/>
          <s v="Nov"/>
          <s v="Dec"/>
          <s v="&gt;27-07-2017"/>
        </groupItems>
      </fieldGroup>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941233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M"/>
    <x v="0"/>
    <n v="8446"/>
    <n v="437.2"/>
    <n v="263.33"/>
    <n v="3692591.2"/>
    <n v="2224085.1800000002"/>
    <n v="1468506.02"/>
    <x v="0"/>
    <n v="10"/>
  </r>
  <r>
    <x v="1"/>
    <x v="1"/>
    <x v="1"/>
    <x v="1"/>
    <s v="M"/>
    <x v="1"/>
    <n v="3018"/>
    <n v="154.06"/>
    <n v="90.93"/>
    <n v="464953.08"/>
    <n v="274426.74"/>
    <n v="190526.34"/>
    <x v="1"/>
    <n v="11"/>
  </r>
  <r>
    <x v="0"/>
    <x v="0"/>
    <x v="2"/>
    <x v="0"/>
    <s v="C"/>
    <x v="2"/>
    <n v="1517"/>
    <n v="255.28"/>
    <n v="159.41999999999999"/>
    <n v="387259.76"/>
    <n v="241840.14"/>
    <n v="145419.62"/>
    <x v="2"/>
    <n v="10"/>
  </r>
  <r>
    <x v="2"/>
    <x v="2"/>
    <x v="3"/>
    <x v="0"/>
    <s v="C"/>
    <x v="3"/>
    <n v="3322"/>
    <n v="205.7"/>
    <n v="117.11"/>
    <n v="683335.4"/>
    <n v="389039.42"/>
    <n v="294295.98"/>
    <x v="3"/>
    <n v="4"/>
  </r>
  <r>
    <x v="3"/>
    <x v="3"/>
    <x v="4"/>
    <x v="0"/>
    <s v="H"/>
    <x v="4"/>
    <n v="9845"/>
    <n v="9.33"/>
    <n v="6.92"/>
    <n v="91853.85"/>
    <n v="68127.399999999994"/>
    <n v="23726.45"/>
    <x v="1"/>
    <n v="8"/>
  </r>
  <r>
    <x v="4"/>
    <x v="4"/>
    <x v="3"/>
    <x v="1"/>
    <s v="H"/>
    <x v="5"/>
    <n v="9528"/>
    <n v="205.7"/>
    <n v="117.11"/>
    <n v="1959909.6"/>
    <n v="1115824.08"/>
    <n v="844085.52"/>
    <x v="0"/>
    <n v="11"/>
  </r>
  <r>
    <x v="3"/>
    <x v="5"/>
    <x v="3"/>
    <x v="1"/>
    <s v="H"/>
    <x v="6"/>
    <n v="2844"/>
    <n v="205.7"/>
    <n v="117.11"/>
    <n v="585010.80000000005"/>
    <n v="333060.84000000003"/>
    <n v="251949.96"/>
    <x v="4"/>
    <n v="3"/>
  </r>
  <r>
    <x v="4"/>
    <x v="6"/>
    <x v="5"/>
    <x v="0"/>
    <s v="M"/>
    <x v="7"/>
    <n v="7299"/>
    <n v="109.28"/>
    <n v="35.840000000000003"/>
    <n v="797634.72"/>
    <n v="261596.16"/>
    <n v="536038.56000000006"/>
    <x v="5"/>
    <n v="5"/>
  </r>
  <r>
    <x v="5"/>
    <x v="7"/>
    <x v="1"/>
    <x v="1"/>
    <s v="H"/>
    <x v="8"/>
    <n v="2428"/>
    <n v="154.06"/>
    <n v="90.93"/>
    <n v="374057.68"/>
    <n v="220778.04"/>
    <n v="153279.64000000001"/>
    <x v="4"/>
    <n v="1"/>
  </r>
  <r>
    <x v="6"/>
    <x v="8"/>
    <x v="1"/>
    <x v="0"/>
    <s v="H"/>
    <x v="9"/>
    <n v="4800"/>
    <n v="154.06"/>
    <n v="90.93"/>
    <n v="739488"/>
    <n v="436464"/>
    <n v="303024"/>
    <x v="6"/>
    <n v="12"/>
  </r>
  <r>
    <x v="3"/>
    <x v="9"/>
    <x v="5"/>
    <x v="1"/>
    <s v="M"/>
    <x v="10"/>
    <n v="3012"/>
    <n v="109.28"/>
    <n v="35.840000000000003"/>
    <n v="329151.35999999999"/>
    <n v="107950.08"/>
    <n v="221201.28"/>
    <x v="4"/>
    <n v="12"/>
  </r>
  <r>
    <x v="4"/>
    <x v="6"/>
    <x v="6"/>
    <x v="0"/>
    <s v="M"/>
    <x v="11"/>
    <n v="2694"/>
    <n v="152.58000000000001"/>
    <n v="97.44"/>
    <n v="411050.52"/>
    <n v="262503.36"/>
    <n v="148547.16"/>
    <x v="3"/>
    <n v="2"/>
  </r>
  <r>
    <x v="4"/>
    <x v="10"/>
    <x v="7"/>
    <x v="1"/>
    <s v="C"/>
    <x v="12"/>
    <n v="1508"/>
    <n v="668.27"/>
    <n v="502.54"/>
    <n v="1007751.16"/>
    <n v="757830.32"/>
    <n v="249920.84"/>
    <x v="2"/>
    <n v="11"/>
  </r>
  <r>
    <x v="3"/>
    <x v="11"/>
    <x v="0"/>
    <x v="1"/>
    <s v="C"/>
    <x v="13"/>
    <n v="4146"/>
    <n v="437.2"/>
    <n v="263.33"/>
    <n v="1812631.2"/>
    <n v="1091766.18"/>
    <n v="720865.02"/>
    <x v="4"/>
    <n v="12"/>
  </r>
  <r>
    <x v="2"/>
    <x v="12"/>
    <x v="4"/>
    <x v="0"/>
    <s v="L"/>
    <x v="14"/>
    <n v="7332"/>
    <n v="9.33"/>
    <n v="6.92"/>
    <n v="68407.56"/>
    <n v="50737.440000000002"/>
    <n v="17670.12"/>
    <x v="1"/>
    <n v="1"/>
  </r>
  <r>
    <x v="4"/>
    <x v="6"/>
    <x v="5"/>
    <x v="0"/>
    <s v="H"/>
    <x v="15"/>
    <n v="4820"/>
    <n v="109.28"/>
    <n v="35.840000000000003"/>
    <n v="526729.6"/>
    <n v="172748.79999999999"/>
    <n v="353980.8"/>
    <x v="3"/>
    <n v="6"/>
  </r>
  <r>
    <x v="4"/>
    <x v="13"/>
    <x v="8"/>
    <x v="1"/>
    <s v="H"/>
    <x v="16"/>
    <n v="2397"/>
    <n v="651.21"/>
    <n v="524.96"/>
    <n v="1560950.37"/>
    <n v="1258329.1200000001"/>
    <n v="302621.25"/>
    <x v="2"/>
    <n v="4"/>
  </r>
  <r>
    <x v="1"/>
    <x v="14"/>
    <x v="9"/>
    <x v="1"/>
    <s v="M"/>
    <x v="17"/>
    <n v="2880"/>
    <n v="47.45"/>
    <n v="31.79"/>
    <n v="136656"/>
    <n v="91555.199999999997"/>
    <n v="45100.800000000003"/>
    <x v="5"/>
    <n v="7"/>
  </r>
  <r>
    <x v="3"/>
    <x v="15"/>
    <x v="5"/>
    <x v="1"/>
    <s v="C"/>
    <x v="18"/>
    <n v="1117"/>
    <n v="109.28"/>
    <n v="35.840000000000003"/>
    <n v="122065.76"/>
    <n v="40033.279999999999"/>
    <n v="82032.479999999996"/>
    <x v="0"/>
    <n v="9"/>
  </r>
  <r>
    <x v="3"/>
    <x v="16"/>
    <x v="7"/>
    <x v="0"/>
    <s v="L"/>
    <x v="19"/>
    <n v="8989"/>
    <n v="668.27"/>
    <n v="502.54"/>
    <n v="6007079.0300000003"/>
    <n v="4517332.0599999996"/>
    <n v="1489746.97"/>
    <x v="5"/>
    <n v="8"/>
  </r>
  <r>
    <x v="6"/>
    <x v="17"/>
    <x v="6"/>
    <x v="1"/>
    <s v="C"/>
    <x v="20"/>
    <n v="407"/>
    <n v="152.58000000000001"/>
    <n v="97.44"/>
    <n v="62100.06"/>
    <n v="39658.080000000002"/>
    <n v="22441.98"/>
    <x v="5"/>
    <n v="9"/>
  </r>
  <r>
    <x v="4"/>
    <x v="18"/>
    <x v="5"/>
    <x v="1"/>
    <s v="L"/>
    <x v="21"/>
    <n v="6313"/>
    <n v="109.28"/>
    <n v="35.840000000000003"/>
    <n v="689884.64"/>
    <n v="226257.92000000001"/>
    <n v="463626.72"/>
    <x v="3"/>
    <n v="8"/>
  </r>
  <r>
    <x v="0"/>
    <x v="19"/>
    <x v="10"/>
    <x v="1"/>
    <s v="H"/>
    <x v="22"/>
    <n v="9681"/>
    <n v="81.73"/>
    <n v="56.67"/>
    <n v="791228.13"/>
    <n v="548622.27"/>
    <n v="242605.86"/>
    <x v="1"/>
    <n v="2"/>
  </r>
  <r>
    <x v="2"/>
    <x v="20"/>
    <x v="5"/>
    <x v="1"/>
    <s v="L"/>
    <x v="23"/>
    <n v="515"/>
    <n v="109.28"/>
    <n v="35.840000000000003"/>
    <n v="56279.199999999997"/>
    <n v="18457.599999999999"/>
    <n v="37821.599999999999"/>
    <x v="4"/>
    <n v="12"/>
  </r>
  <r>
    <x v="5"/>
    <x v="21"/>
    <x v="3"/>
    <x v="1"/>
    <s v="H"/>
    <x v="24"/>
    <n v="852"/>
    <n v="205.7"/>
    <n v="117.11"/>
    <n v="175256.4"/>
    <n v="99777.72"/>
    <n v="75478.679999999993"/>
    <x v="5"/>
    <n v="10"/>
  </r>
  <r>
    <x v="5"/>
    <x v="21"/>
    <x v="9"/>
    <x v="1"/>
    <s v="M"/>
    <x v="25"/>
    <n v="9759"/>
    <n v="47.45"/>
    <n v="31.79"/>
    <n v="463064.55"/>
    <n v="310238.61"/>
    <n v="152825.94"/>
    <x v="7"/>
    <n v="1"/>
  </r>
  <r>
    <x v="3"/>
    <x v="16"/>
    <x v="9"/>
    <x v="0"/>
    <s v="M"/>
    <x v="26"/>
    <n v="8334"/>
    <n v="47.45"/>
    <n v="31.79"/>
    <n v="395448.3"/>
    <n v="264937.86"/>
    <n v="130510.44"/>
    <x v="0"/>
    <n v="10"/>
  </r>
  <r>
    <x v="1"/>
    <x v="14"/>
    <x v="4"/>
    <x v="0"/>
    <s v="M"/>
    <x v="27"/>
    <n v="4709"/>
    <n v="9.33"/>
    <n v="6.92"/>
    <n v="43934.97"/>
    <n v="32586.28"/>
    <n v="11348.69"/>
    <x v="5"/>
    <n v="1"/>
  </r>
  <r>
    <x v="3"/>
    <x v="3"/>
    <x v="11"/>
    <x v="0"/>
    <s v="H"/>
    <x v="28"/>
    <n v="9043"/>
    <n v="421.89"/>
    <n v="364.69"/>
    <n v="3815151.27"/>
    <n v="3297891.67"/>
    <n v="517259.6"/>
    <x v="2"/>
    <n v="1"/>
  </r>
  <r>
    <x v="3"/>
    <x v="22"/>
    <x v="10"/>
    <x v="1"/>
    <s v="C"/>
    <x v="29"/>
    <n v="8529"/>
    <n v="81.73"/>
    <n v="56.67"/>
    <n v="697075.17"/>
    <n v="483338.43"/>
    <n v="213736.74"/>
    <x v="2"/>
    <n v="1"/>
  </r>
  <r>
    <x v="0"/>
    <x v="23"/>
    <x v="9"/>
    <x v="0"/>
    <s v="C"/>
    <x v="30"/>
    <n v="2391"/>
    <n v="47.45"/>
    <n v="31.79"/>
    <n v="113452.95"/>
    <n v="76009.89"/>
    <n v="37443.06"/>
    <x v="7"/>
    <n v="6"/>
  </r>
  <r>
    <x v="5"/>
    <x v="24"/>
    <x v="8"/>
    <x v="1"/>
    <s v="H"/>
    <x v="31"/>
    <n v="6884"/>
    <n v="651.21"/>
    <n v="524.96"/>
    <n v="4482929.6399999997"/>
    <n v="3613824.64"/>
    <n v="869105"/>
    <x v="4"/>
    <n v="6"/>
  </r>
  <r>
    <x v="3"/>
    <x v="25"/>
    <x v="4"/>
    <x v="1"/>
    <s v="L"/>
    <x v="32"/>
    <n v="293"/>
    <n v="9.33"/>
    <n v="6.92"/>
    <n v="2733.69"/>
    <n v="2027.56"/>
    <n v="706.13"/>
    <x v="0"/>
    <n v="1"/>
  </r>
  <r>
    <x v="4"/>
    <x v="10"/>
    <x v="2"/>
    <x v="0"/>
    <s v="M"/>
    <x v="33"/>
    <n v="7937"/>
    <n v="255.28"/>
    <n v="159.41999999999999"/>
    <n v="2026157.36"/>
    <n v="1265316.54"/>
    <n v="760840.82"/>
    <x v="0"/>
    <n v="4"/>
  </r>
  <r>
    <x v="5"/>
    <x v="7"/>
    <x v="9"/>
    <x v="0"/>
    <s v="L"/>
    <x v="34"/>
    <n v="7163"/>
    <n v="47.45"/>
    <n v="31.79"/>
    <n v="339884.35"/>
    <n v="227711.77"/>
    <n v="112172.58"/>
    <x v="3"/>
    <n v="9"/>
  </r>
  <r>
    <x v="3"/>
    <x v="26"/>
    <x v="8"/>
    <x v="1"/>
    <s v="M"/>
    <x v="35"/>
    <n v="2352"/>
    <n v="651.21"/>
    <n v="524.96"/>
    <n v="1531645.92"/>
    <n v="1234705.9199999999"/>
    <n v="296940"/>
    <x v="3"/>
    <n v="5"/>
  </r>
  <r>
    <x v="3"/>
    <x v="27"/>
    <x v="8"/>
    <x v="0"/>
    <s v="H"/>
    <x v="36"/>
    <n v="9915"/>
    <n v="651.21"/>
    <n v="524.96"/>
    <n v="6456747.1500000004"/>
    <n v="5204978.4000000004"/>
    <n v="1251768.75"/>
    <x v="6"/>
    <n v="10"/>
  </r>
  <r>
    <x v="5"/>
    <x v="28"/>
    <x v="1"/>
    <x v="0"/>
    <s v="M"/>
    <x v="37"/>
    <n v="3294"/>
    <n v="154.06"/>
    <n v="90.93"/>
    <n v="507473.64"/>
    <n v="299523.42"/>
    <n v="207950.22"/>
    <x v="1"/>
    <n v="3"/>
  </r>
  <r>
    <x v="4"/>
    <x v="29"/>
    <x v="2"/>
    <x v="1"/>
    <s v="L"/>
    <x v="38"/>
    <n v="7963"/>
    <n v="255.28"/>
    <n v="159.41999999999999"/>
    <n v="2032794.64"/>
    <n v="1269461.46"/>
    <n v="763333.18"/>
    <x v="2"/>
    <n v="8"/>
  </r>
  <r>
    <x v="4"/>
    <x v="30"/>
    <x v="8"/>
    <x v="1"/>
    <s v="L"/>
    <x v="39"/>
    <n v="6426"/>
    <n v="651.21"/>
    <n v="524.96"/>
    <n v="4184675.46"/>
    <n v="3373392.96"/>
    <n v="811282.5"/>
    <x v="1"/>
    <n v="1"/>
  </r>
  <r>
    <x v="3"/>
    <x v="31"/>
    <x v="8"/>
    <x v="0"/>
    <s v="C"/>
    <x v="40"/>
    <n v="3221"/>
    <n v="651.21"/>
    <n v="524.96"/>
    <n v="2097547.41"/>
    <n v="1690896.16"/>
    <n v="406651.25"/>
    <x v="0"/>
    <n v="5"/>
  </r>
  <r>
    <x v="2"/>
    <x v="20"/>
    <x v="9"/>
    <x v="1"/>
    <s v="M"/>
    <x v="41"/>
    <n v="9913"/>
    <n v="47.45"/>
    <n v="31.79"/>
    <n v="470371.85"/>
    <n v="315134.27"/>
    <n v="155237.57999999999"/>
    <x v="6"/>
    <n v="8"/>
  </r>
  <r>
    <x v="0"/>
    <x v="32"/>
    <x v="11"/>
    <x v="1"/>
    <s v="L"/>
    <x v="42"/>
    <n v="103"/>
    <n v="421.89"/>
    <n v="364.69"/>
    <n v="43454.67"/>
    <n v="37563.07"/>
    <n v="5891.6"/>
    <x v="1"/>
    <n v="10"/>
  </r>
  <r>
    <x v="3"/>
    <x v="33"/>
    <x v="6"/>
    <x v="0"/>
    <s v="L"/>
    <x v="43"/>
    <n v="4419"/>
    <n v="152.58000000000001"/>
    <n v="97.44"/>
    <n v="674251.02"/>
    <n v="430587.36"/>
    <n v="243663.66"/>
    <x v="2"/>
    <n v="11"/>
  </r>
  <r>
    <x v="3"/>
    <x v="26"/>
    <x v="8"/>
    <x v="0"/>
    <s v="L"/>
    <x v="44"/>
    <n v="5523"/>
    <n v="651.21"/>
    <n v="524.96"/>
    <n v="3596632.83"/>
    <n v="2899354.08"/>
    <n v="697278.75"/>
    <x v="4"/>
    <n v="4"/>
  </r>
  <r>
    <x v="2"/>
    <x v="34"/>
    <x v="9"/>
    <x v="1"/>
    <s v="M"/>
    <x v="45"/>
    <n v="3107"/>
    <n v="47.45"/>
    <n v="31.79"/>
    <n v="147427.15"/>
    <n v="98771.53"/>
    <n v="48655.62"/>
    <x v="6"/>
    <n v="3"/>
  </r>
  <r>
    <x v="4"/>
    <x v="4"/>
    <x v="11"/>
    <x v="1"/>
    <s v="C"/>
    <x v="46"/>
    <n v="8896"/>
    <n v="421.89"/>
    <n v="364.69"/>
    <n v="3753133.44"/>
    <n v="3244282.24"/>
    <n v="508851.20000000001"/>
    <x v="3"/>
    <n v="8"/>
  </r>
  <r>
    <x v="4"/>
    <x v="10"/>
    <x v="7"/>
    <x v="1"/>
    <s v="L"/>
    <x v="47"/>
    <n v="1643"/>
    <n v="668.27"/>
    <n v="502.54"/>
    <n v="1097967.6100000001"/>
    <n v="825673.22"/>
    <n v="272294.39"/>
    <x v="5"/>
    <n v="1"/>
  </r>
  <r>
    <x v="0"/>
    <x v="35"/>
    <x v="10"/>
    <x v="0"/>
    <s v="H"/>
    <x v="48"/>
    <n v="2135"/>
    <n v="81.73"/>
    <n v="56.67"/>
    <n v="174493.55"/>
    <n v="120990.45"/>
    <n v="53503.1"/>
    <x v="4"/>
    <n v="8"/>
  </r>
  <r>
    <x v="2"/>
    <x v="36"/>
    <x v="11"/>
    <x v="1"/>
    <s v="H"/>
    <x v="49"/>
    <n v="8189"/>
    <n v="421.89"/>
    <n v="364.69"/>
    <n v="3454857.21"/>
    <n v="2986446.41"/>
    <n v="468410.8"/>
    <x v="2"/>
    <n v="12"/>
  </r>
  <r>
    <x v="6"/>
    <x v="37"/>
    <x v="1"/>
    <x v="1"/>
    <s v="L"/>
    <x v="7"/>
    <n v="9654"/>
    <n v="154.06"/>
    <n v="90.93"/>
    <n v="1487295.24"/>
    <n v="877838.22"/>
    <n v="609457.02"/>
    <x v="5"/>
    <n v="5"/>
  </r>
  <r>
    <x v="3"/>
    <x v="38"/>
    <x v="1"/>
    <x v="1"/>
    <s v="M"/>
    <x v="50"/>
    <n v="3410"/>
    <n v="154.06"/>
    <n v="90.93"/>
    <n v="525344.6"/>
    <n v="310071.3"/>
    <n v="215273.3"/>
    <x v="3"/>
    <n v="11"/>
  </r>
  <r>
    <x v="4"/>
    <x v="39"/>
    <x v="0"/>
    <x v="1"/>
    <s v="M"/>
    <x v="51"/>
    <n v="8368"/>
    <n v="437.2"/>
    <n v="263.33"/>
    <n v="3658489.6"/>
    <n v="2203545.44"/>
    <n v="1454944.16"/>
    <x v="0"/>
    <n v="11"/>
  </r>
  <r>
    <x v="4"/>
    <x v="40"/>
    <x v="9"/>
    <x v="1"/>
    <s v="C"/>
    <x v="52"/>
    <n v="470"/>
    <n v="47.45"/>
    <n v="31.79"/>
    <n v="22301.5"/>
    <n v="14941.3"/>
    <n v="7360.2"/>
    <x v="2"/>
    <n v="6"/>
  </r>
  <r>
    <x v="3"/>
    <x v="41"/>
    <x v="4"/>
    <x v="1"/>
    <s v="L"/>
    <x v="53"/>
    <n v="7690"/>
    <n v="9.33"/>
    <n v="6.92"/>
    <n v="71747.7"/>
    <n v="53214.8"/>
    <n v="18532.900000000001"/>
    <x v="2"/>
    <n v="5"/>
  </r>
  <r>
    <x v="2"/>
    <x v="42"/>
    <x v="6"/>
    <x v="0"/>
    <s v="M"/>
    <x v="54"/>
    <n v="5033"/>
    <n v="152.58000000000001"/>
    <n v="97.44"/>
    <n v="767935.14"/>
    <n v="490415.52"/>
    <n v="277519.62"/>
    <x v="5"/>
    <n v="10"/>
  </r>
  <r>
    <x v="2"/>
    <x v="43"/>
    <x v="8"/>
    <x v="0"/>
    <s v="L"/>
    <x v="55"/>
    <n v="9535"/>
    <n v="651.21"/>
    <n v="524.96"/>
    <n v="6209287.3499999996"/>
    <n v="5005493.5999999996"/>
    <n v="1203793.75"/>
    <x v="5"/>
    <n v="3"/>
  </r>
  <r>
    <x v="4"/>
    <x v="44"/>
    <x v="8"/>
    <x v="1"/>
    <s v="M"/>
    <x v="56"/>
    <n v="5263"/>
    <n v="651.21"/>
    <n v="524.96"/>
    <n v="3427318.23"/>
    <n v="2762864.48"/>
    <n v="664453.75"/>
    <x v="1"/>
    <n v="1"/>
  </r>
  <r>
    <x v="2"/>
    <x v="45"/>
    <x v="1"/>
    <x v="0"/>
    <s v="C"/>
    <x v="57"/>
    <n v="8316"/>
    <n v="154.06"/>
    <n v="90.93"/>
    <n v="1281162.96"/>
    <n v="756173.88"/>
    <n v="524989.07999999996"/>
    <x v="0"/>
    <n v="6"/>
  </r>
  <r>
    <x v="6"/>
    <x v="8"/>
    <x v="10"/>
    <x v="0"/>
    <s v="H"/>
    <x v="58"/>
    <n v="1824"/>
    <n v="81.73"/>
    <n v="56.67"/>
    <n v="149075.51999999999"/>
    <n v="103366.08"/>
    <n v="45709.440000000002"/>
    <x v="2"/>
    <n v="12"/>
  </r>
  <r>
    <x v="4"/>
    <x v="46"/>
    <x v="8"/>
    <x v="1"/>
    <s v="L"/>
    <x v="59"/>
    <n v="949"/>
    <n v="651.21"/>
    <n v="524.96"/>
    <n v="617998.29"/>
    <n v="498187.04"/>
    <n v="119811.25"/>
    <x v="0"/>
    <n v="6"/>
  </r>
  <r>
    <x v="5"/>
    <x v="47"/>
    <x v="0"/>
    <x v="0"/>
    <s v="H"/>
    <x v="60"/>
    <n v="7881"/>
    <n v="437.2"/>
    <n v="263.33"/>
    <n v="3445573.2"/>
    <n v="2075303.73"/>
    <n v="1370269.47"/>
    <x v="4"/>
    <n v="3"/>
  </r>
  <r>
    <x v="4"/>
    <x v="30"/>
    <x v="9"/>
    <x v="0"/>
    <s v="L"/>
    <x v="61"/>
    <n v="6846"/>
    <n v="47.45"/>
    <n v="31.79"/>
    <n v="324842.7"/>
    <n v="217634.34"/>
    <n v="107208.36"/>
    <x v="6"/>
    <n v="4"/>
  </r>
  <r>
    <x v="3"/>
    <x v="48"/>
    <x v="5"/>
    <x v="0"/>
    <s v="C"/>
    <x v="62"/>
    <n v="9097"/>
    <n v="109.28"/>
    <n v="35.840000000000003"/>
    <n v="994120.16"/>
    <n v="326036.47999999998"/>
    <n v="668083.68000000005"/>
    <x v="4"/>
    <n v="3"/>
  </r>
  <r>
    <x v="3"/>
    <x v="49"/>
    <x v="10"/>
    <x v="1"/>
    <s v="M"/>
    <x v="63"/>
    <n v="7921"/>
    <n v="81.73"/>
    <n v="56.67"/>
    <n v="647383.32999999996"/>
    <n v="448883.07"/>
    <n v="198500.26"/>
    <x v="6"/>
    <n v="6"/>
  </r>
  <r>
    <x v="4"/>
    <x v="50"/>
    <x v="8"/>
    <x v="0"/>
    <s v="C"/>
    <x v="64"/>
    <n v="3636"/>
    <n v="651.21"/>
    <n v="524.96"/>
    <n v="2367799.56"/>
    <n v="1908754.56"/>
    <n v="459045"/>
    <x v="6"/>
    <n v="1"/>
  </r>
  <r>
    <x v="3"/>
    <x v="51"/>
    <x v="3"/>
    <x v="1"/>
    <s v="L"/>
    <x v="65"/>
    <n v="8590"/>
    <n v="205.7"/>
    <n v="117.11"/>
    <n v="1766963"/>
    <n v="1005974.9"/>
    <n v="760988.1"/>
    <x v="5"/>
    <n v="3"/>
  </r>
  <r>
    <x v="3"/>
    <x v="33"/>
    <x v="8"/>
    <x v="0"/>
    <s v="C"/>
    <x v="66"/>
    <n v="2163"/>
    <n v="651.21"/>
    <n v="524.96"/>
    <n v="1408567.23"/>
    <n v="1135488.48"/>
    <n v="273078.75"/>
    <x v="0"/>
    <n v="4"/>
  </r>
  <r>
    <x v="3"/>
    <x v="52"/>
    <x v="2"/>
    <x v="1"/>
    <s v="M"/>
    <x v="67"/>
    <n v="5766"/>
    <n v="255.28"/>
    <n v="159.41999999999999"/>
    <n v="1471944.48"/>
    <n v="919215.72"/>
    <n v="552728.76"/>
    <x v="2"/>
    <n v="1"/>
  </r>
  <r>
    <x v="4"/>
    <x v="53"/>
    <x v="8"/>
    <x v="1"/>
    <s v="L"/>
    <x v="68"/>
    <n v="7841"/>
    <n v="651.21"/>
    <n v="524.96"/>
    <n v="5106137.6100000003"/>
    <n v="4116211.36"/>
    <n v="989926.25"/>
    <x v="1"/>
    <n v="5"/>
  </r>
  <r>
    <x v="2"/>
    <x v="54"/>
    <x v="4"/>
    <x v="1"/>
    <s v="H"/>
    <x v="69"/>
    <n v="8862"/>
    <n v="9.33"/>
    <n v="6.92"/>
    <n v="82682.460000000006"/>
    <n v="61325.04"/>
    <n v="21357.42"/>
    <x v="3"/>
    <n v="7"/>
  </r>
  <r>
    <x v="4"/>
    <x v="55"/>
    <x v="2"/>
    <x v="0"/>
    <s v="L"/>
    <x v="70"/>
    <n v="6335"/>
    <n v="255.28"/>
    <n v="159.41999999999999"/>
    <n v="1617198.8"/>
    <n v="1009925.7"/>
    <n v="607273.1"/>
    <x v="6"/>
    <n v="8"/>
  </r>
  <r>
    <x v="3"/>
    <x v="15"/>
    <x v="9"/>
    <x v="0"/>
    <s v="H"/>
    <x v="71"/>
    <n v="9794"/>
    <n v="47.45"/>
    <n v="31.79"/>
    <n v="464725.3"/>
    <n v="311351.26"/>
    <n v="153374.04"/>
    <x v="6"/>
    <n v="10"/>
  </r>
  <r>
    <x v="4"/>
    <x v="29"/>
    <x v="1"/>
    <x v="0"/>
    <s v="M"/>
    <x v="72"/>
    <n v="5808"/>
    <n v="154.06"/>
    <n v="90.93"/>
    <n v="894780.48"/>
    <n v="528121.43999999994"/>
    <n v="366659.04"/>
    <x v="7"/>
    <n v="2"/>
  </r>
  <r>
    <x v="4"/>
    <x v="56"/>
    <x v="11"/>
    <x v="0"/>
    <s v="H"/>
    <x v="73"/>
    <n v="2975"/>
    <n v="421.89"/>
    <n v="364.69"/>
    <n v="1255122.75"/>
    <n v="1084952.75"/>
    <n v="170170"/>
    <x v="4"/>
    <n v="3"/>
  </r>
  <r>
    <x v="0"/>
    <x v="57"/>
    <x v="10"/>
    <x v="0"/>
    <s v="L"/>
    <x v="74"/>
    <n v="6925"/>
    <n v="81.73"/>
    <n v="56.67"/>
    <n v="565980.25"/>
    <n v="392439.75"/>
    <n v="173540.5"/>
    <x v="5"/>
    <n v="5"/>
  </r>
  <r>
    <x v="3"/>
    <x v="58"/>
    <x v="11"/>
    <x v="1"/>
    <s v="C"/>
    <x v="75"/>
    <n v="5319"/>
    <n v="421.89"/>
    <n v="364.69"/>
    <n v="2244032.91"/>
    <n v="1939786.11"/>
    <n v="304246.8"/>
    <x v="6"/>
    <n v="9"/>
  </r>
  <r>
    <x v="4"/>
    <x v="59"/>
    <x v="8"/>
    <x v="1"/>
    <s v="M"/>
    <x v="76"/>
    <n v="2850"/>
    <n v="651.21"/>
    <n v="524.96"/>
    <n v="1855948.5"/>
    <n v="1496136"/>
    <n v="359812.5"/>
    <x v="0"/>
    <n v="5"/>
  </r>
  <r>
    <x v="0"/>
    <x v="60"/>
    <x v="3"/>
    <x v="1"/>
    <s v="L"/>
    <x v="77"/>
    <n v="6241"/>
    <n v="205.7"/>
    <n v="117.11"/>
    <n v="1283773.7"/>
    <n v="730883.51"/>
    <n v="552890.18999999994"/>
    <x v="3"/>
    <n v="4"/>
  </r>
  <r>
    <x v="1"/>
    <x v="61"/>
    <x v="8"/>
    <x v="1"/>
    <s v="C"/>
    <x v="78"/>
    <n v="9247"/>
    <n v="651.21"/>
    <n v="524.96"/>
    <n v="6021738.8700000001"/>
    <n v="4854305.12"/>
    <n v="1167433.75"/>
    <x v="7"/>
    <n v="6"/>
  </r>
  <r>
    <x v="3"/>
    <x v="62"/>
    <x v="3"/>
    <x v="1"/>
    <s v="L"/>
    <x v="79"/>
    <n v="7653"/>
    <n v="205.7"/>
    <n v="117.11"/>
    <n v="1574222.1"/>
    <n v="896242.83"/>
    <n v="677979.27"/>
    <x v="4"/>
    <n v="2"/>
  </r>
  <r>
    <x v="3"/>
    <x v="5"/>
    <x v="6"/>
    <x v="0"/>
    <s v="L"/>
    <x v="80"/>
    <n v="4279"/>
    <n v="152.58000000000001"/>
    <n v="97.44"/>
    <n v="652889.81999999995"/>
    <n v="416945.76"/>
    <n v="235944.06"/>
    <x v="3"/>
    <n v="1"/>
  </r>
  <r>
    <x v="2"/>
    <x v="63"/>
    <x v="4"/>
    <x v="0"/>
    <s v="L"/>
    <x v="81"/>
    <n v="3972"/>
    <n v="9.33"/>
    <n v="6.92"/>
    <n v="37058.76"/>
    <n v="27486.240000000002"/>
    <n v="9572.52"/>
    <x v="3"/>
    <n v="3"/>
  </r>
  <r>
    <x v="3"/>
    <x v="64"/>
    <x v="5"/>
    <x v="0"/>
    <s v="M"/>
    <x v="82"/>
    <n v="8611"/>
    <n v="109.28"/>
    <n v="35.840000000000003"/>
    <n v="941010.08"/>
    <n v="308618.23999999999"/>
    <n v="632391.84"/>
    <x v="6"/>
    <n v="1"/>
  </r>
  <r>
    <x v="3"/>
    <x v="65"/>
    <x v="6"/>
    <x v="1"/>
    <s v="M"/>
    <x v="83"/>
    <n v="2109"/>
    <n v="152.58000000000001"/>
    <n v="97.44"/>
    <n v="321791.21999999997"/>
    <n v="205500.96"/>
    <n v="116290.26"/>
    <x v="7"/>
    <n v="3"/>
  </r>
  <r>
    <x v="5"/>
    <x v="66"/>
    <x v="9"/>
    <x v="0"/>
    <s v="C"/>
    <x v="84"/>
    <n v="5408"/>
    <n v="47.45"/>
    <n v="31.79"/>
    <n v="256609.6"/>
    <n v="171920.32"/>
    <n v="84689.279999999999"/>
    <x v="1"/>
    <n v="1"/>
  </r>
  <r>
    <x v="0"/>
    <x v="0"/>
    <x v="3"/>
    <x v="0"/>
    <s v="M"/>
    <x v="85"/>
    <n v="1480"/>
    <n v="205.7"/>
    <n v="117.11"/>
    <n v="304436"/>
    <n v="173322.8"/>
    <n v="131113.20000000001"/>
    <x v="0"/>
    <n v="3"/>
  </r>
  <r>
    <x v="4"/>
    <x v="67"/>
    <x v="6"/>
    <x v="1"/>
    <s v="C"/>
    <x v="86"/>
    <n v="332"/>
    <n v="152.58000000000001"/>
    <n v="97.44"/>
    <n v="50656.56"/>
    <n v="32350.080000000002"/>
    <n v="18306.48"/>
    <x v="6"/>
    <n v="6"/>
  </r>
  <r>
    <x v="4"/>
    <x v="6"/>
    <x v="9"/>
    <x v="0"/>
    <s v="M"/>
    <x v="87"/>
    <n v="3999"/>
    <n v="47.45"/>
    <n v="31.79"/>
    <n v="189752.55"/>
    <n v="127128.21"/>
    <n v="62624.34"/>
    <x v="1"/>
    <n v="9"/>
  </r>
  <r>
    <x v="4"/>
    <x v="6"/>
    <x v="5"/>
    <x v="0"/>
    <s v="M"/>
    <x v="88"/>
    <n v="1549"/>
    <n v="109.28"/>
    <n v="35.840000000000003"/>
    <n v="169274.72"/>
    <n v="55516.160000000003"/>
    <n v="113758.56"/>
    <x v="2"/>
    <n v="7"/>
  </r>
  <r>
    <x v="2"/>
    <x v="68"/>
    <x v="2"/>
    <x v="1"/>
    <s v="L"/>
    <x v="89"/>
    <n v="4079"/>
    <n v="255.28"/>
    <n v="159.41999999999999"/>
    <n v="1041287.12"/>
    <n v="650274.18000000005"/>
    <n v="391012.94"/>
    <x v="0"/>
    <n v="2"/>
  </r>
  <r>
    <x v="5"/>
    <x v="69"/>
    <x v="5"/>
    <x v="0"/>
    <s v="L"/>
    <x v="90"/>
    <n v="9721"/>
    <n v="109.28"/>
    <n v="35.840000000000003"/>
    <n v="1062310.8799999999"/>
    <n v="348400.64000000001"/>
    <n v="713910.24"/>
    <x v="3"/>
    <n v="8"/>
  </r>
  <r>
    <x v="6"/>
    <x v="70"/>
    <x v="7"/>
    <x v="1"/>
    <s v="M"/>
    <x v="91"/>
    <n v="8635"/>
    <n v="668.27"/>
    <n v="502.54"/>
    <n v="5770511.4500000002"/>
    <n v="4339432.9000000004"/>
    <n v="1431078.55"/>
    <x v="6"/>
    <n v="1"/>
  </r>
  <r>
    <x v="3"/>
    <x v="71"/>
    <x v="10"/>
    <x v="0"/>
    <s v="H"/>
    <x v="92"/>
    <n v="8014"/>
    <n v="81.73"/>
    <n v="56.67"/>
    <n v="654984.22"/>
    <n v="454153.38"/>
    <n v="200830.84"/>
    <x v="3"/>
    <n v="9"/>
  </r>
  <r>
    <x v="0"/>
    <x v="72"/>
    <x v="3"/>
    <x v="1"/>
    <s v="M"/>
    <x v="93"/>
    <n v="7081"/>
    <n v="205.7"/>
    <n v="117.11"/>
    <n v="1456561.7"/>
    <n v="829255.91"/>
    <n v="627305.79"/>
    <x v="2"/>
    <n v="10"/>
  </r>
  <r>
    <x v="6"/>
    <x v="73"/>
    <x v="6"/>
    <x v="0"/>
    <s v="L"/>
    <x v="94"/>
    <n v="2091"/>
    <n v="152.58000000000001"/>
    <n v="97.44"/>
    <n v="319044.78000000003"/>
    <n v="203747.04"/>
    <n v="115297.74"/>
    <x v="1"/>
    <n v="3"/>
  </r>
  <r>
    <x v="3"/>
    <x v="11"/>
    <x v="4"/>
    <x v="1"/>
    <s v="L"/>
    <x v="95"/>
    <n v="1331"/>
    <n v="9.33"/>
    <n v="6.92"/>
    <n v="12418.23"/>
    <n v="9210.52"/>
    <n v="3207.71"/>
    <x v="5"/>
    <n v="12"/>
  </r>
  <r>
    <x v="3"/>
    <x v="52"/>
    <x v="5"/>
    <x v="1"/>
    <s v="M"/>
    <x v="96"/>
    <n v="117"/>
    <n v="109.28"/>
    <n v="35.840000000000003"/>
    <n v="12785.76"/>
    <n v="4193.28"/>
    <n v="8592.48"/>
    <x v="4"/>
    <n v="9"/>
  </r>
  <r>
    <x v="3"/>
    <x v="74"/>
    <x v="7"/>
    <x v="0"/>
    <s v="C"/>
    <x v="97"/>
    <n v="5798"/>
    <n v="668.27"/>
    <n v="502.54"/>
    <n v="3874629.46"/>
    <n v="2913726.92"/>
    <n v="960902.54"/>
    <x v="6"/>
    <n v="11"/>
  </r>
  <r>
    <x v="6"/>
    <x v="75"/>
    <x v="1"/>
    <x v="0"/>
    <s v="C"/>
    <x v="98"/>
    <n v="2755"/>
    <n v="154.06"/>
    <n v="90.93"/>
    <n v="424435.3"/>
    <n v="250512.15"/>
    <n v="173923.15"/>
    <x v="0"/>
    <n v="8"/>
  </r>
  <r>
    <x v="1"/>
    <x v="61"/>
    <x v="5"/>
    <x v="0"/>
    <s v="C"/>
    <x v="99"/>
    <n v="7398"/>
    <n v="109.28"/>
    <n v="35.840000000000003"/>
    <n v="808453.44"/>
    <n v="265144.32000000001"/>
    <n v="543309.12"/>
    <x v="3"/>
    <n v="10"/>
  </r>
  <r>
    <x v="0"/>
    <x v="76"/>
    <x v="1"/>
    <x v="0"/>
    <s v="L"/>
    <x v="100"/>
    <n v="3170"/>
    <n v="154.06"/>
    <n v="90.93"/>
    <n v="488370.2"/>
    <n v="288248.09999999998"/>
    <n v="200122.1"/>
    <x v="4"/>
    <n v="6"/>
  </r>
  <r>
    <x v="4"/>
    <x v="77"/>
    <x v="6"/>
    <x v="0"/>
    <s v="H"/>
    <x v="101"/>
    <n v="5544"/>
    <n v="152.58000000000001"/>
    <n v="97.44"/>
    <n v="845903.52"/>
    <n v="540207.35999999999"/>
    <n v="305696.15999999997"/>
    <x v="5"/>
    <n v="3"/>
  </r>
  <r>
    <x v="3"/>
    <x v="78"/>
    <x v="1"/>
    <x v="1"/>
    <s v="L"/>
    <x v="102"/>
    <n v="7025"/>
    <n v="154.06"/>
    <n v="90.93"/>
    <n v="1082271.5"/>
    <n v="638783.25"/>
    <n v="443488.25"/>
    <x v="5"/>
    <n v="6"/>
  </r>
  <r>
    <x v="4"/>
    <x v="56"/>
    <x v="10"/>
    <x v="1"/>
    <s v="M"/>
    <x v="103"/>
    <n v="2149"/>
    <n v="81.73"/>
    <n v="56.67"/>
    <n v="175637.77"/>
    <n v="121783.83"/>
    <n v="53853.94"/>
    <x v="6"/>
    <n v="5"/>
  </r>
  <r>
    <x v="0"/>
    <x v="35"/>
    <x v="10"/>
    <x v="1"/>
    <s v="M"/>
    <x v="104"/>
    <n v="2484"/>
    <n v="81.73"/>
    <n v="56.67"/>
    <n v="203017.32"/>
    <n v="140768.28"/>
    <n v="62249.04"/>
    <x v="2"/>
    <n v="12"/>
  </r>
  <r>
    <x v="0"/>
    <x v="79"/>
    <x v="6"/>
    <x v="0"/>
    <s v="H"/>
    <x v="105"/>
    <n v="1629"/>
    <n v="152.58000000000001"/>
    <n v="97.44"/>
    <n v="248552.82"/>
    <n v="158729.76"/>
    <n v="89823.06"/>
    <x v="1"/>
    <n v="3"/>
  </r>
  <r>
    <x v="2"/>
    <x v="80"/>
    <x v="0"/>
    <x v="0"/>
    <s v="L"/>
    <x v="106"/>
    <n v="213"/>
    <n v="437.2"/>
    <n v="263.33"/>
    <n v="93123.6"/>
    <n v="56089.29"/>
    <n v="37034.31"/>
    <x v="1"/>
    <n v="9"/>
  </r>
  <r>
    <x v="3"/>
    <x v="64"/>
    <x v="9"/>
    <x v="1"/>
    <s v="M"/>
    <x v="107"/>
    <n v="897"/>
    <n v="47.45"/>
    <n v="31.79"/>
    <n v="42562.65"/>
    <n v="28515.63"/>
    <n v="14047.02"/>
    <x v="5"/>
    <n v="5"/>
  </r>
  <r>
    <x v="0"/>
    <x v="81"/>
    <x v="5"/>
    <x v="0"/>
    <s v="M"/>
    <x v="108"/>
    <n v="3374"/>
    <n v="109.28"/>
    <n v="35.840000000000003"/>
    <n v="368710.72"/>
    <n v="120924.16"/>
    <n v="247786.56"/>
    <x v="1"/>
    <n v="11"/>
  </r>
  <r>
    <x v="6"/>
    <x v="70"/>
    <x v="9"/>
    <x v="0"/>
    <s v="L"/>
    <x v="109"/>
    <n v="9367"/>
    <n v="47.45"/>
    <n v="31.79"/>
    <n v="444464.15"/>
    <n v="297776.93"/>
    <n v="146687.22"/>
    <x v="3"/>
    <n v="1"/>
  </r>
  <r>
    <x v="2"/>
    <x v="82"/>
    <x v="2"/>
    <x v="1"/>
    <s v="H"/>
    <x v="110"/>
    <n v="7632"/>
    <n v="255.28"/>
    <n v="159.41999999999999"/>
    <n v="1948296.96"/>
    <n v="1216693.44"/>
    <n v="731603.52"/>
    <x v="1"/>
    <n v="8"/>
  </r>
  <r>
    <x v="0"/>
    <x v="83"/>
    <x v="9"/>
    <x v="0"/>
    <s v="M"/>
    <x v="111"/>
    <n v="8954"/>
    <n v="47.45"/>
    <n v="31.79"/>
    <n v="424867.3"/>
    <n v="284647.65999999997"/>
    <n v="140219.64000000001"/>
    <x v="0"/>
    <n v="9"/>
  </r>
  <r>
    <x v="3"/>
    <x v="5"/>
    <x v="3"/>
    <x v="0"/>
    <s v="C"/>
    <x v="112"/>
    <n v="1150"/>
    <n v="205.7"/>
    <n v="117.11"/>
    <n v="236555"/>
    <n v="134676.5"/>
    <n v="101878.5"/>
    <x v="0"/>
    <n v="9"/>
  </r>
  <r>
    <x v="3"/>
    <x v="27"/>
    <x v="8"/>
    <x v="1"/>
    <s v="H"/>
    <x v="113"/>
    <n v="4071"/>
    <n v="651.21"/>
    <n v="524.96"/>
    <n v="2651075.91"/>
    <n v="2137112.16"/>
    <n v="513963.75"/>
    <x v="4"/>
    <n v="9"/>
  </r>
  <r>
    <x v="2"/>
    <x v="84"/>
    <x v="2"/>
    <x v="1"/>
    <s v="C"/>
    <x v="114"/>
    <n v="4594"/>
    <n v="255.28"/>
    <n v="159.41999999999999"/>
    <n v="1172756.32"/>
    <n v="732375.48"/>
    <n v="440380.84"/>
    <x v="1"/>
    <n v="6"/>
  </r>
  <r>
    <x v="6"/>
    <x v="85"/>
    <x v="6"/>
    <x v="1"/>
    <s v="L"/>
    <x v="115"/>
    <n v="1632"/>
    <n v="152.58000000000001"/>
    <n v="97.44"/>
    <n v="249010.56"/>
    <n v="159022.07999999999"/>
    <n v="89988.479999999996"/>
    <x v="5"/>
    <n v="1"/>
  </r>
  <r>
    <x v="2"/>
    <x v="86"/>
    <x v="7"/>
    <x v="1"/>
    <s v="C"/>
    <x v="116"/>
    <n v="1127"/>
    <n v="668.27"/>
    <n v="502.54"/>
    <n v="753140.29"/>
    <n v="566362.57999999996"/>
    <n v="186777.71"/>
    <x v="7"/>
    <n v="1"/>
  </r>
  <r>
    <x v="4"/>
    <x v="87"/>
    <x v="1"/>
    <x v="1"/>
    <s v="M"/>
    <x v="117"/>
    <n v="1052"/>
    <n v="154.06"/>
    <n v="90.93"/>
    <n v="162071.12"/>
    <n v="95658.36"/>
    <n v="66412.759999999995"/>
    <x v="5"/>
    <n v="3"/>
  </r>
  <r>
    <x v="3"/>
    <x v="65"/>
    <x v="11"/>
    <x v="0"/>
    <s v="H"/>
    <x v="118"/>
    <n v="6413"/>
    <n v="421.89"/>
    <n v="364.69"/>
    <n v="2705580.57"/>
    <n v="2338756.9700000002"/>
    <n v="366823.6"/>
    <x v="3"/>
    <n v="7"/>
  </r>
  <r>
    <x v="4"/>
    <x v="29"/>
    <x v="6"/>
    <x v="1"/>
    <s v="M"/>
    <x v="119"/>
    <n v="4245"/>
    <n v="152.58000000000001"/>
    <n v="97.44"/>
    <n v="647702.1"/>
    <n v="413632.8"/>
    <n v="234069.3"/>
    <x v="1"/>
    <n v="4"/>
  </r>
  <r>
    <x v="3"/>
    <x v="74"/>
    <x v="6"/>
    <x v="0"/>
    <s v="M"/>
    <x v="120"/>
    <n v="8615"/>
    <n v="152.58000000000001"/>
    <n v="97.44"/>
    <n v="1314476.7"/>
    <n v="839445.6"/>
    <n v="475031.1"/>
    <x v="3"/>
    <n v="10"/>
  </r>
  <r>
    <x v="3"/>
    <x v="88"/>
    <x v="2"/>
    <x v="1"/>
    <s v="L"/>
    <x v="121"/>
    <n v="5624"/>
    <n v="255.28"/>
    <n v="159.41999999999999"/>
    <n v="1435694.72"/>
    <n v="896578.08"/>
    <n v="539116.64"/>
    <x v="6"/>
    <n v="12"/>
  </r>
  <r>
    <x v="4"/>
    <x v="59"/>
    <x v="5"/>
    <x v="0"/>
    <s v="C"/>
    <x v="122"/>
    <n v="8399"/>
    <n v="109.28"/>
    <n v="35.840000000000003"/>
    <n v="917842.72"/>
    <n v="301020.15999999997"/>
    <n v="616822.56000000006"/>
    <x v="4"/>
    <n v="9"/>
  </r>
  <r>
    <x v="4"/>
    <x v="89"/>
    <x v="4"/>
    <x v="0"/>
    <s v="M"/>
    <x v="123"/>
    <n v="2104"/>
    <n v="9.33"/>
    <n v="6.92"/>
    <n v="19630.32"/>
    <n v="14559.68"/>
    <n v="5070.6400000000003"/>
    <x v="1"/>
    <n v="9"/>
  </r>
  <r>
    <x v="2"/>
    <x v="42"/>
    <x v="6"/>
    <x v="0"/>
    <s v="H"/>
    <x v="124"/>
    <n v="8929"/>
    <n v="152.58000000000001"/>
    <n v="97.44"/>
    <n v="1362386.82"/>
    <n v="870041.76"/>
    <n v="492345.06"/>
    <x v="3"/>
    <n v="3"/>
  </r>
  <r>
    <x v="3"/>
    <x v="90"/>
    <x v="7"/>
    <x v="0"/>
    <s v="L"/>
    <x v="125"/>
    <n v="3098"/>
    <n v="668.27"/>
    <n v="502.54"/>
    <n v="2070300.46"/>
    <n v="1556868.92"/>
    <n v="513431.54"/>
    <x v="5"/>
    <n v="11"/>
  </r>
  <r>
    <x v="5"/>
    <x v="66"/>
    <x v="5"/>
    <x v="0"/>
    <s v="H"/>
    <x v="126"/>
    <n v="5867"/>
    <n v="109.28"/>
    <n v="35.840000000000003"/>
    <n v="641145.76"/>
    <n v="210273.28"/>
    <n v="430872.48"/>
    <x v="1"/>
    <n v="2"/>
  </r>
  <r>
    <x v="5"/>
    <x v="91"/>
    <x v="0"/>
    <x v="1"/>
    <s v="C"/>
    <x v="127"/>
    <n v="522"/>
    <n v="437.2"/>
    <n v="263.33"/>
    <n v="228218.4"/>
    <n v="137458.26"/>
    <n v="90760.14"/>
    <x v="5"/>
    <n v="8"/>
  </r>
  <r>
    <x v="4"/>
    <x v="50"/>
    <x v="6"/>
    <x v="0"/>
    <s v="L"/>
    <x v="128"/>
    <n v="7379"/>
    <n v="152.58000000000001"/>
    <n v="97.44"/>
    <n v="1125887.82"/>
    <n v="719009.76"/>
    <n v="406878.06"/>
    <x v="0"/>
    <n v="8"/>
  </r>
  <r>
    <x v="4"/>
    <x v="46"/>
    <x v="8"/>
    <x v="1"/>
    <s v="L"/>
    <x v="129"/>
    <n v="8788"/>
    <n v="651.21"/>
    <n v="524.96"/>
    <n v="5722833.4800000004"/>
    <n v="4613348.4800000004"/>
    <n v="1109485"/>
    <x v="4"/>
    <n v="8"/>
  </r>
  <r>
    <x v="4"/>
    <x v="92"/>
    <x v="9"/>
    <x v="1"/>
    <s v="C"/>
    <x v="105"/>
    <n v="4129"/>
    <n v="47.45"/>
    <n v="31.79"/>
    <n v="195921.05"/>
    <n v="131260.91"/>
    <n v="64660.14"/>
    <x v="1"/>
    <n v="3"/>
  </r>
  <r>
    <x v="2"/>
    <x v="80"/>
    <x v="9"/>
    <x v="0"/>
    <s v="C"/>
    <x v="130"/>
    <n v="4811"/>
    <n v="47.45"/>
    <n v="31.79"/>
    <n v="228281.95"/>
    <n v="152941.69"/>
    <n v="75340.259999999995"/>
    <x v="6"/>
    <n v="4"/>
  </r>
  <r>
    <x v="4"/>
    <x v="93"/>
    <x v="2"/>
    <x v="1"/>
    <s v="L"/>
    <x v="131"/>
    <n v="9279"/>
    <n v="255.28"/>
    <n v="159.41999999999999"/>
    <n v="2368743.12"/>
    <n v="1479258.18"/>
    <n v="889484.94"/>
    <x v="4"/>
    <n v="11"/>
  </r>
  <r>
    <x v="4"/>
    <x v="87"/>
    <x v="7"/>
    <x v="1"/>
    <s v="M"/>
    <x v="132"/>
    <n v="8006"/>
    <n v="668.27"/>
    <n v="502.54"/>
    <n v="5350169.62"/>
    <n v="4023335.24"/>
    <n v="1326834.3799999999"/>
    <x v="0"/>
    <n v="1"/>
  </r>
  <r>
    <x v="4"/>
    <x v="94"/>
    <x v="8"/>
    <x v="0"/>
    <s v="M"/>
    <x v="133"/>
    <n v="8496"/>
    <n v="651.21"/>
    <n v="524.96"/>
    <n v="5532680.1600000001"/>
    <n v="4460060.16"/>
    <n v="1072620"/>
    <x v="4"/>
    <n v="4"/>
  </r>
  <r>
    <x v="3"/>
    <x v="95"/>
    <x v="7"/>
    <x v="1"/>
    <s v="H"/>
    <x v="134"/>
    <n v="285"/>
    <n v="668.27"/>
    <n v="502.54"/>
    <n v="190456.95"/>
    <n v="143223.9"/>
    <n v="47233.05"/>
    <x v="6"/>
    <n v="1"/>
  </r>
  <r>
    <x v="2"/>
    <x v="43"/>
    <x v="10"/>
    <x v="0"/>
    <s v="H"/>
    <x v="135"/>
    <n v="9942"/>
    <n v="81.73"/>
    <n v="56.67"/>
    <n v="812559.66"/>
    <n v="563413.14"/>
    <n v="249146.52"/>
    <x v="6"/>
    <n v="2"/>
  </r>
  <r>
    <x v="3"/>
    <x v="96"/>
    <x v="11"/>
    <x v="1"/>
    <s v="M"/>
    <x v="136"/>
    <n v="6064"/>
    <n v="421.89"/>
    <n v="364.69"/>
    <n v="2558340.96"/>
    <n v="2211480.16"/>
    <n v="346860.79999999999"/>
    <x v="0"/>
    <n v="11"/>
  </r>
  <r>
    <x v="2"/>
    <x v="20"/>
    <x v="11"/>
    <x v="0"/>
    <s v="M"/>
    <x v="137"/>
    <n v="4281"/>
    <n v="421.89"/>
    <n v="364.69"/>
    <n v="1806111.09"/>
    <n v="1561237.89"/>
    <n v="244873.2"/>
    <x v="4"/>
    <n v="1"/>
  </r>
  <r>
    <x v="4"/>
    <x v="97"/>
    <x v="10"/>
    <x v="1"/>
    <s v="H"/>
    <x v="138"/>
    <n v="2256"/>
    <n v="81.73"/>
    <n v="56.67"/>
    <n v="184382.88"/>
    <n v="127847.52"/>
    <n v="56535.360000000001"/>
    <x v="1"/>
    <n v="2"/>
  </r>
  <r>
    <x v="0"/>
    <x v="98"/>
    <x v="6"/>
    <x v="0"/>
    <s v="M"/>
    <x v="139"/>
    <n v="4679"/>
    <n v="152.58000000000001"/>
    <n v="97.44"/>
    <n v="713921.82"/>
    <n v="455921.76"/>
    <n v="258000.06"/>
    <x v="6"/>
    <n v="4"/>
  </r>
  <r>
    <x v="4"/>
    <x v="99"/>
    <x v="0"/>
    <x v="1"/>
    <s v="H"/>
    <x v="140"/>
    <n v="8275"/>
    <n v="437.2"/>
    <n v="263.33"/>
    <n v="3617830"/>
    <n v="2179055.75"/>
    <n v="1438774.25"/>
    <x v="7"/>
    <n v="7"/>
  </r>
  <r>
    <x v="3"/>
    <x v="71"/>
    <x v="4"/>
    <x v="0"/>
    <s v="H"/>
    <x v="141"/>
    <n v="6798"/>
    <n v="9.33"/>
    <n v="6.92"/>
    <n v="63425.34"/>
    <n v="47042.16"/>
    <n v="16383.18"/>
    <x v="7"/>
    <n v="4"/>
  </r>
  <r>
    <x v="4"/>
    <x v="18"/>
    <x v="2"/>
    <x v="1"/>
    <s v="M"/>
    <x v="142"/>
    <n v="6035"/>
    <n v="255.28"/>
    <n v="159.41999999999999"/>
    <n v="1540614.8"/>
    <n v="962099.7"/>
    <n v="578515.1"/>
    <x v="0"/>
    <n v="5"/>
  </r>
  <r>
    <x v="2"/>
    <x v="100"/>
    <x v="2"/>
    <x v="1"/>
    <s v="H"/>
    <x v="143"/>
    <n v="8803"/>
    <n v="255.28"/>
    <n v="159.41999999999999"/>
    <n v="2247229.84"/>
    <n v="1403374.26"/>
    <n v="843855.58"/>
    <x v="4"/>
    <n v="8"/>
  </r>
  <r>
    <x v="4"/>
    <x v="99"/>
    <x v="6"/>
    <x v="0"/>
    <s v="C"/>
    <x v="144"/>
    <n v="9951"/>
    <n v="152.58000000000001"/>
    <n v="97.44"/>
    <n v="1518323.58"/>
    <n v="969625.44"/>
    <n v="548698.14"/>
    <x v="6"/>
    <n v="9"/>
  </r>
  <r>
    <x v="3"/>
    <x v="90"/>
    <x v="3"/>
    <x v="0"/>
    <s v="M"/>
    <x v="145"/>
    <n v="1358"/>
    <n v="205.7"/>
    <n v="117.11"/>
    <n v="279340.59999999998"/>
    <n v="159035.38"/>
    <n v="120305.22"/>
    <x v="6"/>
    <n v="10"/>
  </r>
  <r>
    <x v="3"/>
    <x v="78"/>
    <x v="3"/>
    <x v="0"/>
    <s v="M"/>
    <x v="146"/>
    <n v="6936"/>
    <n v="205.7"/>
    <n v="117.11"/>
    <n v="1426735.2"/>
    <n v="812274.96"/>
    <n v="614460.24"/>
    <x v="0"/>
    <n v="7"/>
  </r>
  <r>
    <x v="3"/>
    <x v="96"/>
    <x v="4"/>
    <x v="0"/>
    <s v="L"/>
    <x v="147"/>
    <n v="7627"/>
    <n v="9.33"/>
    <n v="6.92"/>
    <n v="71159.91"/>
    <n v="52778.84"/>
    <n v="18381.07"/>
    <x v="1"/>
    <n v="11"/>
  </r>
  <r>
    <x v="4"/>
    <x v="77"/>
    <x v="6"/>
    <x v="0"/>
    <s v="C"/>
    <x v="148"/>
    <n v="6405"/>
    <n v="152.58000000000001"/>
    <n v="97.44"/>
    <n v="977274.9"/>
    <n v="624103.19999999995"/>
    <n v="353171.7"/>
    <x v="3"/>
    <n v="3"/>
  </r>
  <r>
    <x v="5"/>
    <x v="101"/>
    <x v="3"/>
    <x v="1"/>
    <s v="M"/>
    <x v="149"/>
    <n v="3274"/>
    <n v="205.7"/>
    <n v="117.11"/>
    <n v="673461.8"/>
    <n v="383418.14"/>
    <n v="290043.65999999997"/>
    <x v="1"/>
    <n v="7"/>
  </r>
  <r>
    <x v="4"/>
    <x v="13"/>
    <x v="2"/>
    <x v="0"/>
    <s v="C"/>
    <x v="150"/>
    <n v="271"/>
    <n v="255.28"/>
    <n v="159.41999999999999"/>
    <n v="69180.88"/>
    <n v="43202.82"/>
    <n v="25978.06"/>
    <x v="1"/>
    <n v="1"/>
  </r>
  <r>
    <x v="4"/>
    <x v="13"/>
    <x v="5"/>
    <x v="1"/>
    <s v="C"/>
    <x v="52"/>
    <n v="6463"/>
    <n v="109.28"/>
    <n v="35.840000000000003"/>
    <n v="706276.64"/>
    <n v="231633.92000000001"/>
    <n v="474642.72"/>
    <x v="2"/>
    <n v="6"/>
  </r>
  <r>
    <x v="4"/>
    <x v="102"/>
    <x v="4"/>
    <x v="0"/>
    <s v="H"/>
    <x v="151"/>
    <n v="2949"/>
    <n v="9.33"/>
    <n v="6.92"/>
    <n v="27514.17"/>
    <n v="20407.080000000002"/>
    <n v="7107.09"/>
    <x v="6"/>
    <n v="12"/>
  </r>
  <r>
    <x v="3"/>
    <x v="103"/>
    <x v="11"/>
    <x v="0"/>
    <s v="H"/>
    <x v="152"/>
    <n v="7859"/>
    <n v="421.89"/>
    <n v="364.69"/>
    <n v="3315633.51"/>
    <n v="2866098.71"/>
    <n v="449534.8"/>
    <x v="7"/>
    <n v="3"/>
  </r>
  <r>
    <x v="4"/>
    <x v="67"/>
    <x v="2"/>
    <x v="1"/>
    <s v="C"/>
    <x v="153"/>
    <n v="1353"/>
    <n v="255.28"/>
    <n v="159.41999999999999"/>
    <n v="345393.84"/>
    <n v="215695.26"/>
    <n v="129698.58"/>
    <x v="3"/>
    <n v="7"/>
  </r>
  <r>
    <x v="3"/>
    <x v="104"/>
    <x v="6"/>
    <x v="1"/>
    <s v="C"/>
    <x v="154"/>
    <n v="624"/>
    <n v="152.58000000000001"/>
    <n v="97.44"/>
    <n v="95209.919999999998"/>
    <n v="60802.559999999998"/>
    <n v="34407.360000000001"/>
    <x v="6"/>
    <n v="7"/>
  </r>
  <r>
    <x v="2"/>
    <x v="84"/>
    <x v="8"/>
    <x v="1"/>
    <s v="H"/>
    <x v="155"/>
    <n v="4897"/>
    <n v="651.21"/>
    <n v="524.96"/>
    <n v="3188975.37"/>
    <n v="2570729.12"/>
    <n v="618246.25"/>
    <x v="2"/>
    <n v="8"/>
  </r>
  <r>
    <x v="4"/>
    <x v="105"/>
    <x v="11"/>
    <x v="0"/>
    <s v="L"/>
    <x v="156"/>
    <n v="424"/>
    <n v="421.89"/>
    <n v="364.69"/>
    <n v="178881.36"/>
    <n v="154628.56"/>
    <n v="24252.799999999999"/>
    <x v="0"/>
    <n v="12"/>
  </r>
  <r>
    <x v="0"/>
    <x v="106"/>
    <x v="8"/>
    <x v="0"/>
    <s v="L"/>
    <x v="157"/>
    <n v="5494"/>
    <n v="651.21"/>
    <n v="524.96"/>
    <n v="3577747.74"/>
    <n v="2884130.24"/>
    <n v="693617.5"/>
    <x v="5"/>
    <n v="5"/>
  </r>
  <r>
    <x v="4"/>
    <x v="107"/>
    <x v="7"/>
    <x v="1"/>
    <s v="L"/>
    <x v="158"/>
    <n v="5423"/>
    <n v="668.27"/>
    <n v="502.54"/>
    <n v="3624028.21"/>
    <n v="2725274.42"/>
    <n v="898753.79"/>
    <x v="7"/>
    <n v="7"/>
  </r>
  <r>
    <x v="6"/>
    <x v="85"/>
    <x v="10"/>
    <x v="0"/>
    <s v="L"/>
    <x v="159"/>
    <n v="7559"/>
    <n v="81.73"/>
    <n v="56.67"/>
    <n v="617797.06999999995"/>
    <n v="428368.53"/>
    <n v="189428.54"/>
    <x v="7"/>
    <n v="7"/>
  </r>
  <r>
    <x v="0"/>
    <x v="108"/>
    <x v="8"/>
    <x v="1"/>
    <s v="C"/>
    <x v="160"/>
    <n v="6283"/>
    <n v="651.21"/>
    <n v="524.96"/>
    <n v="4091552.43"/>
    <n v="3298323.68"/>
    <n v="793228.75"/>
    <x v="1"/>
    <n v="9"/>
  </r>
  <r>
    <x v="4"/>
    <x v="89"/>
    <x v="1"/>
    <x v="1"/>
    <s v="H"/>
    <x v="161"/>
    <n v="8006"/>
    <n v="154.06"/>
    <n v="90.93"/>
    <n v="1233404.3600000001"/>
    <n v="727985.58"/>
    <n v="505418.78"/>
    <x v="4"/>
    <n v="11"/>
  </r>
  <r>
    <x v="3"/>
    <x v="109"/>
    <x v="8"/>
    <x v="1"/>
    <s v="H"/>
    <x v="162"/>
    <n v="6170"/>
    <n v="651.21"/>
    <n v="524.96"/>
    <n v="4017965.7"/>
    <n v="3239003.2"/>
    <n v="778962.5"/>
    <x v="5"/>
    <n v="8"/>
  </r>
  <r>
    <x v="0"/>
    <x v="110"/>
    <x v="5"/>
    <x v="0"/>
    <s v="H"/>
    <x v="163"/>
    <n v="6249"/>
    <n v="109.28"/>
    <n v="35.840000000000003"/>
    <n v="682890.72"/>
    <n v="223964.16"/>
    <n v="458926.56"/>
    <x v="4"/>
    <n v="12"/>
  </r>
  <r>
    <x v="4"/>
    <x v="107"/>
    <x v="1"/>
    <x v="1"/>
    <s v="C"/>
    <x v="164"/>
    <n v="748"/>
    <n v="154.06"/>
    <n v="90.93"/>
    <n v="115236.88"/>
    <n v="68015.64"/>
    <n v="47221.24"/>
    <x v="0"/>
    <n v="5"/>
  </r>
  <r>
    <x v="2"/>
    <x v="2"/>
    <x v="9"/>
    <x v="1"/>
    <s v="H"/>
    <x v="165"/>
    <n v="4203"/>
    <n v="47.45"/>
    <n v="31.79"/>
    <n v="199432.35"/>
    <n v="133613.37"/>
    <n v="65818.98"/>
    <x v="5"/>
    <n v="10"/>
  </r>
  <r>
    <x v="4"/>
    <x v="111"/>
    <x v="8"/>
    <x v="0"/>
    <s v="L"/>
    <x v="166"/>
    <n v="8180"/>
    <n v="651.21"/>
    <n v="524.96"/>
    <n v="5326897.8"/>
    <n v="4294172.8"/>
    <n v="1032725"/>
    <x v="6"/>
    <n v="3"/>
  </r>
  <r>
    <x v="4"/>
    <x v="13"/>
    <x v="8"/>
    <x v="1"/>
    <s v="C"/>
    <x v="167"/>
    <n v="6280"/>
    <n v="651.21"/>
    <n v="524.96"/>
    <n v="4089598.8"/>
    <n v="3296748.8"/>
    <n v="792850"/>
    <x v="1"/>
    <n v="2"/>
  </r>
  <r>
    <x v="4"/>
    <x v="55"/>
    <x v="7"/>
    <x v="1"/>
    <s v="C"/>
    <x v="168"/>
    <n v="9131"/>
    <n v="668.27"/>
    <n v="502.54"/>
    <n v="6101973.3700000001"/>
    <n v="4588692.74"/>
    <n v="1513280.63"/>
    <x v="0"/>
    <n v="8"/>
  </r>
  <r>
    <x v="3"/>
    <x v="27"/>
    <x v="10"/>
    <x v="1"/>
    <s v="H"/>
    <x v="169"/>
    <n v="9396"/>
    <n v="81.73"/>
    <n v="56.67"/>
    <n v="767935.08"/>
    <n v="532471.31999999995"/>
    <n v="235463.76"/>
    <x v="7"/>
    <n v="7"/>
  </r>
  <r>
    <x v="4"/>
    <x v="50"/>
    <x v="5"/>
    <x v="0"/>
    <s v="C"/>
    <x v="170"/>
    <n v="6765"/>
    <n v="109.28"/>
    <n v="35.840000000000003"/>
    <n v="739279.2"/>
    <n v="242457.60000000001"/>
    <n v="496821.6"/>
    <x v="3"/>
    <n v="12"/>
  </r>
  <r>
    <x v="3"/>
    <x v="112"/>
    <x v="10"/>
    <x v="0"/>
    <s v="C"/>
    <x v="171"/>
    <n v="2964"/>
    <n v="81.73"/>
    <n v="56.67"/>
    <n v="242247.72"/>
    <n v="167969.88"/>
    <n v="74277.84"/>
    <x v="3"/>
    <n v="1"/>
  </r>
  <r>
    <x v="3"/>
    <x v="3"/>
    <x v="8"/>
    <x v="0"/>
    <s v="C"/>
    <x v="123"/>
    <n v="6746"/>
    <n v="651.21"/>
    <n v="524.96"/>
    <n v="4393062.66"/>
    <n v="3541380.16"/>
    <n v="851682.5"/>
    <x v="1"/>
    <n v="9"/>
  </r>
  <r>
    <x v="0"/>
    <x v="23"/>
    <x v="8"/>
    <x v="1"/>
    <s v="C"/>
    <x v="172"/>
    <n v="8898"/>
    <n v="651.21"/>
    <n v="524.96"/>
    <n v="5794466.5800000001"/>
    <n v="4671094.08"/>
    <n v="1123372.5"/>
    <x v="0"/>
    <n v="3"/>
  </r>
  <r>
    <x v="1"/>
    <x v="113"/>
    <x v="5"/>
    <x v="1"/>
    <s v="H"/>
    <x v="173"/>
    <n v="7237"/>
    <n v="109.28"/>
    <n v="35.840000000000003"/>
    <n v="790859.36"/>
    <n v="259374.07999999999"/>
    <n v="531485.28"/>
    <x v="5"/>
    <n v="11"/>
  </r>
  <r>
    <x v="3"/>
    <x v="114"/>
    <x v="10"/>
    <x v="0"/>
    <s v="H"/>
    <x v="174"/>
    <n v="1612"/>
    <n v="81.73"/>
    <n v="56.67"/>
    <n v="131748.76"/>
    <n v="91352.04"/>
    <n v="40396.720000000001"/>
    <x v="1"/>
    <n v="11"/>
  </r>
  <r>
    <x v="5"/>
    <x v="28"/>
    <x v="9"/>
    <x v="0"/>
    <s v="L"/>
    <x v="175"/>
    <n v="8904"/>
    <n v="47.45"/>
    <n v="31.79"/>
    <n v="422494.8"/>
    <n v="283058.15999999997"/>
    <n v="139436.64000000001"/>
    <x v="5"/>
    <n v="7"/>
  </r>
  <r>
    <x v="4"/>
    <x v="105"/>
    <x v="10"/>
    <x v="0"/>
    <s v="H"/>
    <x v="176"/>
    <n v="8022"/>
    <n v="81.73"/>
    <n v="56.67"/>
    <n v="655638.06000000006"/>
    <n v="454606.74"/>
    <n v="201031.32"/>
    <x v="7"/>
    <n v="3"/>
  </r>
  <r>
    <x v="6"/>
    <x v="115"/>
    <x v="10"/>
    <x v="1"/>
    <s v="H"/>
    <x v="177"/>
    <n v="4909"/>
    <n v="81.73"/>
    <n v="56.67"/>
    <n v="401212.57"/>
    <n v="278193.03000000003"/>
    <n v="123019.54"/>
    <x v="3"/>
    <n v="7"/>
  </r>
  <r>
    <x v="2"/>
    <x v="54"/>
    <x v="10"/>
    <x v="1"/>
    <s v="L"/>
    <x v="178"/>
    <n v="7539"/>
    <n v="81.73"/>
    <n v="56.67"/>
    <n v="616162.47"/>
    <n v="427235.13"/>
    <n v="188927.34"/>
    <x v="4"/>
    <n v="12"/>
  </r>
  <r>
    <x v="3"/>
    <x v="116"/>
    <x v="8"/>
    <x v="0"/>
    <s v="M"/>
    <x v="179"/>
    <n v="917"/>
    <n v="651.21"/>
    <n v="524.96"/>
    <n v="597159.56999999995"/>
    <n v="481388.32"/>
    <n v="115771.25"/>
    <x v="2"/>
    <n v="5"/>
  </r>
  <r>
    <x v="6"/>
    <x v="117"/>
    <x v="11"/>
    <x v="1"/>
    <s v="L"/>
    <x v="180"/>
    <n v="2079"/>
    <n v="421.89"/>
    <n v="364.69"/>
    <n v="877109.31"/>
    <n v="758190.51"/>
    <n v="118918.8"/>
    <x v="3"/>
    <n v="11"/>
  </r>
  <r>
    <x v="0"/>
    <x v="35"/>
    <x v="11"/>
    <x v="0"/>
    <s v="M"/>
    <x v="181"/>
    <n v="5093"/>
    <n v="421.89"/>
    <n v="364.69"/>
    <n v="2148685.77"/>
    <n v="1857366.17"/>
    <n v="291319.59999999998"/>
    <x v="3"/>
    <n v="12"/>
  </r>
  <r>
    <x v="3"/>
    <x v="118"/>
    <x v="6"/>
    <x v="0"/>
    <s v="L"/>
    <x v="182"/>
    <n v="6056"/>
    <n v="152.58000000000001"/>
    <n v="97.44"/>
    <n v="924024.48"/>
    <n v="590096.64000000001"/>
    <n v="333927.84000000003"/>
    <x v="0"/>
    <n v="1"/>
  </r>
  <r>
    <x v="0"/>
    <x v="119"/>
    <x v="2"/>
    <x v="0"/>
    <s v="H"/>
    <x v="183"/>
    <n v="8099"/>
    <n v="255.28"/>
    <n v="159.41999999999999"/>
    <n v="2067512.72"/>
    <n v="1291142.58"/>
    <n v="776370.14"/>
    <x v="0"/>
    <n v="12"/>
  </r>
  <r>
    <x v="2"/>
    <x v="84"/>
    <x v="0"/>
    <x v="0"/>
    <s v="L"/>
    <x v="184"/>
    <n v="6384"/>
    <n v="437.2"/>
    <n v="263.33"/>
    <n v="2791084.8"/>
    <n v="1681098.72"/>
    <n v="1109986.08"/>
    <x v="2"/>
    <n v="12"/>
  </r>
  <r>
    <x v="5"/>
    <x v="120"/>
    <x v="7"/>
    <x v="1"/>
    <s v="M"/>
    <x v="185"/>
    <n v="3101"/>
    <n v="668.27"/>
    <n v="502.54"/>
    <n v="2072305.27"/>
    <n v="1558376.54"/>
    <n v="513928.73"/>
    <x v="6"/>
    <n v="3"/>
  </r>
  <r>
    <x v="4"/>
    <x v="30"/>
    <x v="10"/>
    <x v="0"/>
    <s v="H"/>
    <x v="186"/>
    <n v="2476"/>
    <n v="81.73"/>
    <n v="56.67"/>
    <n v="202363.48"/>
    <n v="140314.92000000001"/>
    <n v="62048.56"/>
    <x v="5"/>
    <n v="12"/>
  </r>
  <r>
    <x v="1"/>
    <x v="61"/>
    <x v="2"/>
    <x v="0"/>
    <s v="C"/>
    <x v="187"/>
    <n v="5763"/>
    <n v="255.28"/>
    <n v="159.41999999999999"/>
    <n v="1471178.64"/>
    <n v="918737.46"/>
    <n v="552441.18000000005"/>
    <x v="4"/>
    <n v="2"/>
  </r>
  <r>
    <x v="4"/>
    <x v="94"/>
    <x v="9"/>
    <x v="1"/>
    <s v="L"/>
    <x v="188"/>
    <n v="6247"/>
    <n v="47.45"/>
    <n v="31.79"/>
    <n v="296420.15000000002"/>
    <n v="198592.13"/>
    <n v="97828.02"/>
    <x v="5"/>
    <n v="3"/>
  </r>
  <r>
    <x v="1"/>
    <x v="1"/>
    <x v="1"/>
    <x v="0"/>
    <s v="L"/>
    <x v="189"/>
    <n v="4247"/>
    <n v="154.06"/>
    <n v="90.93"/>
    <n v="654292.81999999995"/>
    <n v="386179.71"/>
    <n v="268113.11"/>
    <x v="2"/>
    <n v="10"/>
  </r>
  <r>
    <x v="0"/>
    <x v="35"/>
    <x v="9"/>
    <x v="0"/>
    <s v="C"/>
    <x v="190"/>
    <n v="2111"/>
    <n v="47.45"/>
    <n v="31.79"/>
    <n v="100166.95"/>
    <n v="67108.69"/>
    <n v="33058.26"/>
    <x v="1"/>
    <n v="12"/>
  </r>
  <r>
    <x v="0"/>
    <x v="110"/>
    <x v="7"/>
    <x v="1"/>
    <s v="L"/>
    <x v="191"/>
    <n v="9219"/>
    <n v="668.27"/>
    <n v="502.54"/>
    <n v="6160781.1299999999"/>
    <n v="4632916.26"/>
    <n v="1527864.87"/>
    <x v="2"/>
    <n v="3"/>
  </r>
  <r>
    <x v="4"/>
    <x v="121"/>
    <x v="2"/>
    <x v="1"/>
    <s v="L"/>
    <x v="192"/>
    <n v="6982"/>
    <n v="255.28"/>
    <n v="159.41999999999999"/>
    <n v="1782364.96"/>
    <n v="1113070.44"/>
    <n v="669294.52"/>
    <x v="1"/>
    <n v="1"/>
  </r>
  <r>
    <x v="4"/>
    <x v="122"/>
    <x v="5"/>
    <x v="1"/>
    <s v="L"/>
    <x v="193"/>
    <n v="3843"/>
    <n v="109.28"/>
    <n v="35.840000000000003"/>
    <n v="419963.04"/>
    <n v="137733.12"/>
    <n v="282229.92"/>
    <x v="6"/>
    <n v="4"/>
  </r>
  <r>
    <x v="3"/>
    <x v="62"/>
    <x v="4"/>
    <x v="1"/>
    <s v="H"/>
    <x v="194"/>
    <n v="274"/>
    <n v="9.33"/>
    <n v="6.92"/>
    <n v="2556.42"/>
    <n v="1896.08"/>
    <n v="660.34"/>
    <x v="3"/>
    <n v="5"/>
  </r>
  <r>
    <x v="5"/>
    <x v="123"/>
    <x v="3"/>
    <x v="0"/>
    <s v="M"/>
    <x v="195"/>
    <n v="3782"/>
    <n v="205.7"/>
    <n v="117.11"/>
    <n v="777957.4"/>
    <n v="442910.02"/>
    <n v="335047.38"/>
    <x v="7"/>
    <n v="6"/>
  </r>
  <r>
    <x v="2"/>
    <x v="80"/>
    <x v="10"/>
    <x v="1"/>
    <s v="L"/>
    <x v="196"/>
    <n v="3901"/>
    <n v="81.73"/>
    <n v="56.67"/>
    <n v="318828.73"/>
    <n v="221069.67"/>
    <n v="97759.06"/>
    <x v="5"/>
    <n v="9"/>
  </r>
  <r>
    <x v="3"/>
    <x v="52"/>
    <x v="2"/>
    <x v="1"/>
    <s v="H"/>
    <x v="197"/>
    <n v="7200"/>
    <n v="255.28"/>
    <n v="159.41999999999999"/>
    <n v="1838016"/>
    <n v="1147824"/>
    <n v="690192"/>
    <x v="7"/>
    <n v="3"/>
  </r>
  <r>
    <x v="4"/>
    <x v="59"/>
    <x v="7"/>
    <x v="0"/>
    <s v="L"/>
    <x v="198"/>
    <n v="2278"/>
    <n v="668.27"/>
    <n v="502.54"/>
    <n v="1522319.06"/>
    <n v="1144786.1200000001"/>
    <n v="377532.94"/>
    <x v="4"/>
    <n v="1"/>
  </r>
  <r>
    <x v="2"/>
    <x v="82"/>
    <x v="10"/>
    <x v="0"/>
    <s v="M"/>
    <x v="177"/>
    <n v="4763"/>
    <n v="81.73"/>
    <n v="56.67"/>
    <n v="389279.99"/>
    <n v="269919.21000000002"/>
    <n v="119360.78"/>
    <x v="3"/>
    <n v="7"/>
  </r>
  <r>
    <x v="2"/>
    <x v="124"/>
    <x v="6"/>
    <x v="1"/>
    <s v="L"/>
    <x v="199"/>
    <n v="2317"/>
    <n v="152.58000000000001"/>
    <n v="97.44"/>
    <n v="353527.86"/>
    <n v="225768.48"/>
    <n v="127759.38"/>
    <x v="2"/>
    <n v="6"/>
  </r>
  <r>
    <x v="6"/>
    <x v="70"/>
    <x v="11"/>
    <x v="0"/>
    <s v="M"/>
    <x v="200"/>
    <n v="9633"/>
    <n v="421.89"/>
    <n v="364.69"/>
    <n v="4064066.37"/>
    <n v="3513058.77"/>
    <n v="551007.6"/>
    <x v="5"/>
    <n v="8"/>
  </r>
  <r>
    <x v="3"/>
    <x v="31"/>
    <x v="1"/>
    <x v="1"/>
    <s v="C"/>
    <x v="124"/>
    <n v="3434"/>
    <n v="154.06"/>
    <n v="90.93"/>
    <n v="529042.04"/>
    <n v="312253.62"/>
    <n v="216788.42"/>
    <x v="3"/>
    <n v="3"/>
  </r>
  <r>
    <x v="6"/>
    <x v="125"/>
    <x v="1"/>
    <x v="0"/>
    <s v="M"/>
    <x v="201"/>
    <n v="7475"/>
    <n v="154.06"/>
    <n v="90.93"/>
    <n v="1151598.5"/>
    <n v="679701.75"/>
    <n v="471896.75"/>
    <x v="3"/>
    <n v="1"/>
  </r>
  <r>
    <x v="3"/>
    <x v="27"/>
    <x v="3"/>
    <x v="1"/>
    <s v="L"/>
    <x v="202"/>
    <n v="7542"/>
    <n v="205.7"/>
    <n v="117.11"/>
    <n v="1551389.4"/>
    <n v="883243.62"/>
    <n v="668145.78"/>
    <x v="0"/>
    <n v="2"/>
  </r>
  <r>
    <x v="4"/>
    <x v="126"/>
    <x v="1"/>
    <x v="1"/>
    <s v="C"/>
    <x v="203"/>
    <n v="6452"/>
    <n v="154.06"/>
    <n v="90.93"/>
    <n v="993995.12"/>
    <n v="586680.36"/>
    <n v="407314.76"/>
    <x v="0"/>
    <n v="1"/>
  </r>
  <r>
    <x v="6"/>
    <x v="127"/>
    <x v="7"/>
    <x v="0"/>
    <s v="L"/>
    <x v="204"/>
    <n v="9055"/>
    <n v="668.27"/>
    <n v="502.54"/>
    <n v="6051184.8499999996"/>
    <n v="4550499.7"/>
    <n v="1500685.15"/>
    <x v="3"/>
    <n v="2"/>
  </r>
  <r>
    <x v="3"/>
    <x v="22"/>
    <x v="10"/>
    <x v="1"/>
    <s v="L"/>
    <x v="205"/>
    <n v="7230"/>
    <n v="81.73"/>
    <n v="56.67"/>
    <n v="590907.9"/>
    <n v="409724.1"/>
    <n v="181183.8"/>
    <x v="4"/>
    <n v="2"/>
  </r>
  <r>
    <x v="3"/>
    <x v="128"/>
    <x v="8"/>
    <x v="1"/>
    <s v="M"/>
    <x v="206"/>
    <n v="4888"/>
    <n v="651.21"/>
    <n v="524.96"/>
    <n v="3183114.48"/>
    <n v="2566004.48"/>
    <n v="617110"/>
    <x v="5"/>
    <n v="6"/>
  </r>
  <r>
    <x v="4"/>
    <x v="18"/>
    <x v="5"/>
    <x v="1"/>
    <s v="L"/>
    <x v="207"/>
    <n v="2972"/>
    <n v="109.28"/>
    <n v="35.840000000000003"/>
    <n v="324780.15999999997"/>
    <n v="106516.48"/>
    <n v="218263.67999999999"/>
    <x v="6"/>
    <n v="3"/>
  </r>
  <r>
    <x v="4"/>
    <x v="129"/>
    <x v="7"/>
    <x v="1"/>
    <s v="C"/>
    <x v="208"/>
    <n v="4455"/>
    <n v="668.27"/>
    <n v="502.54"/>
    <n v="2977142.85"/>
    <n v="2238815.7000000002"/>
    <n v="738327.15"/>
    <x v="0"/>
    <n v="4"/>
  </r>
  <r>
    <x v="6"/>
    <x v="37"/>
    <x v="11"/>
    <x v="1"/>
    <s v="H"/>
    <x v="140"/>
    <n v="9341"/>
    <n v="421.89"/>
    <n v="364.69"/>
    <n v="3940874.49"/>
    <n v="3406569.29"/>
    <n v="534305.19999999995"/>
    <x v="7"/>
    <n v="7"/>
  </r>
  <r>
    <x v="4"/>
    <x v="130"/>
    <x v="4"/>
    <x v="0"/>
    <s v="L"/>
    <x v="209"/>
    <n v="9669"/>
    <n v="9.33"/>
    <n v="6.92"/>
    <n v="90211.77"/>
    <n v="66909.48"/>
    <n v="23302.29"/>
    <x v="3"/>
    <n v="10"/>
  </r>
  <r>
    <x v="4"/>
    <x v="130"/>
    <x v="2"/>
    <x v="0"/>
    <s v="L"/>
    <x v="210"/>
    <n v="4503"/>
    <n v="255.28"/>
    <n v="159.41999999999999"/>
    <n v="1149525.8400000001"/>
    <n v="717868.26"/>
    <n v="431657.58"/>
    <x v="2"/>
    <n v="11"/>
  </r>
  <r>
    <x v="3"/>
    <x v="31"/>
    <x v="5"/>
    <x v="1"/>
    <s v="L"/>
    <x v="211"/>
    <n v="4944"/>
    <n v="109.28"/>
    <n v="35.840000000000003"/>
    <n v="540280.31999999995"/>
    <n v="177192.95999999999"/>
    <n v="363087.35999999999"/>
    <x v="0"/>
    <n v="3"/>
  </r>
  <r>
    <x v="3"/>
    <x v="9"/>
    <x v="1"/>
    <x v="1"/>
    <s v="C"/>
    <x v="212"/>
    <n v="9121"/>
    <n v="154.06"/>
    <n v="90.93"/>
    <n v="1405181.26"/>
    <n v="829372.53"/>
    <n v="575808.73"/>
    <x v="2"/>
    <n v="8"/>
  </r>
  <r>
    <x v="3"/>
    <x v="131"/>
    <x v="10"/>
    <x v="0"/>
    <s v="C"/>
    <x v="67"/>
    <n v="7196"/>
    <n v="81.73"/>
    <n v="56.67"/>
    <n v="588129.07999999996"/>
    <n v="407797.32"/>
    <n v="180331.76"/>
    <x v="2"/>
    <n v="1"/>
  </r>
  <r>
    <x v="3"/>
    <x v="103"/>
    <x v="4"/>
    <x v="0"/>
    <s v="C"/>
    <x v="213"/>
    <n v="6360"/>
    <n v="9.33"/>
    <n v="6.92"/>
    <n v="59338.8"/>
    <n v="44011.199999999997"/>
    <n v="15327.6"/>
    <x v="2"/>
    <n v="10"/>
  </r>
  <r>
    <x v="0"/>
    <x v="0"/>
    <x v="2"/>
    <x v="0"/>
    <s v="M"/>
    <x v="104"/>
    <n v="5837"/>
    <n v="255.28"/>
    <n v="159.41999999999999"/>
    <n v="1490069.36"/>
    <n v="930534.54"/>
    <n v="559534.81999999995"/>
    <x v="2"/>
    <n v="12"/>
  </r>
  <r>
    <x v="6"/>
    <x v="75"/>
    <x v="1"/>
    <x v="1"/>
    <s v="C"/>
    <x v="214"/>
    <n v="1882"/>
    <n v="154.06"/>
    <n v="90.93"/>
    <n v="289940.92"/>
    <n v="171130.26"/>
    <n v="118810.66"/>
    <x v="1"/>
    <n v="8"/>
  </r>
  <r>
    <x v="4"/>
    <x v="132"/>
    <x v="5"/>
    <x v="0"/>
    <s v="H"/>
    <x v="215"/>
    <n v="2782"/>
    <n v="109.28"/>
    <n v="35.840000000000003"/>
    <n v="304016.96000000002"/>
    <n v="99706.880000000005"/>
    <n v="204310.08"/>
    <x v="5"/>
    <n v="3"/>
  </r>
  <r>
    <x v="6"/>
    <x v="133"/>
    <x v="6"/>
    <x v="0"/>
    <s v="M"/>
    <x v="216"/>
    <n v="3853"/>
    <n v="152.58000000000001"/>
    <n v="97.44"/>
    <n v="587890.74"/>
    <n v="375436.32"/>
    <n v="212454.42"/>
    <x v="5"/>
    <n v="4"/>
  </r>
  <r>
    <x v="0"/>
    <x v="76"/>
    <x v="7"/>
    <x v="1"/>
    <s v="M"/>
    <x v="217"/>
    <n v="2445"/>
    <n v="668.27"/>
    <n v="502.54"/>
    <n v="1633920.15"/>
    <n v="1228710.3"/>
    <n v="405209.85"/>
    <x v="0"/>
    <n v="1"/>
  </r>
  <r>
    <x v="4"/>
    <x v="134"/>
    <x v="7"/>
    <x v="1"/>
    <s v="H"/>
    <x v="218"/>
    <n v="2936"/>
    <n v="668.27"/>
    <n v="502.54"/>
    <n v="1962040.72"/>
    <n v="1475457.44"/>
    <n v="486583.28"/>
    <x v="2"/>
    <n v="12"/>
  </r>
  <r>
    <x v="2"/>
    <x v="63"/>
    <x v="2"/>
    <x v="1"/>
    <s v="L"/>
    <x v="219"/>
    <n v="1739"/>
    <n v="255.28"/>
    <n v="159.41999999999999"/>
    <n v="443931.92"/>
    <n v="277231.38"/>
    <n v="166700.54"/>
    <x v="6"/>
    <n v="11"/>
  </r>
  <r>
    <x v="4"/>
    <x v="97"/>
    <x v="5"/>
    <x v="1"/>
    <s v="H"/>
    <x v="220"/>
    <n v="2296"/>
    <n v="109.28"/>
    <n v="35.840000000000003"/>
    <n v="250906.88"/>
    <n v="82288.639999999999"/>
    <n v="168618.23999999999"/>
    <x v="3"/>
    <n v="4"/>
  </r>
  <r>
    <x v="0"/>
    <x v="72"/>
    <x v="2"/>
    <x v="1"/>
    <s v="M"/>
    <x v="221"/>
    <n v="80"/>
    <n v="255.28"/>
    <n v="159.41999999999999"/>
    <n v="20422.400000000001"/>
    <n v="12753.6"/>
    <n v="7668.8"/>
    <x v="5"/>
    <n v="7"/>
  </r>
  <r>
    <x v="2"/>
    <x v="82"/>
    <x v="10"/>
    <x v="1"/>
    <s v="L"/>
    <x v="222"/>
    <n v="7597"/>
    <n v="81.73"/>
    <n v="56.67"/>
    <n v="620902.81000000006"/>
    <n v="430521.99"/>
    <n v="190380.82"/>
    <x v="2"/>
    <n v="10"/>
  </r>
  <r>
    <x v="3"/>
    <x v="135"/>
    <x v="11"/>
    <x v="0"/>
    <s v="M"/>
    <x v="223"/>
    <n v="9381"/>
    <n v="421.89"/>
    <n v="364.69"/>
    <n v="3957750.09"/>
    <n v="3421156.89"/>
    <n v="536593.19999999995"/>
    <x v="5"/>
    <n v="9"/>
  </r>
  <r>
    <x v="5"/>
    <x v="66"/>
    <x v="8"/>
    <x v="0"/>
    <s v="H"/>
    <x v="224"/>
    <n v="7002"/>
    <n v="651.21"/>
    <n v="524.96"/>
    <n v="4559772.42"/>
    <n v="3675769.92"/>
    <n v="884002.5"/>
    <x v="7"/>
    <n v="7"/>
  </r>
  <r>
    <x v="4"/>
    <x v="136"/>
    <x v="0"/>
    <x v="0"/>
    <s v="C"/>
    <x v="225"/>
    <n v="4056"/>
    <n v="437.2"/>
    <n v="263.33"/>
    <n v="1773283.2"/>
    <n v="1068066.48"/>
    <n v="705216.72"/>
    <x v="1"/>
    <n v="7"/>
  </r>
  <r>
    <x v="3"/>
    <x v="137"/>
    <x v="1"/>
    <x v="0"/>
    <s v="L"/>
    <x v="226"/>
    <n v="1175"/>
    <n v="154.06"/>
    <n v="90.93"/>
    <n v="181020.5"/>
    <n v="106842.75"/>
    <n v="74177.75"/>
    <x v="3"/>
    <n v="6"/>
  </r>
  <r>
    <x v="2"/>
    <x v="63"/>
    <x v="8"/>
    <x v="0"/>
    <s v="M"/>
    <x v="227"/>
    <n v="1020"/>
    <n v="651.21"/>
    <n v="524.96"/>
    <n v="664234.19999999995"/>
    <n v="535459.19999999995"/>
    <n v="128775"/>
    <x v="4"/>
    <n v="7"/>
  </r>
  <r>
    <x v="3"/>
    <x v="90"/>
    <x v="2"/>
    <x v="0"/>
    <s v="L"/>
    <x v="228"/>
    <n v="3282"/>
    <n v="255.28"/>
    <n v="159.41999999999999"/>
    <n v="837828.96"/>
    <n v="523216.44"/>
    <n v="314612.52"/>
    <x v="3"/>
    <n v="8"/>
  </r>
  <r>
    <x v="5"/>
    <x v="138"/>
    <x v="8"/>
    <x v="1"/>
    <s v="H"/>
    <x v="229"/>
    <n v="9685"/>
    <n v="651.21"/>
    <n v="524.96"/>
    <n v="6306968.8499999996"/>
    <n v="5084237.5999999996"/>
    <n v="1222731.25"/>
    <x v="3"/>
    <n v="6"/>
  </r>
  <r>
    <x v="4"/>
    <x v="50"/>
    <x v="3"/>
    <x v="1"/>
    <s v="C"/>
    <x v="230"/>
    <n v="8985"/>
    <n v="205.7"/>
    <n v="117.11"/>
    <n v="1848214.5"/>
    <n v="1052233.3500000001"/>
    <n v="795981.15"/>
    <x v="5"/>
    <n v="4"/>
  </r>
  <r>
    <x v="4"/>
    <x v="67"/>
    <x v="3"/>
    <x v="1"/>
    <s v="L"/>
    <x v="231"/>
    <n v="1967"/>
    <n v="205.7"/>
    <n v="117.11"/>
    <n v="404611.9"/>
    <n v="230355.37"/>
    <n v="174256.53"/>
    <x v="0"/>
    <n v="2"/>
  </r>
  <r>
    <x v="4"/>
    <x v="139"/>
    <x v="7"/>
    <x v="0"/>
    <s v="L"/>
    <x v="232"/>
    <n v="6449"/>
    <n v="668.27"/>
    <n v="502.54"/>
    <n v="4309673.2300000004"/>
    <n v="3240880.46"/>
    <n v="1068792.77"/>
    <x v="1"/>
    <n v="7"/>
  </r>
  <r>
    <x v="3"/>
    <x v="137"/>
    <x v="2"/>
    <x v="1"/>
    <s v="M"/>
    <x v="233"/>
    <n v="2279"/>
    <n v="255.28"/>
    <n v="159.41999999999999"/>
    <n v="581783.12"/>
    <n v="363318.18"/>
    <n v="218464.94"/>
    <x v="2"/>
    <n v="2"/>
  </r>
  <r>
    <x v="0"/>
    <x v="81"/>
    <x v="2"/>
    <x v="1"/>
    <s v="L"/>
    <x v="234"/>
    <n v="6338"/>
    <n v="255.28"/>
    <n v="159.41999999999999"/>
    <n v="1617964.64"/>
    <n v="1010403.96"/>
    <n v="607560.68000000005"/>
    <x v="0"/>
    <n v="1"/>
  </r>
  <r>
    <x v="6"/>
    <x v="115"/>
    <x v="10"/>
    <x v="0"/>
    <s v="H"/>
    <x v="235"/>
    <n v="7536"/>
    <n v="81.73"/>
    <n v="56.67"/>
    <n v="615917.28"/>
    <n v="427065.12"/>
    <n v="188852.16"/>
    <x v="4"/>
    <n v="5"/>
  </r>
  <r>
    <x v="3"/>
    <x v="140"/>
    <x v="5"/>
    <x v="0"/>
    <s v="C"/>
    <x v="236"/>
    <n v="1816"/>
    <n v="109.28"/>
    <n v="35.840000000000003"/>
    <n v="198452.48000000001"/>
    <n v="65085.440000000002"/>
    <n v="133367.04000000001"/>
    <x v="5"/>
    <n v="2"/>
  </r>
  <r>
    <x v="3"/>
    <x v="26"/>
    <x v="3"/>
    <x v="0"/>
    <s v="M"/>
    <x v="237"/>
    <n v="7151"/>
    <n v="205.7"/>
    <n v="117.11"/>
    <n v="1470960.7"/>
    <n v="837453.61"/>
    <n v="633507.09"/>
    <x v="5"/>
    <n v="9"/>
  </r>
  <r>
    <x v="5"/>
    <x v="138"/>
    <x v="8"/>
    <x v="0"/>
    <s v="C"/>
    <x v="238"/>
    <n v="8547"/>
    <n v="651.21"/>
    <n v="524.96"/>
    <n v="5565891.8700000001"/>
    <n v="4486833.12"/>
    <n v="1079058.75"/>
    <x v="4"/>
    <n v="2"/>
  </r>
  <r>
    <x v="4"/>
    <x v="105"/>
    <x v="4"/>
    <x v="0"/>
    <s v="C"/>
    <x v="239"/>
    <n v="3039"/>
    <n v="9.33"/>
    <n v="6.92"/>
    <n v="28353.87"/>
    <n v="21029.88"/>
    <n v="7323.99"/>
    <x v="3"/>
    <n v="11"/>
  </r>
  <r>
    <x v="3"/>
    <x v="116"/>
    <x v="1"/>
    <x v="1"/>
    <s v="L"/>
    <x v="240"/>
    <n v="4695"/>
    <n v="154.06"/>
    <n v="90.93"/>
    <n v="723311.7"/>
    <n v="426916.35"/>
    <n v="296395.34999999998"/>
    <x v="1"/>
    <n v="7"/>
  </r>
  <r>
    <x v="5"/>
    <x v="141"/>
    <x v="9"/>
    <x v="0"/>
    <s v="H"/>
    <x v="241"/>
    <n v="9614"/>
    <n v="47.45"/>
    <n v="31.79"/>
    <n v="456184.3"/>
    <n v="305629.06"/>
    <n v="150555.24"/>
    <x v="0"/>
    <n v="7"/>
  </r>
  <r>
    <x v="3"/>
    <x v="27"/>
    <x v="11"/>
    <x v="1"/>
    <s v="M"/>
    <x v="242"/>
    <n v="924"/>
    <n v="421.89"/>
    <n v="364.69"/>
    <n v="389826.36"/>
    <n v="336973.56"/>
    <n v="52852.800000000003"/>
    <x v="0"/>
    <n v="8"/>
  </r>
  <r>
    <x v="2"/>
    <x v="12"/>
    <x v="1"/>
    <x v="1"/>
    <s v="H"/>
    <x v="243"/>
    <n v="3789"/>
    <n v="154.06"/>
    <n v="90.93"/>
    <n v="583733.34"/>
    <n v="344533.77"/>
    <n v="239199.57"/>
    <x v="4"/>
    <n v="2"/>
  </r>
  <r>
    <x v="2"/>
    <x v="142"/>
    <x v="7"/>
    <x v="1"/>
    <s v="H"/>
    <x v="244"/>
    <n v="399"/>
    <n v="668.27"/>
    <n v="502.54"/>
    <n v="266639.73"/>
    <n v="200513.46"/>
    <n v="66126.27"/>
    <x v="2"/>
    <n v="9"/>
  </r>
  <r>
    <x v="3"/>
    <x v="11"/>
    <x v="7"/>
    <x v="1"/>
    <s v="C"/>
    <x v="86"/>
    <n v="4979"/>
    <n v="668.27"/>
    <n v="502.54"/>
    <n v="3327316.33"/>
    <n v="2502146.66"/>
    <n v="825169.67"/>
    <x v="6"/>
    <n v="6"/>
  </r>
  <r>
    <x v="5"/>
    <x v="138"/>
    <x v="11"/>
    <x v="0"/>
    <s v="L"/>
    <x v="47"/>
    <n v="8783"/>
    <n v="421.89"/>
    <n v="364.69"/>
    <n v="3705459.87"/>
    <n v="3203072.27"/>
    <n v="502387.6"/>
    <x v="5"/>
    <n v="1"/>
  </r>
  <r>
    <x v="4"/>
    <x v="143"/>
    <x v="9"/>
    <x v="1"/>
    <s v="C"/>
    <x v="245"/>
    <n v="5098"/>
    <n v="47.45"/>
    <n v="31.79"/>
    <n v="241900.1"/>
    <n v="162065.42000000001"/>
    <n v="79834.679999999993"/>
    <x v="5"/>
    <n v="5"/>
  </r>
  <r>
    <x v="3"/>
    <x v="144"/>
    <x v="3"/>
    <x v="0"/>
    <s v="C"/>
    <x v="246"/>
    <n v="4240"/>
    <n v="205.7"/>
    <n v="117.11"/>
    <n v="872168"/>
    <n v="496546.4"/>
    <n v="375621.6"/>
    <x v="1"/>
    <n v="10"/>
  </r>
  <r>
    <x v="6"/>
    <x v="127"/>
    <x v="7"/>
    <x v="1"/>
    <s v="M"/>
    <x v="247"/>
    <n v="8559"/>
    <n v="668.27"/>
    <n v="502.54"/>
    <n v="5719722.9299999997"/>
    <n v="4301239.8600000003"/>
    <n v="1418483.07"/>
    <x v="2"/>
    <n v="4"/>
  </r>
  <r>
    <x v="2"/>
    <x v="145"/>
    <x v="11"/>
    <x v="1"/>
    <s v="M"/>
    <x v="248"/>
    <n v="7435"/>
    <n v="421.89"/>
    <n v="364.69"/>
    <n v="3136752.15"/>
    <n v="2711470.15"/>
    <n v="425282"/>
    <x v="0"/>
    <n v="1"/>
  </r>
  <r>
    <x v="5"/>
    <x v="69"/>
    <x v="4"/>
    <x v="1"/>
    <s v="C"/>
    <x v="249"/>
    <n v="2278"/>
    <n v="9.33"/>
    <n v="6.92"/>
    <n v="21253.74"/>
    <n v="15763.76"/>
    <n v="5489.98"/>
    <x v="2"/>
    <n v="11"/>
  </r>
  <r>
    <x v="3"/>
    <x v="116"/>
    <x v="7"/>
    <x v="1"/>
    <s v="M"/>
    <x v="250"/>
    <n v="1531"/>
    <n v="668.27"/>
    <n v="502.54"/>
    <n v="1023121.37"/>
    <n v="769388.74"/>
    <n v="253732.63"/>
    <x v="1"/>
    <n v="2"/>
  </r>
  <r>
    <x v="0"/>
    <x v="146"/>
    <x v="2"/>
    <x v="1"/>
    <s v="C"/>
    <x v="251"/>
    <n v="5668"/>
    <n v="255.28"/>
    <n v="159.41999999999999"/>
    <n v="1446927.04"/>
    <n v="903592.56"/>
    <n v="543334.48"/>
    <x v="0"/>
    <n v="10"/>
  </r>
  <r>
    <x v="3"/>
    <x v="103"/>
    <x v="9"/>
    <x v="1"/>
    <s v="L"/>
    <x v="252"/>
    <n v="2193"/>
    <n v="47.45"/>
    <n v="31.79"/>
    <n v="104057.85"/>
    <n v="69715.47"/>
    <n v="34342.379999999997"/>
    <x v="5"/>
    <n v="6"/>
  </r>
  <r>
    <x v="4"/>
    <x v="121"/>
    <x v="7"/>
    <x v="1"/>
    <s v="M"/>
    <x v="253"/>
    <n v="642"/>
    <n v="668.27"/>
    <n v="502.54"/>
    <n v="429029.34"/>
    <n v="322630.68"/>
    <n v="106398.66"/>
    <x v="5"/>
    <n v="11"/>
  </r>
  <r>
    <x v="5"/>
    <x v="147"/>
    <x v="7"/>
    <x v="0"/>
    <s v="H"/>
    <x v="254"/>
    <n v="7584"/>
    <n v="668.27"/>
    <n v="502.54"/>
    <n v="5068159.68"/>
    <n v="3811263.36"/>
    <n v="1256896.32"/>
    <x v="0"/>
    <n v="2"/>
  </r>
  <r>
    <x v="0"/>
    <x v="35"/>
    <x v="2"/>
    <x v="0"/>
    <s v="M"/>
    <x v="122"/>
    <n v="1616"/>
    <n v="255.28"/>
    <n v="159.41999999999999"/>
    <n v="412532.47999999998"/>
    <n v="257622.72"/>
    <n v="154909.76000000001"/>
    <x v="4"/>
    <n v="9"/>
  </r>
  <r>
    <x v="6"/>
    <x v="115"/>
    <x v="6"/>
    <x v="0"/>
    <s v="L"/>
    <x v="255"/>
    <n v="8369"/>
    <n v="152.58000000000001"/>
    <n v="97.44"/>
    <n v="1276942.02"/>
    <n v="815475.36"/>
    <n v="461466.66"/>
    <x v="0"/>
    <n v="3"/>
  </r>
  <r>
    <x v="3"/>
    <x v="62"/>
    <x v="4"/>
    <x v="1"/>
    <s v="M"/>
    <x v="256"/>
    <n v="5503"/>
    <n v="9.33"/>
    <n v="6.92"/>
    <n v="51342.99"/>
    <n v="38080.76"/>
    <n v="13262.23"/>
    <x v="0"/>
    <n v="10"/>
  </r>
  <r>
    <x v="3"/>
    <x v="51"/>
    <x v="1"/>
    <x v="1"/>
    <s v="C"/>
    <x v="257"/>
    <n v="7712"/>
    <n v="154.06"/>
    <n v="90.93"/>
    <n v="1188110.72"/>
    <n v="701252.16"/>
    <n v="486858.56"/>
    <x v="5"/>
    <n v="6"/>
  </r>
  <r>
    <x v="2"/>
    <x v="43"/>
    <x v="5"/>
    <x v="1"/>
    <s v="C"/>
    <x v="258"/>
    <n v="1718"/>
    <n v="109.28"/>
    <n v="35.840000000000003"/>
    <n v="187743.04"/>
    <n v="61573.120000000003"/>
    <n v="126169.92"/>
    <x v="3"/>
    <n v="11"/>
  </r>
  <r>
    <x v="0"/>
    <x v="60"/>
    <x v="10"/>
    <x v="0"/>
    <s v="H"/>
    <x v="259"/>
    <n v="1276"/>
    <n v="81.73"/>
    <n v="56.67"/>
    <n v="104287.48"/>
    <n v="72310.92"/>
    <n v="31976.560000000001"/>
    <x v="3"/>
    <n v="11"/>
  </r>
  <r>
    <x v="4"/>
    <x v="148"/>
    <x v="1"/>
    <x v="1"/>
    <s v="C"/>
    <x v="260"/>
    <n v="2173"/>
    <n v="154.06"/>
    <n v="90.93"/>
    <n v="334772.38"/>
    <n v="197590.89"/>
    <n v="137181.49"/>
    <x v="0"/>
    <n v="4"/>
  </r>
  <r>
    <x v="3"/>
    <x v="149"/>
    <x v="6"/>
    <x v="0"/>
    <s v="H"/>
    <x v="261"/>
    <n v="7227"/>
    <n v="152.58000000000001"/>
    <n v="97.44"/>
    <n v="1102695.6599999999"/>
    <n v="704198.88"/>
    <n v="398496.78"/>
    <x v="5"/>
    <n v="12"/>
  </r>
  <r>
    <x v="4"/>
    <x v="39"/>
    <x v="7"/>
    <x v="0"/>
    <s v="M"/>
    <x v="262"/>
    <n v="1285"/>
    <n v="668.27"/>
    <n v="502.54"/>
    <n v="858726.95"/>
    <n v="645763.9"/>
    <n v="212963.05"/>
    <x v="0"/>
    <n v="8"/>
  </r>
  <r>
    <x v="6"/>
    <x v="75"/>
    <x v="4"/>
    <x v="0"/>
    <s v="M"/>
    <x v="263"/>
    <n v="6227"/>
    <n v="9.33"/>
    <n v="6.92"/>
    <n v="58097.91"/>
    <n v="43090.84"/>
    <n v="15007.07"/>
    <x v="2"/>
    <n v="11"/>
  </r>
  <r>
    <x v="3"/>
    <x v="140"/>
    <x v="3"/>
    <x v="1"/>
    <s v="C"/>
    <x v="264"/>
    <n v="5965"/>
    <n v="205.7"/>
    <n v="117.11"/>
    <n v="1227000.5"/>
    <n v="698561.15"/>
    <n v="528439.35"/>
    <x v="3"/>
    <n v="10"/>
  </r>
  <r>
    <x v="3"/>
    <x v="135"/>
    <x v="11"/>
    <x v="1"/>
    <s v="H"/>
    <x v="265"/>
    <n v="1441"/>
    <n v="421.89"/>
    <n v="364.69"/>
    <n v="607943.49"/>
    <n v="525518.29"/>
    <n v="82425.2"/>
    <x v="0"/>
    <n v="12"/>
  </r>
  <r>
    <x v="3"/>
    <x v="26"/>
    <x v="5"/>
    <x v="0"/>
    <s v="H"/>
    <x v="105"/>
    <n v="5629"/>
    <n v="109.28"/>
    <n v="35.840000000000003"/>
    <n v="615137.12"/>
    <n v="201743.35999999999"/>
    <n v="413393.76"/>
    <x v="1"/>
    <n v="3"/>
  </r>
  <r>
    <x v="4"/>
    <x v="150"/>
    <x v="0"/>
    <x v="1"/>
    <s v="M"/>
    <x v="266"/>
    <n v="8534"/>
    <n v="437.2"/>
    <n v="263.33"/>
    <n v="3731064.8"/>
    <n v="2247258.2200000002"/>
    <n v="1483806.58"/>
    <x v="2"/>
    <n v="7"/>
  </r>
  <r>
    <x v="4"/>
    <x v="77"/>
    <x v="7"/>
    <x v="0"/>
    <s v="L"/>
    <x v="56"/>
    <n v="2191"/>
    <n v="668.27"/>
    <n v="502.54"/>
    <n v="1464179.57"/>
    <n v="1101065.1399999999"/>
    <n v="363114.43"/>
    <x v="1"/>
    <n v="1"/>
  </r>
  <r>
    <x v="4"/>
    <x v="67"/>
    <x v="8"/>
    <x v="1"/>
    <s v="L"/>
    <x v="267"/>
    <n v="5668"/>
    <n v="651.21"/>
    <n v="524.96"/>
    <n v="3691058.28"/>
    <n v="2975473.28"/>
    <n v="715585"/>
    <x v="3"/>
    <n v="2"/>
  </r>
  <r>
    <x v="0"/>
    <x v="0"/>
    <x v="1"/>
    <x v="1"/>
    <s v="C"/>
    <x v="268"/>
    <n v="64"/>
    <n v="154.06"/>
    <n v="90.93"/>
    <n v="9859.84"/>
    <n v="5819.52"/>
    <n v="4040.32"/>
    <x v="4"/>
    <n v="1"/>
  </r>
  <r>
    <x v="2"/>
    <x v="84"/>
    <x v="8"/>
    <x v="0"/>
    <s v="C"/>
    <x v="269"/>
    <n v="3509"/>
    <n v="651.21"/>
    <n v="524.96"/>
    <n v="2285095.89"/>
    <n v="1842084.64"/>
    <n v="443011.25"/>
    <x v="2"/>
    <n v="7"/>
  </r>
  <r>
    <x v="0"/>
    <x v="76"/>
    <x v="1"/>
    <x v="1"/>
    <s v="C"/>
    <x v="270"/>
    <n v="6163"/>
    <n v="154.06"/>
    <n v="90.93"/>
    <n v="949471.78"/>
    <n v="560401.59"/>
    <n v="389070.19"/>
    <x v="0"/>
    <n v="6"/>
  </r>
  <r>
    <x v="3"/>
    <x v="51"/>
    <x v="9"/>
    <x v="0"/>
    <s v="H"/>
    <x v="271"/>
    <n v="5220"/>
    <n v="47.45"/>
    <n v="31.79"/>
    <n v="247689"/>
    <n v="165943.79999999999"/>
    <n v="81745.2"/>
    <x v="5"/>
    <n v="12"/>
  </r>
  <r>
    <x v="4"/>
    <x v="67"/>
    <x v="7"/>
    <x v="1"/>
    <s v="L"/>
    <x v="11"/>
    <n v="9902"/>
    <n v="668.27"/>
    <n v="502.54"/>
    <n v="6617209.54"/>
    <n v="4976151.08"/>
    <n v="1641058.46"/>
    <x v="3"/>
    <n v="2"/>
  </r>
  <r>
    <x v="4"/>
    <x v="122"/>
    <x v="1"/>
    <x v="1"/>
    <s v="M"/>
    <x v="272"/>
    <n v="6465"/>
    <n v="154.06"/>
    <n v="90.93"/>
    <n v="995997.9"/>
    <n v="587862.44999999995"/>
    <n v="408135.45"/>
    <x v="2"/>
    <n v="4"/>
  </r>
  <r>
    <x v="3"/>
    <x v="96"/>
    <x v="1"/>
    <x v="0"/>
    <s v="C"/>
    <x v="273"/>
    <n v="3195"/>
    <n v="154.06"/>
    <n v="90.93"/>
    <n v="492221.7"/>
    <n v="290521.34999999998"/>
    <n v="201700.35"/>
    <x v="5"/>
    <n v="7"/>
  </r>
  <r>
    <x v="5"/>
    <x v="24"/>
    <x v="3"/>
    <x v="1"/>
    <s v="M"/>
    <x v="274"/>
    <n v="5409"/>
    <n v="205.7"/>
    <n v="117.11"/>
    <n v="1112631.3"/>
    <n v="633447.99"/>
    <n v="479183.31"/>
    <x v="4"/>
    <n v="2"/>
  </r>
  <r>
    <x v="4"/>
    <x v="132"/>
    <x v="9"/>
    <x v="0"/>
    <s v="L"/>
    <x v="275"/>
    <n v="455"/>
    <n v="47.45"/>
    <n v="31.79"/>
    <n v="21589.75"/>
    <n v="14464.45"/>
    <n v="7125.3"/>
    <x v="1"/>
    <n v="2"/>
  </r>
  <r>
    <x v="3"/>
    <x v="88"/>
    <x v="0"/>
    <x v="0"/>
    <s v="L"/>
    <x v="276"/>
    <n v="2715"/>
    <n v="437.2"/>
    <n v="263.33"/>
    <n v="1186998"/>
    <n v="714940.95"/>
    <n v="472057.05"/>
    <x v="4"/>
    <n v="1"/>
  </r>
  <r>
    <x v="3"/>
    <x v="140"/>
    <x v="9"/>
    <x v="1"/>
    <s v="M"/>
    <x v="277"/>
    <n v="8598"/>
    <n v="47.45"/>
    <n v="31.79"/>
    <n v="407975.1"/>
    <n v="273330.42"/>
    <n v="134644.68"/>
    <x v="5"/>
    <n v="5"/>
  </r>
  <r>
    <x v="0"/>
    <x v="119"/>
    <x v="1"/>
    <x v="0"/>
    <s v="M"/>
    <x v="278"/>
    <n v="1547"/>
    <n v="154.06"/>
    <n v="90.93"/>
    <n v="238330.82"/>
    <n v="140668.71"/>
    <n v="97662.11"/>
    <x v="4"/>
    <n v="12"/>
  </r>
  <r>
    <x v="0"/>
    <x v="19"/>
    <x v="1"/>
    <x v="1"/>
    <s v="C"/>
    <x v="279"/>
    <n v="7036"/>
    <n v="154.06"/>
    <n v="90.93"/>
    <n v="1083966.1599999999"/>
    <n v="639783.48"/>
    <n v="444182.68"/>
    <x v="7"/>
    <n v="2"/>
  </r>
  <r>
    <x v="3"/>
    <x v="33"/>
    <x v="2"/>
    <x v="1"/>
    <s v="L"/>
    <x v="27"/>
    <n v="7570"/>
    <n v="255.28"/>
    <n v="159.41999999999999"/>
    <n v="1932469.6"/>
    <n v="1206809.3999999999"/>
    <n v="725660.2"/>
    <x v="5"/>
    <n v="1"/>
  </r>
  <r>
    <x v="5"/>
    <x v="151"/>
    <x v="0"/>
    <x v="0"/>
    <s v="C"/>
    <x v="280"/>
    <n v="7685"/>
    <n v="437.2"/>
    <n v="263.33"/>
    <n v="3359882"/>
    <n v="2023691.05"/>
    <n v="1336190.95"/>
    <x v="6"/>
    <n v="2"/>
  </r>
  <r>
    <x v="3"/>
    <x v="88"/>
    <x v="7"/>
    <x v="0"/>
    <s v="H"/>
    <x v="281"/>
    <n v="8948"/>
    <n v="668.27"/>
    <n v="502.54"/>
    <n v="5979679.96"/>
    <n v="4496727.92"/>
    <n v="1482952.04"/>
    <x v="0"/>
    <n v="9"/>
  </r>
  <r>
    <x v="3"/>
    <x v="25"/>
    <x v="3"/>
    <x v="1"/>
    <s v="M"/>
    <x v="282"/>
    <n v="4957"/>
    <n v="205.7"/>
    <n v="117.11"/>
    <n v="1019654.9"/>
    <n v="580514.27"/>
    <n v="439140.63"/>
    <x v="5"/>
    <n v="6"/>
  </r>
  <r>
    <x v="4"/>
    <x v="107"/>
    <x v="0"/>
    <x v="1"/>
    <s v="M"/>
    <x v="283"/>
    <n v="6344"/>
    <n v="437.2"/>
    <n v="263.33"/>
    <n v="2773596.8"/>
    <n v="1670565.52"/>
    <n v="1103031.28"/>
    <x v="0"/>
    <n v="4"/>
  </r>
  <r>
    <x v="4"/>
    <x v="53"/>
    <x v="8"/>
    <x v="0"/>
    <s v="C"/>
    <x v="284"/>
    <n v="5768"/>
    <n v="651.21"/>
    <n v="524.96"/>
    <n v="3756179.28"/>
    <n v="3027969.28"/>
    <n v="728210"/>
    <x v="0"/>
    <n v="2"/>
  </r>
  <r>
    <x v="2"/>
    <x v="152"/>
    <x v="8"/>
    <x v="0"/>
    <s v="C"/>
    <x v="285"/>
    <n v="2923"/>
    <n v="651.21"/>
    <n v="524.96"/>
    <n v="1903486.83"/>
    <n v="1534458.08"/>
    <n v="369028.75"/>
    <x v="3"/>
    <n v="9"/>
  </r>
  <r>
    <x v="4"/>
    <x v="46"/>
    <x v="8"/>
    <x v="1"/>
    <s v="C"/>
    <x v="286"/>
    <n v="9532"/>
    <n v="651.21"/>
    <n v="524.96"/>
    <n v="6207333.7199999997"/>
    <n v="5003918.72"/>
    <n v="1203415"/>
    <x v="1"/>
    <n v="5"/>
  </r>
  <r>
    <x v="4"/>
    <x v="130"/>
    <x v="9"/>
    <x v="0"/>
    <s v="M"/>
    <x v="287"/>
    <n v="4349"/>
    <n v="47.45"/>
    <n v="31.79"/>
    <n v="206360.05"/>
    <n v="138254.71"/>
    <n v="68105.34"/>
    <x v="6"/>
    <n v="4"/>
  </r>
  <r>
    <x v="4"/>
    <x v="134"/>
    <x v="9"/>
    <x v="0"/>
    <s v="L"/>
    <x v="288"/>
    <n v="8161"/>
    <n v="47.45"/>
    <n v="31.79"/>
    <n v="387239.45"/>
    <n v="259438.19"/>
    <n v="127801.26"/>
    <x v="0"/>
    <n v="8"/>
  </r>
  <r>
    <x v="4"/>
    <x v="67"/>
    <x v="6"/>
    <x v="1"/>
    <s v="M"/>
    <x v="289"/>
    <n v="8786"/>
    <n v="152.58000000000001"/>
    <n v="97.44"/>
    <n v="1340567.8799999999"/>
    <n v="856107.84"/>
    <n v="484460.04"/>
    <x v="3"/>
    <n v="9"/>
  </r>
  <r>
    <x v="6"/>
    <x v="85"/>
    <x v="10"/>
    <x v="0"/>
    <s v="C"/>
    <x v="290"/>
    <n v="6071"/>
    <n v="81.73"/>
    <n v="56.67"/>
    <n v="496182.83"/>
    <n v="344043.57"/>
    <n v="152139.26"/>
    <x v="6"/>
    <n v="4"/>
  </r>
  <r>
    <x v="3"/>
    <x v="11"/>
    <x v="4"/>
    <x v="1"/>
    <s v="C"/>
    <x v="291"/>
    <n v="6897"/>
    <n v="9.33"/>
    <n v="6.92"/>
    <n v="64349.01"/>
    <n v="47727.24"/>
    <n v="16621.77"/>
    <x v="2"/>
    <n v="1"/>
  </r>
  <r>
    <x v="5"/>
    <x v="147"/>
    <x v="5"/>
    <x v="1"/>
    <s v="H"/>
    <x v="292"/>
    <n v="175"/>
    <n v="109.28"/>
    <n v="35.840000000000003"/>
    <n v="19124"/>
    <n v="6272"/>
    <n v="12852"/>
    <x v="6"/>
    <n v="12"/>
  </r>
  <r>
    <x v="3"/>
    <x v="49"/>
    <x v="3"/>
    <x v="0"/>
    <s v="C"/>
    <x v="293"/>
    <n v="1848"/>
    <n v="205.7"/>
    <n v="117.11"/>
    <n v="380133.6"/>
    <n v="216419.28"/>
    <n v="163714.32"/>
    <x v="0"/>
    <n v="2"/>
  </r>
  <r>
    <x v="4"/>
    <x v="132"/>
    <x v="5"/>
    <x v="0"/>
    <s v="H"/>
    <x v="78"/>
    <n v="9888"/>
    <n v="109.28"/>
    <n v="35.840000000000003"/>
    <n v="1080560.6399999999"/>
    <n v="354385.91999999998"/>
    <n v="726174.71999999997"/>
    <x v="7"/>
    <n v="6"/>
  </r>
  <r>
    <x v="1"/>
    <x v="14"/>
    <x v="7"/>
    <x v="1"/>
    <s v="L"/>
    <x v="294"/>
    <n v="9302"/>
    <n v="668.27"/>
    <n v="502.54"/>
    <n v="6216247.54"/>
    <n v="4674627.08"/>
    <n v="1541620.46"/>
    <x v="0"/>
    <n v="4"/>
  </r>
  <r>
    <x v="6"/>
    <x v="70"/>
    <x v="4"/>
    <x v="0"/>
    <s v="L"/>
    <x v="295"/>
    <n v="7124"/>
    <n v="9.33"/>
    <n v="6.92"/>
    <n v="66466.92"/>
    <n v="49298.080000000002"/>
    <n v="17168.84"/>
    <x v="1"/>
    <n v="5"/>
  </r>
  <r>
    <x v="0"/>
    <x v="153"/>
    <x v="1"/>
    <x v="1"/>
    <s v="M"/>
    <x v="296"/>
    <n v="7422"/>
    <n v="154.06"/>
    <n v="90.93"/>
    <n v="1143433.32"/>
    <n v="674882.46"/>
    <n v="468550.86"/>
    <x v="5"/>
    <n v="8"/>
  </r>
  <r>
    <x v="5"/>
    <x v="120"/>
    <x v="0"/>
    <x v="0"/>
    <s v="C"/>
    <x v="297"/>
    <n v="6296"/>
    <n v="437.2"/>
    <n v="263.33"/>
    <n v="2752611.2"/>
    <n v="1657925.68"/>
    <n v="1094685.52"/>
    <x v="4"/>
    <n v="7"/>
  </r>
  <r>
    <x v="3"/>
    <x v="144"/>
    <x v="0"/>
    <x v="1"/>
    <s v="H"/>
    <x v="298"/>
    <n v="6874"/>
    <n v="437.2"/>
    <n v="263.33"/>
    <n v="3005312.8"/>
    <n v="1810130.42"/>
    <n v="1195182.3799999999"/>
    <x v="0"/>
    <n v="10"/>
  </r>
  <r>
    <x v="2"/>
    <x v="42"/>
    <x v="7"/>
    <x v="1"/>
    <s v="H"/>
    <x v="299"/>
    <n v="4319"/>
    <n v="668.27"/>
    <n v="502.54"/>
    <n v="2886258.13"/>
    <n v="2170470.2599999998"/>
    <n v="715787.87"/>
    <x v="6"/>
    <n v="10"/>
  </r>
  <r>
    <x v="3"/>
    <x v="112"/>
    <x v="9"/>
    <x v="1"/>
    <s v="C"/>
    <x v="300"/>
    <n v="822"/>
    <n v="47.45"/>
    <n v="31.79"/>
    <n v="39003.9"/>
    <n v="26131.38"/>
    <n v="12872.52"/>
    <x v="6"/>
    <n v="2"/>
  </r>
  <r>
    <x v="1"/>
    <x v="14"/>
    <x v="2"/>
    <x v="0"/>
    <s v="C"/>
    <x v="301"/>
    <n v="607"/>
    <n v="255.28"/>
    <n v="159.41999999999999"/>
    <n v="154954.96"/>
    <n v="96767.94"/>
    <n v="58187.02"/>
    <x v="0"/>
    <n v="7"/>
  </r>
  <r>
    <x v="3"/>
    <x v="25"/>
    <x v="3"/>
    <x v="0"/>
    <s v="C"/>
    <x v="302"/>
    <n v="4928"/>
    <n v="205.7"/>
    <n v="117.11"/>
    <n v="1013689.6"/>
    <n v="577118.07999999996"/>
    <n v="436571.52"/>
    <x v="2"/>
    <n v="12"/>
  </r>
  <r>
    <x v="0"/>
    <x v="146"/>
    <x v="3"/>
    <x v="0"/>
    <s v="H"/>
    <x v="303"/>
    <n v="7073"/>
    <n v="205.7"/>
    <n v="117.11"/>
    <n v="1454916.1"/>
    <n v="828319.03"/>
    <n v="626597.06999999995"/>
    <x v="5"/>
    <n v="11"/>
  </r>
  <r>
    <x v="3"/>
    <x v="65"/>
    <x v="2"/>
    <x v="0"/>
    <s v="M"/>
    <x v="304"/>
    <n v="7358"/>
    <n v="255.28"/>
    <n v="159.41999999999999"/>
    <n v="1878350.24"/>
    <n v="1173012.3600000001"/>
    <n v="705337.88"/>
    <x v="0"/>
    <n v="11"/>
  </r>
  <r>
    <x v="3"/>
    <x v="154"/>
    <x v="11"/>
    <x v="0"/>
    <s v="M"/>
    <x v="41"/>
    <n v="8132"/>
    <n v="421.89"/>
    <n v="364.69"/>
    <n v="3430809.48"/>
    <n v="2965659.08"/>
    <n v="465150.4"/>
    <x v="6"/>
    <n v="8"/>
  </r>
  <r>
    <x v="6"/>
    <x v="155"/>
    <x v="10"/>
    <x v="1"/>
    <s v="L"/>
    <x v="305"/>
    <n v="8775"/>
    <n v="81.73"/>
    <n v="56.67"/>
    <n v="717180.75"/>
    <n v="497279.25"/>
    <n v="219901.5"/>
    <x v="5"/>
    <n v="5"/>
  </r>
  <r>
    <x v="6"/>
    <x v="156"/>
    <x v="5"/>
    <x v="0"/>
    <s v="M"/>
    <x v="306"/>
    <n v="699"/>
    <n v="109.28"/>
    <n v="35.840000000000003"/>
    <n v="76386.720000000001"/>
    <n v="25052.16"/>
    <n v="51334.559999999998"/>
    <x v="4"/>
    <n v="7"/>
  </r>
  <r>
    <x v="6"/>
    <x v="8"/>
    <x v="5"/>
    <x v="1"/>
    <s v="H"/>
    <x v="307"/>
    <n v="2344"/>
    <n v="109.28"/>
    <n v="35.840000000000003"/>
    <n v="256152.32000000001"/>
    <n v="84008.960000000006"/>
    <n v="172143.35999999999"/>
    <x v="7"/>
    <n v="2"/>
  </r>
  <r>
    <x v="3"/>
    <x v="78"/>
    <x v="9"/>
    <x v="1"/>
    <s v="H"/>
    <x v="308"/>
    <n v="4186"/>
    <n v="47.45"/>
    <n v="31.79"/>
    <n v="198625.7"/>
    <n v="133072.94"/>
    <n v="65552.759999999995"/>
    <x v="5"/>
    <n v="1"/>
  </r>
  <r>
    <x v="6"/>
    <x v="85"/>
    <x v="9"/>
    <x v="0"/>
    <s v="M"/>
    <x v="309"/>
    <n v="3729"/>
    <n v="47.45"/>
    <n v="31.79"/>
    <n v="176941.05"/>
    <n v="118544.91"/>
    <n v="58396.14"/>
    <x v="4"/>
    <n v="8"/>
  </r>
  <r>
    <x v="5"/>
    <x v="21"/>
    <x v="2"/>
    <x v="1"/>
    <s v="M"/>
    <x v="310"/>
    <n v="508"/>
    <n v="255.28"/>
    <n v="159.41999999999999"/>
    <n v="129682.24000000001"/>
    <n v="80985.36"/>
    <n v="48696.88"/>
    <x v="6"/>
    <n v="6"/>
  </r>
  <r>
    <x v="4"/>
    <x v="55"/>
    <x v="11"/>
    <x v="1"/>
    <s v="C"/>
    <x v="311"/>
    <n v="1093"/>
    <n v="421.89"/>
    <n v="364.69"/>
    <n v="461125.77"/>
    <n v="398606.17"/>
    <n v="62519.6"/>
    <x v="1"/>
    <n v="8"/>
  </r>
  <r>
    <x v="3"/>
    <x v="96"/>
    <x v="11"/>
    <x v="0"/>
    <s v="M"/>
    <x v="312"/>
    <n v="4080"/>
    <n v="421.89"/>
    <n v="364.69"/>
    <n v="1721311.2"/>
    <n v="1487935.2"/>
    <n v="233376"/>
    <x v="2"/>
    <n v="10"/>
  </r>
  <r>
    <x v="2"/>
    <x v="80"/>
    <x v="1"/>
    <x v="1"/>
    <s v="H"/>
    <x v="313"/>
    <n v="5100"/>
    <n v="154.06"/>
    <n v="90.93"/>
    <n v="785706"/>
    <n v="463743"/>
    <n v="321963"/>
    <x v="3"/>
    <n v="9"/>
  </r>
  <r>
    <x v="1"/>
    <x v="61"/>
    <x v="9"/>
    <x v="1"/>
    <s v="L"/>
    <x v="314"/>
    <n v="1815"/>
    <n v="47.45"/>
    <n v="31.79"/>
    <n v="86121.75"/>
    <n v="57698.85"/>
    <n v="28422.9"/>
    <x v="6"/>
    <n v="7"/>
  </r>
  <r>
    <x v="3"/>
    <x v="33"/>
    <x v="1"/>
    <x v="1"/>
    <s v="L"/>
    <x v="315"/>
    <n v="8916"/>
    <n v="154.06"/>
    <n v="90.93"/>
    <n v="1373598.96"/>
    <n v="810731.88"/>
    <n v="562867.07999999996"/>
    <x v="5"/>
    <n v="10"/>
  </r>
  <r>
    <x v="5"/>
    <x v="123"/>
    <x v="1"/>
    <x v="1"/>
    <s v="M"/>
    <x v="316"/>
    <n v="3127"/>
    <n v="154.06"/>
    <n v="90.93"/>
    <n v="481745.62"/>
    <n v="284338.11"/>
    <n v="197407.51"/>
    <x v="5"/>
    <n v="1"/>
  </r>
  <r>
    <x v="5"/>
    <x v="141"/>
    <x v="2"/>
    <x v="0"/>
    <s v="H"/>
    <x v="317"/>
    <n v="8203"/>
    <n v="255.28"/>
    <n v="159.41999999999999"/>
    <n v="2094061.84"/>
    <n v="1307722.26"/>
    <n v="786339.58"/>
    <x v="5"/>
    <n v="2"/>
  </r>
  <r>
    <x v="0"/>
    <x v="57"/>
    <x v="5"/>
    <x v="0"/>
    <s v="L"/>
    <x v="137"/>
    <n v="9930"/>
    <n v="109.28"/>
    <n v="35.840000000000003"/>
    <n v="1085150.3999999999"/>
    <n v="355891.20000000001"/>
    <n v="729259.2"/>
    <x v="4"/>
    <n v="1"/>
  </r>
  <r>
    <x v="0"/>
    <x v="35"/>
    <x v="10"/>
    <x v="1"/>
    <s v="L"/>
    <x v="318"/>
    <n v="1126"/>
    <n v="81.73"/>
    <n v="56.67"/>
    <n v="92027.98"/>
    <n v="63810.42"/>
    <n v="28217.56"/>
    <x v="5"/>
    <n v="5"/>
  </r>
  <r>
    <x v="2"/>
    <x v="142"/>
    <x v="6"/>
    <x v="0"/>
    <s v="L"/>
    <x v="319"/>
    <n v="6639"/>
    <n v="152.58000000000001"/>
    <n v="97.44"/>
    <n v="1012978.62"/>
    <n v="646904.16"/>
    <n v="366074.46"/>
    <x v="5"/>
    <n v="1"/>
  </r>
  <r>
    <x v="2"/>
    <x v="157"/>
    <x v="3"/>
    <x v="1"/>
    <s v="M"/>
    <x v="320"/>
    <n v="8349"/>
    <n v="205.7"/>
    <n v="117.11"/>
    <n v="1717389.3"/>
    <n v="977751.39"/>
    <n v="739637.91"/>
    <x v="1"/>
    <n v="7"/>
  </r>
  <r>
    <x v="2"/>
    <x v="145"/>
    <x v="6"/>
    <x v="1"/>
    <s v="C"/>
    <x v="321"/>
    <n v="167"/>
    <n v="152.58000000000001"/>
    <n v="97.44"/>
    <n v="25480.86"/>
    <n v="16272.48"/>
    <n v="9208.3799999999992"/>
    <x v="7"/>
    <n v="3"/>
  </r>
  <r>
    <x v="4"/>
    <x v="53"/>
    <x v="8"/>
    <x v="1"/>
    <s v="L"/>
    <x v="322"/>
    <n v="3036"/>
    <n v="651.21"/>
    <n v="524.96"/>
    <n v="1977073.56"/>
    <n v="1593778.56"/>
    <n v="383295"/>
    <x v="7"/>
    <n v="3"/>
  </r>
  <r>
    <x v="2"/>
    <x v="2"/>
    <x v="2"/>
    <x v="0"/>
    <s v="L"/>
    <x v="323"/>
    <n v="9929"/>
    <n v="255.28"/>
    <n v="159.41999999999999"/>
    <n v="2534675.12"/>
    <n v="1582881.18"/>
    <n v="951793.94"/>
    <x v="2"/>
    <n v="3"/>
  </r>
  <r>
    <x v="3"/>
    <x v="96"/>
    <x v="9"/>
    <x v="0"/>
    <s v="L"/>
    <x v="324"/>
    <n v="851"/>
    <n v="47.45"/>
    <n v="31.79"/>
    <n v="40379.949999999997"/>
    <n v="27053.29"/>
    <n v="13326.66"/>
    <x v="4"/>
    <n v="12"/>
  </r>
  <r>
    <x v="4"/>
    <x v="102"/>
    <x v="4"/>
    <x v="0"/>
    <s v="H"/>
    <x v="325"/>
    <n v="7838"/>
    <n v="9.33"/>
    <n v="6.92"/>
    <n v="73128.539999999994"/>
    <n v="54238.96"/>
    <n v="18889.580000000002"/>
    <x v="1"/>
    <n v="10"/>
  </r>
  <r>
    <x v="4"/>
    <x v="55"/>
    <x v="2"/>
    <x v="0"/>
    <s v="H"/>
    <x v="326"/>
    <n v="9958"/>
    <n v="255.28"/>
    <n v="159.41999999999999"/>
    <n v="2542078.2400000002"/>
    <n v="1587504.36"/>
    <n v="954573.88"/>
    <x v="1"/>
    <n v="6"/>
  </r>
  <r>
    <x v="3"/>
    <x v="33"/>
    <x v="0"/>
    <x v="0"/>
    <s v="H"/>
    <x v="327"/>
    <n v="8309"/>
    <n v="437.2"/>
    <n v="263.33"/>
    <n v="3632694.8"/>
    <n v="2188008.9700000002"/>
    <n v="1444685.83"/>
    <x v="2"/>
    <n v="3"/>
  </r>
  <r>
    <x v="4"/>
    <x v="97"/>
    <x v="7"/>
    <x v="0"/>
    <s v="M"/>
    <x v="328"/>
    <n v="1021"/>
    <n v="668.27"/>
    <n v="502.54"/>
    <n v="682303.67"/>
    <n v="513093.34"/>
    <n v="169210.33"/>
    <x v="2"/>
    <n v="12"/>
  </r>
  <r>
    <x v="3"/>
    <x v="71"/>
    <x v="4"/>
    <x v="0"/>
    <s v="M"/>
    <x v="329"/>
    <n v="8256"/>
    <n v="9.33"/>
    <n v="6.92"/>
    <n v="77028.479999999996"/>
    <n v="57131.519999999997"/>
    <n v="19896.96"/>
    <x v="6"/>
    <n v="4"/>
  </r>
  <r>
    <x v="6"/>
    <x v="155"/>
    <x v="7"/>
    <x v="0"/>
    <s v="L"/>
    <x v="197"/>
    <n v="7205"/>
    <n v="668.27"/>
    <n v="502.54"/>
    <n v="4814885.3499999996"/>
    <n v="3620800.7"/>
    <n v="1194084.6499999999"/>
    <x v="7"/>
    <n v="3"/>
  </r>
  <r>
    <x v="4"/>
    <x v="39"/>
    <x v="10"/>
    <x v="0"/>
    <s v="M"/>
    <x v="330"/>
    <n v="7092"/>
    <n v="81.73"/>
    <n v="56.67"/>
    <n v="579629.16"/>
    <n v="401903.64"/>
    <n v="177725.52"/>
    <x v="1"/>
    <n v="6"/>
  </r>
  <r>
    <x v="2"/>
    <x v="86"/>
    <x v="10"/>
    <x v="0"/>
    <s v="H"/>
    <x v="331"/>
    <n v="4173"/>
    <n v="81.73"/>
    <n v="56.67"/>
    <n v="341059.29"/>
    <n v="236483.91"/>
    <n v="104575.38"/>
    <x v="6"/>
    <n v="11"/>
  </r>
  <r>
    <x v="4"/>
    <x v="44"/>
    <x v="3"/>
    <x v="0"/>
    <s v="C"/>
    <x v="332"/>
    <n v="6733"/>
    <n v="205.7"/>
    <n v="117.11"/>
    <n v="1384978.1"/>
    <n v="788501.63"/>
    <n v="596476.47"/>
    <x v="6"/>
    <n v="5"/>
  </r>
  <r>
    <x v="4"/>
    <x v="126"/>
    <x v="10"/>
    <x v="1"/>
    <s v="L"/>
    <x v="333"/>
    <n v="89"/>
    <n v="81.73"/>
    <n v="56.67"/>
    <n v="7273.97"/>
    <n v="5043.63"/>
    <n v="2230.34"/>
    <x v="3"/>
    <n v="11"/>
  </r>
  <r>
    <x v="3"/>
    <x v="11"/>
    <x v="8"/>
    <x v="1"/>
    <s v="H"/>
    <x v="334"/>
    <n v="1591"/>
    <n v="651.21"/>
    <n v="524.96"/>
    <n v="1036075.11"/>
    <n v="835211.36"/>
    <n v="200863.75"/>
    <x v="2"/>
    <n v="3"/>
  </r>
  <r>
    <x v="4"/>
    <x v="40"/>
    <x v="6"/>
    <x v="0"/>
    <s v="M"/>
    <x v="335"/>
    <n v="5618"/>
    <n v="152.58000000000001"/>
    <n v="97.44"/>
    <n v="857194.44"/>
    <n v="547417.92000000004"/>
    <n v="309776.52"/>
    <x v="6"/>
    <n v="8"/>
  </r>
  <r>
    <x v="3"/>
    <x v="154"/>
    <x v="9"/>
    <x v="1"/>
    <s v="L"/>
    <x v="336"/>
    <n v="8581"/>
    <n v="47.45"/>
    <n v="31.79"/>
    <n v="407168.45"/>
    <n v="272789.99"/>
    <n v="134378.46"/>
    <x v="1"/>
    <n v="4"/>
  </r>
  <r>
    <x v="6"/>
    <x v="155"/>
    <x v="2"/>
    <x v="0"/>
    <s v="L"/>
    <x v="337"/>
    <n v="3923"/>
    <n v="255.28"/>
    <n v="159.41999999999999"/>
    <n v="1001463.44"/>
    <n v="625404.66"/>
    <n v="376058.78"/>
    <x v="0"/>
    <n v="7"/>
  </r>
  <r>
    <x v="0"/>
    <x v="158"/>
    <x v="9"/>
    <x v="1"/>
    <s v="L"/>
    <x v="18"/>
    <n v="7117"/>
    <n v="47.45"/>
    <n v="31.79"/>
    <n v="337701.65"/>
    <n v="226249.43"/>
    <n v="111452.22"/>
    <x v="0"/>
    <n v="9"/>
  </r>
  <r>
    <x v="4"/>
    <x v="94"/>
    <x v="7"/>
    <x v="1"/>
    <s v="C"/>
    <x v="338"/>
    <n v="668"/>
    <n v="668.27"/>
    <n v="502.54"/>
    <n v="446404.36"/>
    <n v="335696.72"/>
    <n v="110707.64"/>
    <x v="4"/>
    <n v="6"/>
  </r>
  <r>
    <x v="4"/>
    <x v="102"/>
    <x v="3"/>
    <x v="0"/>
    <s v="M"/>
    <x v="339"/>
    <n v="9113"/>
    <n v="205.7"/>
    <n v="117.11"/>
    <n v="1874544.1"/>
    <n v="1067223.43"/>
    <n v="807320.67"/>
    <x v="6"/>
    <n v="12"/>
  </r>
  <r>
    <x v="0"/>
    <x v="158"/>
    <x v="3"/>
    <x v="0"/>
    <s v="M"/>
    <x v="340"/>
    <n v="4019"/>
    <n v="205.7"/>
    <n v="117.11"/>
    <n v="826708.3"/>
    <n v="470665.09"/>
    <n v="356043.21"/>
    <x v="5"/>
    <n v="5"/>
  </r>
  <r>
    <x v="6"/>
    <x v="75"/>
    <x v="0"/>
    <x v="0"/>
    <s v="C"/>
    <x v="341"/>
    <n v="8984"/>
    <n v="437.2"/>
    <n v="263.33"/>
    <n v="3927804.8"/>
    <n v="2365756.7200000002"/>
    <n v="1562048.08"/>
    <x v="6"/>
    <n v="10"/>
  </r>
  <r>
    <x v="6"/>
    <x v="85"/>
    <x v="4"/>
    <x v="1"/>
    <s v="L"/>
    <x v="342"/>
    <n v="4638"/>
    <n v="9.33"/>
    <n v="6.92"/>
    <n v="43272.54"/>
    <n v="32094.959999999999"/>
    <n v="11177.58"/>
    <x v="1"/>
    <n v="1"/>
  </r>
  <r>
    <x v="5"/>
    <x v="66"/>
    <x v="7"/>
    <x v="0"/>
    <s v="L"/>
    <x v="343"/>
    <n v="3642"/>
    <n v="668.27"/>
    <n v="502.54"/>
    <n v="2433839.34"/>
    <n v="1830250.68"/>
    <n v="603588.66"/>
    <x v="6"/>
    <n v="2"/>
  </r>
  <r>
    <x v="1"/>
    <x v="14"/>
    <x v="2"/>
    <x v="0"/>
    <s v="H"/>
    <x v="344"/>
    <n v="5689"/>
    <n v="255.28"/>
    <n v="159.41999999999999"/>
    <n v="1452287.92"/>
    <n v="906940.38"/>
    <n v="545347.54"/>
    <x v="1"/>
    <n v="3"/>
  </r>
  <r>
    <x v="4"/>
    <x v="55"/>
    <x v="10"/>
    <x v="0"/>
    <s v="C"/>
    <x v="345"/>
    <n v="2503"/>
    <n v="81.73"/>
    <n v="56.67"/>
    <n v="204570.19"/>
    <n v="141845.01"/>
    <n v="62725.18"/>
    <x v="5"/>
    <n v="10"/>
  </r>
  <r>
    <x v="0"/>
    <x v="35"/>
    <x v="9"/>
    <x v="1"/>
    <s v="C"/>
    <x v="346"/>
    <n v="2838"/>
    <n v="47.45"/>
    <n v="31.79"/>
    <n v="134663.1"/>
    <n v="90220.02"/>
    <n v="44443.08"/>
    <x v="0"/>
    <n v="10"/>
  </r>
  <r>
    <x v="3"/>
    <x v="149"/>
    <x v="2"/>
    <x v="1"/>
    <s v="H"/>
    <x v="347"/>
    <n v="7480"/>
    <n v="255.28"/>
    <n v="159.41999999999999"/>
    <n v="1909494.4"/>
    <n v="1192461.6000000001"/>
    <n v="717032.8"/>
    <x v="4"/>
    <n v="7"/>
  </r>
  <r>
    <x v="4"/>
    <x v="18"/>
    <x v="3"/>
    <x v="1"/>
    <s v="L"/>
    <x v="348"/>
    <n v="4247"/>
    <n v="205.7"/>
    <n v="117.11"/>
    <n v="873607.9"/>
    <n v="497366.17"/>
    <n v="376241.73"/>
    <x v="3"/>
    <n v="5"/>
  </r>
  <r>
    <x v="2"/>
    <x v="20"/>
    <x v="1"/>
    <x v="1"/>
    <s v="C"/>
    <x v="349"/>
    <n v="2988"/>
    <n v="154.06"/>
    <n v="90.93"/>
    <n v="460331.28"/>
    <n v="271698.84000000003"/>
    <n v="188632.44"/>
    <x v="3"/>
    <n v="11"/>
  </r>
  <r>
    <x v="5"/>
    <x v="147"/>
    <x v="5"/>
    <x v="0"/>
    <s v="L"/>
    <x v="350"/>
    <n v="582"/>
    <n v="109.28"/>
    <n v="35.840000000000003"/>
    <n v="63600.959999999999"/>
    <n v="20858.88"/>
    <n v="42742.080000000002"/>
    <x v="3"/>
    <n v="12"/>
  </r>
  <r>
    <x v="0"/>
    <x v="146"/>
    <x v="0"/>
    <x v="1"/>
    <s v="L"/>
    <x v="351"/>
    <n v="5940"/>
    <n v="437.2"/>
    <n v="263.33"/>
    <n v="2596968"/>
    <n v="1564180.2"/>
    <n v="1032787.8"/>
    <x v="5"/>
    <n v="12"/>
  </r>
  <r>
    <x v="6"/>
    <x v="17"/>
    <x v="10"/>
    <x v="1"/>
    <s v="M"/>
    <x v="352"/>
    <n v="5005"/>
    <n v="81.73"/>
    <n v="56.67"/>
    <n v="409058.65"/>
    <n v="283633.34999999998"/>
    <n v="125425.3"/>
    <x v="2"/>
    <n v="8"/>
  </r>
  <r>
    <x v="4"/>
    <x v="126"/>
    <x v="10"/>
    <x v="1"/>
    <s v="M"/>
    <x v="353"/>
    <n v="5751"/>
    <n v="81.73"/>
    <n v="56.67"/>
    <n v="470029.23"/>
    <n v="325909.17"/>
    <n v="144120.06"/>
    <x v="4"/>
    <n v="2"/>
  </r>
  <r>
    <x v="5"/>
    <x v="151"/>
    <x v="3"/>
    <x v="0"/>
    <s v="L"/>
    <x v="339"/>
    <n v="3181"/>
    <n v="205.7"/>
    <n v="117.11"/>
    <n v="654331.69999999995"/>
    <n v="372526.91"/>
    <n v="281804.78999999998"/>
    <x v="6"/>
    <n v="12"/>
  </r>
  <r>
    <x v="5"/>
    <x v="21"/>
    <x v="11"/>
    <x v="1"/>
    <s v="L"/>
    <x v="354"/>
    <n v="4334"/>
    <n v="421.89"/>
    <n v="364.69"/>
    <n v="1828471.26"/>
    <n v="1580566.46"/>
    <n v="247904.8"/>
    <x v="5"/>
    <n v="5"/>
  </r>
  <r>
    <x v="3"/>
    <x v="159"/>
    <x v="11"/>
    <x v="0"/>
    <s v="M"/>
    <x v="355"/>
    <n v="3275"/>
    <n v="421.89"/>
    <n v="364.69"/>
    <n v="1381689.75"/>
    <n v="1194359.75"/>
    <n v="187330"/>
    <x v="0"/>
    <n v="3"/>
  </r>
  <r>
    <x v="5"/>
    <x v="69"/>
    <x v="10"/>
    <x v="0"/>
    <s v="C"/>
    <x v="356"/>
    <n v="6103"/>
    <n v="81.73"/>
    <n v="56.67"/>
    <n v="498798.19"/>
    <n v="345857.01"/>
    <n v="152941.18"/>
    <x v="7"/>
    <n v="1"/>
  </r>
  <r>
    <x v="4"/>
    <x v="29"/>
    <x v="2"/>
    <x v="1"/>
    <s v="M"/>
    <x v="357"/>
    <n v="5949"/>
    <n v="255.28"/>
    <n v="159.41999999999999"/>
    <n v="1518660.72"/>
    <n v="948389.58"/>
    <n v="570271.14"/>
    <x v="4"/>
    <n v="6"/>
  </r>
  <r>
    <x v="2"/>
    <x v="160"/>
    <x v="0"/>
    <x v="0"/>
    <s v="H"/>
    <x v="358"/>
    <n v="7974"/>
    <n v="437.2"/>
    <n v="263.33"/>
    <n v="3486232.8"/>
    <n v="2099793.42"/>
    <n v="1386439.38"/>
    <x v="5"/>
    <n v="11"/>
  </r>
  <r>
    <x v="4"/>
    <x v="161"/>
    <x v="1"/>
    <x v="1"/>
    <s v="H"/>
    <x v="359"/>
    <n v="4369"/>
    <n v="154.06"/>
    <n v="90.93"/>
    <n v="673088.14"/>
    <n v="397273.17"/>
    <n v="275814.96999999997"/>
    <x v="3"/>
    <n v="1"/>
  </r>
  <r>
    <x v="0"/>
    <x v="32"/>
    <x v="11"/>
    <x v="1"/>
    <s v="H"/>
    <x v="360"/>
    <n v="9359"/>
    <n v="421.89"/>
    <n v="364.69"/>
    <n v="3948468.51"/>
    <n v="3413133.71"/>
    <n v="535334.80000000005"/>
    <x v="2"/>
    <n v="1"/>
  </r>
  <r>
    <x v="3"/>
    <x v="128"/>
    <x v="9"/>
    <x v="1"/>
    <s v="M"/>
    <x v="361"/>
    <n v="4199"/>
    <n v="47.45"/>
    <n v="31.79"/>
    <n v="199242.55"/>
    <n v="133486.21"/>
    <n v="65756.34"/>
    <x v="0"/>
    <n v="10"/>
  </r>
  <r>
    <x v="0"/>
    <x v="146"/>
    <x v="8"/>
    <x v="0"/>
    <s v="C"/>
    <x v="292"/>
    <n v="2173"/>
    <n v="651.21"/>
    <n v="524.96"/>
    <n v="1415079.33"/>
    <n v="1140738.08"/>
    <n v="274341.25"/>
    <x v="6"/>
    <n v="12"/>
  </r>
  <r>
    <x v="2"/>
    <x v="68"/>
    <x v="3"/>
    <x v="0"/>
    <s v="M"/>
    <x v="209"/>
    <n v="3601"/>
    <n v="205.7"/>
    <n v="117.11"/>
    <n v="740725.7"/>
    <n v="421713.11"/>
    <n v="319012.59000000003"/>
    <x v="3"/>
    <n v="10"/>
  </r>
  <r>
    <x v="3"/>
    <x v="71"/>
    <x v="10"/>
    <x v="0"/>
    <s v="M"/>
    <x v="362"/>
    <n v="830"/>
    <n v="81.73"/>
    <n v="56.67"/>
    <n v="67835.899999999994"/>
    <n v="47036.1"/>
    <n v="20799.8"/>
    <x v="1"/>
    <n v="5"/>
  </r>
  <r>
    <x v="6"/>
    <x v="8"/>
    <x v="6"/>
    <x v="1"/>
    <s v="H"/>
    <x v="363"/>
    <n v="3241"/>
    <n v="152.58000000000001"/>
    <n v="97.44"/>
    <n v="494511.78"/>
    <n v="315803.03999999998"/>
    <n v="178708.74"/>
    <x v="1"/>
    <n v="3"/>
  </r>
  <r>
    <x v="4"/>
    <x v="92"/>
    <x v="8"/>
    <x v="0"/>
    <s v="H"/>
    <x v="364"/>
    <n v="2244"/>
    <n v="651.21"/>
    <n v="524.96"/>
    <n v="1461315.24"/>
    <n v="1178010.24"/>
    <n v="283305"/>
    <x v="0"/>
    <n v="9"/>
  </r>
  <r>
    <x v="0"/>
    <x v="60"/>
    <x v="3"/>
    <x v="1"/>
    <s v="H"/>
    <x v="365"/>
    <n v="6283"/>
    <n v="205.7"/>
    <n v="117.11"/>
    <n v="1292413.1000000001"/>
    <n v="735802.13"/>
    <n v="556610.97"/>
    <x v="4"/>
    <n v="12"/>
  </r>
  <r>
    <x v="4"/>
    <x v="139"/>
    <x v="3"/>
    <x v="0"/>
    <s v="L"/>
    <x v="366"/>
    <n v="5829"/>
    <n v="205.7"/>
    <n v="117.11"/>
    <n v="1199025.3"/>
    <n v="682634.19"/>
    <n v="516391.11"/>
    <x v="7"/>
    <n v="6"/>
  </r>
  <r>
    <x v="0"/>
    <x v="57"/>
    <x v="0"/>
    <x v="1"/>
    <s v="M"/>
    <x v="367"/>
    <n v="8390"/>
    <n v="437.2"/>
    <n v="263.33"/>
    <n v="3668108"/>
    <n v="2209338.7000000002"/>
    <n v="1458769.3"/>
    <x v="1"/>
    <n v="8"/>
  </r>
  <r>
    <x v="6"/>
    <x v="70"/>
    <x v="11"/>
    <x v="0"/>
    <s v="C"/>
    <x v="368"/>
    <n v="3499"/>
    <n v="421.89"/>
    <n v="364.69"/>
    <n v="1476193.11"/>
    <n v="1276050.31"/>
    <n v="200142.8"/>
    <x v="0"/>
    <n v="7"/>
  </r>
  <r>
    <x v="4"/>
    <x v="130"/>
    <x v="11"/>
    <x v="1"/>
    <s v="L"/>
    <x v="369"/>
    <n v="7726"/>
    <n v="421.89"/>
    <n v="364.69"/>
    <n v="3259522.14"/>
    <n v="2817594.94"/>
    <n v="441927.2"/>
    <x v="7"/>
    <n v="1"/>
  </r>
  <r>
    <x v="3"/>
    <x v="3"/>
    <x v="4"/>
    <x v="0"/>
    <s v="C"/>
    <x v="370"/>
    <n v="9669"/>
    <n v="9.33"/>
    <n v="6.92"/>
    <n v="90211.77"/>
    <n v="66909.48"/>
    <n v="23302.29"/>
    <x v="3"/>
    <n v="11"/>
  </r>
  <r>
    <x v="2"/>
    <x v="142"/>
    <x v="2"/>
    <x v="1"/>
    <s v="H"/>
    <x v="371"/>
    <n v="4957"/>
    <n v="255.28"/>
    <n v="159.41999999999999"/>
    <n v="1265422.96"/>
    <n v="790244.94"/>
    <n v="475178.02"/>
    <x v="4"/>
    <n v="3"/>
  </r>
  <r>
    <x v="4"/>
    <x v="56"/>
    <x v="5"/>
    <x v="0"/>
    <s v="H"/>
    <x v="372"/>
    <n v="1251"/>
    <n v="109.28"/>
    <n v="35.840000000000003"/>
    <n v="136709.28"/>
    <n v="44835.839999999997"/>
    <n v="91873.44"/>
    <x v="5"/>
    <n v="10"/>
  </r>
  <r>
    <x v="5"/>
    <x v="91"/>
    <x v="11"/>
    <x v="0"/>
    <s v="L"/>
    <x v="373"/>
    <n v="3245"/>
    <n v="421.89"/>
    <n v="364.69"/>
    <n v="1369033.05"/>
    <n v="1183419.05"/>
    <n v="185614"/>
    <x v="6"/>
    <n v="7"/>
  </r>
  <r>
    <x v="2"/>
    <x v="2"/>
    <x v="0"/>
    <x v="0"/>
    <s v="C"/>
    <x v="374"/>
    <n v="7661"/>
    <n v="437.2"/>
    <n v="263.33"/>
    <n v="3349389.2"/>
    <n v="2017371.13"/>
    <n v="1332018.07"/>
    <x v="6"/>
    <n v="8"/>
  </r>
  <r>
    <x v="2"/>
    <x v="54"/>
    <x v="10"/>
    <x v="0"/>
    <s v="L"/>
    <x v="375"/>
    <n v="8254"/>
    <n v="81.73"/>
    <n v="56.67"/>
    <n v="674599.42"/>
    <n v="467754.18"/>
    <n v="206845.24"/>
    <x v="6"/>
    <n v="11"/>
  </r>
  <r>
    <x v="6"/>
    <x v="37"/>
    <x v="8"/>
    <x v="1"/>
    <s v="L"/>
    <x v="376"/>
    <n v="812"/>
    <n v="651.21"/>
    <n v="524.96"/>
    <n v="528782.52"/>
    <n v="426267.52"/>
    <n v="102515"/>
    <x v="2"/>
    <n v="3"/>
  </r>
  <r>
    <x v="3"/>
    <x v="3"/>
    <x v="11"/>
    <x v="0"/>
    <s v="M"/>
    <x v="377"/>
    <n v="8150"/>
    <n v="421.89"/>
    <n v="364.69"/>
    <n v="3438403.5"/>
    <n v="2972223.5"/>
    <n v="466180"/>
    <x v="5"/>
    <n v="3"/>
  </r>
  <r>
    <x v="3"/>
    <x v="78"/>
    <x v="0"/>
    <x v="0"/>
    <s v="H"/>
    <x v="378"/>
    <n v="5118"/>
    <n v="437.2"/>
    <n v="263.33"/>
    <n v="2237589.6"/>
    <n v="1347722.94"/>
    <n v="889866.66"/>
    <x v="7"/>
    <n v="6"/>
  </r>
  <r>
    <x v="4"/>
    <x v="126"/>
    <x v="0"/>
    <x v="1"/>
    <s v="L"/>
    <x v="66"/>
    <n v="3596"/>
    <n v="437.2"/>
    <n v="263.33"/>
    <n v="1572171.2"/>
    <n v="946934.68"/>
    <n v="625236.52"/>
    <x v="0"/>
    <n v="4"/>
  </r>
  <r>
    <x v="0"/>
    <x v="32"/>
    <x v="5"/>
    <x v="1"/>
    <s v="C"/>
    <x v="379"/>
    <n v="7494"/>
    <n v="109.28"/>
    <n v="35.840000000000003"/>
    <n v="818944.32"/>
    <n v="268584.96000000002"/>
    <n v="550359.36"/>
    <x v="2"/>
    <n v="6"/>
  </r>
  <r>
    <x v="3"/>
    <x v="88"/>
    <x v="11"/>
    <x v="1"/>
    <s v="L"/>
    <x v="380"/>
    <n v="7755"/>
    <n v="421.89"/>
    <n v="364.69"/>
    <n v="3271756.95"/>
    <n v="2828170.95"/>
    <n v="443586"/>
    <x v="5"/>
    <n v="5"/>
  </r>
  <r>
    <x v="4"/>
    <x v="102"/>
    <x v="8"/>
    <x v="0"/>
    <s v="M"/>
    <x v="381"/>
    <n v="7353"/>
    <n v="651.21"/>
    <n v="524.96"/>
    <n v="4788347.13"/>
    <n v="3860030.88"/>
    <n v="928316.25"/>
    <x v="0"/>
    <n v="2"/>
  </r>
  <r>
    <x v="4"/>
    <x v="136"/>
    <x v="9"/>
    <x v="0"/>
    <s v="L"/>
    <x v="382"/>
    <n v="6293"/>
    <n v="47.45"/>
    <n v="31.79"/>
    <n v="298602.84999999998"/>
    <n v="200054.47"/>
    <n v="98548.38"/>
    <x v="4"/>
    <n v="11"/>
  </r>
  <r>
    <x v="5"/>
    <x v="151"/>
    <x v="2"/>
    <x v="1"/>
    <s v="C"/>
    <x v="383"/>
    <n v="6610"/>
    <n v="255.28"/>
    <n v="159.41999999999999"/>
    <n v="1687400.8"/>
    <n v="1053766.2"/>
    <n v="633634.6"/>
    <x v="6"/>
    <n v="1"/>
  </r>
  <r>
    <x v="5"/>
    <x v="151"/>
    <x v="6"/>
    <x v="1"/>
    <s v="L"/>
    <x v="384"/>
    <n v="7373"/>
    <n v="152.58000000000001"/>
    <n v="97.44"/>
    <n v="1124972.3400000001"/>
    <n v="718425.12"/>
    <n v="406547.22"/>
    <x v="6"/>
    <n v="4"/>
  </r>
  <r>
    <x v="0"/>
    <x v="32"/>
    <x v="0"/>
    <x v="0"/>
    <s v="C"/>
    <x v="385"/>
    <n v="9679"/>
    <n v="437.2"/>
    <n v="263.33"/>
    <n v="4231658.8"/>
    <n v="2548771.0699999998"/>
    <n v="1682887.73"/>
    <x v="3"/>
    <n v="5"/>
  </r>
  <r>
    <x v="3"/>
    <x v="22"/>
    <x v="0"/>
    <x v="0"/>
    <s v="H"/>
    <x v="386"/>
    <n v="1659"/>
    <n v="437.2"/>
    <n v="263.33"/>
    <n v="725314.8"/>
    <n v="436864.47"/>
    <n v="288450.33"/>
    <x v="3"/>
    <n v="4"/>
  </r>
  <r>
    <x v="4"/>
    <x v="18"/>
    <x v="1"/>
    <x v="1"/>
    <s v="H"/>
    <x v="387"/>
    <n v="3473"/>
    <n v="154.06"/>
    <n v="90.93"/>
    <n v="535050.38"/>
    <n v="315799.89"/>
    <n v="219250.49"/>
    <x v="5"/>
    <n v="8"/>
  </r>
  <r>
    <x v="0"/>
    <x v="119"/>
    <x v="7"/>
    <x v="0"/>
    <s v="L"/>
    <x v="388"/>
    <n v="2315"/>
    <n v="668.27"/>
    <n v="502.54"/>
    <n v="1547045.05"/>
    <n v="1163380.1000000001"/>
    <n v="383664.95"/>
    <x v="0"/>
    <n v="4"/>
  </r>
  <r>
    <x v="3"/>
    <x v="90"/>
    <x v="7"/>
    <x v="1"/>
    <s v="M"/>
    <x v="389"/>
    <n v="7408"/>
    <n v="668.27"/>
    <n v="502.54"/>
    <n v="4950544.16"/>
    <n v="3722816.32"/>
    <n v="1227727.8400000001"/>
    <x v="6"/>
    <n v="2"/>
  </r>
  <r>
    <x v="3"/>
    <x v="78"/>
    <x v="2"/>
    <x v="1"/>
    <s v="M"/>
    <x v="390"/>
    <n v="5006"/>
    <n v="255.28"/>
    <n v="159.41999999999999"/>
    <n v="1277931.68"/>
    <n v="798056.52"/>
    <n v="479875.16"/>
    <x v="1"/>
    <n v="12"/>
  </r>
  <r>
    <x v="3"/>
    <x v="96"/>
    <x v="2"/>
    <x v="0"/>
    <s v="M"/>
    <x v="391"/>
    <n v="3395"/>
    <n v="255.28"/>
    <n v="159.41999999999999"/>
    <n v="866675.6"/>
    <n v="541230.9"/>
    <n v="325444.7"/>
    <x v="0"/>
    <n v="8"/>
  </r>
  <r>
    <x v="2"/>
    <x v="152"/>
    <x v="1"/>
    <x v="1"/>
    <s v="H"/>
    <x v="391"/>
    <n v="7894"/>
    <n v="154.06"/>
    <n v="90.93"/>
    <n v="1216149.6399999999"/>
    <n v="717801.42"/>
    <n v="498348.22"/>
    <x v="0"/>
    <n v="8"/>
  </r>
  <r>
    <x v="4"/>
    <x v="67"/>
    <x v="3"/>
    <x v="1"/>
    <s v="H"/>
    <x v="392"/>
    <n v="5851"/>
    <n v="205.7"/>
    <n v="117.11"/>
    <n v="1203550.7"/>
    <n v="685210.61"/>
    <n v="518340.09"/>
    <x v="0"/>
    <n v="3"/>
  </r>
  <r>
    <x v="3"/>
    <x v="22"/>
    <x v="7"/>
    <x v="1"/>
    <s v="L"/>
    <x v="393"/>
    <n v="1646"/>
    <n v="668.27"/>
    <n v="502.54"/>
    <n v="1099972.42"/>
    <n v="827180.84"/>
    <n v="272791.58"/>
    <x v="5"/>
    <n v="9"/>
  </r>
  <r>
    <x v="3"/>
    <x v="109"/>
    <x v="4"/>
    <x v="1"/>
    <s v="H"/>
    <x v="394"/>
    <n v="1689"/>
    <n v="9.33"/>
    <n v="6.92"/>
    <n v="15758.37"/>
    <n v="11687.88"/>
    <n v="4070.49"/>
    <x v="3"/>
    <n v="9"/>
  </r>
  <r>
    <x v="3"/>
    <x v="51"/>
    <x v="9"/>
    <x v="1"/>
    <s v="L"/>
    <x v="395"/>
    <n v="9424"/>
    <n v="47.45"/>
    <n v="31.79"/>
    <n v="447168.8"/>
    <n v="299588.96000000002"/>
    <n v="147579.84"/>
    <x v="6"/>
    <n v="8"/>
  </r>
  <r>
    <x v="4"/>
    <x v="111"/>
    <x v="10"/>
    <x v="1"/>
    <s v="C"/>
    <x v="196"/>
    <n v="323"/>
    <n v="81.73"/>
    <n v="56.67"/>
    <n v="26398.79"/>
    <n v="18304.41"/>
    <n v="8094.38"/>
    <x v="5"/>
    <n v="9"/>
  </r>
  <r>
    <x v="4"/>
    <x v="89"/>
    <x v="8"/>
    <x v="0"/>
    <s v="M"/>
    <x v="396"/>
    <n v="6892"/>
    <n v="651.21"/>
    <n v="524.96"/>
    <n v="4488139.32"/>
    <n v="3618024.32"/>
    <n v="870115"/>
    <x v="1"/>
    <n v="8"/>
  </r>
  <r>
    <x v="4"/>
    <x v="77"/>
    <x v="0"/>
    <x v="0"/>
    <s v="L"/>
    <x v="397"/>
    <n v="3667"/>
    <n v="437.2"/>
    <n v="263.33"/>
    <n v="1603212.4"/>
    <n v="965631.11"/>
    <n v="637581.29"/>
    <x v="4"/>
    <n v="4"/>
  </r>
  <r>
    <x v="5"/>
    <x v="162"/>
    <x v="7"/>
    <x v="0"/>
    <s v="C"/>
    <x v="398"/>
    <n v="2215"/>
    <n v="668.27"/>
    <n v="502.54"/>
    <n v="1480218.05"/>
    <n v="1113126.1000000001"/>
    <n v="367091.95"/>
    <x v="3"/>
    <n v="7"/>
  </r>
  <r>
    <x v="0"/>
    <x v="60"/>
    <x v="11"/>
    <x v="0"/>
    <s v="C"/>
    <x v="399"/>
    <n v="6135"/>
    <n v="421.89"/>
    <n v="364.69"/>
    <n v="2588295.15"/>
    <n v="2237373.15"/>
    <n v="350922"/>
    <x v="4"/>
    <n v="8"/>
  </r>
  <r>
    <x v="5"/>
    <x v="66"/>
    <x v="11"/>
    <x v="1"/>
    <s v="M"/>
    <x v="400"/>
    <n v="6057"/>
    <n v="421.89"/>
    <n v="364.69"/>
    <n v="2555387.73"/>
    <n v="2208927.33"/>
    <n v="346460.4"/>
    <x v="4"/>
    <n v="10"/>
  </r>
  <r>
    <x v="6"/>
    <x v="117"/>
    <x v="3"/>
    <x v="0"/>
    <s v="L"/>
    <x v="401"/>
    <n v="4641"/>
    <n v="205.7"/>
    <n v="117.11"/>
    <n v="954653.7"/>
    <n v="543507.51"/>
    <n v="411146.19"/>
    <x v="5"/>
    <n v="7"/>
  </r>
  <r>
    <x v="2"/>
    <x v="163"/>
    <x v="6"/>
    <x v="1"/>
    <s v="C"/>
    <x v="377"/>
    <n v="1581"/>
    <n v="152.58000000000001"/>
    <n v="97.44"/>
    <n v="241228.98"/>
    <n v="154052.64000000001"/>
    <n v="87176.34"/>
    <x v="5"/>
    <n v="3"/>
  </r>
  <r>
    <x v="4"/>
    <x v="105"/>
    <x v="2"/>
    <x v="1"/>
    <s v="M"/>
    <x v="402"/>
    <n v="8600"/>
    <n v="255.28"/>
    <n v="159.41999999999999"/>
    <n v="2195408"/>
    <n v="1371012"/>
    <n v="824396"/>
    <x v="0"/>
    <n v="8"/>
  </r>
  <r>
    <x v="2"/>
    <x v="43"/>
    <x v="3"/>
    <x v="0"/>
    <s v="C"/>
    <x v="222"/>
    <n v="4452"/>
    <n v="205.7"/>
    <n v="117.11"/>
    <n v="915776.4"/>
    <n v="521373.72"/>
    <n v="394402.68"/>
    <x v="2"/>
    <n v="10"/>
  </r>
  <r>
    <x v="2"/>
    <x v="54"/>
    <x v="0"/>
    <x v="0"/>
    <s v="L"/>
    <x v="403"/>
    <n v="9924"/>
    <n v="437.2"/>
    <n v="263.33"/>
    <n v="4338772.8"/>
    <n v="2613286.92"/>
    <n v="1725485.88"/>
    <x v="2"/>
    <n v="12"/>
  </r>
  <r>
    <x v="4"/>
    <x v="93"/>
    <x v="10"/>
    <x v="0"/>
    <s v="C"/>
    <x v="404"/>
    <n v="2834"/>
    <n v="81.73"/>
    <n v="56.67"/>
    <n v="231622.82"/>
    <n v="160602.78"/>
    <n v="71020.039999999994"/>
    <x v="3"/>
    <n v="6"/>
  </r>
  <r>
    <x v="4"/>
    <x v="53"/>
    <x v="1"/>
    <x v="1"/>
    <s v="C"/>
    <x v="405"/>
    <n v="3030"/>
    <n v="154.06"/>
    <n v="90.93"/>
    <n v="466801.8"/>
    <n v="275517.90000000002"/>
    <n v="191283.9"/>
    <x v="2"/>
    <n v="7"/>
  </r>
  <r>
    <x v="4"/>
    <x v="93"/>
    <x v="8"/>
    <x v="0"/>
    <s v="L"/>
    <x v="292"/>
    <n v="7391"/>
    <n v="651.21"/>
    <n v="524.96"/>
    <n v="4813093.1100000003"/>
    <n v="3879979.36"/>
    <n v="933113.75"/>
    <x v="6"/>
    <n v="12"/>
  </r>
  <r>
    <x v="2"/>
    <x v="36"/>
    <x v="5"/>
    <x v="1"/>
    <s v="M"/>
    <x v="175"/>
    <n v="4829"/>
    <n v="109.28"/>
    <n v="35.840000000000003"/>
    <n v="527713.12"/>
    <n v="173071.35999999999"/>
    <n v="354641.76"/>
    <x v="5"/>
    <n v="7"/>
  </r>
  <r>
    <x v="2"/>
    <x v="164"/>
    <x v="4"/>
    <x v="1"/>
    <s v="C"/>
    <x v="406"/>
    <n v="1287"/>
    <n v="9.33"/>
    <n v="6.92"/>
    <n v="12007.71"/>
    <n v="8906.0400000000009"/>
    <n v="3101.67"/>
    <x v="5"/>
    <n v="1"/>
  </r>
  <r>
    <x v="0"/>
    <x v="81"/>
    <x v="10"/>
    <x v="1"/>
    <s v="C"/>
    <x v="407"/>
    <n v="4738"/>
    <n v="81.73"/>
    <n v="56.67"/>
    <n v="387236.74"/>
    <n v="268502.46000000002"/>
    <n v="118734.28"/>
    <x v="6"/>
    <n v="3"/>
  </r>
  <r>
    <x v="5"/>
    <x v="91"/>
    <x v="7"/>
    <x v="1"/>
    <s v="H"/>
    <x v="202"/>
    <n v="186"/>
    <n v="668.27"/>
    <n v="502.54"/>
    <n v="124298.22"/>
    <n v="93472.44"/>
    <n v="30825.78"/>
    <x v="0"/>
    <n v="2"/>
  </r>
  <r>
    <x v="4"/>
    <x v="4"/>
    <x v="6"/>
    <x v="0"/>
    <s v="H"/>
    <x v="408"/>
    <n v="4668"/>
    <n v="152.58000000000001"/>
    <n v="97.44"/>
    <n v="712243.44"/>
    <n v="454849.92"/>
    <n v="257393.52"/>
    <x v="6"/>
    <n v="10"/>
  </r>
  <r>
    <x v="1"/>
    <x v="1"/>
    <x v="9"/>
    <x v="1"/>
    <s v="C"/>
    <x v="409"/>
    <n v="2252"/>
    <n v="47.45"/>
    <n v="31.79"/>
    <n v="106857.4"/>
    <n v="71591.08"/>
    <n v="35266.32"/>
    <x v="2"/>
    <n v="4"/>
  </r>
  <r>
    <x v="3"/>
    <x v="38"/>
    <x v="0"/>
    <x v="0"/>
    <s v="H"/>
    <x v="410"/>
    <n v="9036"/>
    <n v="437.2"/>
    <n v="263.33"/>
    <n v="3950539.2"/>
    <n v="2379449.88"/>
    <n v="1571089.32"/>
    <x v="1"/>
    <n v="5"/>
  </r>
  <r>
    <x v="4"/>
    <x v="139"/>
    <x v="3"/>
    <x v="1"/>
    <s v="L"/>
    <x v="411"/>
    <n v="8149"/>
    <n v="205.7"/>
    <n v="117.11"/>
    <n v="1676249.3"/>
    <n v="954329.39"/>
    <n v="721919.91"/>
    <x v="2"/>
    <n v="8"/>
  </r>
  <r>
    <x v="0"/>
    <x v="60"/>
    <x v="6"/>
    <x v="0"/>
    <s v="L"/>
    <x v="412"/>
    <n v="4754"/>
    <n v="152.58000000000001"/>
    <n v="97.44"/>
    <n v="725365.32"/>
    <n v="463229.76"/>
    <n v="262135.56"/>
    <x v="5"/>
    <n v="7"/>
  </r>
  <r>
    <x v="0"/>
    <x v="108"/>
    <x v="9"/>
    <x v="1"/>
    <s v="L"/>
    <x v="413"/>
    <n v="1042"/>
    <n v="47.45"/>
    <n v="31.79"/>
    <n v="49442.9"/>
    <n v="33125.18"/>
    <n v="16317.72"/>
    <x v="0"/>
    <n v="12"/>
  </r>
  <r>
    <x v="2"/>
    <x v="165"/>
    <x v="0"/>
    <x v="0"/>
    <s v="C"/>
    <x v="414"/>
    <n v="1237"/>
    <n v="437.2"/>
    <n v="263.33"/>
    <n v="540816.4"/>
    <n v="325739.21000000002"/>
    <n v="215077.19"/>
    <x v="3"/>
    <n v="5"/>
  </r>
  <r>
    <x v="2"/>
    <x v="166"/>
    <x v="9"/>
    <x v="1"/>
    <s v="H"/>
    <x v="415"/>
    <n v="6594"/>
    <n v="47.45"/>
    <n v="31.79"/>
    <n v="312885.3"/>
    <n v="209623.26"/>
    <n v="103262.04"/>
    <x v="6"/>
    <n v="2"/>
  </r>
  <r>
    <x v="4"/>
    <x v="143"/>
    <x v="9"/>
    <x v="0"/>
    <s v="C"/>
    <x v="416"/>
    <n v="399"/>
    <n v="47.45"/>
    <n v="31.79"/>
    <n v="18932.55"/>
    <n v="12684.21"/>
    <n v="6248.34"/>
    <x v="4"/>
    <n v="6"/>
  </r>
  <r>
    <x v="4"/>
    <x v="55"/>
    <x v="1"/>
    <x v="0"/>
    <s v="L"/>
    <x v="417"/>
    <n v="2969"/>
    <n v="154.06"/>
    <n v="90.93"/>
    <n v="457404.14"/>
    <n v="269971.17"/>
    <n v="187432.97"/>
    <x v="0"/>
    <n v="10"/>
  </r>
  <r>
    <x v="3"/>
    <x v="15"/>
    <x v="6"/>
    <x v="0"/>
    <s v="C"/>
    <x v="418"/>
    <n v="6653"/>
    <n v="152.58000000000001"/>
    <n v="97.44"/>
    <n v="1015114.74"/>
    <n v="648268.31999999995"/>
    <n v="366846.42"/>
    <x v="7"/>
    <n v="2"/>
  </r>
  <r>
    <x v="6"/>
    <x v="133"/>
    <x v="1"/>
    <x v="0"/>
    <s v="C"/>
    <x v="419"/>
    <n v="832"/>
    <n v="154.06"/>
    <n v="90.93"/>
    <n v="128177.92"/>
    <n v="75653.759999999995"/>
    <n v="52524.160000000003"/>
    <x v="3"/>
    <n v="6"/>
  </r>
  <r>
    <x v="6"/>
    <x v="167"/>
    <x v="1"/>
    <x v="1"/>
    <s v="M"/>
    <x v="420"/>
    <n v="6915"/>
    <n v="154.06"/>
    <n v="90.93"/>
    <n v="1065324.8999999999"/>
    <n v="628780.94999999995"/>
    <n v="436543.95"/>
    <x v="0"/>
    <n v="5"/>
  </r>
  <r>
    <x v="5"/>
    <x v="101"/>
    <x v="11"/>
    <x v="0"/>
    <s v="L"/>
    <x v="421"/>
    <n v="3346"/>
    <n v="421.89"/>
    <n v="364.69"/>
    <n v="1411643.94"/>
    <n v="1220252.74"/>
    <n v="191391.2"/>
    <x v="4"/>
    <n v="3"/>
  </r>
  <r>
    <x v="2"/>
    <x v="34"/>
    <x v="8"/>
    <x v="0"/>
    <s v="M"/>
    <x v="422"/>
    <n v="598"/>
    <n v="651.21"/>
    <n v="524.96"/>
    <n v="389423.58"/>
    <n v="313926.08"/>
    <n v="75497.5"/>
    <x v="4"/>
    <n v="8"/>
  </r>
  <r>
    <x v="5"/>
    <x v="66"/>
    <x v="10"/>
    <x v="1"/>
    <s v="L"/>
    <x v="423"/>
    <n v="6176"/>
    <n v="81.73"/>
    <n v="56.67"/>
    <n v="504764.48"/>
    <n v="349993.92"/>
    <n v="154770.56"/>
    <x v="4"/>
    <n v="8"/>
  </r>
  <r>
    <x v="4"/>
    <x v="105"/>
    <x v="0"/>
    <x v="0"/>
    <s v="L"/>
    <x v="424"/>
    <n v="9615"/>
    <n v="437.2"/>
    <n v="263.33"/>
    <n v="4203678"/>
    <n v="2531917.9500000002"/>
    <n v="1671760.05"/>
    <x v="2"/>
    <n v="2"/>
  </r>
  <r>
    <x v="0"/>
    <x v="168"/>
    <x v="7"/>
    <x v="1"/>
    <s v="C"/>
    <x v="425"/>
    <n v="7485"/>
    <n v="668.27"/>
    <n v="502.54"/>
    <n v="5002000.95"/>
    <n v="3761511.9"/>
    <n v="1240489.05"/>
    <x v="4"/>
    <n v="6"/>
  </r>
  <r>
    <x v="5"/>
    <x v="151"/>
    <x v="3"/>
    <x v="0"/>
    <s v="M"/>
    <x v="426"/>
    <n v="8382"/>
    <n v="205.7"/>
    <n v="117.11"/>
    <n v="1724177.4"/>
    <n v="981616.02"/>
    <n v="742561.38"/>
    <x v="5"/>
    <n v="11"/>
  </r>
  <r>
    <x v="4"/>
    <x v="30"/>
    <x v="6"/>
    <x v="0"/>
    <s v="M"/>
    <x v="237"/>
    <n v="7938"/>
    <n v="152.58000000000001"/>
    <n v="97.44"/>
    <n v="1211180.04"/>
    <n v="773478.72"/>
    <n v="437701.32"/>
    <x v="5"/>
    <n v="9"/>
  </r>
  <r>
    <x v="0"/>
    <x v="79"/>
    <x v="5"/>
    <x v="0"/>
    <s v="C"/>
    <x v="427"/>
    <n v="3812"/>
    <n v="109.28"/>
    <n v="35.840000000000003"/>
    <n v="416575.36"/>
    <n v="136622.07999999999"/>
    <n v="279953.28000000003"/>
    <x v="5"/>
    <n v="6"/>
  </r>
  <r>
    <x v="3"/>
    <x v="144"/>
    <x v="9"/>
    <x v="0"/>
    <s v="H"/>
    <x v="346"/>
    <n v="698"/>
    <n v="47.45"/>
    <n v="31.79"/>
    <n v="33120.1"/>
    <n v="22189.42"/>
    <n v="10930.68"/>
    <x v="0"/>
    <n v="10"/>
  </r>
  <r>
    <x v="5"/>
    <x v="66"/>
    <x v="0"/>
    <x v="0"/>
    <s v="C"/>
    <x v="428"/>
    <n v="5320"/>
    <n v="437.2"/>
    <n v="263.33"/>
    <n v="2325904"/>
    <n v="1400915.6"/>
    <n v="924988.4"/>
    <x v="4"/>
    <n v="9"/>
  </r>
  <r>
    <x v="4"/>
    <x v="39"/>
    <x v="8"/>
    <x v="1"/>
    <s v="H"/>
    <x v="429"/>
    <n v="1431"/>
    <n v="651.21"/>
    <n v="524.96"/>
    <n v="931881.51"/>
    <n v="751217.76"/>
    <n v="180663.75"/>
    <x v="2"/>
    <n v="1"/>
  </r>
  <r>
    <x v="3"/>
    <x v="128"/>
    <x v="4"/>
    <x v="0"/>
    <s v="H"/>
    <x v="430"/>
    <n v="4818"/>
    <n v="9.33"/>
    <n v="6.92"/>
    <n v="44951.94"/>
    <n v="33340.559999999998"/>
    <n v="11611.38"/>
    <x v="3"/>
    <n v="3"/>
  </r>
  <r>
    <x v="4"/>
    <x v="4"/>
    <x v="10"/>
    <x v="1"/>
    <s v="M"/>
    <x v="431"/>
    <n v="8299"/>
    <n v="81.73"/>
    <n v="56.67"/>
    <n v="678277.27"/>
    <n v="470304.33"/>
    <n v="207972.94"/>
    <x v="5"/>
    <n v="7"/>
  </r>
  <r>
    <x v="1"/>
    <x v="14"/>
    <x v="5"/>
    <x v="1"/>
    <s v="H"/>
    <x v="432"/>
    <n v="6722"/>
    <n v="109.28"/>
    <n v="35.840000000000003"/>
    <n v="734580.16"/>
    <n v="240916.48000000001"/>
    <n v="493663.68"/>
    <x v="4"/>
    <n v="10"/>
  </r>
  <r>
    <x v="5"/>
    <x v="162"/>
    <x v="8"/>
    <x v="1"/>
    <s v="M"/>
    <x v="433"/>
    <n v="1968"/>
    <n v="651.21"/>
    <n v="524.96"/>
    <n v="1281581.28"/>
    <n v="1033121.28"/>
    <n v="248460"/>
    <x v="7"/>
    <n v="6"/>
  </r>
  <r>
    <x v="4"/>
    <x v="148"/>
    <x v="9"/>
    <x v="0"/>
    <s v="M"/>
    <x v="434"/>
    <n v="7946"/>
    <n v="47.45"/>
    <n v="31.79"/>
    <n v="377037.7"/>
    <n v="252603.34"/>
    <n v="124434.36"/>
    <x v="2"/>
    <n v="4"/>
  </r>
  <r>
    <x v="4"/>
    <x v="39"/>
    <x v="5"/>
    <x v="1"/>
    <s v="C"/>
    <x v="435"/>
    <n v="5600"/>
    <n v="109.28"/>
    <n v="35.840000000000003"/>
    <n v="611968"/>
    <n v="200704"/>
    <n v="411264"/>
    <x v="4"/>
    <n v="8"/>
  </r>
  <r>
    <x v="3"/>
    <x v="52"/>
    <x v="3"/>
    <x v="0"/>
    <s v="L"/>
    <x v="436"/>
    <n v="7903"/>
    <n v="205.7"/>
    <n v="117.11"/>
    <n v="1625647.1"/>
    <n v="925520.33"/>
    <n v="700126.77"/>
    <x v="5"/>
    <n v="6"/>
  </r>
  <r>
    <x v="2"/>
    <x v="124"/>
    <x v="0"/>
    <x v="1"/>
    <s v="L"/>
    <x v="437"/>
    <n v="4860"/>
    <n v="437.2"/>
    <n v="263.33"/>
    <n v="2124792"/>
    <n v="1279783.8"/>
    <n v="845008.2"/>
    <x v="2"/>
    <n v="4"/>
  </r>
  <r>
    <x v="3"/>
    <x v="135"/>
    <x v="2"/>
    <x v="0"/>
    <s v="C"/>
    <x v="438"/>
    <n v="8508"/>
    <n v="255.28"/>
    <n v="159.41999999999999"/>
    <n v="2171922.2400000002"/>
    <n v="1356345.36"/>
    <n v="815576.88"/>
    <x v="0"/>
    <n v="9"/>
  </r>
  <r>
    <x v="3"/>
    <x v="31"/>
    <x v="6"/>
    <x v="1"/>
    <s v="L"/>
    <x v="439"/>
    <n v="7913"/>
    <n v="152.58000000000001"/>
    <n v="97.44"/>
    <n v="1207365.54"/>
    <n v="771042.72"/>
    <n v="436322.82"/>
    <x v="4"/>
    <n v="8"/>
  </r>
  <r>
    <x v="3"/>
    <x v="58"/>
    <x v="8"/>
    <x v="1"/>
    <s v="C"/>
    <x v="440"/>
    <n v="4174"/>
    <n v="651.21"/>
    <n v="524.96"/>
    <n v="2718150.54"/>
    <n v="2191183.04"/>
    <n v="526967.5"/>
    <x v="5"/>
    <n v="7"/>
  </r>
  <r>
    <x v="0"/>
    <x v="32"/>
    <x v="6"/>
    <x v="0"/>
    <s v="H"/>
    <x v="441"/>
    <n v="5421"/>
    <n v="152.58000000000001"/>
    <n v="97.44"/>
    <n v="827136.18"/>
    <n v="528222.24"/>
    <n v="298913.94"/>
    <x v="1"/>
    <n v="8"/>
  </r>
  <r>
    <x v="6"/>
    <x v="133"/>
    <x v="7"/>
    <x v="1"/>
    <s v="M"/>
    <x v="427"/>
    <n v="1816"/>
    <n v="668.27"/>
    <n v="502.54"/>
    <n v="1213578.32"/>
    <n v="912612.64"/>
    <n v="300965.68"/>
    <x v="5"/>
    <n v="6"/>
  </r>
  <r>
    <x v="4"/>
    <x v="94"/>
    <x v="9"/>
    <x v="0"/>
    <s v="L"/>
    <x v="442"/>
    <n v="550"/>
    <n v="47.45"/>
    <n v="31.79"/>
    <n v="26097.5"/>
    <n v="17484.5"/>
    <n v="8613"/>
    <x v="1"/>
    <n v="11"/>
  </r>
  <r>
    <x v="2"/>
    <x v="42"/>
    <x v="9"/>
    <x v="0"/>
    <s v="L"/>
    <x v="443"/>
    <n v="848"/>
    <n v="47.45"/>
    <n v="31.79"/>
    <n v="40237.599999999999"/>
    <n v="26957.919999999998"/>
    <n v="13279.68"/>
    <x v="4"/>
    <n v="5"/>
  </r>
  <r>
    <x v="1"/>
    <x v="61"/>
    <x v="10"/>
    <x v="0"/>
    <s v="C"/>
    <x v="444"/>
    <n v="8963"/>
    <n v="81.73"/>
    <n v="56.67"/>
    <n v="732545.99"/>
    <n v="507933.21"/>
    <n v="224612.78"/>
    <x v="3"/>
    <n v="7"/>
  </r>
  <r>
    <x v="4"/>
    <x v="132"/>
    <x v="0"/>
    <x v="1"/>
    <s v="C"/>
    <x v="445"/>
    <n v="3183"/>
    <n v="437.2"/>
    <n v="263.33"/>
    <n v="1391607.6"/>
    <n v="838179.39"/>
    <n v="553428.21"/>
    <x v="2"/>
    <n v="5"/>
  </r>
  <r>
    <x v="6"/>
    <x v="127"/>
    <x v="0"/>
    <x v="0"/>
    <s v="H"/>
    <x v="446"/>
    <n v="8825"/>
    <n v="437.2"/>
    <n v="263.33"/>
    <n v="3858290"/>
    <n v="2323887.25"/>
    <n v="1534402.75"/>
    <x v="1"/>
    <n v="4"/>
  </r>
  <r>
    <x v="3"/>
    <x v="95"/>
    <x v="9"/>
    <x v="0"/>
    <s v="H"/>
    <x v="162"/>
    <n v="3237"/>
    <n v="47.45"/>
    <n v="31.79"/>
    <n v="153595.65"/>
    <n v="102904.23"/>
    <n v="50691.42"/>
    <x v="5"/>
    <n v="8"/>
  </r>
  <r>
    <x v="4"/>
    <x v="87"/>
    <x v="5"/>
    <x v="1"/>
    <s v="C"/>
    <x v="65"/>
    <n v="799"/>
    <n v="109.28"/>
    <n v="35.840000000000003"/>
    <n v="87314.72"/>
    <n v="28636.16"/>
    <n v="58678.559999999998"/>
    <x v="5"/>
    <n v="3"/>
  </r>
  <r>
    <x v="3"/>
    <x v="128"/>
    <x v="7"/>
    <x v="1"/>
    <s v="C"/>
    <x v="228"/>
    <n v="7922"/>
    <n v="668.27"/>
    <n v="502.54"/>
    <n v="5294034.9400000004"/>
    <n v="3981121.88"/>
    <n v="1312913.06"/>
    <x v="3"/>
    <n v="8"/>
  </r>
  <r>
    <x v="3"/>
    <x v="71"/>
    <x v="2"/>
    <x v="0"/>
    <s v="L"/>
    <x v="447"/>
    <n v="8049"/>
    <n v="255.28"/>
    <n v="159.41999999999999"/>
    <n v="2054748.72"/>
    <n v="1283171.58"/>
    <n v="771577.14"/>
    <x v="6"/>
    <n v="2"/>
  </r>
  <r>
    <x v="1"/>
    <x v="61"/>
    <x v="11"/>
    <x v="1"/>
    <s v="M"/>
    <x v="37"/>
    <n v="6654"/>
    <n v="421.89"/>
    <n v="364.69"/>
    <n v="2807256.06"/>
    <n v="2426647.2599999998"/>
    <n v="380608.8"/>
    <x v="1"/>
    <n v="3"/>
  </r>
  <r>
    <x v="0"/>
    <x v="169"/>
    <x v="8"/>
    <x v="0"/>
    <s v="M"/>
    <x v="448"/>
    <n v="6240"/>
    <n v="651.21"/>
    <n v="524.96"/>
    <n v="4063550.4"/>
    <n v="3275750.4"/>
    <n v="787800"/>
    <x v="4"/>
    <n v="12"/>
  </r>
  <r>
    <x v="4"/>
    <x v="130"/>
    <x v="8"/>
    <x v="0"/>
    <s v="C"/>
    <x v="449"/>
    <n v="1345"/>
    <n v="651.21"/>
    <n v="524.96"/>
    <n v="875877.45"/>
    <n v="706071.2"/>
    <n v="169806.25"/>
    <x v="7"/>
    <n v="2"/>
  </r>
  <r>
    <x v="2"/>
    <x v="86"/>
    <x v="8"/>
    <x v="0"/>
    <s v="L"/>
    <x v="450"/>
    <n v="3536"/>
    <n v="651.21"/>
    <n v="524.96"/>
    <n v="2302678.56"/>
    <n v="1856258.56"/>
    <n v="446420"/>
    <x v="2"/>
    <n v="9"/>
  </r>
  <r>
    <x v="5"/>
    <x v="47"/>
    <x v="2"/>
    <x v="1"/>
    <s v="M"/>
    <x v="451"/>
    <n v="6411"/>
    <n v="255.28"/>
    <n v="159.41999999999999"/>
    <n v="1636600.08"/>
    <n v="1022041.62"/>
    <n v="614558.46"/>
    <x v="3"/>
    <n v="4"/>
  </r>
  <r>
    <x v="4"/>
    <x v="121"/>
    <x v="9"/>
    <x v="0"/>
    <s v="H"/>
    <x v="452"/>
    <n v="600"/>
    <n v="47.45"/>
    <n v="31.79"/>
    <n v="28470"/>
    <n v="19074"/>
    <n v="9396"/>
    <x v="6"/>
    <n v="6"/>
  </r>
  <r>
    <x v="4"/>
    <x v="111"/>
    <x v="7"/>
    <x v="0"/>
    <s v="H"/>
    <x v="453"/>
    <n v="8765"/>
    <n v="668.27"/>
    <n v="502.54"/>
    <n v="5857386.5499999998"/>
    <n v="4404763.0999999996"/>
    <n v="1452623.45"/>
    <x v="5"/>
    <n v="7"/>
  </r>
  <r>
    <x v="5"/>
    <x v="170"/>
    <x v="6"/>
    <x v="1"/>
    <s v="C"/>
    <x v="454"/>
    <n v="597"/>
    <n v="152.58000000000001"/>
    <n v="97.44"/>
    <n v="91090.26"/>
    <n v="58171.68"/>
    <n v="32918.58"/>
    <x v="6"/>
    <n v="9"/>
  </r>
  <r>
    <x v="4"/>
    <x v="29"/>
    <x v="10"/>
    <x v="0"/>
    <s v="C"/>
    <x v="455"/>
    <n v="7821"/>
    <n v="81.73"/>
    <n v="56.67"/>
    <n v="639210.32999999996"/>
    <n v="443216.07"/>
    <n v="195994.26"/>
    <x v="2"/>
    <n v="12"/>
  </r>
  <r>
    <x v="0"/>
    <x v="19"/>
    <x v="11"/>
    <x v="0"/>
    <s v="M"/>
    <x v="456"/>
    <n v="9191"/>
    <n v="421.89"/>
    <n v="364.69"/>
    <n v="3877590.99"/>
    <n v="3351865.79"/>
    <n v="525725.19999999995"/>
    <x v="1"/>
    <n v="9"/>
  </r>
  <r>
    <x v="4"/>
    <x v="44"/>
    <x v="10"/>
    <x v="1"/>
    <s v="L"/>
    <x v="457"/>
    <n v="5494"/>
    <n v="81.73"/>
    <n v="56.67"/>
    <n v="449024.62"/>
    <n v="311344.98"/>
    <n v="137679.64000000001"/>
    <x v="1"/>
    <n v="3"/>
  </r>
  <r>
    <x v="4"/>
    <x v="136"/>
    <x v="4"/>
    <x v="0"/>
    <s v="L"/>
    <x v="14"/>
    <n v="4546"/>
    <n v="9.33"/>
    <n v="6.92"/>
    <n v="42414.18"/>
    <n v="31458.32"/>
    <n v="10955.86"/>
    <x v="1"/>
    <n v="1"/>
  </r>
  <r>
    <x v="5"/>
    <x v="123"/>
    <x v="8"/>
    <x v="0"/>
    <s v="M"/>
    <x v="274"/>
    <n v="6197"/>
    <n v="651.21"/>
    <n v="524.96"/>
    <n v="4035548.37"/>
    <n v="3253177.12"/>
    <n v="782371.25"/>
    <x v="4"/>
    <n v="2"/>
  </r>
  <r>
    <x v="0"/>
    <x v="76"/>
    <x v="4"/>
    <x v="1"/>
    <s v="C"/>
    <x v="458"/>
    <n v="7325"/>
    <n v="9.33"/>
    <n v="6.92"/>
    <n v="68342.25"/>
    <n v="50689"/>
    <n v="17653.25"/>
    <x v="7"/>
    <n v="5"/>
  </r>
  <r>
    <x v="3"/>
    <x v="51"/>
    <x v="11"/>
    <x v="1"/>
    <s v="L"/>
    <x v="459"/>
    <n v="6844"/>
    <n v="421.89"/>
    <n v="364.69"/>
    <n v="2887415.16"/>
    <n v="2495938.36"/>
    <n v="391476.8"/>
    <x v="5"/>
    <n v="7"/>
  </r>
  <r>
    <x v="0"/>
    <x v="81"/>
    <x v="3"/>
    <x v="0"/>
    <s v="C"/>
    <x v="460"/>
    <n v="694"/>
    <n v="205.7"/>
    <n v="117.11"/>
    <n v="142755.79999999999"/>
    <n v="81274.34"/>
    <n v="61481.46"/>
    <x v="4"/>
    <n v="6"/>
  </r>
  <r>
    <x v="0"/>
    <x v="171"/>
    <x v="6"/>
    <x v="1"/>
    <s v="L"/>
    <x v="461"/>
    <n v="6850"/>
    <n v="152.58000000000001"/>
    <n v="97.44"/>
    <n v="1045173"/>
    <n v="667464"/>
    <n v="377709"/>
    <x v="1"/>
    <n v="10"/>
  </r>
  <r>
    <x v="3"/>
    <x v="62"/>
    <x v="8"/>
    <x v="0"/>
    <s v="C"/>
    <x v="364"/>
    <n v="316"/>
    <n v="651.21"/>
    <n v="524.96"/>
    <n v="205782.36"/>
    <n v="165887.35999999999"/>
    <n v="39895"/>
    <x v="0"/>
    <n v="9"/>
  </r>
  <r>
    <x v="2"/>
    <x v="80"/>
    <x v="8"/>
    <x v="1"/>
    <s v="C"/>
    <x v="462"/>
    <n v="8128"/>
    <n v="651.21"/>
    <n v="524.96"/>
    <n v="5293034.88"/>
    <n v="4266874.8799999999"/>
    <n v="1026160"/>
    <x v="4"/>
    <n v="9"/>
  </r>
  <r>
    <x v="4"/>
    <x v="121"/>
    <x v="11"/>
    <x v="0"/>
    <s v="M"/>
    <x v="463"/>
    <n v="4355"/>
    <n v="421.89"/>
    <n v="364.69"/>
    <n v="1837330.95"/>
    <n v="1588224.95"/>
    <n v="249106"/>
    <x v="1"/>
    <n v="3"/>
  </r>
  <r>
    <x v="3"/>
    <x v="52"/>
    <x v="9"/>
    <x v="1"/>
    <s v="C"/>
    <x v="464"/>
    <n v="5093"/>
    <n v="47.45"/>
    <n v="31.79"/>
    <n v="241662.85"/>
    <n v="161906.47"/>
    <n v="79756.38"/>
    <x v="6"/>
    <n v="10"/>
  </r>
  <r>
    <x v="4"/>
    <x v="107"/>
    <x v="1"/>
    <x v="0"/>
    <s v="M"/>
    <x v="465"/>
    <n v="3475"/>
    <n v="154.06"/>
    <n v="90.93"/>
    <n v="535358.5"/>
    <n v="315981.75"/>
    <n v="219376.75"/>
    <x v="3"/>
    <n v="8"/>
  </r>
  <r>
    <x v="4"/>
    <x v="161"/>
    <x v="5"/>
    <x v="0"/>
    <s v="M"/>
    <x v="431"/>
    <n v="4659"/>
    <n v="109.28"/>
    <n v="35.840000000000003"/>
    <n v="509135.52"/>
    <n v="166978.56"/>
    <n v="342156.96"/>
    <x v="5"/>
    <n v="7"/>
  </r>
  <r>
    <x v="6"/>
    <x v="73"/>
    <x v="7"/>
    <x v="1"/>
    <s v="L"/>
    <x v="466"/>
    <n v="840"/>
    <n v="668.27"/>
    <n v="502.54"/>
    <n v="561346.80000000005"/>
    <n v="422133.6"/>
    <n v="139213.20000000001"/>
    <x v="5"/>
    <n v="9"/>
  </r>
  <r>
    <x v="3"/>
    <x v="58"/>
    <x v="2"/>
    <x v="1"/>
    <s v="C"/>
    <x v="467"/>
    <n v="6240"/>
    <n v="255.28"/>
    <n v="159.41999999999999"/>
    <n v="1592947.2"/>
    <n v="994780.8"/>
    <n v="598166.4"/>
    <x v="5"/>
    <n v="11"/>
  </r>
  <r>
    <x v="4"/>
    <x v="77"/>
    <x v="3"/>
    <x v="0"/>
    <s v="M"/>
    <x v="468"/>
    <n v="2114"/>
    <n v="205.7"/>
    <n v="117.11"/>
    <n v="434849.8"/>
    <n v="247570.54"/>
    <n v="187279.26"/>
    <x v="1"/>
    <n v="11"/>
  </r>
  <r>
    <x v="4"/>
    <x v="94"/>
    <x v="7"/>
    <x v="0"/>
    <s v="M"/>
    <x v="78"/>
    <n v="1749"/>
    <n v="668.27"/>
    <n v="502.54"/>
    <n v="1168804.23"/>
    <n v="878942.46"/>
    <n v="289861.77"/>
    <x v="7"/>
    <n v="6"/>
  </r>
  <r>
    <x v="3"/>
    <x v="62"/>
    <x v="6"/>
    <x v="1"/>
    <s v="H"/>
    <x v="123"/>
    <n v="5462"/>
    <n v="152.58000000000001"/>
    <n v="97.44"/>
    <n v="833391.96"/>
    <n v="532217.28"/>
    <n v="301174.68"/>
    <x v="1"/>
    <n v="9"/>
  </r>
  <r>
    <x v="3"/>
    <x v="131"/>
    <x v="1"/>
    <x v="1"/>
    <s v="C"/>
    <x v="469"/>
    <n v="5602"/>
    <n v="154.06"/>
    <n v="90.93"/>
    <n v="863044.12"/>
    <n v="509389.86"/>
    <n v="353654.26"/>
    <x v="4"/>
    <n v="10"/>
  </r>
  <r>
    <x v="2"/>
    <x v="164"/>
    <x v="9"/>
    <x v="1"/>
    <s v="C"/>
    <x v="470"/>
    <n v="1547"/>
    <n v="47.45"/>
    <n v="31.79"/>
    <n v="73405.149999999994"/>
    <n v="49179.13"/>
    <n v="24226.02"/>
    <x v="3"/>
    <n v="4"/>
  </r>
  <r>
    <x v="4"/>
    <x v="122"/>
    <x v="1"/>
    <x v="0"/>
    <s v="L"/>
    <x v="471"/>
    <n v="4711"/>
    <n v="154.06"/>
    <n v="90.93"/>
    <n v="725776.66"/>
    <n v="428371.23"/>
    <n v="297405.43"/>
    <x v="0"/>
    <n v="7"/>
  </r>
  <r>
    <x v="2"/>
    <x v="42"/>
    <x v="0"/>
    <x v="0"/>
    <s v="M"/>
    <x v="472"/>
    <n v="3534"/>
    <n v="437.2"/>
    <n v="263.33"/>
    <n v="1545064.8"/>
    <n v="930608.22"/>
    <n v="614456.57999999996"/>
    <x v="0"/>
    <n v="12"/>
  </r>
  <r>
    <x v="3"/>
    <x v="62"/>
    <x v="9"/>
    <x v="1"/>
    <s v="L"/>
    <x v="420"/>
    <n v="8491"/>
    <n v="47.45"/>
    <n v="31.79"/>
    <n v="402897.95"/>
    <n v="269928.89"/>
    <n v="132969.06"/>
    <x v="0"/>
    <n v="5"/>
  </r>
  <r>
    <x v="6"/>
    <x v="37"/>
    <x v="0"/>
    <x v="1"/>
    <s v="H"/>
    <x v="473"/>
    <n v="7086"/>
    <n v="437.2"/>
    <n v="263.33"/>
    <n v="3097999.2"/>
    <n v="1865956.38"/>
    <n v="1232042.82"/>
    <x v="5"/>
    <n v="8"/>
  </r>
  <r>
    <x v="6"/>
    <x v="117"/>
    <x v="2"/>
    <x v="0"/>
    <s v="L"/>
    <x v="474"/>
    <n v="8856"/>
    <n v="255.28"/>
    <n v="159.41999999999999"/>
    <n v="2260759.6800000002"/>
    <n v="1411823.52"/>
    <n v="848936.16"/>
    <x v="3"/>
    <n v="8"/>
  </r>
  <r>
    <x v="0"/>
    <x v="32"/>
    <x v="2"/>
    <x v="1"/>
    <s v="M"/>
    <x v="475"/>
    <n v="368"/>
    <n v="255.28"/>
    <n v="159.41999999999999"/>
    <n v="93943.039999999994"/>
    <n v="58666.559999999998"/>
    <n v="35276.480000000003"/>
    <x v="0"/>
    <n v="4"/>
  </r>
  <r>
    <x v="4"/>
    <x v="172"/>
    <x v="4"/>
    <x v="0"/>
    <s v="M"/>
    <x v="476"/>
    <n v="221"/>
    <n v="9.33"/>
    <n v="6.92"/>
    <n v="2061.9299999999998"/>
    <n v="1529.32"/>
    <n v="532.61"/>
    <x v="4"/>
    <n v="6"/>
  </r>
  <r>
    <x v="4"/>
    <x v="148"/>
    <x v="6"/>
    <x v="0"/>
    <s v="C"/>
    <x v="465"/>
    <n v="4044"/>
    <n v="152.58000000000001"/>
    <n v="97.44"/>
    <n v="617033.52"/>
    <n v="394047.36"/>
    <n v="222986.16"/>
    <x v="3"/>
    <n v="8"/>
  </r>
  <r>
    <x v="0"/>
    <x v="23"/>
    <x v="9"/>
    <x v="0"/>
    <s v="C"/>
    <x v="296"/>
    <n v="9499"/>
    <n v="47.45"/>
    <n v="31.79"/>
    <n v="450727.55"/>
    <n v="301973.21000000002"/>
    <n v="148754.34"/>
    <x v="5"/>
    <n v="8"/>
  </r>
  <r>
    <x v="3"/>
    <x v="26"/>
    <x v="11"/>
    <x v="0"/>
    <s v="L"/>
    <x v="477"/>
    <n v="1277"/>
    <n v="421.89"/>
    <n v="364.69"/>
    <n v="538753.53"/>
    <n v="465709.13"/>
    <n v="73044.399999999994"/>
    <x v="2"/>
    <n v="7"/>
  </r>
  <r>
    <x v="0"/>
    <x v="76"/>
    <x v="1"/>
    <x v="1"/>
    <s v="M"/>
    <x v="478"/>
    <n v="6104"/>
    <n v="154.06"/>
    <n v="90.93"/>
    <n v="940382.24"/>
    <n v="555036.72"/>
    <n v="385345.52"/>
    <x v="3"/>
    <n v="9"/>
  </r>
  <r>
    <x v="2"/>
    <x v="164"/>
    <x v="1"/>
    <x v="1"/>
    <s v="H"/>
    <x v="479"/>
    <n v="7733"/>
    <n v="154.06"/>
    <n v="90.93"/>
    <n v="1191345.98"/>
    <n v="703161.69"/>
    <n v="488184.29"/>
    <x v="1"/>
    <n v="3"/>
  </r>
  <r>
    <x v="3"/>
    <x v="103"/>
    <x v="4"/>
    <x v="1"/>
    <s v="L"/>
    <x v="480"/>
    <n v="1950"/>
    <n v="9.33"/>
    <n v="6.92"/>
    <n v="18193.5"/>
    <n v="13494"/>
    <n v="4699.5"/>
    <x v="5"/>
    <n v="4"/>
  </r>
  <r>
    <x v="6"/>
    <x v="75"/>
    <x v="6"/>
    <x v="0"/>
    <s v="C"/>
    <x v="481"/>
    <n v="1574"/>
    <n v="152.58000000000001"/>
    <n v="97.44"/>
    <n v="240160.92"/>
    <n v="153370.56"/>
    <n v="86790.36"/>
    <x v="6"/>
    <n v="5"/>
  </r>
  <r>
    <x v="4"/>
    <x v="13"/>
    <x v="11"/>
    <x v="0"/>
    <s v="H"/>
    <x v="288"/>
    <n v="1452"/>
    <n v="421.89"/>
    <n v="364.69"/>
    <n v="612584.28"/>
    <n v="529529.88"/>
    <n v="83054.399999999994"/>
    <x v="0"/>
    <n v="8"/>
  </r>
  <r>
    <x v="2"/>
    <x v="82"/>
    <x v="6"/>
    <x v="1"/>
    <s v="H"/>
    <x v="482"/>
    <n v="3465"/>
    <n v="152.58000000000001"/>
    <n v="97.44"/>
    <n v="528689.69999999995"/>
    <n v="337629.6"/>
    <n v="191060.1"/>
    <x v="6"/>
    <n v="7"/>
  </r>
  <r>
    <x v="3"/>
    <x v="16"/>
    <x v="4"/>
    <x v="0"/>
    <s v="H"/>
    <x v="483"/>
    <n v="1523"/>
    <n v="9.33"/>
    <n v="6.92"/>
    <n v="14209.59"/>
    <n v="10539.16"/>
    <n v="3670.43"/>
    <x v="2"/>
    <n v="7"/>
  </r>
  <r>
    <x v="0"/>
    <x v="158"/>
    <x v="4"/>
    <x v="0"/>
    <s v="L"/>
    <x v="484"/>
    <n v="6569"/>
    <n v="9.33"/>
    <n v="6.92"/>
    <n v="61288.77"/>
    <n v="45457.48"/>
    <n v="15831.29"/>
    <x v="1"/>
    <n v="9"/>
  </r>
  <r>
    <x v="4"/>
    <x v="67"/>
    <x v="9"/>
    <x v="1"/>
    <s v="H"/>
    <x v="485"/>
    <n v="1578"/>
    <n v="47.45"/>
    <n v="31.79"/>
    <n v="74876.100000000006"/>
    <n v="50164.62"/>
    <n v="24711.48"/>
    <x v="1"/>
    <n v="4"/>
  </r>
  <r>
    <x v="3"/>
    <x v="90"/>
    <x v="11"/>
    <x v="0"/>
    <s v="C"/>
    <x v="486"/>
    <n v="6552"/>
    <n v="421.89"/>
    <n v="364.69"/>
    <n v="2764223.28"/>
    <n v="2389448.88"/>
    <n v="374774.4"/>
    <x v="7"/>
    <n v="2"/>
  </r>
  <r>
    <x v="2"/>
    <x v="2"/>
    <x v="0"/>
    <x v="0"/>
    <s v="H"/>
    <x v="487"/>
    <n v="3530"/>
    <n v="437.2"/>
    <n v="263.33"/>
    <n v="1543316"/>
    <n v="929554.9"/>
    <n v="613761.1"/>
    <x v="2"/>
    <n v="11"/>
  </r>
  <r>
    <x v="2"/>
    <x v="166"/>
    <x v="2"/>
    <x v="0"/>
    <s v="H"/>
    <x v="488"/>
    <n v="1578"/>
    <n v="255.28"/>
    <n v="159.41999999999999"/>
    <n v="402831.84"/>
    <n v="251564.76"/>
    <n v="151267.07999999999"/>
    <x v="3"/>
    <n v="10"/>
  </r>
  <r>
    <x v="5"/>
    <x v="151"/>
    <x v="6"/>
    <x v="0"/>
    <s v="H"/>
    <x v="489"/>
    <n v="1794"/>
    <n v="152.58000000000001"/>
    <n v="97.44"/>
    <n v="273728.52"/>
    <n v="174807.36"/>
    <n v="98921.16"/>
    <x v="4"/>
    <n v="3"/>
  </r>
  <r>
    <x v="3"/>
    <x v="112"/>
    <x v="7"/>
    <x v="1"/>
    <s v="M"/>
    <x v="452"/>
    <n v="2309"/>
    <n v="668.27"/>
    <n v="502.54"/>
    <n v="1543035.43"/>
    <n v="1160364.8600000001"/>
    <n v="382670.57"/>
    <x v="6"/>
    <n v="6"/>
  </r>
  <r>
    <x v="3"/>
    <x v="116"/>
    <x v="0"/>
    <x v="0"/>
    <s v="L"/>
    <x v="490"/>
    <n v="3284"/>
    <n v="437.2"/>
    <n v="263.33"/>
    <n v="1435764.8"/>
    <n v="864775.72"/>
    <n v="570989.07999999996"/>
    <x v="5"/>
    <n v="10"/>
  </r>
  <r>
    <x v="3"/>
    <x v="41"/>
    <x v="4"/>
    <x v="0"/>
    <s v="M"/>
    <x v="491"/>
    <n v="1910"/>
    <n v="9.33"/>
    <n v="6.92"/>
    <n v="17820.3"/>
    <n v="13217.2"/>
    <n v="4603.1000000000004"/>
    <x v="7"/>
    <n v="7"/>
  </r>
  <r>
    <x v="4"/>
    <x v="173"/>
    <x v="8"/>
    <x v="1"/>
    <s v="M"/>
    <x v="492"/>
    <n v="7413"/>
    <n v="651.21"/>
    <n v="524.96"/>
    <n v="4827419.7300000004"/>
    <n v="3891528.48"/>
    <n v="935891.25"/>
    <x v="3"/>
    <n v="6"/>
  </r>
  <r>
    <x v="4"/>
    <x v="10"/>
    <x v="1"/>
    <x v="1"/>
    <s v="L"/>
    <x v="493"/>
    <n v="6046"/>
    <n v="154.06"/>
    <n v="90.93"/>
    <n v="931446.76"/>
    <n v="549762.78"/>
    <n v="381683.98"/>
    <x v="7"/>
    <n v="2"/>
  </r>
  <r>
    <x v="0"/>
    <x v="83"/>
    <x v="11"/>
    <x v="1"/>
    <s v="C"/>
    <x v="494"/>
    <n v="6096"/>
    <n v="421.89"/>
    <n v="364.69"/>
    <n v="2571841.44"/>
    <n v="2223150.2400000002"/>
    <n v="348691.20000000001"/>
    <x v="1"/>
    <n v="1"/>
  </r>
  <r>
    <x v="3"/>
    <x v="58"/>
    <x v="4"/>
    <x v="1"/>
    <s v="M"/>
    <x v="495"/>
    <n v="2880"/>
    <n v="9.33"/>
    <n v="6.92"/>
    <n v="26870.400000000001"/>
    <n v="19929.599999999999"/>
    <n v="6940.8"/>
    <x v="2"/>
    <n v="1"/>
  </r>
  <r>
    <x v="4"/>
    <x v="174"/>
    <x v="2"/>
    <x v="1"/>
    <s v="L"/>
    <x v="496"/>
    <n v="3747"/>
    <n v="255.28"/>
    <n v="159.41999999999999"/>
    <n v="956534.16"/>
    <n v="597346.74"/>
    <n v="359187.42"/>
    <x v="1"/>
    <n v="7"/>
  </r>
  <r>
    <x v="2"/>
    <x v="100"/>
    <x v="9"/>
    <x v="1"/>
    <s v="L"/>
    <x v="497"/>
    <n v="3077"/>
    <n v="47.45"/>
    <n v="31.79"/>
    <n v="146003.65"/>
    <n v="97817.83"/>
    <n v="48185.82"/>
    <x v="5"/>
    <n v="3"/>
  </r>
  <r>
    <x v="6"/>
    <x v="167"/>
    <x v="1"/>
    <x v="1"/>
    <s v="C"/>
    <x v="498"/>
    <n v="7281"/>
    <n v="154.06"/>
    <n v="90.93"/>
    <n v="1121710.8600000001"/>
    <n v="662061.32999999996"/>
    <n v="459649.53"/>
    <x v="3"/>
    <n v="12"/>
  </r>
  <r>
    <x v="3"/>
    <x v="15"/>
    <x v="4"/>
    <x v="0"/>
    <s v="H"/>
    <x v="499"/>
    <n v="9800"/>
    <n v="9.33"/>
    <n v="6.92"/>
    <n v="91434"/>
    <n v="67816"/>
    <n v="23618"/>
    <x v="6"/>
    <n v="3"/>
  </r>
  <r>
    <x v="3"/>
    <x v="78"/>
    <x v="7"/>
    <x v="0"/>
    <s v="H"/>
    <x v="500"/>
    <n v="6110"/>
    <n v="668.27"/>
    <n v="502.54"/>
    <n v="4083129.7"/>
    <n v="3070519.4"/>
    <n v="1012610.3"/>
    <x v="3"/>
    <n v="2"/>
  </r>
  <r>
    <x v="2"/>
    <x v="68"/>
    <x v="10"/>
    <x v="1"/>
    <s v="L"/>
    <x v="501"/>
    <n v="8714"/>
    <n v="81.73"/>
    <n v="56.67"/>
    <n v="712195.22"/>
    <n v="493822.38"/>
    <n v="218372.84"/>
    <x v="6"/>
    <n v="2"/>
  </r>
  <r>
    <x v="4"/>
    <x v="13"/>
    <x v="9"/>
    <x v="1"/>
    <s v="L"/>
    <x v="502"/>
    <n v="2149"/>
    <n v="47.45"/>
    <n v="31.79"/>
    <n v="101970.05"/>
    <n v="68316.710000000006"/>
    <n v="33653.339999999997"/>
    <x v="1"/>
    <n v="10"/>
  </r>
  <r>
    <x v="5"/>
    <x v="28"/>
    <x v="8"/>
    <x v="0"/>
    <s v="L"/>
    <x v="503"/>
    <n v="7982"/>
    <n v="651.21"/>
    <n v="524.96"/>
    <n v="5197958.22"/>
    <n v="4190230.72"/>
    <n v="1007727.5"/>
    <x v="4"/>
    <n v="10"/>
  </r>
  <r>
    <x v="2"/>
    <x v="20"/>
    <x v="7"/>
    <x v="1"/>
    <s v="C"/>
    <x v="415"/>
    <n v="9812"/>
    <n v="668.27"/>
    <n v="502.54"/>
    <n v="6557065.2400000002"/>
    <n v="4930922.4800000004"/>
    <n v="1626142.76"/>
    <x v="6"/>
    <n v="2"/>
  </r>
  <r>
    <x v="2"/>
    <x v="2"/>
    <x v="10"/>
    <x v="0"/>
    <s v="M"/>
    <x v="504"/>
    <n v="8269"/>
    <n v="81.73"/>
    <n v="56.67"/>
    <n v="675825.37"/>
    <n v="468604.23"/>
    <n v="207221.14"/>
    <x v="1"/>
    <n v="8"/>
  </r>
  <r>
    <x v="3"/>
    <x v="52"/>
    <x v="11"/>
    <x v="1"/>
    <s v="C"/>
    <x v="505"/>
    <n v="6014"/>
    <n v="421.89"/>
    <n v="364.69"/>
    <n v="2537246.46"/>
    <n v="2193245.66"/>
    <n v="344000.8"/>
    <x v="5"/>
    <n v="12"/>
  </r>
  <r>
    <x v="0"/>
    <x v="83"/>
    <x v="2"/>
    <x v="0"/>
    <s v="M"/>
    <x v="506"/>
    <n v="2739"/>
    <n v="255.28"/>
    <n v="159.41999999999999"/>
    <n v="699211.92"/>
    <n v="436651.38"/>
    <n v="262560.53999999998"/>
    <x v="4"/>
    <n v="9"/>
  </r>
  <r>
    <x v="5"/>
    <x v="91"/>
    <x v="1"/>
    <x v="1"/>
    <s v="C"/>
    <x v="507"/>
    <n v="168"/>
    <n v="154.06"/>
    <n v="90.93"/>
    <n v="25882.080000000002"/>
    <n v="15276.24"/>
    <n v="10605.84"/>
    <x v="5"/>
    <n v="3"/>
  </r>
  <r>
    <x v="0"/>
    <x v="57"/>
    <x v="3"/>
    <x v="0"/>
    <s v="C"/>
    <x v="508"/>
    <n v="7055"/>
    <n v="205.7"/>
    <n v="117.11"/>
    <n v="1451213.5"/>
    <n v="826211.05"/>
    <n v="625002.44999999995"/>
    <x v="0"/>
    <n v="8"/>
  </r>
  <r>
    <x v="3"/>
    <x v="51"/>
    <x v="4"/>
    <x v="0"/>
    <s v="H"/>
    <x v="509"/>
    <n v="4188"/>
    <n v="9.33"/>
    <n v="6.92"/>
    <n v="39074.04"/>
    <n v="28980.959999999999"/>
    <n v="10093.08"/>
    <x v="6"/>
    <n v="7"/>
  </r>
  <r>
    <x v="5"/>
    <x v="91"/>
    <x v="0"/>
    <x v="1"/>
    <s v="L"/>
    <x v="510"/>
    <n v="9383"/>
    <n v="437.2"/>
    <n v="263.33"/>
    <n v="4102247.6"/>
    <n v="2470825.39"/>
    <n v="1631422.21"/>
    <x v="5"/>
    <n v="1"/>
  </r>
  <r>
    <x v="3"/>
    <x v="27"/>
    <x v="5"/>
    <x v="0"/>
    <s v="M"/>
    <x v="511"/>
    <n v="2488"/>
    <n v="109.28"/>
    <n v="35.840000000000003"/>
    <n v="271888.64000000001"/>
    <n v="89169.919999999998"/>
    <n v="182718.72"/>
    <x v="0"/>
    <n v="3"/>
  </r>
  <r>
    <x v="2"/>
    <x v="20"/>
    <x v="4"/>
    <x v="1"/>
    <s v="M"/>
    <x v="512"/>
    <n v="385"/>
    <n v="9.33"/>
    <n v="6.92"/>
    <n v="3592.05"/>
    <n v="2664.2"/>
    <n v="927.85"/>
    <x v="6"/>
    <n v="9"/>
  </r>
  <r>
    <x v="3"/>
    <x v="48"/>
    <x v="8"/>
    <x v="1"/>
    <s v="C"/>
    <x v="513"/>
    <n v="1983"/>
    <n v="651.21"/>
    <n v="524.96"/>
    <n v="1291349.43"/>
    <n v="1040995.68"/>
    <n v="250353.75"/>
    <x v="6"/>
    <n v="1"/>
  </r>
  <r>
    <x v="4"/>
    <x v="172"/>
    <x v="0"/>
    <x v="1"/>
    <s v="H"/>
    <x v="502"/>
    <n v="3226"/>
    <n v="437.2"/>
    <n v="263.33"/>
    <n v="1410407.2"/>
    <n v="849502.58"/>
    <n v="560904.62"/>
    <x v="1"/>
    <n v="10"/>
  </r>
  <r>
    <x v="0"/>
    <x v="98"/>
    <x v="4"/>
    <x v="1"/>
    <s v="C"/>
    <x v="514"/>
    <n v="2087"/>
    <n v="9.33"/>
    <n v="6.92"/>
    <n v="19471.71"/>
    <n v="14442.04"/>
    <n v="5029.67"/>
    <x v="3"/>
    <n v="11"/>
  </r>
  <r>
    <x v="2"/>
    <x v="82"/>
    <x v="8"/>
    <x v="0"/>
    <s v="C"/>
    <x v="515"/>
    <n v="3570"/>
    <n v="651.21"/>
    <n v="524.96"/>
    <n v="2324819.7000000002"/>
    <n v="1874107.2"/>
    <n v="450712.5"/>
    <x v="4"/>
    <n v="10"/>
  </r>
  <r>
    <x v="3"/>
    <x v="95"/>
    <x v="0"/>
    <x v="0"/>
    <s v="C"/>
    <x v="69"/>
    <n v="4713"/>
    <n v="437.2"/>
    <n v="263.33"/>
    <n v="2060523.6"/>
    <n v="1241074.29"/>
    <n v="819449.31"/>
    <x v="3"/>
    <n v="7"/>
  </r>
  <r>
    <x v="2"/>
    <x v="20"/>
    <x v="4"/>
    <x v="1"/>
    <s v="M"/>
    <x v="516"/>
    <n v="9582"/>
    <n v="9.33"/>
    <n v="6.92"/>
    <n v="89400.06"/>
    <n v="66307.44"/>
    <n v="23092.62"/>
    <x v="0"/>
    <n v="3"/>
  </r>
  <r>
    <x v="2"/>
    <x v="145"/>
    <x v="9"/>
    <x v="1"/>
    <s v="C"/>
    <x v="517"/>
    <n v="4276"/>
    <n v="47.45"/>
    <n v="31.79"/>
    <n v="202896.2"/>
    <n v="135934.04"/>
    <n v="66962.16"/>
    <x v="2"/>
    <n v="9"/>
  </r>
  <r>
    <x v="4"/>
    <x v="175"/>
    <x v="5"/>
    <x v="1"/>
    <s v="M"/>
    <x v="393"/>
    <n v="1925"/>
    <n v="109.28"/>
    <n v="35.840000000000003"/>
    <n v="210364"/>
    <n v="68992"/>
    <n v="141372"/>
    <x v="5"/>
    <n v="9"/>
  </r>
  <r>
    <x v="3"/>
    <x v="38"/>
    <x v="6"/>
    <x v="0"/>
    <s v="M"/>
    <x v="518"/>
    <n v="7689"/>
    <n v="152.58000000000001"/>
    <n v="97.44"/>
    <n v="1173187.6200000001"/>
    <n v="749216.16"/>
    <n v="423971.46"/>
    <x v="6"/>
    <n v="2"/>
  </r>
  <r>
    <x v="3"/>
    <x v="137"/>
    <x v="10"/>
    <x v="1"/>
    <s v="C"/>
    <x v="519"/>
    <n v="3762"/>
    <n v="81.73"/>
    <n v="56.67"/>
    <n v="307468.26"/>
    <n v="213192.54"/>
    <n v="94275.72"/>
    <x v="1"/>
    <n v="1"/>
  </r>
  <r>
    <x v="3"/>
    <x v="64"/>
    <x v="3"/>
    <x v="1"/>
    <s v="H"/>
    <x v="520"/>
    <n v="4368"/>
    <n v="205.7"/>
    <n v="117.11"/>
    <n v="898497.6"/>
    <n v="511536.48"/>
    <n v="386961.12"/>
    <x v="4"/>
    <n v="10"/>
  </r>
  <r>
    <x v="3"/>
    <x v="25"/>
    <x v="8"/>
    <x v="1"/>
    <s v="C"/>
    <x v="521"/>
    <n v="760"/>
    <n v="651.21"/>
    <n v="524.96"/>
    <n v="494919.6"/>
    <n v="398969.59999999998"/>
    <n v="95950"/>
    <x v="1"/>
    <n v="2"/>
  </r>
  <r>
    <x v="5"/>
    <x v="91"/>
    <x v="10"/>
    <x v="1"/>
    <s v="C"/>
    <x v="522"/>
    <n v="6225"/>
    <n v="81.73"/>
    <n v="56.67"/>
    <n v="508769.25"/>
    <n v="352770.75"/>
    <n v="155998.5"/>
    <x v="5"/>
    <n v="4"/>
  </r>
  <r>
    <x v="0"/>
    <x v="57"/>
    <x v="11"/>
    <x v="1"/>
    <s v="H"/>
    <x v="523"/>
    <n v="1080"/>
    <n v="421.89"/>
    <n v="364.69"/>
    <n v="455641.2"/>
    <n v="393865.2"/>
    <n v="61776"/>
    <x v="2"/>
    <n v="8"/>
  </r>
  <r>
    <x v="3"/>
    <x v="128"/>
    <x v="9"/>
    <x v="1"/>
    <s v="C"/>
    <x v="524"/>
    <n v="7675"/>
    <n v="47.45"/>
    <n v="31.79"/>
    <n v="364178.75"/>
    <n v="243988.25"/>
    <n v="120190.5"/>
    <x v="0"/>
    <n v="12"/>
  </r>
  <r>
    <x v="0"/>
    <x v="158"/>
    <x v="5"/>
    <x v="0"/>
    <s v="M"/>
    <x v="15"/>
    <n v="5388"/>
    <n v="109.28"/>
    <n v="35.840000000000003"/>
    <n v="588800.64"/>
    <n v="193105.92000000001"/>
    <n v="395694.72"/>
    <x v="3"/>
    <n v="6"/>
  </r>
  <r>
    <x v="2"/>
    <x v="86"/>
    <x v="10"/>
    <x v="1"/>
    <s v="M"/>
    <x v="525"/>
    <n v="5631"/>
    <n v="81.73"/>
    <n v="56.67"/>
    <n v="460221.63"/>
    <n v="319108.77"/>
    <n v="141112.85999999999"/>
    <x v="4"/>
    <n v="2"/>
  </r>
  <r>
    <x v="5"/>
    <x v="66"/>
    <x v="3"/>
    <x v="0"/>
    <s v="L"/>
    <x v="526"/>
    <n v="6847"/>
    <n v="205.7"/>
    <n v="117.11"/>
    <n v="1408427.9"/>
    <n v="801852.17"/>
    <n v="606575.73"/>
    <x v="4"/>
    <n v="3"/>
  </r>
  <r>
    <x v="5"/>
    <x v="66"/>
    <x v="7"/>
    <x v="0"/>
    <s v="H"/>
    <x v="527"/>
    <n v="9509"/>
    <n v="668.27"/>
    <n v="502.54"/>
    <n v="6354579.4299999997"/>
    <n v="4778652.8600000003"/>
    <n v="1575926.57"/>
    <x v="6"/>
    <n v="7"/>
  </r>
  <r>
    <x v="4"/>
    <x v="136"/>
    <x v="9"/>
    <x v="0"/>
    <s v="C"/>
    <x v="528"/>
    <n v="1122"/>
    <n v="47.45"/>
    <n v="31.79"/>
    <n v="53238.9"/>
    <n v="35668.379999999997"/>
    <n v="17570.52"/>
    <x v="3"/>
    <n v="1"/>
  </r>
  <r>
    <x v="4"/>
    <x v="132"/>
    <x v="3"/>
    <x v="0"/>
    <s v="C"/>
    <x v="529"/>
    <n v="1222"/>
    <n v="205.7"/>
    <n v="117.11"/>
    <n v="251365.4"/>
    <n v="143108.42000000001"/>
    <n v="108256.98"/>
    <x v="6"/>
    <n v="2"/>
  </r>
  <r>
    <x v="4"/>
    <x v="67"/>
    <x v="10"/>
    <x v="0"/>
    <s v="H"/>
    <x v="530"/>
    <n v="6377"/>
    <n v="81.73"/>
    <n v="56.67"/>
    <n v="521192.21"/>
    <n v="361384.59"/>
    <n v="159807.62"/>
    <x v="6"/>
    <n v="8"/>
  </r>
  <r>
    <x v="4"/>
    <x v="94"/>
    <x v="11"/>
    <x v="0"/>
    <s v="C"/>
    <x v="239"/>
    <n v="5185"/>
    <n v="421.89"/>
    <n v="364.69"/>
    <n v="2187499.65"/>
    <n v="1890917.65"/>
    <n v="296582"/>
    <x v="3"/>
    <n v="11"/>
  </r>
  <r>
    <x v="3"/>
    <x v="22"/>
    <x v="3"/>
    <x v="0"/>
    <s v="L"/>
    <x v="531"/>
    <n v="3275"/>
    <n v="205.7"/>
    <n v="117.11"/>
    <n v="673667.5"/>
    <n v="383535.25"/>
    <n v="290132.25"/>
    <x v="2"/>
    <n v="8"/>
  </r>
  <r>
    <x v="0"/>
    <x v="158"/>
    <x v="1"/>
    <x v="0"/>
    <s v="M"/>
    <x v="532"/>
    <n v="8310"/>
    <n v="154.06"/>
    <n v="90.93"/>
    <n v="1280238.6000000001"/>
    <n v="755628.3"/>
    <n v="524610.30000000005"/>
    <x v="6"/>
    <n v="4"/>
  </r>
  <r>
    <x v="3"/>
    <x v="88"/>
    <x v="4"/>
    <x v="0"/>
    <s v="L"/>
    <x v="533"/>
    <n v="4981"/>
    <n v="9.33"/>
    <n v="6.92"/>
    <n v="46472.73"/>
    <n v="34468.519999999997"/>
    <n v="12004.21"/>
    <x v="1"/>
    <n v="3"/>
  </r>
  <r>
    <x v="3"/>
    <x v="137"/>
    <x v="7"/>
    <x v="1"/>
    <s v="C"/>
    <x v="534"/>
    <n v="13"/>
    <n v="668.27"/>
    <n v="502.54"/>
    <n v="8687.51"/>
    <n v="6533.02"/>
    <n v="2154.4899999999998"/>
    <x v="6"/>
    <n v="9"/>
  </r>
  <r>
    <x v="3"/>
    <x v="25"/>
    <x v="11"/>
    <x v="0"/>
    <s v="M"/>
    <x v="535"/>
    <n v="7159"/>
    <n v="421.89"/>
    <n v="364.69"/>
    <n v="3020310.51"/>
    <n v="2610815.71"/>
    <n v="409494.8"/>
    <x v="0"/>
    <n v="5"/>
  </r>
  <r>
    <x v="3"/>
    <x v="25"/>
    <x v="11"/>
    <x v="0"/>
    <s v="L"/>
    <x v="136"/>
    <n v="2207"/>
    <n v="421.89"/>
    <n v="364.69"/>
    <n v="931111.23"/>
    <n v="804870.83"/>
    <n v="126240.4"/>
    <x v="0"/>
    <n v="11"/>
  </r>
  <r>
    <x v="5"/>
    <x v="101"/>
    <x v="4"/>
    <x v="1"/>
    <s v="M"/>
    <x v="536"/>
    <n v="7973"/>
    <n v="9.33"/>
    <n v="6.92"/>
    <n v="74388.09"/>
    <n v="55173.16"/>
    <n v="19214.93"/>
    <x v="0"/>
    <n v="8"/>
  </r>
  <r>
    <x v="0"/>
    <x v="110"/>
    <x v="8"/>
    <x v="1"/>
    <s v="L"/>
    <x v="537"/>
    <n v="9306"/>
    <n v="651.21"/>
    <n v="524.96"/>
    <n v="6060160.2599999998"/>
    <n v="4885277.76"/>
    <n v="1174882.5"/>
    <x v="6"/>
    <n v="11"/>
  </r>
  <r>
    <x v="4"/>
    <x v="105"/>
    <x v="11"/>
    <x v="1"/>
    <s v="M"/>
    <x v="538"/>
    <n v="8086"/>
    <n v="421.89"/>
    <n v="364.69"/>
    <n v="3411402.54"/>
    <n v="2948883.34"/>
    <n v="462519.2"/>
    <x v="3"/>
    <n v="2"/>
  </r>
  <r>
    <x v="0"/>
    <x v="60"/>
    <x v="6"/>
    <x v="1"/>
    <s v="H"/>
    <x v="539"/>
    <n v="8225"/>
    <n v="152.58000000000001"/>
    <n v="97.44"/>
    <n v="1254970.5"/>
    <n v="801444"/>
    <n v="453526.5"/>
    <x v="7"/>
    <n v="3"/>
  </r>
  <r>
    <x v="6"/>
    <x v="37"/>
    <x v="9"/>
    <x v="0"/>
    <s v="M"/>
    <x v="540"/>
    <n v="664"/>
    <n v="47.45"/>
    <n v="31.79"/>
    <n v="31506.799999999999"/>
    <n v="21108.560000000001"/>
    <n v="10398.24"/>
    <x v="4"/>
    <n v="11"/>
  </r>
  <r>
    <x v="3"/>
    <x v="58"/>
    <x v="9"/>
    <x v="1"/>
    <s v="C"/>
    <x v="541"/>
    <n v="8377"/>
    <n v="47.45"/>
    <n v="31.79"/>
    <n v="397488.65"/>
    <n v="266304.83"/>
    <n v="131183.82"/>
    <x v="3"/>
    <n v="8"/>
  </r>
  <r>
    <x v="4"/>
    <x v="29"/>
    <x v="3"/>
    <x v="1"/>
    <s v="L"/>
    <x v="542"/>
    <n v="1370"/>
    <n v="205.7"/>
    <n v="117.11"/>
    <n v="281809"/>
    <n v="160440.70000000001"/>
    <n v="121368.3"/>
    <x v="3"/>
    <n v="11"/>
  </r>
  <r>
    <x v="4"/>
    <x v="87"/>
    <x v="11"/>
    <x v="0"/>
    <s v="C"/>
    <x v="543"/>
    <n v="1677"/>
    <n v="421.89"/>
    <n v="364.69"/>
    <n v="707509.53"/>
    <n v="611585.13"/>
    <n v="95924.4"/>
    <x v="1"/>
    <n v="12"/>
  </r>
  <r>
    <x v="4"/>
    <x v="44"/>
    <x v="1"/>
    <x v="0"/>
    <s v="L"/>
    <x v="132"/>
    <n v="8367"/>
    <n v="154.06"/>
    <n v="90.93"/>
    <n v="1289020.02"/>
    <n v="760811.31"/>
    <n v="528208.71"/>
    <x v="0"/>
    <n v="1"/>
  </r>
  <r>
    <x v="4"/>
    <x v="176"/>
    <x v="1"/>
    <x v="1"/>
    <s v="C"/>
    <x v="120"/>
    <n v="2539"/>
    <n v="154.06"/>
    <n v="90.93"/>
    <n v="391158.34"/>
    <n v="230871.27"/>
    <n v="160287.07"/>
    <x v="3"/>
    <n v="10"/>
  </r>
  <r>
    <x v="4"/>
    <x v="176"/>
    <x v="7"/>
    <x v="1"/>
    <s v="H"/>
    <x v="544"/>
    <n v="2321"/>
    <n v="668.27"/>
    <n v="502.54"/>
    <n v="1551054.67"/>
    <n v="1166395.3400000001"/>
    <n v="384659.33"/>
    <x v="4"/>
    <n v="10"/>
  </r>
  <r>
    <x v="4"/>
    <x v="94"/>
    <x v="6"/>
    <x v="0"/>
    <s v="M"/>
    <x v="545"/>
    <n v="7876"/>
    <n v="152.58000000000001"/>
    <n v="97.44"/>
    <n v="1201720.08"/>
    <n v="767437.44"/>
    <n v="434282.64"/>
    <x v="6"/>
    <n v="7"/>
  </r>
  <r>
    <x v="0"/>
    <x v="171"/>
    <x v="6"/>
    <x v="1"/>
    <s v="H"/>
    <x v="546"/>
    <n v="6396"/>
    <n v="152.58000000000001"/>
    <n v="97.44"/>
    <n v="975901.68"/>
    <n v="623226.24"/>
    <n v="352675.44"/>
    <x v="2"/>
    <n v="1"/>
  </r>
  <r>
    <x v="3"/>
    <x v="11"/>
    <x v="3"/>
    <x v="1"/>
    <s v="M"/>
    <x v="547"/>
    <n v="7103"/>
    <n v="205.7"/>
    <n v="117.11"/>
    <n v="1461087.1"/>
    <n v="831832.33"/>
    <n v="629254.77"/>
    <x v="6"/>
    <n v="8"/>
  </r>
  <r>
    <x v="0"/>
    <x v="153"/>
    <x v="1"/>
    <x v="1"/>
    <s v="C"/>
    <x v="155"/>
    <n v="6254"/>
    <n v="154.06"/>
    <n v="90.93"/>
    <n v="963491.24"/>
    <n v="568676.22"/>
    <n v="394815.02"/>
    <x v="2"/>
    <n v="8"/>
  </r>
  <r>
    <x v="3"/>
    <x v="27"/>
    <x v="2"/>
    <x v="0"/>
    <s v="M"/>
    <x v="548"/>
    <n v="2134"/>
    <n v="255.28"/>
    <n v="159.41999999999999"/>
    <n v="544767.52"/>
    <n v="340202.28"/>
    <n v="204565.24"/>
    <x v="6"/>
    <n v="9"/>
  </r>
  <r>
    <x v="3"/>
    <x v="65"/>
    <x v="11"/>
    <x v="0"/>
    <s v="C"/>
    <x v="549"/>
    <n v="61"/>
    <n v="421.89"/>
    <n v="364.69"/>
    <n v="25735.29"/>
    <n v="22246.09"/>
    <n v="3489.2"/>
    <x v="6"/>
    <n v="8"/>
  </r>
  <r>
    <x v="2"/>
    <x v="163"/>
    <x v="0"/>
    <x v="0"/>
    <s v="M"/>
    <x v="550"/>
    <n v="7383"/>
    <n v="437.2"/>
    <n v="263.33"/>
    <n v="3227847.6"/>
    <n v="1944165.39"/>
    <n v="1283682.21"/>
    <x v="3"/>
    <n v="12"/>
  </r>
  <r>
    <x v="3"/>
    <x v="33"/>
    <x v="1"/>
    <x v="1"/>
    <s v="C"/>
    <x v="551"/>
    <n v="8480"/>
    <n v="154.06"/>
    <n v="90.93"/>
    <n v="1306428.8"/>
    <n v="771086.4"/>
    <n v="535342.4"/>
    <x v="5"/>
    <n v="9"/>
  </r>
  <r>
    <x v="2"/>
    <x v="12"/>
    <x v="0"/>
    <x v="0"/>
    <s v="M"/>
    <x v="552"/>
    <n v="9764"/>
    <n v="437.2"/>
    <n v="263.33"/>
    <n v="4268820.8"/>
    <n v="2571154.12"/>
    <n v="1697666.68"/>
    <x v="1"/>
    <n v="10"/>
  </r>
  <r>
    <x v="3"/>
    <x v="149"/>
    <x v="7"/>
    <x v="0"/>
    <s v="C"/>
    <x v="553"/>
    <n v="4676"/>
    <n v="668.27"/>
    <n v="502.54"/>
    <n v="3124830.52"/>
    <n v="2349877.04"/>
    <n v="774953.48"/>
    <x v="6"/>
    <n v="8"/>
  </r>
  <r>
    <x v="2"/>
    <x v="152"/>
    <x v="9"/>
    <x v="1"/>
    <s v="M"/>
    <x v="493"/>
    <n v="8691"/>
    <n v="47.45"/>
    <n v="31.79"/>
    <n v="412387.95"/>
    <n v="276286.89"/>
    <n v="136101.06"/>
    <x v="7"/>
    <n v="2"/>
  </r>
  <r>
    <x v="2"/>
    <x v="177"/>
    <x v="2"/>
    <x v="1"/>
    <s v="H"/>
    <x v="209"/>
    <n v="4312"/>
    <n v="255.28"/>
    <n v="159.41999999999999"/>
    <n v="1100767.3600000001"/>
    <n v="687419.04"/>
    <n v="413348.32"/>
    <x v="3"/>
    <n v="10"/>
  </r>
  <r>
    <x v="4"/>
    <x v="6"/>
    <x v="10"/>
    <x v="1"/>
    <s v="M"/>
    <x v="146"/>
    <n v="6077"/>
    <n v="81.73"/>
    <n v="56.67"/>
    <n v="496673.21"/>
    <n v="344383.59"/>
    <n v="152289.62"/>
    <x v="0"/>
    <n v="7"/>
  </r>
  <r>
    <x v="0"/>
    <x v="79"/>
    <x v="10"/>
    <x v="1"/>
    <s v="H"/>
    <x v="554"/>
    <n v="5553"/>
    <n v="81.73"/>
    <n v="56.67"/>
    <n v="453846.69"/>
    <n v="314688.51"/>
    <n v="139158.18"/>
    <x v="4"/>
    <n v="5"/>
  </r>
  <r>
    <x v="5"/>
    <x v="147"/>
    <x v="10"/>
    <x v="0"/>
    <s v="C"/>
    <x v="555"/>
    <n v="6338"/>
    <n v="81.73"/>
    <n v="56.67"/>
    <n v="518004.74"/>
    <n v="359174.46"/>
    <n v="158830.28"/>
    <x v="2"/>
    <n v="5"/>
  </r>
  <r>
    <x v="3"/>
    <x v="137"/>
    <x v="8"/>
    <x v="0"/>
    <s v="C"/>
    <x v="556"/>
    <n v="9063"/>
    <n v="651.21"/>
    <n v="524.96"/>
    <n v="5901916.2300000004"/>
    <n v="4757712.4800000004"/>
    <n v="1144203.75"/>
    <x v="3"/>
    <n v="4"/>
  </r>
  <r>
    <x v="4"/>
    <x v="56"/>
    <x v="8"/>
    <x v="1"/>
    <s v="C"/>
    <x v="408"/>
    <n v="6388"/>
    <n v="651.21"/>
    <n v="524.96"/>
    <n v="4159929.48"/>
    <n v="3353444.48"/>
    <n v="806485"/>
    <x v="6"/>
    <n v="10"/>
  </r>
  <r>
    <x v="3"/>
    <x v="114"/>
    <x v="1"/>
    <x v="0"/>
    <s v="C"/>
    <x v="557"/>
    <n v="8005"/>
    <n v="154.06"/>
    <n v="90.93"/>
    <n v="1233250.3"/>
    <n v="727894.65"/>
    <n v="505355.65"/>
    <x v="3"/>
    <n v="7"/>
  </r>
  <r>
    <x v="3"/>
    <x v="65"/>
    <x v="4"/>
    <x v="1"/>
    <s v="H"/>
    <x v="558"/>
    <n v="5639"/>
    <n v="9.33"/>
    <n v="6.92"/>
    <n v="52611.87"/>
    <n v="39021.879999999997"/>
    <n v="13589.99"/>
    <x v="4"/>
    <n v="6"/>
  </r>
  <r>
    <x v="4"/>
    <x v="107"/>
    <x v="6"/>
    <x v="0"/>
    <s v="C"/>
    <x v="559"/>
    <n v="8044"/>
    <n v="152.58000000000001"/>
    <n v="97.44"/>
    <n v="1227353.52"/>
    <n v="783807.36"/>
    <n v="443546.16"/>
    <x v="3"/>
    <n v="6"/>
  </r>
  <r>
    <x v="4"/>
    <x v="30"/>
    <x v="2"/>
    <x v="1"/>
    <s v="L"/>
    <x v="560"/>
    <n v="6007"/>
    <n v="255.28"/>
    <n v="159.41999999999999"/>
    <n v="1533466.96"/>
    <n v="957635.94"/>
    <n v="575831.02"/>
    <x v="2"/>
    <n v="5"/>
  </r>
  <r>
    <x v="3"/>
    <x v="58"/>
    <x v="0"/>
    <x v="0"/>
    <s v="H"/>
    <x v="41"/>
    <n v="7344"/>
    <n v="437.2"/>
    <n v="263.33"/>
    <n v="3210796.8"/>
    <n v="1933895.52"/>
    <n v="1276901.28"/>
    <x v="6"/>
    <n v="8"/>
  </r>
  <r>
    <x v="4"/>
    <x v="121"/>
    <x v="1"/>
    <x v="1"/>
    <s v="M"/>
    <x v="561"/>
    <n v="1905"/>
    <n v="154.06"/>
    <n v="90.93"/>
    <n v="293484.3"/>
    <n v="173221.65"/>
    <n v="120262.65"/>
    <x v="6"/>
    <n v="9"/>
  </r>
  <r>
    <x v="2"/>
    <x v="2"/>
    <x v="11"/>
    <x v="0"/>
    <s v="M"/>
    <x v="153"/>
    <n v="6569"/>
    <n v="421.89"/>
    <n v="364.69"/>
    <n v="2771395.41"/>
    <n v="2395648.61"/>
    <n v="375746.8"/>
    <x v="3"/>
    <n v="7"/>
  </r>
  <r>
    <x v="5"/>
    <x v="69"/>
    <x v="11"/>
    <x v="0"/>
    <s v="L"/>
    <x v="562"/>
    <n v="248"/>
    <n v="421.89"/>
    <n v="364.69"/>
    <n v="104628.72"/>
    <n v="90443.12"/>
    <n v="14185.6"/>
    <x v="6"/>
    <n v="12"/>
  </r>
  <r>
    <x v="3"/>
    <x v="64"/>
    <x v="8"/>
    <x v="0"/>
    <s v="L"/>
    <x v="563"/>
    <n v="8883"/>
    <n v="651.21"/>
    <n v="524.96"/>
    <n v="5784698.4299999997"/>
    <n v="4663219.68"/>
    <n v="1121478.75"/>
    <x v="2"/>
    <n v="3"/>
  </r>
  <r>
    <x v="4"/>
    <x v="176"/>
    <x v="6"/>
    <x v="1"/>
    <s v="M"/>
    <x v="564"/>
    <n v="449"/>
    <n v="152.58000000000001"/>
    <n v="97.44"/>
    <n v="68508.42"/>
    <n v="43750.559999999998"/>
    <n v="24757.86"/>
    <x v="3"/>
    <n v="6"/>
  </r>
  <r>
    <x v="4"/>
    <x v="121"/>
    <x v="10"/>
    <x v="1"/>
    <s v="M"/>
    <x v="565"/>
    <n v="9950"/>
    <n v="81.73"/>
    <n v="56.67"/>
    <n v="813213.5"/>
    <n v="563866.5"/>
    <n v="249347"/>
    <x v="7"/>
    <n v="5"/>
  </r>
  <r>
    <x v="3"/>
    <x v="15"/>
    <x v="0"/>
    <x v="1"/>
    <s v="H"/>
    <x v="566"/>
    <n v="4423"/>
    <n v="437.2"/>
    <n v="263.33"/>
    <n v="1933735.6"/>
    <n v="1164708.5900000001"/>
    <n v="769027.01"/>
    <x v="6"/>
    <n v="6"/>
  </r>
  <r>
    <x v="6"/>
    <x v="125"/>
    <x v="4"/>
    <x v="1"/>
    <s v="L"/>
    <x v="567"/>
    <n v="7934"/>
    <n v="9.33"/>
    <n v="6.92"/>
    <n v="74024.22"/>
    <n v="54903.28"/>
    <n v="19120.939999999999"/>
    <x v="3"/>
    <n v="2"/>
  </r>
  <r>
    <x v="4"/>
    <x v="67"/>
    <x v="3"/>
    <x v="0"/>
    <s v="H"/>
    <x v="568"/>
    <n v="6583"/>
    <n v="205.7"/>
    <n v="117.11"/>
    <n v="1354123.1"/>
    <n v="770935.13"/>
    <n v="583187.97"/>
    <x v="5"/>
    <n v="6"/>
  </r>
  <r>
    <x v="4"/>
    <x v="99"/>
    <x v="1"/>
    <x v="1"/>
    <s v="L"/>
    <x v="569"/>
    <n v="3500"/>
    <n v="154.06"/>
    <n v="90.93"/>
    <n v="539210"/>
    <n v="318255"/>
    <n v="220955"/>
    <x v="4"/>
    <n v="3"/>
  </r>
  <r>
    <x v="6"/>
    <x v="73"/>
    <x v="3"/>
    <x v="0"/>
    <s v="C"/>
    <x v="570"/>
    <n v="3844"/>
    <n v="205.7"/>
    <n v="117.11"/>
    <n v="790710.8"/>
    <n v="450170.84"/>
    <n v="340539.96"/>
    <x v="0"/>
    <n v="2"/>
  </r>
  <r>
    <x v="3"/>
    <x v="41"/>
    <x v="5"/>
    <x v="0"/>
    <s v="H"/>
    <x v="571"/>
    <n v="9810"/>
    <n v="109.28"/>
    <n v="35.840000000000003"/>
    <n v="1072036.8"/>
    <n v="351590.40000000002"/>
    <n v="720446.4"/>
    <x v="7"/>
    <n v="5"/>
  </r>
  <r>
    <x v="3"/>
    <x v="112"/>
    <x v="1"/>
    <x v="1"/>
    <s v="C"/>
    <x v="572"/>
    <n v="5620"/>
    <n v="154.06"/>
    <n v="90.93"/>
    <n v="865817.2"/>
    <n v="511026.6"/>
    <n v="354790.6"/>
    <x v="1"/>
    <n v="8"/>
  </r>
  <r>
    <x v="2"/>
    <x v="42"/>
    <x v="2"/>
    <x v="0"/>
    <s v="L"/>
    <x v="573"/>
    <n v="2530"/>
    <n v="255.28"/>
    <n v="159.41999999999999"/>
    <n v="645858.4"/>
    <n v="403332.6"/>
    <n v="242525.8"/>
    <x v="3"/>
    <n v="11"/>
  </r>
  <r>
    <x v="3"/>
    <x v="49"/>
    <x v="7"/>
    <x v="0"/>
    <s v="C"/>
    <x v="574"/>
    <n v="3825"/>
    <n v="668.27"/>
    <n v="502.54"/>
    <n v="2556132.75"/>
    <n v="1922215.5"/>
    <n v="633917.25"/>
    <x v="4"/>
    <n v="4"/>
  </r>
  <r>
    <x v="3"/>
    <x v="131"/>
    <x v="1"/>
    <x v="0"/>
    <s v="M"/>
    <x v="301"/>
    <n v="9823"/>
    <n v="154.06"/>
    <n v="90.93"/>
    <n v="1513331.38"/>
    <n v="893205.39"/>
    <n v="620125.99"/>
    <x v="0"/>
    <n v="7"/>
  </r>
  <r>
    <x v="6"/>
    <x v="115"/>
    <x v="5"/>
    <x v="0"/>
    <s v="M"/>
    <x v="575"/>
    <n v="2873"/>
    <n v="109.28"/>
    <n v="35.840000000000003"/>
    <n v="313961.44"/>
    <n v="102968.32000000001"/>
    <n v="210993.12"/>
    <x v="0"/>
    <n v="8"/>
  </r>
  <r>
    <x v="4"/>
    <x v="173"/>
    <x v="5"/>
    <x v="1"/>
    <s v="H"/>
    <x v="576"/>
    <n v="2354"/>
    <n v="109.28"/>
    <n v="35.840000000000003"/>
    <n v="257245.12"/>
    <n v="84367.360000000001"/>
    <n v="172877.76"/>
    <x v="1"/>
    <n v="3"/>
  </r>
  <r>
    <x v="3"/>
    <x v="51"/>
    <x v="2"/>
    <x v="0"/>
    <s v="M"/>
    <x v="577"/>
    <n v="9677"/>
    <n v="255.28"/>
    <n v="159.41999999999999"/>
    <n v="2470344.56"/>
    <n v="1542707.34"/>
    <n v="927637.22"/>
    <x v="2"/>
    <n v="3"/>
  </r>
  <r>
    <x v="0"/>
    <x v="72"/>
    <x v="3"/>
    <x v="0"/>
    <s v="C"/>
    <x v="578"/>
    <n v="3286"/>
    <n v="205.7"/>
    <n v="117.11"/>
    <n v="675930.2"/>
    <n v="384823.46"/>
    <n v="291106.74"/>
    <x v="4"/>
    <n v="12"/>
  </r>
  <r>
    <x v="4"/>
    <x v="105"/>
    <x v="10"/>
    <x v="1"/>
    <s v="C"/>
    <x v="579"/>
    <n v="3653"/>
    <n v="81.73"/>
    <n v="56.67"/>
    <n v="298559.69"/>
    <n v="207015.51"/>
    <n v="91544.18"/>
    <x v="6"/>
    <n v="3"/>
  </r>
  <r>
    <x v="2"/>
    <x v="36"/>
    <x v="6"/>
    <x v="1"/>
    <s v="H"/>
    <x v="580"/>
    <n v="8283"/>
    <n v="152.58000000000001"/>
    <n v="97.44"/>
    <n v="1263820.1399999999"/>
    <n v="807095.52"/>
    <n v="456724.62"/>
    <x v="4"/>
    <n v="6"/>
  </r>
  <r>
    <x v="2"/>
    <x v="84"/>
    <x v="1"/>
    <x v="0"/>
    <s v="M"/>
    <x v="233"/>
    <n v="6714"/>
    <n v="154.06"/>
    <n v="90.93"/>
    <n v="1034358.84"/>
    <n v="610504.02"/>
    <n v="423854.82"/>
    <x v="2"/>
    <n v="2"/>
  </r>
  <r>
    <x v="4"/>
    <x v="46"/>
    <x v="1"/>
    <x v="1"/>
    <s v="H"/>
    <x v="581"/>
    <n v="5511"/>
    <n v="154.06"/>
    <n v="90.93"/>
    <n v="849024.66"/>
    <n v="501115.23"/>
    <n v="347909.43"/>
    <x v="6"/>
    <n v="6"/>
  </r>
  <r>
    <x v="4"/>
    <x v="129"/>
    <x v="2"/>
    <x v="1"/>
    <s v="M"/>
    <x v="582"/>
    <n v="3273"/>
    <n v="255.28"/>
    <n v="159.41999999999999"/>
    <n v="835531.44"/>
    <n v="521781.66"/>
    <n v="313749.78000000003"/>
    <x v="0"/>
    <n v="5"/>
  </r>
  <r>
    <x v="0"/>
    <x v="83"/>
    <x v="11"/>
    <x v="0"/>
    <s v="C"/>
    <x v="425"/>
    <n v="5632"/>
    <n v="421.89"/>
    <n v="364.69"/>
    <n v="2376084.48"/>
    <n v="2053934.0800000001"/>
    <n v="322150.40000000002"/>
    <x v="4"/>
    <n v="6"/>
  </r>
  <r>
    <x v="4"/>
    <x v="130"/>
    <x v="6"/>
    <x v="1"/>
    <s v="C"/>
    <x v="583"/>
    <n v="246"/>
    <n v="152.58000000000001"/>
    <n v="97.44"/>
    <n v="37534.68"/>
    <n v="23970.240000000002"/>
    <n v="13564.44"/>
    <x v="0"/>
    <n v="6"/>
  </r>
  <r>
    <x v="2"/>
    <x v="42"/>
    <x v="0"/>
    <x v="0"/>
    <s v="H"/>
    <x v="584"/>
    <n v="1810"/>
    <n v="437.2"/>
    <n v="263.33"/>
    <n v="791332"/>
    <n v="476627.3"/>
    <n v="314704.7"/>
    <x v="6"/>
    <n v="11"/>
  </r>
  <r>
    <x v="5"/>
    <x v="147"/>
    <x v="0"/>
    <x v="0"/>
    <s v="C"/>
    <x v="585"/>
    <n v="7047"/>
    <n v="437.2"/>
    <n v="263.33"/>
    <n v="3080948.4"/>
    <n v="1855686.51"/>
    <n v="1225261.8899999999"/>
    <x v="7"/>
    <n v="4"/>
  </r>
  <r>
    <x v="4"/>
    <x v="13"/>
    <x v="9"/>
    <x v="0"/>
    <s v="H"/>
    <x v="586"/>
    <n v="9711"/>
    <n v="47.45"/>
    <n v="31.79"/>
    <n v="460786.95"/>
    <n v="308712.69"/>
    <n v="152074.26"/>
    <x v="3"/>
    <n v="5"/>
  </r>
  <r>
    <x v="3"/>
    <x v="38"/>
    <x v="6"/>
    <x v="0"/>
    <s v="C"/>
    <x v="587"/>
    <n v="5588"/>
    <n v="152.58000000000001"/>
    <n v="97.44"/>
    <n v="852617.04"/>
    <n v="544494.72"/>
    <n v="308122.32"/>
    <x v="3"/>
    <n v="5"/>
  </r>
  <r>
    <x v="4"/>
    <x v="175"/>
    <x v="9"/>
    <x v="1"/>
    <s v="M"/>
    <x v="588"/>
    <n v="7497"/>
    <n v="47.45"/>
    <n v="31.79"/>
    <n v="355732.65"/>
    <n v="238329.63"/>
    <n v="117403.02"/>
    <x v="2"/>
    <n v="6"/>
  </r>
  <r>
    <x v="2"/>
    <x v="152"/>
    <x v="11"/>
    <x v="0"/>
    <s v="M"/>
    <x v="589"/>
    <n v="285"/>
    <n v="421.89"/>
    <n v="364.69"/>
    <n v="120238.65"/>
    <n v="103936.65"/>
    <n v="16302"/>
    <x v="6"/>
    <n v="8"/>
  </r>
  <r>
    <x v="3"/>
    <x v="96"/>
    <x v="4"/>
    <x v="0"/>
    <s v="H"/>
    <x v="590"/>
    <n v="5833"/>
    <n v="9.33"/>
    <n v="6.92"/>
    <n v="54421.89"/>
    <n v="40364.36"/>
    <n v="14057.53"/>
    <x v="0"/>
    <n v="10"/>
  </r>
  <r>
    <x v="3"/>
    <x v="118"/>
    <x v="11"/>
    <x v="0"/>
    <s v="L"/>
    <x v="591"/>
    <n v="8052"/>
    <n v="421.89"/>
    <n v="364.69"/>
    <n v="3397058.28"/>
    <n v="2936483.88"/>
    <n v="460574.4"/>
    <x v="3"/>
    <n v="10"/>
  </r>
  <r>
    <x v="3"/>
    <x v="95"/>
    <x v="5"/>
    <x v="1"/>
    <s v="L"/>
    <x v="426"/>
    <n v="7884"/>
    <n v="109.28"/>
    <n v="35.840000000000003"/>
    <n v="861563.52"/>
    <n v="282562.56"/>
    <n v="579000.96"/>
    <x v="5"/>
    <n v="11"/>
  </r>
  <r>
    <x v="4"/>
    <x v="134"/>
    <x v="3"/>
    <x v="0"/>
    <s v="H"/>
    <x v="587"/>
    <n v="8302"/>
    <n v="205.7"/>
    <n v="117.11"/>
    <n v="1707721.4"/>
    <n v="972247.22"/>
    <n v="735474.18"/>
    <x v="3"/>
    <n v="5"/>
  </r>
  <r>
    <x v="4"/>
    <x v="18"/>
    <x v="6"/>
    <x v="0"/>
    <s v="L"/>
    <x v="592"/>
    <n v="9312"/>
    <n v="152.58000000000001"/>
    <n v="97.44"/>
    <n v="1420824.96"/>
    <n v="907361.28000000003"/>
    <n v="513463.68"/>
    <x v="5"/>
    <n v="8"/>
  </r>
  <r>
    <x v="3"/>
    <x v="31"/>
    <x v="3"/>
    <x v="1"/>
    <s v="L"/>
    <x v="593"/>
    <n v="2950"/>
    <n v="205.7"/>
    <n v="117.11"/>
    <n v="606815"/>
    <n v="345474.5"/>
    <n v="261340.5"/>
    <x v="4"/>
    <n v="1"/>
  </r>
  <r>
    <x v="3"/>
    <x v="109"/>
    <x v="9"/>
    <x v="0"/>
    <s v="L"/>
    <x v="594"/>
    <n v="8282"/>
    <n v="47.45"/>
    <n v="31.79"/>
    <n v="392980.9"/>
    <n v="263284.78000000003"/>
    <n v="129696.12"/>
    <x v="3"/>
    <n v="3"/>
  </r>
  <r>
    <x v="2"/>
    <x v="177"/>
    <x v="0"/>
    <x v="0"/>
    <s v="L"/>
    <x v="595"/>
    <n v="6409"/>
    <n v="437.2"/>
    <n v="263.33"/>
    <n v="2802014.8"/>
    <n v="1687681.97"/>
    <n v="1114332.83"/>
    <x v="0"/>
    <n v="5"/>
  </r>
  <r>
    <x v="6"/>
    <x v="75"/>
    <x v="6"/>
    <x v="1"/>
    <s v="H"/>
    <x v="596"/>
    <n v="5459"/>
    <n v="152.58000000000001"/>
    <n v="97.44"/>
    <n v="832934.22"/>
    <n v="531924.96"/>
    <n v="301009.26"/>
    <x v="3"/>
    <n v="12"/>
  </r>
  <r>
    <x v="4"/>
    <x v="30"/>
    <x v="7"/>
    <x v="1"/>
    <s v="M"/>
    <x v="597"/>
    <n v="5594"/>
    <n v="668.27"/>
    <n v="502.54"/>
    <n v="3738302.38"/>
    <n v="2811208.76"/>
    <n v="927093.62"/>
    <x v="0"/>
    <n v="10"/>
  </r>
  <r>
    <x v="3"/>
    <x v="25"/>
    <x v="11"/>
    <x v="0"/>
    <s v="H"/>
    <x v="276"/>
    <n v="4006"/>
    <n v="421.89"/>
    <n v="364.69"/>
    <n v="1690091.34"/>
    <n v="1460948.14"/>
    <n v="229143.2"/>
    <x v="4"/>
    <n v="1"/>
  </r>
  <r>
    <x v="4"/>
    <x v="87"/>
    <x v="9"/>
    <x v="0"/>
    <s v="L"/>
    <x v="598"/>
    <n v="9919"/>
    <n v="47.45"/>
    <n v="31.79"/>
    <n v="470656.55"/>
    <n v="315325.01"/>
    <n v="155331.54"/>
    <x v="7"/>
    <n v="4"/>
  </r>
  <r>
    <x v="0"/>
    <x v="119"/>
    <x v="11"/>
    <x v="0"/>
    <s v="H"/>
    <x v="599"/>
    <n v="9587"/>
    <n v="421.89"/>
    <n v="364.69"/>
    <n v="4044659.43"/>
    <n v="3496283.03"/>
    <n v="548376.4"/>
    <x v="2"/>
    <n v="8"/>
  </r>
  <r>
    <x v="3"/>
    <x v="25"/>
    <x v="7"/>
    <x v="0"/>
    <s v="C"/>
    <x v="263"/>
    <n v="1297"/>
    <n v="668.27"/>
    <n v="502.54"/>
    <n v="866746.19"/>
    <n v="651794.38"/>
    <n v="214951.81"/>
    <x v="2"/>
    <n v="11"/>
  </r>
  <r>
    <x v="3"/>
    <x v="58"/>
    <x v="9"/>
    <x v="1"/>
    <s v="L"/>
    <x v="600"/>
    <n v="366"/>
    <n v="47.45"/>
    <n v="31.79"/>
    <n v="17366.7"/>
    <n v="11635.14"/>
    <n v="5731.56"/>
    <x v="1"/>
    <n v="9"/>
  </r>
  <r>
    <x v="3"/>
    <x v="118"/>
    <x v="10"/>
    <x v="1"/>
    <s v="L"/>
    <x v="601"/>
    <n v="4144"/>
    <n v="81.73"/>
    <n v="56.67"/>
    <n v="338689.12"/>
    <n v="234840.48"/>
    <n v="103848.64"/>
    <x v="3"/>
    <n v="10"/>
  </r>
  <r>
    <x v="4"/>
    <x v="94"/>
    <x v="2"/>
    <x v="1"/>
    <s v="H"/>
    <x v="602"/>
    <n v="7008"/>
    <n v="255.28"/>
    <n v="159.41999999999999"/>
    <n v="1789002.24"/>
    <n v="1117215.3600000001"/>
    <n v="671786.88"/>
    <x v="6"/>
    <n v="8"/>
  </r>
  <r>
    <x v="4"/>
    <x v="176"/>
    <x v="0"/>
    <x v="0"/>
    <s v="C"/>
    <x v="603"/>
    <n v="5372"/>
    <n v="437.2"/>
    <n v="263.33"/>
    <n v="2348638.4"/>
    <n v="1414608.76"/>
    <n v="934029.64"/>
    <x v="6"/>
    <n v="2"/>
  </r>
  <r>
    <x v="3"/>
    <x v="95"/>
    <x v="1"/>
    <x v="0"/>
    <s v="C"/>
    <x v="402"/>
    <n v="2677"/>
    <n v="154.06"/>
    <n v="90.93"/>
    <n v="412418.62"/>
    <n v="243419.61"/>
    <n v="168999.01"/>
    <x v="0"/>
    <n v="8"/>
  </r>
  <r>
    <x v="4"/>
    <x v="129"/>
    <x v="8"/>
    <x v="0"/>
    <s v="C"/>
    <x v="604"/>
    <n v="4396"/>
    <n v="651.21"/>
    <n v="524.96"/>
    <n v="2862719.16"/>
    <n v="2307724.16"/>
    <n v="554995"/>
    <x v="7"/>
    <n v="1"/>
  </r>
  <r>
    <x v="0"/>
    <x v="119"/>
    <x v="11"/>
    <x v="1"/>
    <s v="C"/>
    <x v="605"/>
    <n v="3036"/>
    <n v="421.89"/>
    <n v="364.69"/>
    <n v="1280858.04"/>
    <n v="1107198.8400000001"/>
    <n v="173659.2"/>
    <x v="2"/>
    <n v="7"/>
  </r>
  <r>
    <x v="5"/>
    <x v="141"/>
    <x v="8"/>
    <x v="0"/>
    <s v="C"/>
    <x v="606"/>
    <n v="3131"/>
    <n v="651.21"/>
    <n v="524.96"/>
    <n v="2038938.51"/>
    <n v="1643649.76"/>
    <n v="395288.75"/>
    <x v="3"/>
    <n v="3"/>
  </r>
  <r>
    <x v="6"/>
    <x v="75"/>
    <x v="9"/>
    <x v="1"/>
    <s v="C"/>
    <x v="607"/>
    <n v="6249"/>
    <n v="47.45"/>
    <n v="31.79"/>
    <n v="296515.05"/>
    <n v="198655.71"/>
    <n v="97859.34"/>
    <x v="4"/>
    <n v="6"/>
  </r>
  <r>
    <x v="0"/>
    <x v="106"/>
    <x v="7"/>
    <x v="1"/>
    <s v="H"/>
    <x v="608"/>
    <n v="5990"/>
    <n v="668.27"/>
    <n v="502.54"/>
    <n v="4002937.3"/>
    <n v="3010214.6"/>
    <n v="992722.7"/>
    <x v="5"/>
    <n v="6"/>
  </r>
  <r>
    <x v="3"/>
    <x v="112"/>
    <x v="8"/>
    <x v="1"/>
    <s v="L"/>
    <x v="609"/>
    <n v="2982"/>
    <n v="651.21"/>
    <n v="524.96"/>
    <n v="1941908.22"/>
    <n v="1565430.72"/>
    <n v="376477.5"/>
    <x v="2"/>
    <n v="12"/>
  </r>
  <r>
    <x v="6"/>
    <x v="115"/>
    <x v="10"/>
    <x v="0"/>
    <s v="M"/>
    <x v="610"/>
    <n v="9886"/>
    <n v="81.73"/>
    <n v="56.67"/>
    <n v="807982.78"/>
    <n v="560239.62"/>
    <n v="247743.16"/>
    <x v="4"/>
    <n v="3"/>
  </r>
  <r>
    <x v="5"/>
    <x v="120"/>
    <x v="6"/>
    <x v="1"/>
    <s v="C"/>
    <x v="611"/>
    <n v="6397"/>
    <n v="152.58000000000001"/>
    <n v="97.44"/>
    <n v="976054.26"/>
    <n v="623323.68000000005"/>
    <n v="352730.58"/>
    <x v="6"/>
    <n v="6"/>
  </r>
  <r>
    <x v="2"/>
    <x v="177"/>
    <x v="8"/>
    <x v="1"/>
    <s v="C"/>
    <x v="214"/>
    <n v="4236"/>
    <n v="651.21"/>
    <n v="524.96"/>
    <n v="2758525.56"/>
    <n v="2223730.56"/>
    <n v="534795"/>
    <x v="1"/>
    <n v="8"/>
  </r>
  <r>
    <x v="5"/>
    <x v="138"/>
    <x v="5"/>
    <x v="0"/>
    <s v="H"/>
    <x v="294"/>
    <n v="2158"/>
    <n v="109.28"/>
    <n v="35.840000000000003"/>
    <n v="235826.24"/>
    <n v="77342.720000000001"/>
    <n v="158483.51999999999"/>
    <x v="0"/>
    <n v="4"/>
  </r>
  <r>
    <x v="3"/>
    <x v="114"/>
    <x v="2"/>
    <x v="1"/>
    <s v="L"/>
    <x v="612"/>
    <n v="951"/>
    <n v="255.28"/>
    <n v="159.41999999999999"/>
    <n v="242771.28"/>
    <n v="151608.42000000001"/>
    <n v="91162.86"/>
    <x v="5"/>
    <n v="2"/>
  </r>
  <r>
    <x v="0"/>
    <x v="119"/>
    <x v="8"/>
    <x v="1"/>
    <s v="L"/>
    <x v="613"/>
    <n v="8431"/>
    <n v="651.21"/>
    <n v="524.96"/>
    <n v="5490351.5099999998"/>
    <n v="4425937.76"/>
    <n v="1064413.75"/>
    <x v="4"/>
    <n v="8"/>
  </r>
  <r>
    <x v="3"/>
    <x v="149"/>
    <x v="2"/>
    <x v="1"/>
    <s v="C"/>
    <x v="614"/>
    <n v="4447"/>
    <n v="255.28"/>
    <n v="159.41999999999999"/>
    <n v="1135230.1599999999"/>
    <n v="708940.74"/>
    <n v="426289.42"/>
    <x v="6"/>
    <n v="9"/>
  </r>
  <r>
    <x v="2"/>
    <x v="63"/>
    <x v="6"/>
    <x v="1"/>
    <s v="L"/>
    <x v="615"/>
    <n v="5879"/>
    <n v="152.58000000000001"/>
    <n v="97.44"/>
    <n v="897017.82"/>
    <n v="572849.76"/>
    <n v="324168.06"/>
    <x v="4"/>
    <n v="5"/>
  </r>
  <r>
    <x v="5"/>
    <x v="178"/>
    <x v="6"/>
    <x v="0"/>
    <s v="L"/>
    <x v="616"/>
    <n v="1637"/>
    <n v="152.58000000000001"/>
    <n v="97.44"/>
    <n v="249773.46"/>
    <n v="159509.28"/>
    <n v="90264.18"/>
    <x v="4"/>
    <n v="5"/>
  </r>
  <r>
    <x v="2"/>
    <x v="84"/>
    <x v="6"/>
    <x v="1"/>
    <s v="L"/>
    <x v="617"/>
    <n v="7665"/>
    <n v="152.58000000000001"/>
    <n v="97.44"/>
    <n v="1169525.7"/>
    <n v="746877.6"/>
    <n v="422648.1"/>
    <x v="6"/>
    <n v="7"/>
  </r>
  <r>
    <x v="4"/>
    <x v="97"/>
    <x v="10"/>
    <x v="0"/>
    <s v="H"/>
    <x v="618"/>
    <n v="1936"/>
    <n v="81.73"/>
    <n v="56.67"/>
    <n v="158229.28"/>
    <n v="109713.12"/>
    <n v="48516.160000000003"/>
    <x v="3"/>
    <n v="6"/>
  </r>
  <r>
    <x v="5"/>
    <x v="179"/>
    <x v="9"/>
    <x v="1"/>
    <s v="C"/>
    <x v="619"/>
    <n v="9455"/>
    <n v="47.45"/>
    <n v="31.79"/>
    <n v="448639.75"/>
    <n v="300574.45"/>
    <n v="148065.29999999999"/>
    <x v="1"/>
    <n v="11"/>
  </r>
  <r>
    <x v="5"/>
    <x v="7"/>
    <x v="4"/>
    <x v="0"/>
    <s v="L"/>
    <x v="620"/>
    <n v="7258"/>
    <n v="9.33"/>
    <n v="6.92"/>
    <n v="67717.14"/>
    <n v="50225.36"/>
    <n v="17491.78"/>
    <x v="2"/>
    <n v="10"/>
  </r>
  <r>
    <x v="3"/>
    <x v="11"/>
    <x v="1"/>
    <x v="0"/>
    <s v="M"/>
    <x v="284"/>
    <n v="9412"/>
    <n v="154.06"/>
    <n v="90.93"/>
    <n v="1450012.72"/>
    <n v="855833.16"/>
    <n v="594179.56000000006"/>
    <x v="0"/>
    <n v="2"/>
  </r>
  <r>
    <x v="3"/>
    <x v="144"/>
    <x v="11"/>
    <x v="0"/>
    <s v="L"/>
    <x v="621"/>
    <n v="2016"/>
    <n v="421.89"/>
    <n v="364.69"/>
    <n v="850530.24"/>
    <n v="735215.04"/>
    <n v="115315.2"/>
    <x v="2"/>
    <n v="4"/>
  </r>
  <r>
    <x v="5"/>
    <x v="47"/>
    <x v="0"/>
    <x v="0"/>
    <s v="M"/>
    <x v="622"/>
    <n v="8200"/>
    <n v="437.2"/>
    <n v="263.33"/>
    <n v="3585040"/>
    <n v="2159306"/>
    <n v="1425734"/>
    <x v="3"/>
    <n v="8"/>
  </r>
  <r>
    <x v="4"/>
    <x v="10"/>
    <x v="10"/>
    <x v="1"/>
    <s v="M"/>
    <x v="439"/>
    <n v="3124"/>
    <n v="81.73"/>
    <n v="56.67"/>
    <n v="255324.52"/>
    <n v="177037.08"/>
    <n v="78287.44"/>
    <x v="4"/>
    <n v="8"/>
  </r>
  <r>
    <x v="3"/>
    <x v="41"/>
    <x v="3"/>
    <x v="0"/>
    <s v="H"/>
    <x v="212"/>
    <n v="8983"/>
    <n v="205.7"/>
    <n v="117.11"/>
    <n v="1847803.1"/>
    <n v="1051999.1299999999"/>
    <n v="795803.97"/>
    <x v="2"/>
    <n v="8"/>
  </r>
  <r>
    <x v="3"/>
    <x v="31"/>
    <x v="5"/>
    <x v="1"/>
    <s v="L"/>
    <x v="623"/>
    <n v="9998"/>
    <n v="109.28"/>
    <n v="35.840000000000003"/>
    <n v="1092581.44"/>
    <n v="358328.32000000001"/>
    <n v="734253.12"/>
    <x v="4"/>
    <n v="6"/>
  </r>
  <r>
    <x v="1"/>
    <x v="14"/>
    <x v="5"/>
    <x v="1"/>
    <s v="L"/>
    <x v="624"/>
    <n v="7425"/>
    <n v="109.28"/>
    <n v="35.840000000000003"/>
    <n v="811404"/>
    <n v="266112"/>
    <n v="545292"/>
    <x v="1"/>
    <n v="1"/>
  </r>
  <r>
    <x v="0"/>
    <x v="0"/>
    <x v="9"/>
    <x v="0"/>
    <s v="H"/>
    <x v="625"/>
    <n v="4550"/>
    <n v="47.45"/>
    <n v="31.79"/>
    <n v="215897.5"/>
    <n v="144644.5"/>
    <n v="71253"/>
    <x v="1"/>
    <n v="2"/>
  </r>
  <r>
    <x v="4"/>
    <x v="30"/>
    <x v="1"/>
    <x v="0"/>
    <s v="C"/>
    <x v="626"/>
    <n v="1691"/>
    <n v="154.06"/>
    <n v="90.93"/>
    <n v="260515.46"/>
    <n v="153762.63"/>
    <n v="106752.83"/>
    <x v="5"/>
    <n v="11"/>
  </r>
  <r>
    <x v="0"/>
    <x v="110"/>
    <x v="5"/>
    <x v="0"/>
    <s v="H"/>
    <x v="627"/>
    <n v="1196"/>
    <n v="109.28"/>
    <n v="35.840000000000003"/>
    <n v="130698.88"/>
    <n v="42864.639999999999"/>
    <n v="87834.240000000005"/>
    <x v="0"/>
    <n v="9"/>
  </r>
  <r>
    <x v="3"/>
    <x v="149"/>
    <x v="2"/>
    <x v="0"/>
    <s v="H"/>
    <x v="7"/>
    <n v="2444"/>
    <n v="255.28"/>
    <n v="159.41999999999999"/>
    <n v="623904.31999999995"/>
    <n v="389622.48"/>
    <n v="234281.84"/>
    <x v="5"/>
    <n v="5"/>
  </r>
  <r>
    <x v="5"/>
    <x v="170"/>
    <x v="10"/>
    <x v="1"/>
    <s v="C"/>
    <x v="628"/>
    <n v="6848"/>
    <n v="81.73"/>
    <n v="56.67"/>
    <n v="559687.04"/>
    <n v="388076.16"/>
    <n v="171610.88"/>
    <x v="3"/>
    <n v="2"/>
  </r>
  <r>
    <x v="3"/>
    <x v="31"/>
    <x v="1"/>
    <x v="1"/>
    <s v="L"/>
    <x v="629"/>
    <n v="2849"/>
    <n v="154.06"/>
    <n v="90.93"/>
    <n v="438916.94"/>
    <n v="259059.57"/>
    <n v="179857.37"/>
    <x v="7"/>
    <n v="2"/>
  </r>
  <r>
    <x v="4"/>
    <x v="126"/>
    <x v="10"/>
    <x v="0"/>
    <s v="C"/>
    <x v="630"/>
    <n v="921"/>
    <n v="81.73"/>
    <n v="56.67"/>
    <n v="75273.33"/>
    <n v="52193.07"/>
    <n v="23080.26"/>
    <x v="6"/>
    <n v="5"/>
  </r>
  <r>
    <x v="5"/>
    <x v="179"/>
    <x v="2"/>
    <x v="0"/>
    <s v="L"/>
    <x v="631"/>
    <n v="8569"/>
    <n v="255.28"/>
    <n v="159.41999999999999"/>
    <n v="2187494.3199999998"/>
    <n v="1366069.98"/>
    <n v="821424.34"/>
    <x v="6"/>
    <n v="11"/>
  </r>
  <r>
    <x v="3"/>
    <x v="52"/>
    <x v="5"/>
    <x v="0"/>
    <s v="M"/>
    <x v="632"/>
    <n v="5330"/>
    <n v="109.28"/>
    <n v="35.840000000000003"/>
    <n v="582462.4"/>
    <n v="191027.20000000001"/>
    <n v="391435.2"/>
    <x v="5"/>
    <n v="1"/>
  </r>
  <r>
    <x v="5"/>
    <x v="28"/>
    <x v="4"/>
    <x v="0"/>
    <s v="L"/>
    <x v="633"/>
    <n v="7769"/>
    <n v="9.33"/>
    <n v="6.92"/>
    <n v="72484.77"/>
    <n v="53761.48"/>
    <n v="18723.29"/>
    <x v="6"/>
    <n v="9"/>
  </r>
  <r>
    <x v="5"/>
    <x v="21"/>
    <x v="10"/>
    <x v="1"/>
    <s v="M"/>
    <x v="634"/>
    <n v="4487"/>
    <n v="81.73"/>
    <n v="56.67"/>
    <n v="366722.51"/>
    <n v="254278.29"/>
    <n v="112444.22"/>
    <x v="3"/>
    <n v="9"/>
  </r>
  <r>
    <x v="5"/>
    <x v="147"/>
    <x v="3"/>
    <x v="0"/>
    <s v="H"/>
    <x v="417"/>
    <n v="1113"/>
    <n v="205.7"/>
    <n v="117.11"/>
    <n v="228944.1"/>
    <n v="130343.43"/>
    <n v="98600.67"/>
    <x v="0"/>
    <n v="10"/>
  </r>
  <r>
    <x v="4"/>
    <x v="161"/>
    <x v="7"/>
    <x v="0"/>
    <s v="C"/>
    <x v="635"/>
    <n v="5308"/>
    <n v="668.27"/>
    <n v="502.54"/>
    <n v="3547177.16"/>
    <n v="2667482.3199999998"/>
    <n v="879694.84"/>
    <x v="2"/>
    <n v="1"/>
  </r>
  <r>
    <x v="4"/>
    <x v="13"/>
    <x v="1"/>
    <x v="1"/>
    <s v="L"/>
    <x v="636"/>
    <n v="1764"/>
    <n v="154.06"/>
    <n v="90.93"/>
    <n v="271761.84000000003"/>
    <n v="160400.51999999999"/>
    <n v="111361.32"/>
    <x v="2"/>
    <n v="12"/>
  </r>
  <r>
    <x v="4"/>
    <x v="44"/>
    <x v="9"/>
    <x v="0"/>
    <s v="H"/>
    <x v="637"/>
    <n v="7206"/>
    <n v="47.45"/>
    <n v="31.79"/>
    <n v="341924.7"/>
    <n v="229078.74"/>
    <n v="112845.96"/>
    <x v="6"/>
    <n v="8"/>
  </r>
  <r>
    <x v="2"/>
    <x v="42"/>
    <x v="8"/>
    <x v="1"/>
    <s v="C"/>
    <x v="638"/>
    <n v="5387"/>
    <n v="651.21"/>
    <n v="524.96"/>
    <n v="3508068.27"/>
    <n v="2827959.52"/>
    <n v="680108.75"/>
    <x v="0"/>
    <n v="7"/>
  </r>
  <r>
    <x v="3"/>
    <x v="90"/>
    <x v="8"/>
    <x v="0"/>
    <s v="L"/>
    <x v="639"/>
    <n v="2095"/>
    <n v="651.21"/>
    <n v="524.96"/>
    <n v="1364284.95"/>
    <n v="1099791.2"/>
    <n v="264493.75"/>
    <x v="6"/>
    <n v="11"/>
  </r>
  <r>
    <x v="0"/>
    <x v="158"/>
    <x v="5"/>
    <x v="0"/>
    <s v="C"/>
    <x v="640"/>
    <n v="146"/>
    <n v="109.28"/>
    <n v="35.840000000000003"/>
    <n v="15954.88"/>
    <n v="5232.6400000000003"/>
    <n v="10722.24"/>
    <x v="1"/>
    <n v="1"/>
  </r>
  <r>
    <x v="2"/>
    <x v="177"/>
    <x v="6"/>
    <x v="0"/>
    <s v="L"/>
    <x v="641"/>
    <n v="4390"/>
    <n v="152.58000000000001"/>
    <n v="97.44"/>
    <n v="669826.19999999995"/>
    <n v="427761.6"/>
    <n v="242064.6"/>
    <x v="6"/>
    <n v="11"/>
  </r>
  <r>
    <x v="4"/>
    <x v="50"/>
    <x v="4"/>
    <x v="0"/>
    <s v="C"/>
    <x v="642"/>
    <n v="6705"/>
    <n v="9.33"/>
    <n v="6.92"/>
    <n v="62557.65"/>
    <n v="46398.6"/>
    <n v="16159.05"/>
    <x v="5"/>
    <n v="4"/>
  </r>
  <r>
    <x v="0"/>
    <x v="57"/>
    <x v="8"/>
    <x v="1"/>
    <s v="H"/>
    <x v="643"/>
    <n v="1004"/>
    <n v="651.21"/>
    <n v="524.96"/>
    <n v="653814.84"/>
    <n v="527059.84"/>
    <n v="126755"/>
    <x v="5"/>
    <n v="6"/>
  </r>
  <r>
    <x v="3"/>
    <x v="131"/>
    <x v="5"/>
    <x v="1"/>
    <s v="H"/>
    <x v="644"/>
    <n v="8228"/>
    <n v="109.28"/>
    <n v="35.840000000000003"/>
    <n v="899155.84"/>
    <n v="294891.52000000002"/>
    <n v="604264.31999999995"/>
    <x v="3"/>
    <n v="6"/>
  </r>
  <r>
    <x v="0"/>
    <x v="83"/>
    <x v="8"/>
    <x v="1"/>
    <s v="M"/>
    <x v="645"/>
    <n v="1352"/>
    <n v="651.21"/>
    <n v="524.96"/>
    <n v="880435.92"/>
    <n v="709745.92"/>
    <n v="170690"/>
    <x v="3"/>
    <n v="8"/>
  </r>
  <r>
    <x v="0"/>
    <x v="119"/>
    <x v="6"/>
    <x v="0"/>
    <s v="H"/>
    <x v="183"/>
    <n v="379"/>
    <n v="152.58000000000001"/>
    <n v="97.44"/>
    <n v="57827.82"/>
    <n v="36929.760000000002"/>
    <n v="20898.060000000001"/>
    <x v="0"/>
    <n v="12"/>
  </r>
  <r>
    <x v="0"/>
    <x v="81"/>
    <x v="5"/>
    <x v="1"/>
    <s v="C"/>
    <x v="646"/>
    <n v="7347"/>
    <n v="109.28"/>
    <n v="35.840000000000003"/>
    <n v="802880.16"/>
    <n v="263316.47999999998"/>
    <n v="539563.68000000005"/>
    <x v="1"/>
    <n v="1"/>
  </r>
  <r>
    <x v="0"/>
    <x v="168"/>
    <x v="10"/>
    <x v="0"/>
    <s v="C"/>
    <x v="647"/>
    <n v="1322"/>
    <n v="81.73"/>
    <n v="56.67"/>
    <n v="108047.06"/>
    <n v="74917.740000000005"/>
    <n v="33129.32"/>
    <x v="0"/>
    <n v="5"/>
  </r>
  <r>
    <x v="6"/>
    <x v="115"/>
    <x v="3"/>
    <x v="0"/>
    <s v="C"/>
    <x v="648"/>
    <n v="3404"/>
    <n v="205.7"/>
    <n v="117.11"/>
    <n v="700202.8"/>
    <n v="398642.44"/>
    <n v="301560.36"/>
    <x v="3"/>
    <n v="11"/>
  </r>
  <r>
    <x v="5"/>
    <x v="141"/>
    <x v="4"/>
    <x v="1"/>
    <s v="M"/>
    <x v="516"/>
    <n v="1721"/>
    <n v="9.33"/>
    <n v="6.92"/>
    <n v="16056.93"/>
    <n v="11909.32"/>
    <n v="4147.6099999999997"/>
    <x v="0"/>
    <n v="3"/>
  </r>
  <r>
    <x v="0"/>
    <x v="171"/>
    <x v="5"/>
    <x v="0"/>
    <s v="C"/>
    <x v="649"/>
    <n v="6436"/>
    <n v="109.28"/>
    <n v="35.840000000000003"/>
    <n v="703326.08"/>
    <n v="230666.23999999999"/>
    <n v="472659.84"/>
    <x v="2"/>
    <n v="7"/>
  </r>
  <r>
    <x v="0"/>
    <x v="76"/>
    <x v="11"/>
    <x v="1"/>
    <s v="L"/>
    <x v="650"/>
    <n v="4741"/>
    <n v="421.89"/>
    <n v="364.69"/>
    <n v="2000180.49"/>
    <n v="1728995.29"/>
    <n v="271185.2"/>
    <x v="0"/>
    <n v="7"/>
  </r>
  <r>
    <x v="6"/>
    <x v="85"/>
    <x v="9"/>
    <x v="0"/>
    <s v="H"/>
    <x v="651"/>
    <n v="5859"/>
    <n v="47.45"/>
    <n v="31.79"/>
    <n v="278009.55"/>
    <n v="186257.61"/>
    <n v="91751.94"/>
    <x v="6"/>
    <n v="10"/>
  </r>
  <r>
    <x v="0"/>
    <x v="83"/>
    <x v="6"/>
    <x v="0"/>
    <s v="C"/>
    <x v="652"/>
    <n v="6045"/>
    <n v="152.58000000000001"/>
    <n v="97.44"/>
    <n v="922346.1"/>
    <n v="589024.80000000005"/>
    <n v="333321.3"/>
    <x v="7"/>
    <n v="1"/>
  </r>
  <r>
    <x v="4"/>
    <x v="132"/>
    <x v="11"/>
    <x v="1"/>
    <s v="C"/>
    <x v="261"/>
    <n v="3585"/>
    <n v="421.89"/>
    <n v="364.69"/>
    <n v="1512475.65"/>
    <n v="1307413.6499999999"/>
    <n v="205062"/>
    <x v="5"/>
    <n v="12"/>
  </r>
  <r>
    <x v="6"/>
    <x v="156"/>
    <x v="10"/>
    <x v="1"/>
    <s v="C"/>
    <x v="653"/>
    <n v="3797"/>
    <n v="81.73"/>
    <n v="56.67"/>
    <n v="310328.81"/>
    <n v="215175.99"/>
    <n v="95152.82"/>
    <x v="3"/>
    <n v="4"/>
  </r>
  <r>
    <x v="4"/>
    <x v="46"/>
    <x v="0"/>
    <x v="0"/>
    <s v="C"/>
    <x v="654"/>
    <n v="4029"/>
    <n v="437.2"/>
    <n v="263.33"/>
    <n v="1761478.8"/>
    <n v="1060956.57"/>
    <n v="700522.23"/>
    <x v="1"/>
    <n v="2"/>
  </r>
  <r>
    <x v="4"/>
    <x v="89"/>
    <x v="5"/>
    <x v="0"/>
    <s v="C"/>
    <x v="655"/>
    <n v="8661"/>
    <n v="109.28"/>
    <n v="35.840000000000003"/>
    <n v="946474.08"/>
    <n v="310410.23999999999"/>
    <n v="636063.84"/>
    <x v="4"/>
    <n v="1"/>
  </r>
  <r>
    <x v="5"/>
    <x v="178"/>
    <x v="1"/>
    <x v="0"/>
    <s v="C"/>
    <x v="656"/>
    <n v="4105"/>
    <n v="154.06"/>
    <n v="90.93"/>
    <n v="632416.30000000005"/>
    <n v="373267.65"/>
    <n v="259148.65"/>
    <x v="0"/>
    <n v="11"/>
  </r>
  <r>
    <x v="6"/>
    <x v="73"/>
    <x v="0"/>
    <x v="1"/>
    <s v="H"/>
    <x v="635"/>
    <n v="3803"/>
    <n v="437.2"/>
    <n v="263.33"/>
    <n v="1662671.6"/>
    <n v="1001443.99"/>
    <n v="661227.61"/>
    <x v="2"/>
    <n v="1"/>
  </r>
  <r>
    <x v="6"/>
    <x v="85"/>
    <x v="3"/>
    <x v="1"/>
    <s v="L"/>
    <x v="657"/>
    <n v="3227"/>
    <n v="205.7"/>
    <n v="117.11"/>
    <n v="663793.9"/>
    <n v="377913.97"/>
    <n v="285879.93"/>
    <x v="7"/>
    <n v="5"/>
  </r>
  <r>
    <x v="4"/>
    <x v="18"/>
    <x v="4"/>
    <x v="1"/>
    <s v="H"/>
    <x v="658"/>
    <n v="4884"/>
    <n v="9.33"/>
    <n v="6.92"/>
    <n v="45567.72"/>
    <n v="33797.279999999999"/>
    <n v="11770.44"/>
    <x v="4"/>
    <n v="2"/>
  </r>
  <r>
    <x v="3"/>
    <x v="52"/>
    <x v="8"/>
    <x v="0"/>
    <s v="M"/>
    <x v="659"/>
    <n v="3309"/>
    <n v="651.21"/>
    <n v="524.96"/>
    <n v="2154853.89"/>
    <n v="1737092.64"/>
    <n v="417761.25"/>
    <x v="6"/>
    <n v="12"/>
  </r>
  <r>
    <x v="5"/>
    <x v="180"/>
    <x v="8"/>
    <x v="0"/>
    <s v="H"/>
    <x v="660"/>
    <n v="70"/>
    <n v="651.21"/>
    <n v="524.96"/>
    <n v="45584.7"/>
    <n v="36747.199999999997"/>
    <n v="8837.5"/>
    <x v="4"/>
    <n v="12"/>
  </r>
  <r>
    <x v="3"/>
    <x v="78"/>
    <x v="9"/>
    <x v="0"/>
    <s v="L"/>
    <x v="661"/>
    <n v="8766"/>
    <n v="47.45"/>
    <n v="31.79"/>
    <n v="415946.7"/>
    <n v="278671.14"/>
    <n v="137275.56"/>
    <x v="2"/>
    <n v="9"/>
  </r>
  <r>
    <x v="3"/>
    <x v="15"/>
    <x v="10"/>
    <x v="0"/>
    <s v="L"/>
    <x v="662"/>
    <n v="25"/>
    <n v="81.73"/>
    <n v="56.67"/>
    <n v="2043.25"/>
    <n v="1416.75"/>
    <n v="626.5"/>
    <x v="2"/>
    <n v="7"/>
  </r>
  <r>
    <x v="5"/>
    <x v="180"/>
    <x v="9"/>
    <x v="0"/>
    <s v="C"/>
    <x v="663"/>
    <n v="6510"/>
    <n v="47.45"/>
    <n v="31.79"/>
    <n v="308899.5"/>
    <n v="206952.9"/>
    <n v="101946.6"/>
    <x v="7"/>
    <n v="1"/>
  </r>
  <r>
    <x v="4"/>
    <x v="10"/>
    <x v="10"/>
    <x v="0"/>
    <s v="H"/>
    <x v="664"/>
    <n v="7913"/>
    <n v="81.73"/>
    <n v="56.67"/>
    <n v="646729.49"/>
    <n v="448429.71"/>
    <n v="198299.78"/>
    <x v="2"/>
    <n v="11"/>
  </r>
  <r>
    <x v="4"/>
    <x v="161"/>
    <x v="5"/>
    <x v="1"/>
    <s v="L"/>
    <x v="665"/>
    <n v="5957"/>
    <n v="109.28"/>
    <n v="35.840000000000003"/>
    <n v="650980.96"/>
    <n v="213498.88"/>
    <n v="437482.08"/>
    <x v="4"/>
    <n v="10"/>
  </r>
  <r>
    <x v="3"/>
    <x v="114"/>
    <x v="9"/>
    <x v="1"/>
    <s v="L"/>
    <x v="666"/>
    <n v="9397"/>
    <n v="47.45"/>
    <n v="31.79"/>
    <n v="445887.65"/>
    <n v="298730.63"/>
    <n v="147157.01999999999"/>
    <x v="1"/>
    <n v="1"/>
  </r>
  <r>
    <x v="4"/>
    <x v="97"/>
    <x v="0"/>
    <x v="0"/>
    <s v="C"/>
    <x v="540"/>
    <n v="9020"/>
    <n v="437.2"/>
    <n v="263.33"/>
    <n v="3943544"/>
    <n v="2375236.6"/>
    <n v="1568307.4"/>
    <x v="4"/>
    <n v="11"/>
  </r>
  <r>
    <x v="1"/>
    <x v="14"/>
    <x v="6"/>
    <x v="0"/>
    <s v="L"/>
    <x v="667"/>
    <n v="2643"/>
    <n v="152.58000000000001"/>
    <n v="97.44"/>
    <n v="403268.94"/>
    <n v="257533.92"/>
    <n v="145735.01999999999"/>
    <x v="3"/>
    <n v="6"/>
  </r>
  <r>
    <x v="0"/>
    <x v="60"/>
    <x v="9"/>
    <x v="1"/>
    <s v="L"/>
    <x v="231"/>
    <n v="114"/>
    <n v="47.45"/>
    <n v="31.79"/>
    <n v="5409.3"/>
    <n v="3624.06"/>
    <n v="1785.24"/>
    <x v="0"/>
    <n v="2"/>
  </r>
  <r>
    <x v="2"/>
    <x v="43"/>
    <x v="11"/>
    <x v="0"/>
    <s v="H"/>
    <x v="415"/>
    <n v="8313"/>
    <n v="421.89"/>
    <n v="364.69"/>
    <n v="3507171.57"/>
    <n v="3031667.97"/>
    <n v="475503.6"/>
    <x v="6"/>
    <n v="2"/>
  </r>
  <r>
    <x v="5"/>
    <x v="162"/>
    <x v="1"/>
    <x v="1"/>
    <s v="H"/>
    <x v="141"/>
    <n v="6152"/>
    <n v="154.06"/>
    <n v="90.93"/>
    <n v="947777.12"/>
    <n v="559401.36"/>
    <n v="388375.76"/>
    <x v="7"/>
    <n v="4"/>
  </r>
  <r>
    <x v="5"/>
    <x v="120"/>
    <x v="11"/>
    <x v="1"/>
    <s v="L"/>
    <x v="668"/>
    <n v="9572"/>
    <n v="421.89"/>
    <n v="364.69"/>
    <n v="4038331.08"/>
    <n v="3490812.68"/>
    <n v="547518.4"/>
    <x v="1"/>
    <n v="4"/>
  </r>
  <r>
    <x v="3"/>
    <x v="144"/>
    <x v="10"/>
    <x v="1"/>
    <s v="H"/>
    <x v="669"/>
    <n v="6548"/>
    <n v="81.73"/>
    <n v="56.67"/>
    <n v="535168.04"/>
    <n v="371075.16"/>
    <n v="164092.88"/>
    <x v="3"/>
    <n v="12"/>
  </r>
  <r>
    <x v="2"/>
    <x v="36"/>
    <x v="11"/>
    <x v="1"/>
    <s v="C"/>
    <x v="670"/>
    <n v="2085"/>
    <n v="421.89"/>
    <n v="364.69"/>
    <n v="879640.65"/>
    <n v="760378.65"/>
    <n v="119262"/>
    <x v="0"/>
    <n v="5"/>
  </r>
  <r>
    <x v="5"/>
    <x v="24"/>
    <x v="10"/>
    <x v="0"/>
    <s v="L"/>
    <x v="671"/>
    <n v="3217"/>
    <n v="81.73"/>
    <n v="56.67"/>
    <n v="262925.40999999997"/>
    <n v="182307.39"/>
    <n v="80618.02"/>
    <x v="6"/>
    <n v="1"/>
  </r>
  <r>
    <x v="3"/>
    <x v="58"/>
    <x v="7"/>
    <x v="0"/>
    <s v="H"/>
    <x v="672"/>
    <n v="4014"/>
    <n v="668.27"/>
    <n v="502.54"/>
    <n v="2682435.7799999998"/>
    <n v="2017195.56"/>
    <n v="665240.22"/>
    <x v="3"/>
    <n v="12"/>
  </r>
  <r>
    <x v="2"/>
    <x v="164"/>
    <x v="2"/>
    <x v="1"/>
    <s v="L"/>
    <x v="673"/>
    <n v="573"/>
    <n v="255.28"/>
    <n v="159.41999999999999"/>
    <n v="146275.44"/>
    <n v="91347.66"/>
    <n v="54927.78"/>
    <x v="6"/>
    <n v="1"/>
  </r>
  <r>
    <x v="3"/>
    <x v="159"/>
    <x v="0"/>
    <x v="0"/>
    <s v="M"/>
    <x v="674"/>
    <n v="6025"/>
    <n v="437.2"/>
    <n v="263.33"/>
    <n v="2634130"/>
    <n v="1586563.25"/>
    <n v="1047566.75"/>
    <x v="0"/>
    <n v="2"/>
  </r>
  <r>
    <x v="3"/>
    <x v="41"/>
    <x v="4"/>
    <x v="1"/>
    <s v="M"/>
    <x v="675"/>
    <n v="5530"/>
    <n v="9.33"/>
    <n v="6.92"/>
    <n v="51594.9"/>
    <n v="38267.599999999999"/>
    <n v="13327.3"/>
    <x v="7"/>
    <n v="7"/>
  </r>
  <r>
    <x v="3"/>
    <x v="16"/>
    <x v="7"/>
    <x v="1"/>
    <s v="H"/>
    <x v="676"/>
    <n v="1280"/>
    <n v="668.27"/>
    <n v="502.54"/>
    <n v="855385.59999999998"/>
    <n v="643251.19999999995"/>
    <n v="212134.39999999999"/>
    <x v="2"/>
    <n v="5"/>
  </r>
  <r>
    <x v="3"/>
    <x v="181"/>
    <x v="8"/>
    <x v="1"/>
    <s v="C"/>
    <x v="677"/>
    <n v="7501"/>
    <n v="651.21"/>
    <n v="524.96"/>
    <n v="4884726.21"/>
    <n v="3937724.96"/>
    <n v="947001.25"/>
    <x v="5"/>
    <n v="3"/>
  </r>
  <r>
    <x v="2"/>
    <x v="42"/>
    <x v="7"/>
    <x v="0"/>
    <s v="H"/>
    <x v="678"/>
    <n v="5446"/>
    <n v="668.27"/>
    <n v="502.54"/>
    <n v="3639398.42"/>
    <n v="2736832.84"/>
    <n v="902565.58"/>
    <x v="1"/>
    <n v="10"/>
  </r>
  <r>
    <x v="5"/>
    <x v="66"/>
    <x v="8"/>
    <x v="1"/>
    <s v="C"/>
    <x v="679"/>
    <n v="8401"/>
    <n v="651.21"/>
    <n v="524.96"/>
    <n v="5470815.21"/>
    <n v="4410188.96"/>
    <n v="1060626.25"/>
    <x v="0"/>
    <n v="12"/>
  </r>
  <r>
    <x v="3"/>
    <x v="96"/>
    <x v="10"/>
    <x v="0"/>
    <s v="L"/>
    <x v="680"/>
    <n v="6684"/>
    <n v="81.73"/>
    <n v="56.67"/>
    <n v="546283.31999999995"/>
    <n v="378782.28"/>
    <n v="167501.04"/>
    <x v="1"/>
    <n v="8"/>
  </r>
  <r>
    <x v="4"/>
    <x v="99"/>
    <x v="9"/>
    <x v="1"/>
    <s v="H"/>
    <x v="681"/>
    <n v="2644"/>
    <n v="47.45"/>
    <n v="31.79"/>
    <n v="125457.8"/>
    <n v="84052.76"/>
    <n v="41405.040000000001"/>
    <x v="4"/>
    <n v="4"/>
  </r>
  <r>
    <x v="2"/>
    <x v="12"/>
    <x v="1"/>
    <x v="0"/>
    <s v="M"/>
    <x v="682"/>
    <n v="5660"/>
    <n v="154.06"/>
    <n v="90.93"/>
    <n v="871979.6"/>
    <n v="514663.8"/>
    <n v="357315.8"/>
    <x v="0"/>
    <n v="1"/>
  </r>
  <r>
    <x v="4"/>
    <x v="87"/>
    <x v="8"/>
    <x v="0"/>
    <s v="M"/>
    <x v="683"/>
    <n v="7144"/>
    <n v="651.21"/>
    <n v="524.96"/>
    <n v="4652244.24"/>
    <n v="3750314.24"/>
    <n v="901930"/>
    <x v="5"/>
    <n v="2"/>
  </r>
  <r>
    <x v="4"/>
    <x v="50"/>
    <x v="5"/>
    <x v="0"/>
    <s v="L"/>
    <x v="684"/>
    <n v="5537"/>
    <n v="109.28"/>
    <n v="35.840000000000003"/>
    <n v="605083.36"/>
    <n v="198446.07999999999"/>
    <n v="406637.28"/>
    <x v="1"/>
    <n v="4"/>
  </r>
  <r>
    <x v="4"/>
    <x v="40"/>
    <x v="9"/>
    <x v="1"/>
    <s v="M"/>
    <x v="685"/>
    <n v="1315"/>
    <n v="47.45"/>
    <n v="31.79"/>
    <n v="62396.75"/>
    <n v="41803.85"/>
    <n v="20592.900000000001"/>
    <x v="6"/>
    <n v="12"/>
  </r>
  <r>
    <x v="4"/>
    <x v="89"/>
    <x v="1"/>
    <x v="0"/>
    <s v="M"/>
    <x v="686"/>
    <n v="1980"/>
    <n v="154.06"/>
    <n v="90.93"/>
    <n v="305038.8"/>
    <n v="180041.4"/>
    <n v="124997.4"/>
    <x v="5"/>
    <n v="9"/>
  </r>
  <r>
    <x v="5"/>
    <x v="147"/>
    <x v="1"/>
    <x v="0"/>
    <s v="L"/>
    <x v="578"/>
    <n v="7071"/>
    <n v="154.06"/>
    <n v="90.93"/>
    <n v="1089358.26"/>
    <n v="642966.03"/>
    <n v="446392.23"/>
    <x v="4"/>
    <n v="12"/>
  </r>
  <r>
    <x v="3"/>
    <x v="96"/>
    <x v="1"/>
    <x v="1"/>
    <s v="M"/>
    <x v="687"/>
    <n v="3153"/>
    <n v="154.06"/>
    <n v="90.93"/>
    <n v="485751.18"/>
    <n v="286702.28999999998"/>
    <n v="199048.89"/>
    <x v="0"/>
    <n v="6"/>
  </r>
  <r>
    <x v="3"/>
    <x v="90"/>
    <x v="8"/>
    <x v="0"/>
    <s v="L"/>
    <x v="688"/>
    <n v="8826"/>
    <n v="651.21"/>
    <n v="524.96"/>
    <n v="5747579.46"/>
    <n v="4633296.96"/>
    <n v="1114282.5"/>
    <x v="4"/>
    <n v="3"/>
  </r>
  <r>
    <x v="2"/>
    <x v="34"/>
    <x v="9"/>
    <x v="1"/>
    <s v="H"/>
    <x v="689"/>
    <n v="9719"/>
    <n v="47.45"/>
    <n v="31.79"/>
    <n v="461166.55"/>
    <n v="308967.01"/>
    <n v="152199.54"/>
    <x v="0"/>
    <n v="8"/>
  </r>
  <r>
    <x v="5"/>
    <x v="47"/>
    <x v="10"/>
    <x v="0"/>
    <s v="M"/>
    <x v="690"/>
    <n v="3494"/>
    <n v="81.73"/>
    <n v="56.67"/>
    <n v="285564.62"/>
    <n v="198004.98"/>
    <n v="87559.64"/>
    <x v="3"/>
    <n v="7"/>
  </r>
  <r>
    <x v="3"/>
    <x v="144"/>
    <x v="7"/>
    <x v="1"/>
    <s v="L"/>
    <x v="91"/>
    <n v="4843"/>
    <n v="668.27"/>
    <n v="502.54"/>
    <n v="3236431.61"/>
    <n v="2433801.2200000002"/>
    <n v="802630.39"/>
    <x v="6"/>
    <n v="1"/>
  </r>
  <r>
    <x v="0"/>
    <x v="168"/>
    <x v="6"/>
    <x v="0"/>
    <s v="L"/>
    <x v="690"/>
    <n v="490"/>
    <n v="152.58000000000001"/>
    <n v="97.44"/>
    <n v="74764.2"/>
    <n v="47745.599999999999"/>
    <n v="27018.6"/>
    <x v="3"/>
    <n v="7"/>
  </r>
  <r>
    <x v="3"/>
    <x v="181"/>
    <x v="0"/>
    <x v="0"/>
    <s v="H"/>
    <x v="691"/>
    <n v="4189"/>
    <n v="437.2"/>
    <n v="263.33"/>
    <n v="1831430.8"/>
    <n v="1103089.3700000001"/>
    <n v="728341.43"/>
    <x v="1"/>
    <n v="7"/>
  </r>
  <r>
    <x v="3"/>
    <x v="140"/>
    <x v="4"/>
    <x v="1"/>
    <s v="L"/>
    <x v="692"/>
    <n v="1727"/>
    <n v="9.33"/>
    <n v="6.92"/>
    <n v="16112.91"/>
    <n v="11950.84"/>
    <n v="4162.07"/>
    <x v="3"/>
    <n v="5"/>
  </r>
  <r>
    <x v="2"/>
    <x v="86"/>
    <x v="5"/>
    <x v="0"/>
    <s v="M"/>
    <x v="693"/>
    <n v="5921"/>
    <n v="109.28"/>
    <n v="35.840000000000003"/>
    <n v="647046.88"/>
    <n v="212208.64000000001"/>
    <n v="434838.24"/>
    <x v="6"/>
    <n v="10"/>
  </r>
  <r>
    <x v="0"/>
    <x v="169"/>
    <x v="1"/>
    <x v="1"/>
    <s v="C"/>
    <x v="694"/>
    <n v="1619"/>
    <n v="154.06"/>
    <n v="90.93"/>
    <n v="249423.14"/>
    <n v="147215.67000000001"/>
    <n v="102207.47"/>
    <x v="0"/>
    <n v="7"/>
  </r>
  <r>
    <x v="2"/>
    <x v="12"/>
    <x v="8"/>
    <x v="1"/>
    <s v="H"/>
    <x v="695"/>
    <n v="702"/>
    <n v="651.21"/>
    <n v="524.96"/>
    <n v="457149.42"/>
    <n v="368521.92"/>
    <n v="88627.5"/>
    <x v="3"/>
    <n v="4"/>
  </r>
  <r>
    <x v="3"/>
    <x v="154"/>
    <x v="11"/>
    <x v="0"/>
    <s v="H"/>
    <x v="689"/>
    <n v="7081"/>
    <n v="421.89"/>
    <n v="364.69"/>
    <n v="2987403.09"/>
    <n v="2582369.89"/>
    <n v="405033.2"/>
    <x v="0"/>
    <n v="8"/>
  </r>
  <r>
    <x v="3"/>
    <x v="38"/>
    <x v="2"/>
    <x v="1"/>
    <s v="H"/>
    <x v="696"/>
    <n v="1698"/>
    <n v="255.28"/>
    <n v="159.41999999999999"/>
    <n v="433465.44"/>
    <n v="270695.15999999997"/>
    <n v="162770.28"/>
    <x v="2"/>
    <n v="1"/>
  </r>
  <r>
    <x v="3"/>
    <x v="182"/>
    <x v="2"/>
    <x v="0"/>
    <s v="H"/>
    <x v="286"/>
    <n v="7526"/>
    <n v="255.28"/>
    <n v="159.41999999999999"/>
    <n v="1921237.28"/>
    <n v="1199794.92"/>
    <n v="721442.36"/>
    <x v="1"/>
    <n v="5"/>
  </r>
  <r>
    <x v="2"/>
    <x v="157"/>
    <x v="9"/>
    <x v="0"/>
    <s v="L"/>
    <x v="697"/>
    <n v="4571"/>
    <n v="47.45"/>
    <n v="31.79"/>
    <n v="216893.95"/>
    <n v="145312.09"/>
    <n v="71581.86"/>
    <x v="3"/>
    <n v="2"/>
  </r>
  <r>
    <x v="3"/>
    <x v="90"/>
    <x v="7"/>
    <x v="1"/>
    <s v="L"/>
    <x v="698"/>
    <n v="4869"/>
    <n v="668.27"/>
    <n v="502.54"/>
    <n v="3253806.63"/>
    <n v="2446867.2599999998"/>
    <n v="806939.37"/>
    <x v="4"/>
    <n v="2"/>
  </r>
  <r>
    <x v="3"/>
    <x v="135"/>
    <x v="11"/>
    <x v="0"/>
    <s v="M"/>
    <x v="699"/>
    <n v="7487"/>
    <n v="421.89"/>
    <n v="364.69"/>
    <n v="3158690.43"/>
    <n v="2730434.03"/>
    <n v="428256.4"/>
    <x v="1"/>
    <n v="6"/>
  </r>
  <r>
    <x v="3"/>
    <x v="182"/>
    <x v="4"/>
    <x v="1"/>
    <s v="L"/>
    <x v="700"/>
    <n v="3524"/>
    <n v="9.33"/>
    <n v="6.92"/>
    <n v="32878.92"/>
    <n v="24386.080000000002"/>
    <n v="8492.84"/>
    <x v="4"/>
    <n v="5"/>
  </r>
  <r>
    <x v="4"/>
    <x v="111"/>
    <x v="6"/>
    <x v="1"/>
    <s v="C"/>
    <x v="701"/>
    <n v="1109"/>
    <n v="152.58000000000001"/>
    <n v="97.44"/>
    <n v="169211.22"/>
    <n v="108060.96"/>
    <n v="61150.26"/>
    <x v="3"/>
    <n v="5"/>
  </r>
  <r>
    <x v="0"/>
    <x v="106"/>
    <x v="2"/>
    <x v="1"/>
    <s v="M"/>
    <x v="521"/>
    <n v="404"/>
    <n v="255.28"/>
    <n v="159.41999999999999"/>
    <n v="103133.12"/>
    <n v="64405.68"/>
    <n v="38727.440000000002"/>
    <x v="1"/>
    <n v="2"/>
  </r>
  <r>
    <x v="3"/>
    <x v="109"/>
    <x v="10"/>
    <x v="0"/>
    <s v="M"/>
    <x v="702"/>
    <n v="8601"/>
    <n v="81.73"/>
    <n v="56.67"/>
    <n v="702959.73"/>
    <n v="487418.67"/>
    <n v="215541.06"/>
    <x v="0"/>
    <n v="6"/>
  </r>
  <r>
    <x v="5"/>
    <x v="170"/>
    <x v="0"/>
    <x v="0"/>
    <s v="H"/>
    <x v="703"/>
    <n v="4924"/>
    <n v="437.2"/>
    <n v="263.33"/>
    <n v="2152772.7999999998"/>
    <n v="1296636.92"/>
    <n v="856135.88"/>
    <x v="3"/>
    <n v="10"/>
  </r>
  <r>
    <x v="0"/>
    <x v="153"/>
    <x v="1"/>
    <x v="1"/>
    <s v="H"/>
    <x v="194"/>
    <n v="5628"/>
    <n v="154.06"/>
    <n v="90.93"/>
    <n v="867049.68"/>
    <n v="511754.04"/>
    <n v="355295.64"/>
    <x v="3"/>
    <n v="5"/>
  </r>
  <r>
    <x v="4"/>
    <x v="92"/>
    <x v="10"/>
    <x v="0"/>
    <s v="H"/>
    <x v="704"/>
    <n v="8998"/>
    <n v="81.73"/>
    <n v="56.67"/>
    <n v="735406.54"/>
    <n v="509916.66"/>
    <n v="225489.88"/>
    <x v="7"/>
    <n v="2"/>
  </r>
  <r>
    <x v="2"/>
    <x v="160"/>
    <x v="8"/>
    <x v="0"/>
    <s v="M"/>
    <x v="705"/>
    <n v="352"/>
    <n v="651.21"/>
    <n v="524.96"/>
    <n v="229225.92"/>
    <n v="184785.92000000001"/>
    <n v="44440"/>
    <x v="2"/>
    <n v="11"/>
  </r>
  <r>
    <x v="4"/>
    <x v="89"/>
    <x v="2"/>
    <x v="1"/>
    <s v="L"/>
    <x v="706"/>
    <n v="7040"/>
    <n v="255.28"/>
    <n v="159.41999999999999"/>
    <n v="1797171.2"/>
    <n v="1122316.8"/>
    <n v="674854.40000000002"/>
    <x v="1"/>
    <n v="12"/>
  </r>
  <r>
    <x v="0"/>
    <x v="72"/>
    <x v="5"/>
    <x v="1"/>
    <s v="C"/>
    <x v="707"/>
    <n v="3440"/>
    <n v="109.28"/>
    <n v="35.840000000000003"/>
    <n v="375923.20000000001"/>
    <n v="123289.60000000001"/>
    <n v="252633.60000000001"/>
    <x v="2"/>
    <n v="12"/>
  </r>
  <r>
    <x v="6"/>
    <x v="117"/>
    <x v="5"/>
    <x v="0"/>
    <s v="M"/>
    <x v="708"/>
    <n v="5963"/>
    <n v="109.28"/>
    <n v="35.840000000000003"/>
    <n v="651636.64"/>
    <n v="213713.92000000001"/>
    <n v="437922.72"/>
    <x v="7"/>
    <n v="2"/>
  </r>
  <r>
    <x v="0"/>
    <x v="23"/>
    <x v="0"/>
    <x v="1"/>
    <s v="C"/>
    <x v="194"/>
    <n v="8053"/>
    <n v="437.2"/>
    <n v="263.33"/>
    <n v="3520771.6"/>
    <n v="2120596.4900000002"/>
    <n v="1400175.11"/>
    <x v="3"/>
    <n v="5"/>
  </r>
  <r>
    <x v="4"/>
    <x v="97"/>
    <x v="2"/>
    <x v="0"/>
    <s v="L"/>
    <x v="709"/>
    <n v="5183"/>
    <n v="255.28"/>
    <n v="159.41999999999999"/>
    <n v="1323116.24"/>
    <n v="826273.86"/>
    <n v="496842.38"/>
    <x v="3"/>
    <n v="9"/>
  </r>
  <r>
    <x v="4"/>
    <x v="29"/>
    <x v="0"/>
    <x v="1"/>
    <s v="L"/>
    <x v="710"/>
    <n v="9858"/>
    <n v="437.2"/>
    <n v="263.33"/>
    <n v="4309917.5999999996"/>
    <n v="2595907.14"/>
    <n v="1714010.46"/>
    <x v="0"/>
    <n v="3"/>
  </r>
  <r>
    <x v="2"/>
    <x v="152"/>
    <x v="10"/>
    <x v="1"/>
    <s v="M"/>
    <x v="444"/>
    <n v="6613"/>
    <n v="81.73"/>
    <n v="56.67"/>
    <n v="540480.49"/>
    <n v="374758.71"/>
    <n v="165721.78"/>
    <x v="3"/>
    <n v="7"/>
  </r>
  <r>
    <x v="4"/>
    <x v="173"/>
    <x v="0"/>
    <x v="1"/>
    <s v="M"/>
    <x v="707"/>
    <n v="7017"/>
    <n v="437.2"/>
    <n v="263.33"/>
    <n v="3067832.4"/>
    <n v="1847786.61"/>
    <n v="1220045.79"/>
    <x v="2"/>
    <n v="12"/>
  </r>
  <r>
    <x v="4"/>
    <x v="129"/>
    <x v="1"/>
    <x v="1"/>
    <s v="L"/>
    <x v="711"/>
    <n v="4667"/>
    <n v="154.06"/>
    <n v="90.93"/>
    <n v="718998.02"/>
    <n v="424370.31"/>
    <n v="294627.71000000002"/>
    <x v="6"/>
    <n v="10"/>
  </r>
  <r>
    <x v="3"/>
    <x v="3"/>
    <x v="2"/>
    <x v="0"/>
    <s v="H"/>
    <x v="712"/>
    <n v="194"/>
    <n v="255.28"/>
    <n v="159.41999999999999"/>
    <n v="49524.32"/>
    <n v="30927.48"/>
    <n v="18596.84"/>
    <x v="2"/>
    <n v="8"/>
  </r>
  <r>
    <x v="4"/>
    <x v="87"/>
    <x v="11"/>
    <x v="1"/>
    <s v="C"/>
    <x v="713"/>
    <n v="6259"/>
    <n v="421.89"/>
    <n v="364.69"/>
    <n v="2640609.5099999998"/>
    <n v="2282594.71"/>
    <n v="358014.8"/>
    <x v="1"/>
    <n v="10"/>
  </r>
  <r>
    <x v="0"/>
    <x v="158"/>
    <x v="11"/>
    <x v="1"/>
    <s v="C"/>
    <x v="714"/>
    <n v="2554"/>
    <n v="421.89"/>
    <n v="364.69"/>
    <n v="1077507.06"/>
    <n v="931418.26"/>
    <n v="146088.79999999999"/>
    <x v="6"/>
    <n v="2"/>
  </r>
  <r>
    <x v="3"/>
    <x v="128"/>
    <x v="4"/>
    <x v="1"/>
    <s v="C"/>
    <x v="715"/>
    <n v="804"/>
    <n v="9.33"/>
    <n v="6.92"/>
    <n v="7501.32"/>
    <n v="5563.68"/>
    <n v="1937.64"/>
    <x v="5"/>
    <n v="12"/>
  </r>
  <r>
    <x v="0"/>
    <x v="106"/>
    <x v="4"/>
    <x v="1"/>
    <s v="L"/>
    <x v="716"/>
    <n v="9762"/>
    <n v="9.33"/>
    <n v="6.92"/>
    <n v="91079.46"/>
    <n v="67553.039999999994"/>
    <n v="23526.42"/>
    <x v="4"/>
    <n v="11"/>
  </r>
  <r>
    <x v="2"/>
    <x v="152"/>
    <x v="11"/>
    <x v="1"/>
    <s v="M"/>
    <x v="717"/>
    <n v="214"/>
    <n v="421.89"/>
    <n v="364.69"/>
    <n v="90284.46"/>
    <n v="78043.66"/>
    <n v="12240.8"/>
    <x v="5"/>
    <n v="7"/>
  </r>
  <r>
    <x v="6"/>
    <x v="155"/>
    <x v="11"/>
    <x v="0"/>
    <s v="H"/>
    <x v="718"/>
    <n v="9980"/>
    <n v="421.89"/>
    <n v="364.69"/>
    <n v="4210462.2"/>
    <n v="3639606.2"/>
    <n v="570856"/>
    <x v="6"/>
    <n v="6"/>
  </r>
  <r>
    <x v="3"/>
    <x v="52"/>
    <x v="2"/>
    <x v="1"/>
    <s v="L"/>
    <x v="238"/>
    <n v="8906"/>
    <n v="255.28"/>
    <n v="159.41999999999999"/>
    <n v="2273523.6800000002"/>
    <n v="1419794.52"/>
    <n v="853729.16"/>
    <x v="4"/>
    <n v="2"/>
  </r>
  <r>
    <x v="4"/>
    <x v="4"/>
    <x v="4"/>
    <x v="1"/>
    <s v="C"/>
    <x v="719"/>
    <n v="3872"/>
    <n v="9.33"/>
    <n v="6.92"/>
    <n v="36125.760000000002"/>
    <n v="26794.240000000002"/>
    <n v="9331.52"/>
    <x v="1"/>
    <n v="4"/>
  </r>
  <r>
    <x v="3"/>
    <x v="74"/>
    <x v="2"/>
    <x v="1"/>
    <s v="L"/>
    <x v="720"/>
    <n v="3791"/>
    <n v="255.28"/>
    <n v="159.41999999999999"/>
    <n v="967766.48"/>
    <n v="604361.22"/>
    <n v="363405.26"/>
    <x v="5"/>
    <n v="2"/>
  </r>
  <r>
    <x v="2"/>
    <x v="164"/>
    <x v="1"/>
    <x v="0"/>
    <s v="H"/>
    <x v="721"/>
    <n v="4604"/>
    <n v="154.06"/>
    <n v="90.93"/>
    <n v="709292.24"/>
    <n v="418641.72"/>
    <n v="290650.52"/>
    <x v="7"/>
    <n v="1"/>
  </r>
  <r>
    <x v="6"/>
    <x v="8"/>
    <x v="5"/>
    <x v="0"/>
    <s v="L"/>
    <x v="722"/>
    <n v="4285"/>
    <n v="109.28"/>
    <n v="35.840000000000003"/>
    <n v="468264.8"/>
    <n v="153574.39999999999"/>
    <n v="314690.40000000002"/>
    <x v="1"/>
    <n v="12"/>
  </r>
  <r>
    <x v="4"/>
    <x v="50"/>
    <x v="0"/>
    <x v="1"/>
    <s v="H"/>
    <x v="723"/>
    <n v="7839"/>
    <n v="437.2"/>
    <n v="263.33"/>
    <n v="3427210.8"/>
    <n v="2064243.87"/>
    <n v="1362966.93"/>
    <x v="7"/>
    <n v="5"/>
  </r>
  <r>
    <x v="3"/>
    <x v="48"/>
    <x v="3"/>
    <x v="1"/>
    <s v="C"/>
    <x v="724"/>
    <n v="2302"/>
    <n v="205.7"/>
    <n v="117.11"/>
    <n v="473521.4"/>
    <n v="269587.21999999997"/>
    <n v="203934.18"/>
    <x v="7"/>
    <n v="5"/>
  </r>
  <r>
    <x v="6"/>
    <x v="8"/>
    <x v="0"/>
    <x v="1"/>
    <s v="M"/>
    <x v="665"/>
    <n v="1741"/>
    <n v="437.2"/>
    <n v="263.33"/>
    <n v="761165.2"/>
    <n v="458457.53"/>
    <n v="302707.67"/>
    <x v="4"/>
    <n v="10"/>
  </r>
  <r>
    <x v="4"/>
    <x v="148"/>
    <x v="5"/>
    <x v="0"/>
    <s v="C"/>
    <x v="725"/>
    <n v="2256"/>
    <n v="109.28"/>
    <n v="35.840000000000003"/>
    <n v="246535.67999999999"/>
    <n v="80855.039999999994"/>
    <n v="165680.64000000001"/>
    <x v="3"/>
    <n v="4"/>
  </r>
  <r>
    <x v="2"/>
    <x v="142"/>
    <x v="1"/>
    <x v="1"/>
    <s v="L"/>
    <x v="726"/>
    <n v="6975"/>
    <n v="154.06"/>
    <n v="90.93"/>
    <n v="1074568.5"/>
    <n v="634236.75"/>
    <n v="440331.75"/>
    <x v="3"/>
    <n v="7"/>
  </r>
  <r>
    <x v="4"/>
    <x v="30"/>
    <x v="3"/>
    <x v="0"/>
    <s v="C"/>
    <x v="727"/>
    <n v="1060"/>
    <n v="205.7"/>
    <n v="117.11"/>
    <n v="218042"/>
    <n v="124136.6"/>
    <n v="93905.4"/>
    <x v="5"/>
    <n v="5"/>
  </r>
  <r>
    <x v="6"/>
    <x v="115"/>
    <x v="1"/>
    <x v="0"/>
    <s v="L"/>
    <x v="477"/>
    <n v="6703"/>
    <n v="154.06"/>
    <n v="90.93"/>
    <n v="1032664.18"/>
    <n v="609503.79"/>
    <n v="423160.39"/>
    <x v="2"/>
    <n v="7"/>
  </r>
  <r>
    <x v="2"/>
    <x v="80"/>
    <x v="0"/>
    <x v="0"/>
    <s v="M"/>
    <x v="728"/>
    <n v="8128"/>
    <n v="437.2"/>
    <n v="263.33"/>
    <n v="3553561.6"/>
    <n v="2140346.2400000002"/>
    <n v="1413215.36"/>
    <x v="7"/>
    <n v="1"/>
  </r>
  <r>
    <x v="3"/>
    <x v="144"/>
    <x v="6"/>
    <x v="1"/>
    <s v="C"/>
    <x v="729"/>
    <n v="6591"/>
    <n v="152.58000000000001"/>
    <n v="97.44"/>
    <n v="1005654.78"/>
    <n v="642227.04"/>
    <n v="363427.74"/>
    <x v="5"/>
    <n v="11"/>
  </r>
  <r>
    <x v="2"/>
    <x v="163"/>
    <x v="3"/>
    <x v="1"/>
    <s v="L"/>
    <x v="678"/>
    <n v="5376"/>
    <n v="205.7"/>
    <n v="117.11"/>
    <n v="1105843.2"/>
    <n v="629583.35999999999"/>
    <n v="476259.84000000003"/>
    <x v="1"/>
    <n v="10"/>
  </r>
  <r>
    <x v="5"/>
    <x v="141"/>
    <x v="2"/>
    <x v="0"/>
    <s v="L"/>
    <x v="730"/>
    <n v="4802"/>
    <n v="255.28"/>
    <n v="159.41999999999999"/>
    <n v="1225854.56"/>
    <n v="765534.84"/>
    <n v="460319.72"/>
    <x v="3"/>
    <n v="11"/>
  </r>
  <r>
    <x v="3"/>
    <x v="95"/>
    <x v="1"/>
    <x v="1"/>
    <s v="L"/>
    <x v="731"/>
    <n v="7217"/>
    <n v="154.06"/>
    <n v="90.93"/>
    <n v="1111851.02"/>
    <n v="656241.81000000006"/>
    <n v="455609.21"/>
    <x v="2"/>
    <n v="5"/>
  </r>
  <r>
    <x v="4"/>
    <x v="99"/>
    <x v="9"/>
    <x v="0"/>
    <s v="H"/>
    <x v="732"/>
    <n v="2001"/>
    <n v="47.45"/>
    <n v="31.79"/>
    <n v="94947.45"/>
    <n v="63611.79"/>
    <n v="31335.66"/>
    <x v="2"/>
    <n v="2"/>
  </r>
  <r>
    <x v="0"/>
    <x v="32"/>
    <x v="1"/>
    <x v="0"/>
    <s v="M"/>
    <x v="242"/>
    <n v="564"/>
    <n v="154.06"/>
    <n v="90.93"/>
    <n v="86889.84"/>
    <n v="51284.52"/>
    <n v="35605.32"/>
    <x v="0"/>
    <n v="8"/>
  </r>
  <r>
    <x v="0"/>
    <x v="158"/>
    <x v="1"/>
    <x v="0"/>
    <s v="C"/>
    <x v="733"/>
    <n v="1351"/>
    <n v="154.06"/>
    <n v="90.93"/>
    <n v="208135.06"/>
    <n v="122846.43"/>
    <n v="85288.63"/>
    <x v="6"/>
    <n v="5"/>
  </r>
  <r>
    <x v="4"/>
    <x v="111"/>
    <x v="1"/>
    <x v="0"/>
    <s v="H"/>
    <x v="734"/>
    <n v="4833"/>
    <n v="154.06"/>
    <n v="90.93"/>
    <n v="744571.98"/>
    <n v="439464.69"/>
    <n v="305107.28999999998"/>
    <x v="4"/>
    <n v="1"/>
  </r>
  <r>
    <x v="6"/>
    <x v="37"/>
    <x v="6"/>
    <x v="0"/>
    <s v="L"/>
    <x v="735"/>
    <n v="8516"/>
    <n v="152.58000000000001"/>
    <n v="97.44"/>
    <n v="1299371.28"/>
    <n v="829799.04"/>
    <n v="469572.24"/>
    <x v="5"/>
    <n v="1"/>
  </r>
  <r>
    <x v="4"/>
    <x v="55"/>
    <x v="0"/>
    <x v="1"/>
    <s v="H"/>
    <x v="736"/>
    <n v="1937"/>
    <n v="437.2"/>
    <n v="263.33"/>
    <n v="846856.4"/>
    <n v="510070.21"/>
    <n v="336786.19"/>
    <x v="5"/>
    <n v="10"/>
  </r>
  <r>
    <x v="0"/>
    <x v="153"/>
    <x v="7"/>
    <x v="1"/>
    <s v="M"/>
    <x v="737"/>
    <n v="1661"/>
    <n v="668.27"/>
    <n v="502.54"/>
    <n v="1109996.47"/>
    <n v="834718.94"/>
    <n v="275277.53000000003"/>
    <x v="4"/>
    <n v="9"/>
  </r>
  <r>
    <x v="6"/>
    <x v="37"/>
    <x v="11"/>
    <x v="0"/>
    <s v="H"/>
    <x v="643"/>
    <n v="6289"/>
    <n v="421.89"/>
    <n v="364.69"/>
    <n v="2653266.21"/>
    <n v="2293535.41"/>
    <n v="359730.8"/>
    <x v="5"/>
    <n v="6"/>
  </r>
  <r>
    <x v="5"/>
    <x v="179"/>
    <x v="6"/>
    <x v="0"/>
    <s v="H"/>
    <x v="738"/>
    <n v="1450"/>
    <n v="152.58000000000001"/>
    <n v="97.44"/>
    <n v="221241"/>
    <n v="141288"/>
    <n v="79953"/>
    <x v="0"/>
    <n v="12"/>
  </r>
  <r>
    <x v="3"/>
    <x v="49"/>
    <x v="7"/>
    <x v="0"/>
    <s v="C"/>
    <x v="603"/>
    <n v="4805"/>
    <n v="668.27"/>
    <n v="502.54"/>
    <n v="3211037.35"/>
    <n v="2414704.7000000002"/>
    <n v="796332.65"/>
    <x v="6"/>
    <n v="2"/>
  </r>
  <r>
    <x v="2"/>
    <x v="145"/>
    <x v="0"/>
    <x v="0"/>
    <s v="C"/>
    <x v="493"/>
    <n v="1047"/>
    <n v="437.2"/>
    <n v="263.33"/>
    <n v="457748.4"/>
    <n v="275706.51"/>
    <n v="182041.89"/>
    <x v="7"/>
    <n v="2"/>
  </r>
  <r>
    <x v="0"/>
    <x v="106"/>
    <x v="9"/>
    <x v="1"/>
    <s v="L"/>
    <x v="739"/>
    <n v="6899"/>
    <n v="47.45"/>
    <n v="31.79"/>
    <n v="327357.55"/>
    <n v="219319.21"/>
    <n v="108038.34"/>
    <x v="4"/>
    <n v="6"/>
  </r>
  <r>
    <x v="3"/>
    <x v="131"/>
    <x v="3"/>
    <x v="1"/>
    <s v="L"/>
    <x v="740"/>
    <n v="6115"/>
    <n v="205.7"/>
    <n v="117.11"/>
    <n v="1257855.5"/>
    <n v="716127.65"/>
    <n v="541727.85"/>
    <x v="2"/>
    <n v="7"/>
  </r>
  <r>
    <x v="2"/>
    <x v="157"/>
    <x v="0"/>
    <x v="0"/>
    <s v="L"/>
    <x v="346"/>
    <n v="4483"/>
    <n v="437.2"/>
    <n v="263.33"/>
    <n v="1959967.6"/>
    <n v="1180508.3899999999"/>
    <n v="779459.21"/>
    <x v="0"/>
    <n v="10"/>
  </r>
  <r>
    <x v="2"/>
    <x v="42"/>
    <x v="2"/>
    <x v="0"/>
    <s v="M"/>
    <x v="741"/>
    <n v="4820"/>
    <n v="255.28"/>
    <n v="159.41999999999999"/>
    <n v="1230449.6000000001"/>
    <n v="768404.4"/>
    <n v="462045.2"/>
    <x v="2"/>
    <n v="12"/>
  </r>
  <r>
    <x v="4"/>
    <x v="89"/>
    <x v="2"/>
    <x v="1"/>
    <s v="L"/>
    <x v="742"/>
    <n v="1973"/>
    <n v="255.28"/>
    <n v="159.41999999999999"/>
    <n v="503667.44"/>
    <n v="314535.65999999997"/>
    <n v="189131.78"/>
    <x v="4"/>
    <n v="9"/>
  </r>
  <r>
    <x v="3"/>
    <x v="74"/>
    <x v="6"/>
    <x v="1"/>
    <s v="L"/>
    <x v="409"/>
    <n v="7824"/>
    <n v="152.58000000000001"/>
    <n v="97.44"/>
    <n v="1193785.92"/>
    <n v="762370.56000000006"/>
    <n v="431415.36"/>
    <x v="2"/>
    <n v="4"/>
  </r>
  <r>
    <x v="4"/>
    <x v="94"/>
    <x v="6"/>
    <x v="0"/>
    <s v="L"/>
    <x v="743"/>
    <n v="6283"/>
    <n v="152.58000000000001"/>
    <n v="97.44"/>
    <n v="958660.14"/>
    <n v="612215.52"/>
    <n v="346444.62"/>
    <x v="7"/>
    <n v="3"/>
  </r>
  <r>
    <x v="3"/>
    <x v="3"/>
    <x v="8"/>
    <x v="1"/>
    <s v="H"/>
    <x v="744"/>
    <n v="8292"/>
    <n v="651.21"/>
    <n v="524.96"/>
    <n v="5399833.3200000003"/>
    <n v="4352968.32"/>
    <n v="1046865"/>
    <x v="0"/>
    <n v="6"/>
  </r>
  <r>
    <x v="3"/>
    <x v="103"/>
    <x v="5"/>
    <x v="1"/>
    <s v="H"/>
    <x v="745"/>
    <n v="6826"/>
    <n v="109.28"/>
    <n v="35.840000000000003"/>
    <n v="745945.28"/>
    <n v="244643.84"/>
    <n v="501301.44"/>
    <x v="5"/>
    <n v="7"/>
  </r>
  <r>
    <x v="2"/>
    <x v="68"/>
    <x v="4"/>
    <x v="0"/>
    <s v="L"/>
    <x v="746"/>
    <n v="1888"/>
    <n v="9.33"/>
    <n v="6.92"/>
    <n v="17615.04"/>
    <n v="13064.96"/>
    <n v="4550.08"/>
    <x v="6"/>
    <n v="5"/>
  </r>
  <r>
    <x v="4"/>
    <x v="183"/>
    <x v="6"/>
    <x v="0"/>
    <s v="M"/>
    <x v="747"/>
    <n v="5516"/>
    <n v="152.58000000000001"/>
    <n v="97.44"/>
    <n v="841631.28"/>
    <n v="537479.04"/>
    <n v="304152.24"/>
    <x v="5"/>
    <n v="2"/>
  </r>
  <r>
    <x v="4"/>
    <x v="93"/>
    <x v="7"/>
    <x v="0"/>
    <s v="H"/>
    <x v="748"/>
    <n v="6777"/>
    <n v="668.27"/>
    <n v="502.54"/>
    <n v="4528865.79"/>
    <n v="3405713.58"/>
    <n v="1123152.21"/>
    <x v="2"/>
    <n v="7"/>
  </r>
  <r>
    <x v="3"/>
    <x v="140"/>
    <x v="10"/>
    <x v="1"/>
    <s v="M"/>
    <x v="749"/>
    <n v="6769"/>
    <n v="81.73"/>
    <n v="56.67"/>
    <n v="553230.37"/>
    <n v="383599.23"/>
    <n v="169631.14"/>
    <x v="5"/>
    <n v="11"/>
  </r>
  <r>
    <x v="0"/>
    <x v="106"/>
    <x v="10"/>
    <x v="1"/>
    <s v="C"/>
    <x v="508"/>
    <n v="3621"/>
    <n v="81.73"/>
    <n v="56.67"/>
    <n v="295944.33"/>
    <n v="205202.07"/>
    <n v="90742.26"/>
    <x v="0"/>
    <n v="8"/>
  </r>
  <r>
    <x v="0"/>
    <x v="76"/>
    <x v="8"/>
    <x v="0"/>
    <s v="M"/>
    <x v="750"/>
    <n v="7497"/>
    <n v="651.21"/>
    <n v="524.96"/>
    <n v="4882121.37"/>
    <n v="3935625.12"/>
    <n v="946496.25"/>
    <x v="6"/>
    <n v="10"/>
  </r>
  <r>
    <x v="4"/>
    <x v="6"/>
    <x v="9"/>
    <x v="0"/>
    <s v="L"/>
    <x v="751"/>
    <n v="5586"/>
    <n v="47.45"/>
    <n v="31.79"/>
    <n v="265055.7"/>
    <n v="177578.94"/>
    <n v="87476.76"/>
    <x v="0"/>
    <n v="12"/>
  </r>
  <r>
    <x v="0"/>
    <x v="60"/>
    <x v="10"/>
    <x v="0"/>
    <s v="H"/>
    <x v="752"/>
    <n v="7114"/>
    <n v="81.73"/>
    <n v="56.67"/>
    <n v="581427.22"/>
    <n v="403150.38"/>
    <n v="178276.84"/>
    <x v="4"/>
    <n v="11"/>
  </r>
  <r>
    <x v="4"/>
    <x v="93"/>
    <x v="3"/>
    <x v="0"/>
    <s v="M"/>
    <x v="753"/>
    <n v="8335"/>
    <n v="205.7"/>
    <n v="117.11"/>
    <n v="1714509.5"/>
    <n v="976111.85"/>
    <n v="738397.65"/>
    <x v="1"/>
    <n v="10"/>
  </r>
  <r>
    <x v="4"/>
    <x v="44"/>
    <x v="6"/>
    <x v="1"/>
    <s v="L"/>
    <x v="754"/>
    <n v="7536"/>
    <n v="152.58000000000001"/>
    <n v="97.44"/>
    <n v="1149842.8799999999"/>
    <n v="734307.83999999997"/>
    <n v="415535.04"/>
    <x v="0"/>
    <n v="2"/>
  </r>
  <r>
    <x v="4"/>
    <x v="183"/>
    <x v="8"/>
    <x v="0"/>
    <s v="H"/>
    <x v="755"/>
    <n v="33"/>
    <n v="651.21"/>
    <n v="524.96"/>
    <n v="21489.93"/>
    <n v="17323.68"/>
    <n v="4166.25"/>
    <x v="2"/>
    <n v="5"/>
  </r>
  <r>
    <x v="0"/>
    <x v="19"/>
    <x v="2"/>
    <x v="1"/>
    <s v="L"/>
    <x v="756"/>
    <n v="3175"/>
    <n v="255.28"/>
    <n v="159.41999999999999"/>
    <n v="810514"/>
    <n v="506158.5"/>
    <n v="304355.5"/>
    <x v="6"/>
    <n v="4"/>
  </r>
  <r>
    <x v="2"/>
    <x v="124"/>
    <x v="9"/>
    <x v="1"/>
    <s v="H"/>
    <x v="757"/>
    <n v="1343"/>
    <n v="47.45"/>
    <n v="31.79"/>
    <n v="63725.35"/>
    <n v="42693.97"/>
    <n v="21031.38"/>
    <x v="1"/>
    <n v="9"/>
  </r>
  <r>
    <x v="4"/>
    <x v="183"/>
    <x v="1"/>
    <x v="0"/>
    <s v="C"/>
    <x v="758"/>
    <n v="947"/>
    <n v="154.06"/>
    <n v="90.93"/>
    <n v="145894.82"/>
    <n v="86110.71"/>
    <n v="59784.11"/>
    <x v="5"/>
    <n v="4"/>
  </r>
  <r>
    <x v="4"/>
    <x v="129"/>
    <x v="1"/>
    <x v="1"/>
    <s v="C"/>
    <x v="759"/>
    <n v="5429"/>
    <n v="154.06"/>
    <n v="90.93"/>
    <n v="836391.74"/>
    <n v="493658.97"/>
    <n v="342732.77"/>
    <x v="5"/>
    <n v="10"/>
  </r>
  <r>
    <x v="2"/>
    <x v="163"/>
    <x v="2"/>
    <x v="0"/>
    <s v="C"/>
    <x v="760"/>
    <n v="264"/>
    <n v="255.28"/>
    <n v="159.41999999999999"/>
    <n v="67393.919999999998"/>
    <n v="42086.879999999997"/>
    <n v="25307.040000000001"/>
    <x v="5"/>
    <n v="1"/>
  </r>
  <r>
    <x v="3"/>
    <x v="184"/>
    <x v="1"/>
    <x v="1"/>
    <s v="M"/>
    <x v="75"/>
    <n v="7956"/>
    <n v="154.06"/>
    <n v="90.93"/>
    <n v="1225701.3600000001"/>
    <n v="723439.08"/>
    <n v="502262.28"/>
    <x v="6"/>
    <n v="9"/>
  </r>
  <r>
    <x v="4"/>
    <x v="136"/>
    <x v="2"/>
    <x v="0"/>
    <s v="L"/>
    <x v="761"/>
    <n v="3041"/>
    <n v="255.28"/>
    <n v="159.41999999999999"/>
    <n v="776306.48"/>
    <n v="484796.22"/>
    <n v="291510.26"/>
    <x v="4"/>
    <n v="3"/>
  </r>
  <r>
    <x v="4"/>
    <x v="30"/>
    <x v="2"/>
    <x v="0"/>
    <s v="H"/>
    <x v="762"/>
    <n v="7088"/>
    <n v="255.28"/>
    <n v="159.41999999999999"/>
    <n v="1809424.64"/>
    <n v="1129968.96"/>
    <n v="679455.68"/>
    <x v="3"/>
    <n v="10"/>
  </r>
  <r>
    <x v="0"/>
    <x v="32"/>
    <x v="9"/>
    <x v="1"/>
    <s v="C"/>
    <x v="362"/>
    <n v="3693"/>
    <n v="47.45"/>
    <n v="31.79"/>
    <n v="175232.85"/>
    <n v="117400.47"/>
    <n v="57832.38"/>
    <x v="1"/>
    <n v="5"/>
  </r>
  <r>
    <x v="3"/>
    <x v="64"/>
    <x v="11"/>
    <x v="0"/>
    <s v="C"/>
    <x v="763"/>
    <n v="3488"/>
    <n v="421.89"/>
    <n v="364.69"/>
    <n v="1471552.32"/>
    <n v="1272038.72"/>
    <n v="199513.60000000001"/>
    <x v="7"/>
    <n v="2"/>
  </r>
  <r>
    <x v="0"/>
    <x v="119"/>
    <x v="0"/>
    <x v="0"/>
    <s v="M"/>
    <x v="337"/>
    <n v="9133"/>
    <n v="437.2"/>
    <n v="263.33"/>
    <n v="3992947.6"/>
    <n v="2404992.89"/>
    <n v="1587954.71"/>
    <x v="0"/>
    <n v="7"/>
  </r>
  <r>
    <x v="2"/>
    <x v="84"/>
    <x v="10"/>
    <x v="0"/>
    <s v="L"/>
    <x v="764"/>
    <n v="321"/>
    <n v="81.73"/>
    <n v="56.67"/>
    <n v="26235.33"/>
    <n v="18191.07"/>
    <n v="8044.26"/>
    <x v="7"/>
    <n v="6"/>
  </r>
  <r>
    <x v="4"/>
    <x v="89"/>
    <x v="9"/>
    <x v="1"/>
    <s v="L"/>
    <x v="690"/>
    <n v="8775"/>
    <n v="47.45"/>
    <n v="31.79"/>
    <n v="416373.75"/>
    <n v="278957.25"/>
    <n v="137416.5"/>
    <x v="3"/>
    <n v="7"/>
  </r>
  <r>
    <x v="5"/>
    <x v="123"/>
    <x v="5"/>
    <x v="0"/>
    <s v="C"/>
    <x v="765"/>
    <n v="3251"/>
    <n v="109.28"/>
    <n v="35.840000000000003"/>
    <n v="355269.28"/>
    <n v="116515.84"/>
    <n v="238753.44"/>
    <x v="6"/>
    <n v="8"/>
  </r>
  <r>
    <x v="3"/>
    <x v="16"/>
    <x v="3"/>
    <x v="0"/>
    <s v="M"/>
    <x v="322"/>
    <n v="4534"/>
    <n v="205.7"/>
    <n v="117.11"/>
    <n v="932643.8"/>
    <n v="530976.74"/>
    <n v="401667.06"/>
    <x v="7"/>
    <n v="3"/>
  </r>
  <r>
    <x v="4"/>
    <x v="173"/>
    <x v="4"/>
    <x v="1"/>
    <s v="L"/>
    <x v="2"/>
    <n v="441"/>
    <n v="9.33"/>
    <n v="6.92"/>
    <n v="4114.53"/>
    <n v="3051.72"/>
    <n v="1062.81"/>
    <x v="2"/>
    <n v="10"/>
  </r>
  <r>
    <x v="4"/>
    <x v="136"/>
    <x v="4"/>
    <x v="1"/>
    <s v="C"/>
    <x v="605"/>
    <n v="822"/>
    <n v="9.33"/>
    <n v="6.92"/>
    <n v="7669.26"/>
    <n v="5688.24"/>
    <n v="1981.02"/>
    <x v="2"/>
    <n v="7"/>
  </r>
  <r>
    <x v="4"/>
    <x v="122"/>
    <x v="0"/>
    <x v="1"/>
    <s v="H"/>
    <x v="766"/>
    <n v="2557"/>
    <n v="437.2"/>
    <n v="263.33"/>
    <n v="1117920.3999999999"/>
    <n v="673334.81"/>
    <n v="444585.59"/>
    <x v="3"/>
    <n v="1"/>
  </r>
  <r>
    <x v="6"/>
    <x v="75"/>
    <x v="9"/>
    <x v="0"/>
    <s v="L"/>
    <x v="767"/>
    <n v="4556"/>
    <n v="47.45"/>
    <n v="31.79"/>
    <n v="216182.2"/>
    <n v="144835.24"/>
    <n v="71346.960000000006"/>
    <x v="0"/>
    <n v="12"/>
  </r>
  <r>
    <x v="5"/>
    <x v="179"/>
    <x v="1"/>
    <x v="0"/>
    <s v="H"/>
    <x v="768"/>
    <n v="2761"/>
    <n v="154.06"/>
    <n v="90.93"/>
    <n v="425359.66"/>
    <n v="251057.73"/>
    <n v="174301.93"/>
    <x v="4"/>
    <n v="10"/>
  </r>
  <r>
    <x v="0"/>
    <x v="146"/>
    <x v="3"/>
    <x v="1"/>
    <s v="H"/>
    <x v="103"/>
    <n v="5147"/>
    <n v="205.7"/>
    <n v="117.11"/>
    <n v="1058737.8999999999"/>
    <n v="602765.17000000004"/>
    <n v="455972.73"/>
    <x v="6"/>
    <n v="5"/>
  </r>
  <r>
    <x v="6"/>
    <x v="73"/>
    <x v="3"/>
    <x v="1"/>
    <s v="C"/>
    <x v="769"/>
    <n v="6719"/>
    <n v="205.7"/>
    <n v="117.11"/>
    <n v="1382098.3"/>
    <n v="786862.09"/>
    <n v="595236.21"/>
    <x v="6"/>
    <n v="3"/>
  </r>
  <r>
    <x v="3"/>
    <x v="62"/>
    <x v="6"/>
    <x v="0"/>
    <s v="M"/>
    <x v="770"/>
    <n v="4512"/>
    <n v="152.58000000000001"/>
    <n v="97.44"/>
    <n v="688440.96"/>
    <n v="439649.28000000003"/>
    <n v="248791.67999999999"/>
    <x v="0"/>
    <n v="7"/>
  </r>
  <r>
    <x v="2"/>
    <x v="145"/>
    <x v="9"/>
    <x v="1"/>
    <s v="C"/>
    <x v="374"/>
    <n v="2594"/>
    <n v="47.45"/>
    <n v="31.79"/>
    <n v="123085.3"/>
    <n v="82463.259999999995"/>
    <n v="40622.04"/>
    <x v="6"/>
    <n v="8"/>
  </r>
  <r>
    <x v="2"/>
    <x v="145"/>
    <x v="7"/>
    <x v="1"/>
    <s v="M"/>
    <x v="771"/>
    <n v="7063"/>
    <n v="668.27"/>
    <n v="502.54"/>
    <n v="4719991.01"/>
    <n v="3549440.02"/>
    <n v="1170550.99"/>
    <x v="4"/>
    <n v="7"/>
  </r>
  <r>
    <x v="4"/>
    <x v="50"/>
    <x v="7"/>
    <x v="1"/>
    <s v="H"/>
    <x v="772"/>
    <n v="1050"/>
    <n v="668.27"/>
    <n v="502.54"/>
    <n v="701683.5"/>
    <n v="527667"/>
    <n v="174016.5"/>
    <x v="0"/>
    <n v="12"/>
  </r>
  <r>
    <x v="3"/>
    <x v="159"/>
    <x v="3"/>
    <x v="0"/>
    <s v="M"/>
    <x v="773"/>
    <n v="9715"/>
    <n v="205.7"/>
    <n v="117.11"/>
    <n v="1998375.5"/>
    <n v="1137723.6499999999"/>
    <n v="860651.85"/>
    <x v="4"/>
    <n v="4"/>
  </r>
  <r>
    <x v="0"/>
    <x v="106"/>
    <x v="4"/>
    <x v="1"/>
    <s v="M"/>
    <x v="774"/>
    <n v="5251"/>
    <n v="9.33"/>
    <n v="6.92"/>
    <n v="48991.83"/>
    <n v="36336.92"/>
    <n v="12654.91"/>
    <x v="7"/>
    <n v="3"/>
  </r>
  <r>
    <x v="0"/>
    <x v="81"/>
    <x v="0"/>
    <x v="0"/>
    <s v="M"/>
    <x v="775"/>
    <n v="1881"/>
    <n v="437.2"/>
    <n v="263.33"/>
    <n v="822373.2"/>
    <n v="495323.73"/>
    <n v="327049.46999999997"/>
    <x v="0"/>
    <n v="10"/>
  </r>
  <r>
    <x v="4"/>
    <x v="77"/>
    <x v="3"/>
    <x v="1"/>
    <s v="C"/>
    <x v="770"/>
    <n v="861"/>
    <n v="205.7"/>
    <n v="117.11"/>
    <n v="177107.7"/>
    <n v="100831.71"/>
    <n v="76275.990000000005"/>
    <x v="0"/>
    <n v="7"/>
  </r>
  <r>
    <x v="4"/>
    <x v="59"/>
    <x v="9"/>
    <x v="0"/>
    <s v="C"/>
    <x v="776"/>
    <n v="5477"/>
    <n v="47.45"/>
    <n v="31.79"/>
    <n v="259883.65"/>
    <n v="174113.83"/>
    <n v="85769.82"/>
    <x v="2"/>
    <n v="7"/>
  </r>
  <r>
    <x v="4"/>
    <x v="93"/>
    <x v="10"/>
    <x v="0"/>
    <s v="H"/>
    <x v="777"/>
    <n v="6045"/>
    <n v="81.73"/>
    <n v="56.67"/>
    <n v="494057.85"/>
    <n v="342570.15"/>
    <n v="151487.70000000001"/>
    <x v="3"/>
    <n v="8"/>
  </r>
  <r>
    <x v="0"/>
    <x v="81"/>
    <x v="9"/>
    <x v="1"/>
    <s v="M"/>
    <x v="778"/>
    <n v="4915"/>
    <n v="47.45"/>
    <n v="31.79"/>
    <n v="233216.75"/>
    <n v="156247.85"/>
    <n v="76968.899999999994"/>
    <x v="3"/>
    <n v="4"/>
  </r>
  <r>
    <x v="6"/>
    <x v="155"/>
    <x v="7"/>
    <x v="0"/>
    <s v="H"/>
    <x v="779"/>
    <n v="1466"/>
    <n v="668.27"/>
    <n v="502.54"/>
    <n v="979683.82"/>
    <n v="736723.64"/>
    <n v="242960.18"/>
    <x v="1"/>
    <n v="3"/>
  </r>
  <r>
    <x v="0"/>
    <x v="171"/>
    <x v="11"/>
    <x v="1"/>
    <s v="C"/>
    <x v="171"/>
    <n v="7110"/>
    <n v="421.89"/>
    <n v="364.69"/>
    <n v="2999637.9"/>
    <n v="2592945.9"/>
    <n v="406692"/>
    <x v="3"/>
    <n v="1"/>
  </r>
  <r>
    <x v="2"/>
    <x v="2"/>
    <x v="0"/>
    <x v="1"/>
    <s v="L"/>
    <x v="360"/>
    <n v="289"/>
    <n v="437.2"/>
    <n v="263.33"/>
    <n v="126350.8"/>
    <n v="76102.37"/>
    <n v="50248.43"/>
    <x v="2"/>
    <n v="1"/>
  </r>
  <r>
    <x v="4"/>
    <x v="97"/>
    <x v="2"/>
    <x v="0"/>
    <s v="H"/>
    <x v="780"/>
    <n v="1476"/>
    <n v="255.28"/>
    <n v="159.41999999999999"/>
    <n v="376793.28"/>
    <n v="235303.92"/>
    <n v="141489.35999999999"/>
    <x v="2"/>
    <n v="8"/>
  </r>
  <r>
    <x v="3"/>
    <x v="109"/>
    <x v="10"/>
    <x v="0"/>
    <s v="C"/>
    <x v="781"/>
    <n v="8177"/>
    <n v="81.73"/>
    <n v="56.67"/>
    <n v="668306.21"/>
    <n v="463390.59"/>
    <n v="204915.62"/>
    <x v="1"/>
    <n v="10"/>
  </r>
  <r>
    <x v="4"/>
    <x v="130"/>
    <x v="0"/>
    <x v="1"/>
    <s v="H"/>
    <x v="697"/>
    <n v="9928"/>
    <n v="437.2"/>
    <n v="263.33"/>
    <n v="4340521.5999999996"/>
    <n v="2614340.2400000002"/>
    <n v="1726181.36"/>
    <x v="3"/>
    <n v="2"/>
  </r>
  <r>
    <x v="5"/>
    <x v="24"/>
    <x v="0"/>
    <x v="0"/>
    <s v="L"/>
    <x v="657"/>
    <n v="3295"/>
    <n v="437.2"/>
    <n v="263.33"/>
    <n v="1440574"/>
    <n v="867672.35"/>
    <n v="572901.65"/>
    <x v="7"/>
    <n v="5"/>
  </r>
  <r>
    <x v="4"/>
    <x v="53"/>
    <x v="7"/>
    <x v="0"/>
    <s v="C"/>
    <x v="386"/>
    <n v="6878"/>
    <n v="668.27"/>
    <n v="502.54"/>
    <n v="4596361.0599999996"/>
    <n v="3456470.12"/>
    <n v="1139890.94"/>
    <x v="3"/>
    <n v="4"/>
  </r>
  <r>
    <x v="0"/>
    <x v="98"/>
    <x v="2"/>
    <x v="1"/>
    <s v="M"/>
    <x v="506"/>
    <n v="6307"/>
    <n v="255.28"/>
    <n v="159.41999999999999"/>
    <n v="1610050.96"/>
    <n v="1005461.94"/>
    <n v="604589.02"/>
    <x v="4"/>
    <n v="9"/>
  </r>
  <r>
    <x v="0"/>
    <x v="98"/>
    <x v="2"/>
    <x v="0"/>
    <s v="C"/>
    <x v="782"/>
    <n v="9242"/>
    <n v="255.28"/>
    <n v="159.41999999999999"/>
    <n v="2359297.7599999998"/>
    <n v="1473359.64"/>
    <n v="885938.12"/>
    <x v="2"/>
    <n v="2"/>
  </r>
  <r>
    <x v="4"/>
    <x v="129"/>
    <x v="6"/>
    <x v="0"/>
    <s v="M"/>
    <x v="783"/>
    <n v="376"/>
    <n v="152.58000000000001"/>
    <n v="97.44"/>
    <n v="57370.080000000002"/>
    <n v="36637.440000000002"/>
    <n v="20732.64"/>
    <x v="0"/>
    <n v="2"/>
  </r>
  <r>
    <x v="0"/>
    <x v="72"/>
    <x v="4"/>
    <x v="1"/>
    <s v="C"/>
    <x v="784"/>
    <n v="6433"/>
    <n v="9.33"/>
    <n v="6.92"/>
    <n v="60019.89"/>
    <n v="44516.36"/>
    <n v="15503.53"/>
    <x v="6"/>
    <n v="4"/>
  </r>
  <r>
    <x v="5"/>
    <x v="180"/>
    <x v="0"/>
    <x v="0"/>
    <s v="L"/>
    <x v="650"/>
    <n v="1167"/>
    <n v="437.2"/>
    <n v="263.33"/>
    <n v="510212.4"/>
    <n v="307306.11"/>
    <n v="202906.29"/>
    <x v="0"/>
    <n v="7"/>
  </r>
  <r>
    <x v="4"/>
    <x v="56"/>
    <x v="1"/>
    <x v="1"/>
    <s v="M"/>
    <x v="785"/>
    <n v="365"/>
    <n v="154.06"/>
    <n v="90.93"/>
    <n v="56231.9"/>
    <n v="33189.449999999997"/>
    <n v="23042.45"/>
    <x v="5"/>
    <n v="3"/>
  </r>
  <r>
    <x v="2"/>
    <x v="124"/>
    <x v="1"/>
    <x v="0"/>
    <s v="L"/>
    <x v="91"/>
    <n v="6844"/>
    <n v="154.06"/>
    <n v="90.93"/>
    <n v="1054386.6399999999"/>
    <n v="622324.92000000004"/>
    <n v="432061.72"/>
    <x v="6"/>
    <n v="1"/>
  </r>
  <r>
    <x v="4"/>
    <x v="173"/>
    <x v="6"/>
    <x v="0"/>
    <s v="L"/>
    <x v="571"/>
    <n v="5453"/>
    <n v="152.58000000000001"/>
    <n v="97.44"/>
    <n v="832018.74"/>
    <n v="531340.31999999995"/>
    <n v="300678.42"/>
    <x v="7"/>
    <n v="5"/>
  </r>
  <r>
    <x v="4"/>
    <x v="122"/>
    <x v="1"/>
    <x v="1"/>
    <s v="M"/>
    <x v="569"/>
    <n v="8071"/>
    <n v="154.06"/>
    <n v="90.93"/>
    <n v="1243418.26"/>
    <n v="733896.03"/>
    <n v="509522.23"/>
    <x v="4"/>
    <n v="3"/>
  </r>
  <r>
    <x v="0"/>
    <x v="106"/>
    <x v="4"/>
    <x v="0"/>
    <s v="H"/>
    <x v="786"/>
    <n v="8610"/>
    <n v="9.33"/>
    <n v="6.92"/>
    <n v="80331.3"/>
    <n v="59581.2"/>
    <n v="20750.099999999999"/>
    <x v="5"/>
    <n v="9"/>
  </r>
  <r>
    <x v="3"/>
    <x v="109"/>
    <x v="2"/>
    <x v="1"/>
    <s v="L"/>
    <x v="787"/>
    <n v="8012"/>
    <n v="255.28"/>
    <n v="159.41999999999999"/>
    <n v="2045303.36"/>
    <n v="1277273.04"/>
    <n v="768030.32"/>
    <x v="6"/>
    <n v="6"/>
  </r>
  <r>
    <x v="5"/>
    <x v="66"/>
    <x v="5"/>
    <x v="0"/>
    <s v="L"/>
    <x v="788"/>
    <n v="9250"/>
    <n v="109.28"/>
    <n v="35.840000000000003"/>
    <n v="1010840"/>
    <n v="331520"/>
    <n v="679320"/>
    <x v="0"/>
    <n v="4"/>
  </r>
  <r>
    <x v="0"/>
    <x v="72"/>
    <x v="5"/>
    <x v="0"/>
    <s v="C"/>
    <x v="652"/>
    <n v="2331"/>
    <n v="109.28"/>
    <n v="35.840000000000003"/>
    <n v="254731.68"/>
    <n v="83543.039999999994"/>
    <n v="171188.64"/>
    <x v="7"/>
    <n v="1"/>
  </r>
  <r>
    <x v="6"/>
    <x v="37"/>
    <x v="3"/>
    <x v="1"/>
    <s v="L"/>
    <x v="789"/>
    <n v="9289"/>
    <n v="205.7"/>
    <n v="117.11"/>
    <n v="1910747.3"/>
    <n v="1087834.79"/>
    <n v="822912.51"/>
    <x v="7"/>
    <n v="2"/>
  </r>
  <r>
    <x v="2"/>
    <x v="36"/>
    <x v="9"/>
    <x v="0"/>
    <s v="M"/>
    <x v="508"/>
    <n v="9192"/>
    <n v="47.45"/>
    <n v="31.79"/>
    <n v="436160.4"/>
    <n v="292213.68"/>
    <n v="143946.72"/>
    <x v="0"/>
    <n v="8"/>
  </r>
  <r>
    <x v="6"/>
    <x v="133"/>
    <x v="3"/>
    <x v="0"/>
    <s v="L"/>
    <x v="790"/>
    <n v="3139"/>
    <n v="205.7"/>
    <n v="117.11"/>
    <n v="645692.30000000005"/>
    <n v="367608.29"/>
    <n v="278084.01"/>
    <x v="3"/>
    <n v="10"/>
  </r>
  <r>
    <x v="2"/>
    <x v="165"/>
    <x v="10"/>
    <x v="1"/>
    <s v="H"/>
    <x v="791"/>
    <n v="9259"/>
    <n v="81.73"/>
    <n v="56.67"/>
    <n v="756738.07"/>
    <n v="524707.53"/>
    <n v="232030.54"/>
    <x v="1"/>
    <n v="9"/>
  </r>
  <r>
    <x v="4"/>
    <x v="121"/>
    <x v="2"/>
    <x v="0"/>
    <s v="C"/>
    <x v="302"/>
    <n v="7714"/>
    <n v="255.28"/>
    <n v="159.41999999999999"/>
    <n v="1969229.92"/>
    <n v="1229765.8799999999"/>
    <n v="739464.04"/>
    <x v="2"/>
    <n v="12"/>
  </r>
  <r>
    <x v="0"/>
    <x v="19"/>
    <x v="8"/>
    <x v="1"/>
    <s v="C"/>
    <x v="503"/>
    <n v="5696"/>
    <n v="651.21"/>
    <n v="524.96"/>
    <n v="3709292.16"/>
    <n v="2990172.1600000001"/>
    <n v="719120"/>
    <x v="4"/>
    <n v="10"/>
  </r>
  <r>
    <x v="6"/>
    <x v="37"/>
    <x v="0"/>
    <x v="0"/>
    <s v="C"/>
    <x v="651"/>
    <n v="2429"/>
    <n v="437.2"/>
    <n v="263.33"/>
    <n v="1061958.8"/>
    <n v="639628.56999999995"/>
    <n v="422330.23"/>
    <x v="6"/>
    <n v="10"/>
  </r>
  <r>
    <x v="1"/>
    <x v="113"/>
    <x v="2"/>
    <x v="1"/>
    <s v="H"/>
    <x v="547"/>
    <n v="4168"/>
    <n v="255.28"/>
    <n v="159.41999999999999"/>
    <n v="1064007.04"/>
    <n v="664462.56000000006"/>
    <n v="399544.48"/>
    <x v="6"/>
    <n v="8"/>
  </r>
  <r>
    <x v="4"/>
    <x v="92"/>
    <x v="4"/>
    <x v="0"/>
    <s v="M"/>
    <x v="792"/>
    <n v="9199"/>
    <n v="9.33"/>
    <n v="6.92"/>
    <n v="85826.67"/>
    <n v="63657.08"/>
    <n v="22169.59"/>
    <x v="1"/>
    <n v="8"/>
  </r>
  <r>
    <x v="5"/>
    <x v="47"/>
    <x v="10"/>
    <x v="1"/>
    <s v="H"/>
    <x v="793"/>
    <n v="2838"/>
    <n v="81.73"/>
    <n v="56.67"/>
    <n v="231949.74"/>
    <n v="160829.46"/>
    <n v="71120.28"/>
    <x v="2"/>
    <n v="5"/>
  </r>
  <r>
    <x v="2"/>
    <x v="45"/>
    <x v="3"/>
    <x v="0"/>
    <s v="H"/>
    <x v="794"/>
    <n v="2436"/>
    <n v="205.7"/>
    <n v="117.11"/>
    <n v="501085.2"/>
    <n v="285279.96000000002"/>
    <n v="215805.24"/>
    <x v="4"/>
    <n v="1"/>
  </r>
  <r>
    <x v="2"/>
    <x v="45"/>
    <x v="4"/>
    <x v="1"/>
    <s v="C"/>
    <x v="795"/>
    <n v="2371"/>
    <n v="9.33"/>
    <n v="6.92"/>
    <n v="22121.43"/>
    <n v="16407.32"/>
    <n v="5714.11"/>
    <x v="0"/>
    <n v="7"/>
  </r>
  <r>
    <x v="3"/>
    <x v="22"/>
    <x v="3"/>
    <x v="0"/>
    <s v="C"/>
    <x v="460"/>
    <n v="9055"/>
    <n v="205.7"/>
    <n v="117.11"/>
    <n v="1862613.5"/>
    <n v="1060431.05"/>
    <n v="802182.45"/>
    <x v="4"/>
    <n v="6"/>
  </r>
  <r>
    <x v="3"/>
    <x v="159"/>
    <x v="5"/>
    <x v="1"/>
    <s v="H"/>
    <x v="796"/>
    <n v="5930"/>
    <n v="109.28"/>
    <n v="35.840000000000003"/>
    <n v="648030.4"/>
    <n v="212531.20000000001"/>
    <n v="435499.2"/>
    <x v="4"/>
    <n v="8"/>
  </r>
  <r>
    <x v="5"/>
    <x v="180"/>
    <x v="4"/>
    <x v="0"/>
    <s v="L"/>
    <x v="797"/>
    <n v="8470"/>
    <n v="9.33"/>
    <n v="6.92"/>
    <n v="79025.100000000006"/>
    <n v="58612.4"/>
    <n v="20412.7"/>
    <x v="6"/>
    <n v="10"/>
  </r>
  <r>
    <x v="2"/>
    <x v="12"/>
    <x v="10"/>
    <x v="1"/>
    <s v="M"/>
    <x v="798"/>
    <n v="9180"/>
    <n v="81.73"/>
    <n v="56.67"/>
    <n v="750281.4"/>
    <n v="520230.6"/>
    <n v="230050.8"/>
    <x v="6"/>
    <n v="10"/>
  </r>
  <r>
    <x v="3"/>
    <x v="27"/>
    <x v="10"/>
    <x v="0"/>
    <s v="H"/>
    <x v="799"/>
    <n v="2595"/>
    <n v="81.73"/>
    <n v="56.67"/>
    <n v="212089.35"/>
    <n v="147058.65"/>
    <n v="65030.7"/>
    <x v="5"/>
    <n v="9"/>
  </r>
  <r>
    <x v="0"/>
    <x v="23"/>
    <x v="3"/>
    <x v="1"/>
    <s v="H"/>
    <x v="759"/>
    <n v="284"/>
    <n v="205.7"/>
    <n v="117.11"/>
    <n v="58418.8"/>
    <n v="33259.24"/>
    <n v="25159.56"/>
    <x v="5"/>
    <n v="10"/>
  </r>
  <r>
    <x v="2"/>
    <x v="12"/>
    <x v="5"/>
    <x v="0"/>
    <s v="M"/>
    <x v="800"/>
    <n v="5844"/>
    <n v="109.28"/>
    <n v="35.840000000000003"/>
    <n v="638632.31999999995"/>
    <n v="209448.95999999999"/>
    <n v="429183.36"/>
    <x v="2"/>
    <n v="12"/>
  </r>
  <r>
    <x v="3"/>
    <x v="96"/>
    <x v="4"/>
    <x v="0"/>
    <s v="C"/>
    <x v="177"/>
    <n v="9907"/>
    <n v="9.33"/>
    <n v="6.92"/>
    <n v="92432.31"/>
    <n v="68556.44"/>
    <n v="23875.87"/>
    <x v="3"/>
    <n v="7"/>
  </r>
  <r>
    <x v="2"/>
    <x v="54"/>
    <x v="3"/>
    <x v="1"/>
    <s v="C"/>
    <x v="606"/>
    <n v="5132"/>
    <n v="205.7"/>
    <n v="117.11"/>
    <n v="1055652.3999999999"/>
    <n v="601008.52"/>
    <n v="454643.88"/>
    <x v="3"/>
    <n v="3"/>
  </r>
  <r>
    <x v="2"/>
    <x v="152"/>
    <x v="9"/>
    <x v="0"/>
    <s v="C"/>
    <x v="801"/>
    <n v="1212"/>
    <n v="47.45"/>
    <n v="31.79"/>
    <n v="57509.4"/>
    <n v="38529.480000000003"/>
    <n v="18979.919999999998"/>
    <x v="0"/>
    <n v="9"/>
  </r>
  <r>
    <x v="3"/>
    <x v="109"/>
    <x v="6"/>
    <x v="0"/>
    <s v="M"/>
    <x v="334"/>
    <n v="9872"/>
    <n v="152.58000000000001"/>
    <n v="97.44"/>
    <n v="1506269.76"/>
    <n v="961927.68000000005"/>
    <n v="544342.07999999996"/>
    <x v="2"/>
    <n v="3"/>
  </r>
  <r>
    <x v="2"/>
    <x v="36"/>
    <x v="8"/>
    <x v="0"/>
    <s v="M"/>
    <x v="802"/>
    <n v="9865"/>
    <n v="651.21"/>
    <n v="524.96"/>
    <n v="6424186.6500000004"/>
    <n v="5178730.4000000004"/>
    <n v="1245456.25"/>
    <x v="1"/>
    <n v="10"/>
  </r>
  <r>
    <x v="5"/>
    <x v="28"/>
    <x v="6"/>
    <x v="0"/>
    <s v="L"/>
    <x v="803"/>
    <n v="1978"/>
    <n v="152.58000000000001"/>
    <n v="97.44"/>
    <n v="301803.24"/>
    <n v="192736.32"/>
    <n v="109066.92"/>
    <x v="0"/>
    <n v="10"/>
  </r>
  <r>
    <x v="6"/>
    <x v="73"/>
    <x v="4"/>
    <x v="0"/>
    <s v="L"/>
    <x v="804"/>
    <n v="4028"/>
    <n v="9.33"/>
    <n v="6.92"/>
    <n v="37581.24"/>
    <n v="27873.759999999998"/>
    <n v="9707.48"/>
    <x v="6"/>
    <n v="2"/>
  </r>
  <r>
    <x v="0"/>
    <x v="108"/>
    <x v="5"/>
    <x v="0"/>
    <s v="L"/>
    <x v="805"/>
    <n v="5864"/>
    <n v="109.28"/>
    <n v="35.840000000000003"/>
    <n v="640817.92000000004"/>
    <n v="210165.76000000001"/>
    <n v="430652.15999999997"/>
    <x v="3"/>
    <n v="10"/>
  </r>
  <r>
    <x v="3"/>
    <x v="184"/>
    <x v="1"/>
    <x v="0"/>
    <s v="L"/>
    <x v="806"/>
    <n v="4366"/>
    <n v="154.06"/>
    <n v="90.93"/>
    <n v="672625.96"/>
    <n v="397000.38"/>
    <n v="275625.58"/>
    <x v="2"/>
    <n v="10"/>
  </r>
  <r>
    <x v="0"/>
    <x v="106"/>
    <x v="9"/>
    <x v="1"/>
    <s v="C"/>
    <x v="34"/>
    <n v="8445"/>
    <n v="47.45"/>
    <n v="31.79"/>
    <n v="400715.25"/>
    <n v="268466.55"/>
    <n v="132248.70000000001"/>
    <x v="3"/>
    <n v="9"/>
  </r>
  <r>
    <x v="0"/>
    <x v="57"/>
    <x v="11"/>
    <x v="1"/>
    <s v="H"/>
    <x v="679"/>
    <n v="4043"/>
    <n v="421.89"/>
    <n v="364.69"/>
    <n v="1705701.27"/>
    <n v="1474441.67"/>
    <n v="231259.6"/>
    <x v="0"/>
    <n v="12"/>
  </r>
  <r>
    <x v="3"/>
    <x v="144"/>
    <x v="7"/>
    <x v="0"/>
    <s v="H"/>
    <x v="807"/>
    <n v="9135"/>
    <n v="668.27"/>
    <n v="502.54"/>
    <n v="6104646.4500000002"/>
    <n v="4590702.9000000004"/>
    <n v="1513943.55"/>
    <x v="4"/>
    <n v="4"/>
  </r>
  <r>
    <x v="5"/>
    <x v="138"/>
    <x v="0"/>
    <x v="1"/>
    <s v="L"/>
    <x v="808"/>
    <n v="8724"/>
    <n v="437.2"/>
    <n v="263.33"/>
    <n v="3814132.8"/>
    <n v="2297290.92"/>
    <n v="1516841.88"/>
    <x v="7"/>
    <n v="3"/>
  </r>
  <r>
    <x v="6"/>
    <x v="127"/>
    <x v="7"/>
    <x v="1"/>
    <s v="M"/>
    <x v="809"/>
    <n v="9847"/>
    <n v="668.27"/>
    <n v="502.54"/>
    <n v="6580454.6900000004"/>
    <n v="4948511.38"/>
    <n v="1631943.31"/>
    <x v="5"/>
    <n v="3"/>
  </r>
  <r>
    <x v="0"/>
    <x v="57"/>
    <x v="5"/>
    <x v="0"/>
    <s v="C"/>
    <x v="810"/>
    <n v="6571"/>
    <n v="109.28"/>
    <n v="35.840000000000003"/>
    <n v="718078.88"/>
    <n v="235504.64000000001"/>
    <n v="482574.24"/>
    <x v="1"/>
    <n v="11"/>
  </r>
  <r>
    <x v="5"/>
    <x v="162"/>
    <x v="5"/>
    <x v="0"/>
    <s v="H"/>
    <x v="811"/>
    <n v="4995"/>
    <n v="109.28"/>
    <n v="35.840000000000003"/>
    <n v="545853.6"/>
    <n v="179020.79999999999"/>
    <n v="366832.8"/>
    <x v="6"/>
    <n v="9"/>
  </r>
  <r>
    <x v="3"/>
    <x v="181"/>
    <x v="4"/>
    <x v="0"/>
    <s v="C"/>
    <x v="812"/>
    <n v="8250"/>
    <n v="9.33"/>
    <n v="6.92"/>
    <n v="76972.5"/>
    <n v="57090"/>
    <n v="19882.5"/>
    <x v="5"/>
    <n v="4"/>
  </r>
  <r>
    <x v="4"/>
    <x v="136"/>
    <x v="4"/>
    <x v="1"/>
    <s v="M"/>
    <x v="813"/>
    <n v="1495"/>
    <n v="9.33"/>
    <n v="6.92"/>
    <n v="13948.35"/>
    <n v="10345.4"/>
    <n v="3602.95"/>
    <x v="1"/>
    <n v="2"/>
  </r>
  <r>
    <x v="4"/>
    <x v="102"/>
    <x v="1"/>
    <x v="0"/>
    <s v="M"/>
    <x v="790"/>
    <n v="6923"/>
    <n v="154.06"/>
    <n v="90.93"/>
    <n v="1066557.3799999999"/>
    <n v="629508.39"/>
    <n v="437048.99"/>
    <x v="3"/>
    <n v="10"/>
  </r>
  <r>
    <x v="4"/>
    <x v="59"/>
    <x v="1"/>
    <x v="1"/>
    <s v="L"/>
    <x v="186"/>
    <n v="8759"/>
    <n v="154.06"/>
    <n v="90.93"/>
    <n v="1349411.54"/>
    <n v="796455.87"/>
    <n v="552955.67000000004"/>
    <x v="5"/>
    <n v="12"/>
  </r>
  <r>
    <x v="2"/>
    <x v="165"/>
    <x v="10"/>
    <x v="0"/>
    <s v="H"/>
    <x v="780"/>
    <n v="8256"/>
    <n v="81.73"/>
    <n v="56.67"/>
    <n v="674762.88"/>
    <n v="467867.52"/>
    <n v="206895.35999999999"/>
    <x v="2"/>
    <n v="8"/>
  </r>
  <r>
    <x v="2"/>
    <x v="20"/>
    <x v="9"/>
    <x v="0"/>
    <s v="M"/>
    <x v="814"/>
    <n v="8702"/>
    <n v="47.45"/>
    <n v="31.79"/>
    <n v="412909.9"/>
    <n v="276636.58"/>
    <n v="136273.32"/>
    <x v="0"/>
    <n v="4"/>
  </r>
  <r>
    <x v="0"/>
    <x v="83"/>
    <x v="8"/>
    <x v="1"/>
    <s v="C"/>
    <x v="815"/>
    <n v="413"/>
    <n v="651.21"/>
    <n v="524.96"/>
    <n v="268949.73"/>
    <n v="216808.48"/>
    <n v="52141.25"/>
    <x v="3"/>
    <n v="11"/>
  </r>
  <r>
    <x v="3"/>
    <x v="118"/>
    <x v="7"/>
    <x v="1"/>
    <s v="M"/>
    <x v="816"/>
    <n v="5738"/>
    <n v="668.27"/>
    <n v="502.54"/>
    <n v="3834533.26"/>
    <n v="2883574.52"/>
    <n v="950958.74"/>
    <x v="5"/>
    <n v="4"/>
  </r>
  <r>
    <x v="4"/>
    <x v="134"/>
    <x v="7"/>
    <x v="0"/>
    <s v="M"/>
    <x v="283"/>
    <n v="4057"/>
    <n v="668.27"/>
    <n v="502.54"/>
    <n v="2711171.39"/>
    <n v="2038804.78"/>
    <n v="672366.61"/>
    <x v="0"/>
    <n v="4"/>
  </r>
  <r>
    <x v="0"/>
    <x v="110"/>
    <x v="9"/>
    <x v="1"/>
    <s v="M"/>
    <x v="63"/>
    <n v="6781"/>
    <n v="47.45"/>
    <n v="31.79"/>
    <n v="321758.45"/>
    <n v="215567.99"/>
    <n v="106190.46"/>
    <x v="6"/>
    <n v="6"/>
  </r>
  <r>
    <x v="6"/>
    <x v="167"/>
    <x v="0"/>
    <x v="0"/>
    <s v="L"/>
    <x v="817"/>
    <n v="2352"/>
    <n v="437.2"/>
    <n v="263.33"/>
    <n v="1028294.4"/>
    <n v="619352.16"/>
    <n v="408942.24"/>
    <x v="1"/>
    <n v="7"/>
  </r>
  <r>
    <x v="5"/>
    <x v="179"/>
    <x v="6"/>
    <x v="1"/>
    <s v="M"/>
    <x v="818"/>
    <n v="1245"/>
    <n v="152.58000000000001"/>
    <n v="97.44"/>
    <n v="189962.1"/>
    <n v="121312.8"/>
    <n v="68649.3"/>
    <x v="1"/>
    <n v="2"/>
  </r>
  <r>
    <x v="5"/>
    <x v="162"/>
    <x v="11"/>
    <x v="1"/>
    <s v="L"/>
    <x v="819"/>
    <n v="963"/>
    <n v="421.89"/>
    <n v="364.69"/>
    <n v="406280.07"/>
    <n v="351196.47"/>
    <n v="55083.6"/>
    <x v="5"/>
    <n v="1"/>
  </r>
  <r>
    <x v="0"/>
    <x v="168"/>
    <x v="1"/>
    <x v="0"/>
    <s v="M"/>
    <x v="739"/>
    <n v="1044"/>
    <n v="154.06"/>
    <n v="90.93"/>
    <n v="160838.64000000001"/>
    <n v="94930.92"/>
    <n v="65907.72"/>
    <x v="4"/>
    <n v="6"/>
  </r>
  <r>
    <x v="2"/>
    <x v="34"/>
    <x v="6"/>
    <x v="0"/>
    <s v="M"/>
    <x v="316"/>
    <n v="8054"/>
    <n v="152.58000000000001"/>
    <n v="97.44"/>
    <n v="1228879.32"/>
    <n v="784781.76"/>
    <n v="444097.56"/>
    <x v="5"/>
    <n v="1"/>
  </r>
  <r>
    <x v="5"/>
    <x v="162"/>
    <x v="3"/>
    <x v="0"/>
    <s v="H"/>
    <x v="820"/>
    <n v="592"/>
    <n v="205.7"/>
    <n v="117.11"/>
    <n v="121774.39999999999"/>
    <n v="69329.119999999995"/>
    <n v="52445.279999999999"/>
    <x v="2"/>
    <n v="2"/>
  </r>
  <r>
    <x v="3"/>
    <x v="11"/>
    <x v="1"/>
    <x v="0"/>
    <s v="H"/>
    <x v="821"/>
    <n v="4288"/>
    <n v="154.06"/>
    <n v="90.93"/>
    <n v="660609.28000000003"/>
    <n v="389907.84"/>
    <n v="270701.44"/>
    <x v="2"/>
    <n v="12"/>
  </r>
  <r>
    <x v="5"/>
    <x v="141"/>
    <x v="11"/>
    <x v="0"/>
    <s v="H"/>
    <x v="822"/>
    <n v="6803"/>
    <n v="421.89"/>
    <n v="364.69"/>
    <n v="2870117.67"/>
    <n v="2480986.0699999998"/>
    <n v="389131.6"/>
    <x v="5"/>
    <n v="1"/>
  </r>
  <r>
    <x v="2"/>
    <x v="100"/>
    <x v="5"/>
    <x v="0"/>
    <s v="H"/>
    <x v="572"/>
    <n v="2830"/>
    <n v="109.28"/>
    <n v="35.840000000000003"/>
    <n v="309262.40000000002"/>
    <n v="101427.2"/>
    <n v="207835.2"/>
    <x v="1"/>
    <n v="8"/>
  </r>
  <r>
    <x v="0"/>
    <x v="76"/>
    <x v="5"/>
    <x v="1"/>
    <s v="M"/>
    <x v="214"/>
    <n v="9092"/>
    <n v="109.28"/>
    <n v="35.840000000000003"/>
    <n v="993573.76"/>
    <n v="325857.28000000003"/>
    <n v="667716.48"/>
    <x v="1"/>
    <n v="8"/>
  </r>
  <r>
    <x v="5"/>
    <x v="47"/>
    <x v="11"/>
    <x v="0"/>
    <s v="C"/>
    <x v="823"/>
    <n v="9344"/>
    <n v="421.89"/>
    <n v="364.69"/>
    <n v="3942140.16"/>
    <n v="3407663.36"/>
    <n v="534476.80000000005"/>
    <x v="5"/>
    <n v="12"/>
  </r>
  <r>
    <x v="3"/>
    <x v="33"/>
    <x v="7"/>
    <x v="1"/>
    <s v="H"/>
    <x v="824"/>
    <n v="9372"/>
    <n v="668.27"/>
    <n v="502.54"/>
    <n v="6263026.4400000004"/>
    <n v="4709804.88"/>
    <n v="1553221.56"/>
    <x v="3"/>
    <n v="1"/>
  </r>
  <r>
    <x v="0"/>
    <x v="106"/>
    <x v="9"/>
    <x v="0"/>
    <s v="M"/>
    <x v="629"/>
    <n v="1993"/>
    <n v="47.45"/>
    <n v="31.79"/>
    <n v="94567.85"/>
    <n v="63357.47"/>
    <n v="31210.38"/>
    <x v="7"/>
    <n v="2"/>
  </r>
  <r>
    <x v="3"/>
    <x v="38"/>
    <x v="9"/>
    <x v="1"/>
    <s v="C"/>
    <x v="825"/>
    <n v="2057"/>
    <n v="47.45"/>
    <n v="31.79"/>
    <n v="97604.65"/>
    <n v="65392.03"/>
    <n v="32212.62"/>
    <x v="1"/>
    <n v="12"/>
  </r>
  <r>
    <x v="4"/>
    <x v="53"/>
    <x v="3"/>
    <x v="1"/>
    <s v="L"/>
    <x v="826"/>
    <n v="1443"/>
    <n v="205.7"/>
    <n v="117.11"/>
    <n v="296825.09999999998"/>
    <n v="168989.73"/>
    <n v="127835.37"/>
    <x v="0"/>
    <n v="8"/>
  </r>
  <r>
    <x v="6"/>
    <x v="8"/>
    <x v="9"/>
    <x v="0"/>
    <s v="H"/>
    <x v="827"/>
    <n v="4062"/>
    <n v="47.45"/>
    <n v="31.79"/>
    <n v="192741.9"/>
    <n v="129130.98"/>
    <n v="63610.92"/>
    <x v="2"/>
    <n v="4"/>
  </r>
  <r>
    <x v="6"/>
    <x v="8"/>
    <x v="5"/>
    <x v="0"/>
    <s v="M"/>
    <x v="253"/>
    <n v="856"/>
    <n v="109.28"/>
    <n v="35.840000000000003"/>
    <n v="93543.679999999993"/>
    <n v="30679.040000000001"/>
    <n v="62864.639999999999"/>
    <x v="5"/>
    <n v="11"/>
  </r>
  <r>
    <x v="4"/>
    <x v="132"/>
    <x v="6"/>
    <x v="1"/>
    <s v="H"/>
    <x v="828"/>
    <n v="4800"/>
    <n v="152.58000000000001"/>
    <n v="97.44"/>
    <n v="732384"/>
    <n v="467712"/>
    <n v="264672"/>
    <x v="2"/>
    <n v="5"/>
  </r>
  <r>
    <x v="0"/>
    <x v="146"/>
    <x v="8"/>
    <x v="0"/>
    <s v="M"/>
    <x v="829"/>
    <n v="5898"/>
    <n v="651.21"/>
    <n v="524.96"/>
    <n v="3840836.58"/>
    <n v="3096214.08"/>
    <n v="744622.5"/>
    <x v="6"/>
    <n v="8"/>
  </r>
  <r>
    <x v="3"/>
    <x v="118"/>
    <x v="10"/>
    <x v="0"/>
    <s v="H"/>
    <x v="830"/>
    <n v="6186"/>
    <n v="81.73"/>
    <n v="56.67"/>
    <n v="505581.78"/>
    <n v="350560.62"/>
    <n v="155021.16"/>
    <x v="0"/>
    <n v="12"/>
  </r>
  <r>
    <x v="3"/>
    <x v="71"/>
    <x v="8"/>
    <x v="1"/>
    <s v="C"/>
    <x v="603"/>
    <n v="4732"/>
    <n v="651.21"/>
    <n v="524.96"/>
    <n v="3081525.72"/>
    <n v="2484110.7200000002"/>
    <n v="597415"/>
    <x v="6"/>
    <n v="2"/>
  </r>
  <r>
    <x v="2"/>
    <x v="20"/>
    <x v="5"/>
    <x v="0"/>
    <s v="H"/>
    <x v="831"/>
    <n v="2633"/>
    <n v="109.28"/>
    <n v="35.840000000000003"/>
    <n v="287734.24"/>
    <n v="94366.720000000001"/>
    <n v="193367.52"/>
    <x v="2"/>
    <n v="9"/>
  </r>
  <r>
    <x v="6"/>
    <x v="133"/>
    <x v="7"/>
    <x v="0"/>
    <s v="L"/>
    <x v="832"/>
    <n v="8021"/>
    <n v="668.27"/>
    <n v="502.54"/>
    <n v="5360193.67"/>
    <n v="4030873.34"/>
    <n v="1329320.33"/>
    <x v="2"/>
    <n v="11"/>
  </r>
  <r>
    <x v="4"/>
    <x v="161"/>
    <x v="6"/>
    <x v="0"/>
    <s v="M"/>
    <x v="833"/>
    <n v="1057"/>
    <n v="152.58000000000001"/>
    <n v="97.44"/>
    <n v="161277.06"/>
    <n v="102994.08"/>
    <n v="58282.98"/>
    <x v="5"/>
    <n v="12"/>
  </r>
  <r>
    <x v="6"/>
    <x v="8"/>
    <x v="3"/>
    <x v="1"/>
    <s v="L"/>
    <x v="834"/>
    <n v="8932"/>
    <n v="205.7"/>
    <n v="117.11"/>
    <n v="1837312.4"/>
    <n v="1046026.52"/>
    <n v="791285.88"/>
    <x v="7"/>
    <n v="3"/>
  </r>
  <r>
    <x v="3"/>
    <x v="51"/>
    <x v="9"/>
    <x v="1"/>
    <s v="L"/>
    <x v="65"/>
    <n v="870"/>
    <n v="47.45"/>
    <n v="31.79"/>
    <n v="41281.5"/>
    <n v="27657.3"/>
    <n v="13624.2"/>
    <x v="5"/>
    <n v="3"/>
  </r>
  <r>
    <x v="3"/>
    <x v="62"/>
    <x v="3"/>
    <x v="0"/>
    <s v="H"/>
    <x v="835"/>
    <n v="3126"/>
    <n v="205.7"/>
    <n v="117.11"/>
    <n v="643018.19999999995"/>
    <n v="366085.86"/>
    <n v="276932.34000000003"/>
    <x v="4"/>
    <n v="12"/>
  </r>
  <r>
    <x v="4"/>
    <x v="132"/>
    <x v="9"/>
    <x v="0"/>
    <s v="L"/>
    <x v="836"/>
    <n v="3987"/>
    <n v="47.45"/>
    <n v="31.79"/>
    <n v="189183.15"/>
    <n v="126746.73"/>
    <n v="62436.42"/>
    <x v="7"/>
    <n v="2"/>
  </r>
  <r>
    <x v="6"/>
    <x v="156"/>
    <x v="2"/>
    <x v="1"/>
    <s v="L"/>
    <x v="664"/>
    <n v="8769"/>
    <n v="255.28"/>
    <n v="159.41999999999999"/>
    <n v="2238550.3199999998"/>
    <n v="1397953.98"/>
    <n v="840596.34"/>
    <x v="2"/>
    <n v="11"/>
  </r>
  <r>
    <x v="2"/>
    <x v="45"/>
    <x v="11"/>
    <x v="0"/>
    <s v="C"/>
    <x v="837"/>
    <n v="4821"/>
    <n v="421.89"/>
    <n v="364.69"/>
    <n v="2033931.69"/>
    <n v="1758170.49"/>
    <n v="275761.2"/>
    <x v="7"/>
    <n v="4"/>
  </r>
  <r>
    <x v="0"/>
    <x v="169"/>
    <x v="6"/>
    <x v="0"/>
    <s v="C"/>
    <x v="838"/>
    <n v="6524"/>
    <n v="152.58000000000001"/>
    <n v="97.44"/>
    <n v="995431.92"/>
    <n v="635698.56000000006"/>
    <n v="359733.36"/>
    <x v="3"/>
    <n v="4"/>
  </r>
  <r>
    <x v="4"/>
    <x v="111"/>
    <x v="2"/>
    <x v="0"/>
    <s v="H"/>
    <x v="839"/>
    <n v="288"/>
    <n v="255.28"/>
    <n v="159.41999999999999"/>
    <n v="73520.639999999999"/>
    <n v="45912.959999999999"/>
    <n v="27607.68"/>
    <x v="1"/>
    <n v="8"/>
  </r>
  <r>
    <x v="0"/>
    <x v="79"/>
    <x v="1"/>
    <x v="1"/>
    <s v="C"/>
    <x v="68"/>
    <n v="9556"/>
    <n v="154.06"/>
    <n v="90.93"/>
    <n v="1472197.36"/>
    <n v="868927.08"/>
    <n v="603270.28"/>
    <x v="1"/>
    <n v="5"/>
  </r>
  <r>
    <x v="4"/>
    <x v="126"/>
    <x v="7"/>
    <x v="0"/>
    <s v="L"/>
    <x v="840"/>
    <n v="9801"/>
    <n v="668.27"/>
    <n v="502.54"/>
    <n v="6549714.2699999996"/>
    <n v="4925394.54"/>
    <n v="1624319.73"/>
    <x v="2"/>
    <n v="1"/>
  </r>
  <r>
    <x v="4"/>
    <x v="46"/>
    <x v="3"/>
    <x v="0"/>
    <s v="C"/>
    <x v="208"/>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1E98B4-B942-4AA2-B3DE-5805B6E474B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2" firstHeaderRow="1" firstDataRow="1" firstDataCol="1"/>
  <pivotFields count="14">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h="1" x="9"/>
        <item h="1" x="3"/>
        <item h="1" x="5"/>
        <item h="1" x="0"/>
        <item h="1" x="4"/>
        <item h="1" x="7"/>
        <item h="1" x="11"/>
        <item h="1" x="8"/>
        <item h="1" x="10"/>
        <item h="1" x="6"/>
        <item h="1" x="1"/>
        <item t="default"/>
      </items>
    </pivotField>
    <pivotField showAll="0">
      <items count="3">
        <item x="0"/>
        <item x="1"/>
        <item t="default"/>
      </items>
    </pivotField>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2"/>
  </rowFields>
  <rowItems count="9">
    <i>
      <x/>
    </i>
    <i>
      <x v="1"/>
    </i>
    <i>
      <x v="2"/>
    </i>
    <i>
      <x v="3"/>
    </i>
    <i>
      <x v="4"/>
    </i>
    <i>
      <x v="5"/>
    </i>
    <i>
      <x v="6"/>
    </i>
    <i>
      <x v="7"/>
    </i>
    <i t="grand">
      <x/>
    </i>
  </rowItems>
  <colItems count="1">
    <i/>
  </colItems>
  <dataFields count="1">
    <dataField name="Sum of Total Revenue" fld="9" baseField="0" baseItem="0"/>
  </dataFields>
  <chartFormats count="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4327F-ABFA-4F33-9EF5-5D706A676FD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Items">
  <location ref="A3:B9" firstHeaderRow="1" firstDataRow="1" firstDataCol="1"/>
  <pivotFields count="14">
    <pivotField showAll="0">
      <items count="8">
        <item x="2"/>
        <item x="6"/>
        <item x="5"/>
        <item x="4"/>
        <item x="0"/>
        <item x="1"/>
        <item x="3"/>
        <item t="default"/>
      </items>
    </pivotField>
    <pivotField showAll="0"/>
    <pivotField axis="axisRow" showAll="0" measureFilter="1" sortType="a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pivotField dataField="1" showAll="0"/>
    <pivotField showAll="0"/>
    <pivotField showAll="0"/>
    <pivotField showAll="0"/>
    <pivotField showAll="0"/>
    <pivotField showAll="0"/>
    <pivotField showAll="0"/>
    <pivotField showAll="0"/>
  </pivotFields>
  <rowFields count="1">
    <field x="2"/>
  </rowFields>
  <rowItems count="6">
    <i>
      <x/>
    </i>
    <i>
      <x v="8"/>
    </i>
    <i>
      <x v="11"/>
    </i>
    <i>
      <x v="9"/>
    </i>
    <i>
      <x v="1"/>
    </i>
    <i t="grand">
      <x/>
    </i>
  </rowItems>
  <colItems count="1">
    <i/>
  </colItems>
  <dataFields count="1">
    <dataField name="Sum of Units Sold" fld="6" baseField="0" baseItem="0"/>
  </dataField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C44467-7DA3-48E9-AEBF-842E713A37B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1" firstHeaderRow="0" firstDataRow="1" firstDataCol="1"/>
  <pivotFields count="14">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h="1" x="9"/>
        <item h="1" x="3"/>
        <item h="1" x="5"/>
        <item h="1" x="0"/>
        <item h="1" x="4"/>
        <item h="1" x="7"/>
        <item h="1" x="11"/>
        <item h="1" x="8"/>
        <item h="1" x="10"/>
        <item h="1" x="6"/>
        <item h="1" x="1"/>
        <item t="default"/>
      </items>
    </pivotField>
    <pivotField showAll="0">
      <items count="3">
        <item x="0"/>
        <item x="1"/>
        <item t="default"/>
      </items>
    </pivotField>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9" baseField="0" baseItem="0"/>
    <dataField name="Sum of Total Cost" fld="10"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149B94-B3AE-4BA8-A274-6A79D8498AB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 firstHeaderRow="1" firstDataRow="1" firstDataCol="1"/>
  <pivotFields count="14">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h="1" x="9"/>
        <item h="1" x="3"/>
        <item h="1" x="5"/>
        <item h="1" x="0"/>
        <item h="1" x="4"/>
        <item h="1" x="7"/>
        <item h="1" x="11"/>
        <item h="1" x="8"/>
        <item h="1" x="10"/>
        <item h="1" x="6"/>
        <item h="1"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2">
    <i>
      <x/>
    </i>
    <i t="grand">
      <x/>
    </i>
  </rowItems>
  <colItems count="1">
    <i/>
  </colItems>
  <dataFields count="1">
    <dataField name="Sum of Total Revenue" fld="9" baseField="0" baseItem="0"/>
  </dataFields>
  <chartFormats count="2">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F98FAA-5021-4D71-B81D-1EC6F43ADB3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6" firstHeaderRow="1" firstDataRow="1" firstDataCol="1"/>
  <pivotFields count="14">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h="1" x="9"/>
        <item h="1" x="3"/>
        <item h="1" x="5"/>
        <item h="1" x="0"/>
        <item h="1" x="4"/>
        <item h="1" x="7"/>
        <item h="1" x="11"/>
        <item h="1" x="8"/>
        <item h="1" x="10"/>
        <item h="1" x="6"/>
        <item h="1" x="1"/>
        <item t="default"/>
      </items>
    </pivotField>
    <pivotField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pivotFields>
  <rowFields count="1">
    <field x="5"/>
  </rowFields>
  <rowItems count="13">
    <i>
      <x v="1"/>
    </i>
    <i>
      <x v="2"/>
    </i>
    <i>
      <x v="3"/>
    </i>
    <i>
      <x v="4"/>
    </i>
    <i>
      <x v="5"/>
    </i>
    <i>
      <x v="6"/>
    </i>
    <i>
      <x v="7"/>
    </i>
    <i>
      <x v="8"/>
    </i>
    <i>
      <x v="9"/>
    </i>
    <i>
      <x v="10"/>
    </i>
    <i>
      <x v="11"/>
    </i>
    <i>
      <x v="12"/>
    </i>
    <i t="grand">
      <x/>
    </i>
  </rowItems>
  <colItems count="1">
    <i/>
  </colItems>
  <dataFields count="1">
    <dataField name="Sum of Total Revenue" fld="9" baseField="0" baseItem="0"/>
  </dataFields>
  <chartFormats count="3">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CDD14A-DB11-4594-9A5A-2C85DD224D0C}"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9" firstHeaderRow="1" firstDataRow="1" firstDataCol="1"/>
  <pivotFields count="14">
    <pivotField showAll="0">
      <items count="8">
        <item x="2"/>
        <item x="6"/>
        <item x="5"/>
        <item x="4"/>
        <item x="0"/>
        <item x="1"/>
        <item x="3"/>
        <item t="default"/>
      </items>
    </pivotField>
    <pivotField showAll="0">
      <items count="186">
        <item h="1" x="72"/>
        <item h="1" x="89"/>
        <item h="1" x="19"/>
        <item h="1" x="121"/>
        <item h="1" x="144"/>
        <item h="1" x="123"/>
        <item h="1" x="4"/>
        <item h="1" x="167"/>
        <item h="1" x="53"/>
        <item h="1" x="169"/>
        <item h="1" x="106"/>
        <item h="1" x="82"/>
        <item h="1" x="170"/>
        <item h="1" x="30"/>
        <item h="1" x="130"/>
        <item h="1" x="120"/>
        <item h="1" x="25"/>
        <item x="36"/>
        <item h="1" x="176"/>
        <item h="1" x="48"/>
        <item h="1" x="100"/>
        <item h="1" x="18"/>
        <item h="1" x="116"/>
        <item h="1" x="38"/>
        <item h="1" x="163"/>
        <item h="1" x="104"/>
        <item h="1" x="1"/>
        <item h="1" x="15"/>
        <item h="1" x="33"/>
        <item h="1" x="3"/>
        <item h="1" x="80"/>
        <item h="1" x="118"/>
        <item h="1" x="138"/>
        <item h="1" x="131"/>
        <item h="1" x="40"/>
        <item h="1" x="66"/>
        <item h="1" x="77"/>
        <item h="1" x="67"/>
        <item h="1" x="71"/>
        <item h="1" x="143"/>
        <item h="1" x="149"/>
        <item h="1" x="178"/>
        <item h="1" x="147"/>
        <item h="1" x="75"/>
        <item h="1" x="83"/>
        <item h="1" x="69"/>
        <item h="1" x="26"/>
        <item h="1" x="5"/>
        <item h="1" x="13"/>
        <item h="1" x="112"/>
        <item h="1" x="17"/>
        <item h="1" x="8"/>
        <item h="1" x="126"/>
        <item h="1" x="183"/>
        <item h="1" x="74"/>
        <item h="1" x="111"/>
        <item h="1" x="93"/>
        <item h="1" x="90"/>
        <item h="1" x="10"/>
        <item h="1" x="14"/>
        <item h="1" x="21"/>
        <item h="1" x="141"/>
        <item h="1" x="135"/>
        <item h="1" x="31"/>
        <item h="1" x="179"/>
        <item h="1" x="24"/>
        <item h="1" x="107"/>
        <item h="1" x="56"/>
        <item h="1" x="54"/>
        <item h="1" x="165"/>
        <item h="1" x="119"/>
        <item h="1" x="108"/>
        <item h="1" x="87"/>
        <item h="1" x="35"/>
        <item h="1" x="44"/>
        <item h="1" x="7"/>
        <item h="1" x="2"/>
        <item h="1" x="76"/>
        <item h="1" x="166"/>
        <item h="1" x="64"/>
        <item h="1" x="117"/>
        <item h="1" x="174"/>
        <item h="1" x="171"/>
        <item h="1" x="164"/>
        <item h="1" x="34"/>
        <item h="1" x="175"/>
        <item h="1" x="110"/>
        <item h="1" x="109"/>
        <item h="1" x="62"/>
        <item h="1" x="0"/>
        <item h="1" x="139"/>
        <item h="1" x="102"/>
        <item h="1" x="55"/>
        <item h="1" x="92"/>
        <item h="1" x="41"/>
        <item h="1" x="78"/>
        <item h="1" x="42"/>
        <item h="1" x="12"/>
        <item h="1" x="51"/>
        <item h="1" x="150"/>
        <item h="1" x="85"/>
        <item h="1" x="154"/>
        <item h="1" x="22"/>
        <item h="1" x="113"/>
        <item h="1" x="105"/>
        <item h="1" x="161"/>
        <item h="1" x="20"/>
        <item h="1" x="6"/>
        <item h="1" x="23"/>
        <item h="1" x="128"/>
        <item h="1" x="124"/>
        <item h="1" x="95"/>
        <item h="1" x="125"/>
        <item h="1" x="45"/>
        <item h="1" x="173"/>
        <item h="1" x="155"/>
        <item h="1" x="101"/>
        <item h="1" x="52"/>
        <item h="1" x="114"/>
        <item h="1" x="145"/>
        <item h="1" x="97"/>
        <item h="1" x="98"/>
        <item h="1" x="158"/>
        <item h="1" x="133"/>
        <item h="1" x="47"/>
        <item h="1" x="127"/>
        <item h="1" x="68"/>
        <item h="1" x="94"/>
        <item h="1" x="46"/>
        <item h="1" x="57"/>
        <item h="1" x="103"/>
        <item h="1" x="50"/>
        <item h="1" x="136"/>
        <item h="1" x="65"/>
        <item h="1" x="162"/>
        <item h="1" x="91"/>
        <item h="1" x="180"/>
        <item h="1" x="156"/>
        <item h="1" x="172"/>
        <item h="1" x="159"/>
        <item h="1" x="153"/>
        <item h="1" x="16"/>
        <item h="1" x="99"/>
        <item h="1" x="137"/>
        <item h="1" x="181"/>
        <item h="1" x="157"/>
        <item h="1" x="122"/>
        <item h="1" x="134"/>
        <item h="1" x="115"/>
        <item h="1" x="81"/>
        <item h="1" x="88"/>
        <item h="1" x="63"/>
        <item h="1" x="58"/>
        <item h="1" x="129"/>
        <item h="1" x="177"/>
        <item h="1" x="11"/>
        <item h="1" x="27"/>
        <item h="1" x="29"/>
        <item h="1" x="132"/>
        <item h="1" x="168"/>
        <item h="1" x="86"/>
        <item h="1" x="152"/>
        <item h="1" x="49"/>
        <item h="1" x="142"/>
        <item h="1" x="151"/>
        <item h="1" x="184"/>
        <item h="1" x="9"/>
        <item h="1" x="70"/>
        <item h="1" x="28"/>
        <item h="1" x="60"/>
        <item h="1" x="32"/>
        <item h="1" x="160"/>
        <item h="1" x="73"/>
        <item h="1" x="140"/>
        <item h="1" x="39"/>
        <item h="1" x="79"/>
        <item h="1" x="59"/>
        <item h="1" x="61"/>
        <item h="1" x="43"/>
        <item h="1" x="37"/>
        <item h="1" x="148"/>
        <item h="1" x="84"/>
        <item h="1" x="146"/>
        <item h="1" x="182"/>
        <item h="1" x="96"/>
        <item t="default"/>
      </items>
    </pivotField>
    <pivotField showAll="0">
      <items count="13">
        <item x="2"/>
        <item x="9"/>
        <item x="3"/>
        <item x="5"/>
        <item x="0"/>
        <item x="4"/>
        <item x="7"/>
        <item x="11"/>
        <item x="8"/>
        <item x="10"/>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2"/>
  </rowFields>
  <rowItems count="6">
    <i>
      <x v="1"/>
    </i>
    <i>
      <x v="2"/>
    </i>
    <i>
      <x v="4"/>
    </i>
    <i>
      <x v="5"/>
    </i>
    <i>
      <x v="6"/>
    </i>
    <i t="grand">
      <x/>
    </i>
  </rowItems>
  <colItems count="1">
    <i/>
  </colItems>
  <dataFields count="1">
    <dataField name="Sum of Total Profit"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4CDD6D-534C-4CDB-84F9-8ACA640169DF}"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A3:B9" firstHeaderRow="1" firstDataRow="1" firstDataCol="1"/>
  <pivotFields count="14">
    <pivotField showAll="0">
      <items count="8">
        <item x="2"/>
        <item x="6"/>
        <item x="5"/>
        <item x="4"/>
        <item x="0"/>
        <item x="1"/>
        <item x="3"/>
        <item t="default"/>
      </items>
    </pivotField>
    <pivotField showAll="0"/>
    <pivotField axis="axisRow" showAll="0" measureFilter="1" sortType="a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s>
  <rowFields count="1">
    <field x="2"/>
  </rowFields>
  <rowItems count="6">
    <i>
      <x v="2"/>
    </i>
    <i>
      <x/>
    </i>
    <i>
      <x v="8"/>
    </i>
    <i>
      <x v="6"/>
    </i>
    <i>
      <x v="4"/>
    </i>
    <i t="grand">
      <x/>
    </i>
  </rowItems>
  <colItems count="1">
    <i/>
  </colItems>
  <dataFields count="1">
    <dataField name="Sum of Total Profit" fld="11" baseField="0" baseItem="0"/>
  </dataFields>
  <chartFormats count="3">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AB4743-36FB-486E-B5E5-237FFB9578E2}"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6" firstHeaderRow="1" firstDataRow="1" firstDataCol="1"/>
  <pivotFields count="14">
    <pivotField showAll="0">
      <items count="8">
        <item x="2"/>
        <item x="6"/>
        <item x="5"/>
        <item x="4"/>
        <item x="0"/>
        <item x="1"/>
        <item x="3"/>
        <item t="default"/>
      </items>
    </pivotField>
    <pivotField showAll="0">
      <items count="186">
        <item h="1" x="72"/>
        <item h="1" x="89"/>
        <item h="1" x="19"/>
        <item h="1" x="121"/>
        <item h="1" x="144"/>
        <item h="1" x="123"/>
        <item h="1" x="4"/>
        <item h="1" x="167"/>
        <item h="1" x="53"/>
        <item h="1" x="169"/>
        <item h="1" x="106"/>
        <item h="1" x="82"/>
        <item h="1" x="170"/>
        <item h="1" x="30"/>
        <item h="1" x="130"/>
        <item h="1" x="120"/>
        <item h="1" x="25"/>
        <item x="36"/>
        <item h="1" x="176"/>
        <item h="1" x="48"/>
        <item h="1" x="100"/>
        <item h="1" x="18"/>
        <item h="1" x="116"/>
        <item h="1" x="38"/>
        <item h="1" x="163"/>
        <item h="1" x="104"/>
        <item h="1" x="1"/>
        <item h="1" x="15"/>
        <item h="1" x="33"/>
        <item h="1" x="3"/>
        <item h="1" x="80"/>
        <item h="1" x="118"/>
        <item h="1" x="138"/>
        <item h="1" x="131"/>
        <item h="1" x="40"/>
        <item h="1" x="66"/>
        <item h="1" x="77"/>
        <item h="1" x="67"/>
        <item h="1" x="71"/>
        <item h="1" x="143"/>
        <item h="1" x="149"/>
        <item h="1" x="178"/>
        <item h="1" x="147"/>
        <item h="1" x="75"/>
        <item h="1" x="83"/>
        <item h="1" x="69"/>
        <item h="1" x="26"/>
        <item h="1" x="5"/>
        <item h="1" x="13"/>
        <item h="1" x="112"/>
        <item h="1" x="17"/>
        <item h="1" x="8"/>
        <item h="1" x="126"/>
        <item h="1" x="183"/>
        <item h="1" x="74"/>
        <item h="1" x="111"/>
        <item h="1" x="93"/>
        <item h="1" x="90"/>
        <item h="1" x="10"/>
        <item h="1" x="14"/>
        <item h="1" x="21"/>
        <item h="1" x="141"/>
        <item h="1" x="135"/>
        <item h="1" x="31"/>
        <item h="1" x="179"/>
        <item h="1" x="24"/>
        <item h="1" x="107"/>
        <item h="1" x="56"/>
        <item h="1" x="54"/>
        <item h="1" x="165"/>
        <item h="1" x="119"/>
        <item h="1" x="108"/>
        <item h="1" x="87"/>
        <item h="1" x="35"/>
        <item h="1" x="44"/>
        <item h="1" x="7"/>
        <item h="1" x="2"/>
        <item h="1" x="76"/>
        <item h="1" x="166"/>
        <item h="1" x="64"/>
        <item h="1" x="117"/>
        <item h="1" x="174"/>
        <item h="1" x="171"/>
        <item h="1" x="164"/>
        <item h="1" x="34"/>
        <item h="1" x="175"/>
        <item h="1" x="110"/>
        <item h="1" x="109"/>
        <item h="1" x="62"/>
        <item h="1" x="0"/>
        <item h="1" x="139"/>
        <item h="1" x="102"/>
        <item h="1" x="55"/>
        <item h="1" x="92"/>
        <item h="1" x="41"/>
        <item h="1" x="78"/>
        <item h="1" x="42"/>
        <item h="1" x="12"/>
        <item h="1" x="51"/>
        <item h="1" x="150"/>
        <item h="1" x="85"/>
        <item h="1" x="154"/>
        <item h="1" x="22"/>
        <item h="1" x="113"/>
        <item h="1" x="105"/>
        <item h="1" x="161"/>
        <item h="1" x="20"/>
        <item h="1" x="6"/>
        <item h="1" x="23"/>
        <item h="1" x="128"/>
        <item h="1" x="124"/>
        <item h="1" x="95"/>
        <item h="1" x="125"/>
        <item h="1" x="45"/>
        <item h="1" x="173"/>
        <item h="1" x="155"/>
        <item h="1" x="101"/>
        <item h="1" x="52"/>
        <item h="1" x="114"/>
        <item h="1" x="145"/>
        <item h="1" x="97"/>
        <item h="1" x="98"/>
        <item h="1" x="158"/>
        <item h="1" x="133"/>
        <item h="1" x="47"/>
        <item h="1" x="127"/>
        <item h="1" x="68"/>
        <item h="1" x="94"/>
        <item h="1" x="46"/>
        <item h="1" x="57"/>
        <item h="1" x="103"/>
        <item h="1" x="50"/>
        <item h="1" x="136"/>
        <item h="1" x="65"/>
        <item h="1" x="162"/>
        <item h="1" x="91"/>
        <item h="1" x="180"/>
        <item h="1" x="156"/>
        <item h="1" x="172"/>
        <item h="1" x="159"/>
        <item h="1" x="153"/>
        <item h="1" x="16"/>
        <item h="1" x="99"/>
        <item h="1" x="137"/>
        <item h="1" x="181"/>
        <item h="1" x="157"/>
        <item h="1" x="122"/>
        <item h="1" x="134"/>
        <item h="1" x="115"/>
        <item h="1" x="81"/>
        <item h="1" x="88"/>
        <item h="1" x="63"/>
        <item h="1" x="58"/>
        <item h="1" x="129"/>
        <item h="1" x="177"/>
        <item h="1" x="11"/>
        <item h="1" x="27"/>
        <item h="1" x="29"/>
        <item h="1" x="132"/>
        <item h="1" x="168"/>
        <item h="1" x="86"/>
        <item h="1" x="152"/>
        <item h="1" x="49"/>
        <item h="1" x="142"/>
        <item h="1" x="151"/>
        <item h="1" x="184"/>
        <item h="1" x="9"/>
        <item h="1" x="70"/>
        <item h="1" x="28"/>
        <item h="1" x="60"/>
        <item h="1" x="32"/>
        <item h="1" x="160"/>
        <item h="1" x="73"/>
        <item h="1" x="140"/>
        <item h="1" x="39"/>
        <item h="1" x="79"/>
        <item h="1" x="59"/>
        <item h="1" x="61"/>
        <item h="1" x="43"/>
        <item h="1" x="37"/>
        <item h="1" x="148"/>
        <item h="1" x="84"/>
        <item h="1" x="146"/>
        <item h="1" x="182"/>
        <item h="1" x="96"/>
        <item t="default"/>
      </items>
    </pivotField>
    <pivotField showAll="0">
      <items count="13">
        <item x="2"/>
        <item x="9"/>
        <item x="3"/>
        <item x="5"/>
        <item x="0"/>
        <item x="4"/>
        <item x="7"/>
        <item x="11"/>
        <item x="8"/>
        <item x="10"/>
        <item x="6"/>
        <item x="1"/>
        <item t="default"/>
      </items>
    </pivotField>
    <pivotField axis="axisRow"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s>
  <rowFields count="1">
    <field x="3"/>
  </rowFields>
  <rowItems count="3">
    <i>
      <x/>
    </i>
    <i>
      <x v="1"/>
    </i>
    <i t="grand">
      <x/>
    </i>
  </rowItems>
  <colItems count="1">
    <i/>
  </colItems>
  <dataFields count="1">
    <dataField name="Sum of Total Profit" fld="11" baseField="0" baseItem="0"/>
  </dataFields>
  <chartFormats count="6">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3" count="1" selected="0">
            <x v="0"/>
          </reference>
        </references>
      </pivotArea>
    </chartFormat>
    <chartFormat chart="6" format="5">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78969312-661A-4ED4-85CA-9C839CAC8090}" autoFormatId="16" applyNumberFormats="0" applyBorderFormats="0" applyFontFormats="0" applyPatternFormats="0" applyAlignmentFormats="0" applyWidthHeightFormats="0">
  <queryTableRefresh nextId="15">
    <queryTableFields count="14">
      <queryTableField id="1" name="Region" tableColumnId="1"/>
      <queryTableField id="2" name="Country" tableColumnId="2"/>
      <queryTableField id="3" name="Item Type" tableColumnId="3"/>
      <queryTableField id="4" name="Sales Channel" tableColumnId="4"/>
      <queryTableField id="5" name="Order Priority" tableColumnId="5"/>
      <queryTableField id="6" name="Order Date" tableColumnId="6"/>
      <queryTableField id="7" name="Units Sold" tableColumnId="7"/>
      <queryTableField id="8" name="Unit Price" tableColumnId="8"/>
      <queryTableField id="9" name="Unit Cost" tableColumnId="9"/>
      <queryTableField id="10" name="Total Revenue" tableColumnId="10"/>
      <queryTableField id="11" name="Total Cost" tableColumnId="11"/>
      <queryTableField id="12" name="Total Profit" tableColumnId="12"/>
      <queryTableField id="13" name="Order_Year" tableColumnId="13"/>
      <queryTableField id="14" name="Order_month"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E1F6D4-9783-41D0-8B5C-0606393F2409}" sourceName="Region">
  <pivotTables>
    <pivotTable tabId="11" name="PivotTable1"/>
    <pivotTable tabId="5" name="PivotTable4"/>
    <pivotTable tabId="7" name="PivotTable6"/>
    <pivotTable tabId="4" name="PivotTable2"/>
    <pivotTable tabId="3" name="PivotTable1"/>
  </pivotTables>
  <data>
    <tabular pivotCacheId="941233089">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58CD3D-69B0-4A82-9AF0-46A947FD0DB9}" sourceName="Country">
  <pivotTables>
    <pivotTable tabId="11" name="PivotTable1"/>
    <pivotTable tabId="5" name="PivotTable4"/>
    <pivotTable tabId="7" name="PivotTable6"/>
    <pivotTable tabId="3" name="PivotTable1"/>
  </pivotTables>
  <data>
    <tabular pivotCacheId="941233089">
      <items count="185">
        <i x="72" s="1"/>
        <i x="89" s="1"/>
        <i x="19" s="1"/>
        <i x="121" s="1"/>
        <i x="106" s="1"/>
        <i x="82" s="1"/>
        <i x="30" s="1"/>
        <i x="130" s="1"/>
        <i x="100" s="1"/>
        <i x="18" s="1"/>
        <i x="38" s="1"/>
        <i x="163" s="1"/>
        <i x="33" s="1"/>
        <i x="3" s="1"/>
        <i x="67" s="1"/>
        <i x="71" s="1"/>
        <i x="149" s="1"/>
        <i x="83" s="1"/>
        <i x="13" s="1"/>
        <i x="74" s="1"/>
        <i x="111" s="1"/>
        <i x="93" s="1"/>
        <i x="90" s="1"/>
        <i x="10" s="1"/>
        <i x="14" s="1"/>
        <i x="21" s="1"/>
        <i x="141" s="1"/>
        <i x="135" s="1"/>
        <i x="179" s="1"/>
        <i x="119" s="1"/>
        <i x="35" s="1"/>
        <i x="2" s="1"/>
        <i x="166" s="1"/>
        <i x="117" s="1"/>
        <i x="174" s="1"/>
        <i x="164" s="1"/>
        <i x="109" s="1"/>
        <i x="0" s="1"/>
        <i x="55" s="1"/>
        <i x="78" s="1"/>
        <i x="42" s="1"/>
        <i x="51" s="1"/>
        <i x="113" s="1"/>
        <i x="105" s="1"/>
        <i x="155" s="1"/>
        <i x="52" s="1"/>
        <i x="114" s="1"/>
        <i x="97" s="1"/>
        <i x="98" s="1"/>
        <i x="47" s="1"/>
        <i x="68" s="1"/>
        <i x="94" s="1"/>
        <i x="136" s="1"/>
        <i x="65" s="1"/>
        <i x="156" s="1"/>
        <i x="137" s="1"/>
        <i x="81" s="1"/>
        <i x="88" s="1"/>
        <i x="63" s="1"/>
        <i x="58" s="1"/>
        <i x="129" s="1"/>
        <i x="177" s="1"/>
        <i x="27" s="1"/>
        <i x="29" s="1"/>
        <i x="142" s="1"/>
        <i x="151" s="1"/>
        <i x="32" s="1"/>
        <i x="61" s="1"/>
        <i x="84" s="1"/>
        <i x="146" s="1"/>
        <i x="182" s="1"/>
        <i x="96" s="1"/>
        <i x="144" s="1" nd="1"/>
        <i x="123" s="1" nd="1"/>
        <i x="4" s="1" nd="1"/>
        <i x="167" s="1" nd="1"/>
        <i x="53" s="1" nd="1"/>
        <i x="169" s="1" nd="1"/>
        <i x="170" s="1" nd="1"/>
        <i x="120" s="1" nd="1"/>
        <i x="25" s="1" nd="1"/>
        <i x="36" s="1" nd="1"/>
        <i x="176" s="1" nd="1"/>
        <i x="48" s="1" nd="1"/>
        <i x="116" s="1" nd="1"/>
        <i x="104" s="1" nd="1"/>
        <i x="1" s="1" nd="1"/>
        <i x="15" s="1" nd="1"/>
        <i x="80" s="1" nd="1"/>
        <i x="118" s="1" nd="1"/>
        <i x="138" s="1" nd="1"/>
        <i x="131" s="1" nd="1"/>
        <i x="40" s="1" nd="1"/>
        <i x="66" s="1" nd="1"/>
        <i x="77" s="1" nd="1"/>
        <i x="143" s="1" nd="1"/>
        <i x="178" s="1" nd="1"/>
        <i x="147" s="1" nd="1"/>
        <i x="75" s="1" nd="1"/>
        <i x="69" s="1" nd="1"/>
        <i x="26" s="1" nd="1"/>
        <i x="5" s="1" nd="1"/>
        <i x="112" s="1" nd="1"/>
        <i x="17" s="1" nd="1"/>
        <i x="8" s="1" nd="1"/>
        <i x="126" s="1" nd="1"/>
        <i x="183" s="1" nd="1"/>
        <i x="31" s="1" nd="1"/>
        <i x="24" s="1" nd="1"/>
        <i x="107" s="1" nd="1"/>
        <i x="56" s="1" nd="1"/>
        <i x="54" s="1" nd="1"/>
        <i x="165" s="1" nd="1"/>
        <i x="108" s="1" nd="1"/>
        <i x="87" s="1" nd="1"/>
        <i x="44" s="1" nd="1"/>
        <i x="7" s="1" nd="1"/>
        <i x="76" s="1" nd="1"/>
        <i x="64" s="1" nd="1"/>
        <i x="171" s="1" nd="1"/>
        <i x="34" s="1" nd="1"/>
        <i x="175" s="1" nd="1"/>
        <i x="110" s="1" nd="1"/>
        <i x="62" s="1" nd="1"/>
        <i x="139" s="1" nd="1"/>
        <i x="102" s="1" nd="1"/>
        <i x="92" s="1" nd="1"/>
        <i x="41" s="1" nd="1"/>
        <i x="12" s="1" nd="1"/>
        <i x="150" s="1" nd="1"/>
        <i x="85" s="1" nd="1"/>
        <i x="154" s="1" nd="1"/>
        <i x="22" s="1" nd="1"/>
        <i x="161" s="1" nd="1"/>
        <i x="20" s="1" nd="1"/>
        <i x="6" s="1" nd="1"/>
        <i x="23" s="1" nd="1"/>
        <i x="128" s="1" nd="1"/>
        <i x="124" s="1" nd="1"/>
        <i x="95" s="1" nd="1"/>
        <i x="125" s="1" nd="1"/>
        <i x="45" s="1" nd="1"/>
        <i x="173" s="1" nd="1"/>
        <i x="101" s="1" nd="1"/>
        <i x="145" s="1" nd="1"/>
        <i x="158" s="1" nd="1"/>
        <i x="133" s="1" nd="1"/>
        <i x="127" s="1" nd="1"/>
        <i x="46" s="1" nd="1"/>
        <i x="57" s="1" nd="1"/>
        <i x="103" s="1" nd="1"/>
        <i x="50" s="1" nd="1"/>
        <i x="162" s="1" nd="1"/>
        <i x="91" s="1" nd="1"/>
        <i x="180" s="1" nd="1"/>
        <i x="172" s="1" nd="1"/>
        <i x="159" s="1" nd="1"/>
        <i x="153" s="1" nd="1"/>
        <i x="16" s="1" nd="1"/>
        <i x="99" s="1" nd="1"/>
        <i x="181" s="1" nd="1"/>
        <i x="157" s="1" nd="1"/>
        <i x="122" s="1" nd="1"/>
        <i x="134" s="1" nd="1"/>
        <i x="115" s="1" nd="1"/>
        <i x="11" s="1" nd="1"/>
        <i x="132" s="1" nd="1"/>
        <i x="168" s="1" nd="1"/>
        <i x="86" s="1" nd="1"/>
        <i x="152" s="1" nd="1"/>
        <i x="49" s="1" nd="1"/>
        <i x="184" s="1" nd="1"/>
        <i x="9" s="1" nd="1"/>
        <i x="70" s="1" nd="1"/>
        <i x="28" s="1" nd="1"/>
        <i x="60" s="1" nd="1"/>
        <i x="160" s="1" nd="1"/>
        <i x="73" s="1" nd="1"/>
        <i x="140" s="1" nd="1"/>
        <i x="39" s="1" nd="1"/>
        <i x="79" s="1" nd="1"/>
        <i x="59" s="1" nd="1"/>
        <i x="43" s="1" nd="1"/>
        <i x="37" s="1" nd="1"/>
        <i x="14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2BD6997-F06E-4327-8DBB-AE8FB5323390}" sourceName="Item Type">
  <pivotTables>
    <pivotTable tabId="11" name="PivotTable1"/>
    <pivotTable tabId="5" name="PivotTable4"/>
    <pivotTable tabId="7" name="PivotTable6"/>
    <pivotTable tabId="3" name="PivotTable1"/>
  </pivotTables>
  <data>
    <tabular pivotCacheId="941233089">
      <items count="12">
        <i x="2" s="1"/>
        <i x="9"/>
        <i x="3"/>
        <i x="5"/>
        <i x="0"/>
        <i x="4"/>
        <i x="7"/>
        <i x="11"/>
        <i x="8"/>
        <i x="10"/>
        <i x="6"/>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0B20BF1-1242-42D0-BA6C-092050947AED}" sourceName="Sales Channel">
  <pivotTables>
    <pivotTable tabId="11" name="PivotTable1"/>
    <pivotTable tabId="5" name="PivotTable4"/>
    <pivotTable tabId="7" name="PivotTable6"/>
    <pivotTable tabId="4" name="PivotTable2"/>
    <pivotTable tabId="3" name="PivotTable1"/>
  </pivotTables>
  <data>
    <tabular pivotCacheId="94123308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21384CF-AEF8-42CE-9821-6D09E8F7D9BC}" sourceName="Region">
  <pivotTables>
    <pivotTable tabId="28" name="PivotTable8"/>
    <pivotTable tabId="31" name="PivotTable10"/>
    <pivotTable tabId="29" name="PivotTable9"/>
  </pivotTables>
  <data>
    <tabular pivotCacheId="941233089">
      <items count="7">
        <i x="2" s="1"/>
        <i x="6" s="1"/>
        <i x="5" s="1"/>
        <i x="4"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198681A5-F023-4D9C-A091-1843255BAA7E}" sourceName="Country">
  <pivotTables>
    <pivotTable tabId="28" name="PivotTable8"/>
    <pivotTable tabId="31" name="PivotTable10"/>
  </pivotTables>
  <data>
    <tabular pivotCacheId="941233089">
      <items count="185">
        <i x="72"/>
        <i x="89"/>
        <i x="19"/>
        <i x="121"/>
        <i x="144"/>
        <i x="123"/>
        <i x="4"/>
        <i x="167"/>
        <i x="53"/>
        <i x="169"/>
        <i x="106"/>
        <i x="82"/>
        <i x="170"/>
        <i x="30"/>
        <i x="130"/>
        <i x="120"/>
        <i x="25"/>
        <i x="36" s="1"/>
        <i x="176"/>
        <i x="48"/>
        <i x="100"/>
        <i x="18"/>
        <i x="116"/>
        <i x="38"/>
        <i x="163"/>
        <i x="104"/>
        <i x="1"/>
        <i x="15"/>
        <i x="33"/>
        <i x="3"/>
        <i x="80"/>
        <i x="118"/>
        <i x="138"/>
        <i x="131"/>
        <i x="40"/>
        <i x="66"/>
        <i x="77"/>
        <i x="67"/>
        <i x="71"/>
        <i x="143"/>
        <i x="149"/>
        <i x="178"/>
        <i x="147"/>
        <i x="75"/>
        <i x="83"/>
        <i x="69"/>
        <i x="26"/>
        <i x="5"/>
        <i x="13"/>
        <i x="112"/>
        <i x="17"/>
        <i x="8"/>
        <i x="126"/>
        <i x="183"/>
        <i x="74"/>
        <i x="111"/>
        <i x="93"/>
        <i x="90"/>
        <i x="10"/>
        <i x="14"/>
        <i x="21"/>
        <i x="141"/>
        <i x="135"/>
        <i x="31"/>
        <i x="179"/>
        <i x="24"/>
        <i x="107"/>
        <i x="56"/>
        <i x="54"/>
        <i x="165"/>
        <i x="119"/>
        <i x="108"/>
        <i x="87"/>
        <i x="35"/>
        <i x="44"/>
        <i x="7"/>
        <i x="2"/>
        <i x="76"/>
        <i x="166"/>
        <i x="64"/>
        <i x="117"/>
        <i x="174"/>
        <i x="171"/>
        <i x="164"/>
        <i x="34"/>
        <i x="175"/>
        <i x="110"/>
        <i x="109"/>
        <i x="62"/>
        <i x="0"/>
        <i x="139"/>
        <i x="102"/>
        <i x="55"/>
        <i x="92"/>
        <i x="41"/>
        <i x="78"/>
        <i x="42"/>
        <i x="12"/>
        <i x="51"/>
        <i x="150"/>
        <i x="85"/>
        <i x="154"/>
        <i x="22"/>
        <i x="113"/>
        <i x="105"/>
        <i x="161"/>
        <i x="20"/>
        <i x="6"/>
        <i x="23"/>
        <i x="128"/>
        <i x="124"/>
        <i x="95"/>
        <i x="125"/>
        <i x="45"/>
        <i x="173"/>
        <i x="155"/>
        <i x="101"/>
        <i x="52"/>
        <i x="114"/>
        <i x="145"/>
        <i x="97"/>
        <i x="98"/>
        <i x="158"/>
        <i x="133"/>
        <i x="47"/>
        <i x="127"/>
        <i x="68"/>
        <i x="94"/>
        <i x="46"/>
        <i x="57"/>
        <i x="103"/>
        <i x="50"/>
        <i x="136"/>
        <i x="65"/>
        <i x="162"/>
        <i x="91"/>
        <i x="180"/>
        <i x="156"/>
        <i x="172"/>
        <i x="159"/>
        <i x="153"/>
        <i x="16"/>
        <i x="99"/>
        <i x="137"/>
        <i x="181"/>
        <i x="157"/>
        <i x="122"/>
        <i x="134"/>
        <i x="115"/>
        <i x="81"/>
        <i x="88"/>
        <i x="63"/>
        <i x="58"/>
        <i x="129"/>
        <i x="177"/>
        <i x="11"/>
        <i x="27"/>
        <i x="29"/>
        <i x="132"/>
        <i x="168"/>
        <i x="86"/>
        <i x="152"/>
        <i x="49"/>
        <i x="142"/>
        <i x="151"/>
        <i x="184"/>
        <i x="9"/>
        <i x="70"/>
        <i x="28"/>
        <i x="60"/>
        <i x="32"/>
        <i x="160"/>
        <i x="73"/>
        <i x="140"/>
        <i x="39"/>
        <i x="79"/>
        <i x="59"/>
        <i x="61"/>
        <i x="43"/>
        <i x="37"/>
        <i x="148"/>
        <i x="84"/>
        <i x="146"/>
        <i x="182"/>
        <i x="96"/>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514B24A0-BC40-43CA-BFF8-D59C05AB5D98}" sourceName="Item Type">
  <pivotTables>
    <pivotTable tabId="31" name="PivotTable10"/>
    <pivotTable tabId="28" name="PivotTable8"/>
  </pivotTables>
  <data>
    <tabular pivotCacheId="941233089">
      <items count="12">
        <i x="9" s="1"/>
        <i x="5" s="1"/>
        <i x="11" s="1"/>
        <i x="8" s="1"/>
        <i x="6" s="1"/>
        <i x="2" s="1" nd="1"/>
        <i x="3" s="1" nd="1"/>
        <i x="0" s="1" nd="1"/>
        <i x="4" s="1" nd="1"/>
        <i x="7" s="1" nd="1"/>
        <i x="10"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513B1CC-7064-42F8-82BF-30A5DB6BA1E3}" cache="Slicer_Region" caption="Region" style="SlicerStyleDark6" rowHeight="234950"/>
  <slicer name="Country" xr10:uid="{AFA46657-FEC0-4650-BAF9-72BAC4C26D39}" cache="Slicer_Country" caption="Country" style="SlicerStyleDark1" rowHeight="234950"/>
  <slicer name="Items" xr10:uid="{36000E44-8F95-44CE-84BC-45D70EA19914}" cache="Slicer_Item_Type" caption="Items" style="SlicerStyleDark6" rowHeight="234950"/>
  <slicer name="Sales Channel" xr10:uid="{0AFB3E64-AE6B-4481-8C05-6DF4DD79F488}" cache="Slicer_Sales_Channel" caption="Sales Channel"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77401B3-2F5F-40EF-9852-D5E0E67959A3}" cache="Slicer_Region1" caption="Region" style="SlicerStyleDark6" rowHeight="234950"/>
  <slicer name="Country 1" xr10:uid="{21292297-BD95-4F21-99F2-EBB6ACBE6200}" cache="Slicer_Country1" caption="Country" startItem="17" style="SlicerStyleDark1" rowHeight="234950"/>
  <slicer name="Item Type" xr10:uid="{EEA16F95-A7B2-45FD-B47E-62EBB46B1D58}" cache="Slicer_Item_Type1" caption="Item Type"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DCADB6-A9FF-44D8-980E-39B0084B41A8}" name="Merged_and_refined_Data__2" displayName="Merged_and_refined_Data__2" ref="A1:N961" tableType="queryTable" totalsRowShown="0">
  <autoFilter ref="A1:N961" xr:uid="{5C1B79D8-300B-422A-BC5B-AA52CF227BEC}"/>
  <tableColumns count="14">
    <tableColumn id="1" xr3:uid="{6DBB779D-A110-4837-8EFA-437C5C377F4E}" uniqueName="1" name="Region" queryTableFieldId="1" dataDxfId="5"/>
    <tableColumn id="2" xr3:uid="{07927586-1D5E-4D40-A519-8AA0F1103910}" uniqueName="2" name="Country" queryTableFieldId="2" dataDxfId="4"/>
    <tableColumn id="3" xr3:uid="{01324C6A-0E7C-4602-B46A-94CE15AABFBA}" uniqueName="3" name="Item Type" queryTableFieldId="3" dataDxfId="3"/>
    <tableColumn id="4" xr3:uid="{CDB9514F-C0A3-4E02-8BB8-342681410019}" uniqueName="4" name="Sales Channel" queryTableFieldId="4" dataDxfId="2"/>
    <tableColumn id="5" xr3:uid="{3840F179-A758-43C8-A227-66327BCC570F}" uniqueName="5" name="Order Priority" queryTableFieldId="5" dataDxfId="1"/>
    <tableColumn id="6" xr3:uid="{61DE4F30-6F10-4C83-A0CC-B70CC17C604A}" uniqueName="6" name="Order Date" queryTableFieldId="6" dataDxfId="0"/>
    <tableColumn id="7" xr3:uid="{E030EE56-EDCC-4E88-8D76-38732F049694}" uniqueName="7" name="Units Sold" queryTableFieldId="7"/>
    <tableColumn id="8" xr3:uid="{5AE03750-3C3F-40B4-9A7C-6698617D6E70}" uniqueName="8" name="Unit Price" queryTableFieldId="8"/>
    <tableColumn id="9" xr3:uid="{ECA3CD52-EB16-4511-8747-B1911AF3B7F5}" uniqueName="9" name="Unit Cost" queryTableFieldId="9"/>
    <tableColumn id="10" xr3:uid="{36BAB6EF-CC13-4B5A-B57C-F6362EA5E3CF}" uniqueName="10" name="Total Revenue" queryTableFieldId="10"/>
    <tableColumn id="11" xr3:uid="{1AAA6435-371C-4CE8-8EFA-6FD19EE85432}" uniqueName="11" name="Total Cost" queryTableFieldId="11"/>
    <tableColumn id="12" xr3:uid="{68DD301D-2074-4020-8551-0E66445BC601}" uniqueName="12" name="Total Profit" queryTableFieldId="12"/>
    <tableColumn id="13" xr3:uid="{A1E0B4C9-FB0E-4948-8657-14F3FD10B47B}" uniqueName="13" name="Order_Year" queryTableFieldId="13"/>
    <tableColumn id="14" xr3:uid="{FB9DE902-6E22-4A4A-A98E-BE236A2EAA99}" uniqueName="14" name="Order_month"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F76837-22E9-4FA0-BDC6-54AA0965A868}" name="Merged_and_refined_Data" displayName="Merged_and_refined_Data" ref="A1:N1001" totalsRowShown="0">
  <autoFilter ref="A1:N1001" xr:uid="{D9A2A157-5A21-40A7-9192-61D0C83201D0}"/>
  <tableColumns count="14">
    <tableColumn id="1" xr3:uid="{A003CBB3-9B63-4E29-8255-8073646DC00D}" name="Region" dataDxfId="11"/>
    <tableColumn id="2" xr3:uid="{56477DD8-8B58-49AF-A918-2CC924F674A4}" name="Country" dataDxfId="10"/>
    <tableColumn id="3" xr3:uid="{1A7E7DD0-E559-48D1-879D-DB0AF1F9D91B}" name="Item Type" dataDxfId="9"/>
    <tableColumn id="4" xr3:uid="{0F3152FC-81BE-490A-B446-8C0FB85C9A74}" name="Sales Channel" dataDxfId="8"/>
    <tableColumn id="5" xr3:uid="{5E2C0E5C-E3D7-4F03-A88E-D61633B80353}" name="Order Priority" dataDxfId="7"/>
    <tableColumn id="6" xr3:uid="{C1B233E4-6E33-4093-9230-BD19862A595E}" name="Order Date" dataDxfId="6"/>
    <tableColumn id="7" xr3:uid="{BCEAE609-45C5-43DA-8E89-52512E460941}" name="Units Sold"/>
    <tableColumn id="8" xr3:uid="{F4787B7C-FB7F-421F-9FCB-EFBB1B633054}" name="Unit Price"/>
    <tableColumn id="9" xr3:uid="{A19F8FFF-CDE6-49ED-AAC6-834B9385F886}" name="Unit Cost"/>
    <tableColumn id="10" xr3:uid="{60F725E5-A1D2-42EA-AA75-DD9533530D2C}" name="Total Revenue"/>
    <tableColumn id="11" xr3:uid="{C277EC96-4D5F-4AA5-AA14-9336BC551CD8}" name="Total Cost"/>
    <tableColumn id="12" xr3:uid="{A482AF3F-30B4-4E67-A7A2-8D67C9D34DB4}" name="Total Profit"/>
    <tableColumn id="13" xr3:uid="{ECBA6ACA-785E-40B0-B626-40E708EE1860}" name="Order_Year"/>
    <tableColumn id="14" xr3:uid="{78214AC6-9DA6-44B8-B2B1-927A69188300}" name="Order_month"/>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E3E4A7-9006-42A0-9632-0965E91CB816}" sourceName="Order Date">
  <pivotTables>
    <pivotTable tabId="28" name="PivotTable8"/>
    <pivotTable tabId="29" name="PivotTable9"/>
    <pivotTable tabId="31" name="PivotTable10"/>
  </pivotTables>
  <state minimalRefreshVersion="6" lastRefreshVersion="6" pivotCacheId="941233089"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F71189-2585-4573-A087-9643EC4EF51D}" cache="NativeTimeline_Order_Date" caption="Order Date" level="0" selectionLevel="0" scrollPosition="2010-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C6930-CAAB-4A06-BDD0-0CE5D9FA0268}">
  <dimension ref="A3:B12"/>
  <sheetViews>
    <sheetView workbookViewId="0">
      <selection activeCell="K18" sqref="K18"/>
    </sheetView>
  </sheetViews>
  <sheetFormatPr defaultRowHeight="14.4" x14ac:dyDescent="0.3"/>
  <cols>
    <col min="1" max="1" width="12.5546875" bestFit="1" customWidth="1"/>
    <col min="2" max="2" width="19.6640625" bestFit="1" customWidth="1"/>
  </cols>
  <sheetData>
    <row r="3" spans="1:2" x14ac:dyDescent="0.3">
      <c r="A3" s="3" t="s">
        <v>224</v>
      </c>
      <c r="B3" t="s">
        <v>226</v>
      </c>
    </row>
    <row r="4" spans="1:2" x14ac:dyDescent="0.3">
      <c r="A4" s="4">
        <v>2010</v>
      </c>
      <c r="B4" s="1">
        <v>11588435.600000001</v>
      </c>
    </row>
    <row r="5" spans="1:2" x14ac:dyDescent="0.3">
      <c r="A5" s="4">
        <v>2011</v>
      </c>
      <c r="B5" s="1">
        <v>15096493.359999999</v>
      </c>
    </row>
    <row r="6" spans="1:2" x14ac:dyDescent="0.3">
      <c r="A6" s="4">
        <v>2012</v>
      </c>
      <c r="B6" s="1">
        <v>7541737.040000001</v>
      </c>
    </row>
    <row r="7" spans="1:2" x14ac:dyDescent="0.3">
      <c r="A7" s="4">
        <v>2013</v>
      </c>
      <c r="B7" s="1">
        <v>17091251.280000001</v>
      </c>
    </row>
    <row r="8" spans="1:2" x14ac:dyDescent="0.3">
      <c r="A8" s="4">
        <v>2014</v>
      </c>
      <c r="B8" s="1">
        <v>18938712.640000001</v>
      </c>
    </row>
    <row r="9" spans="1:2" x14ac:dyDescent="0.3">
      <c r="A9" s="4">
        <v>2015</v>
      </c>
      <c r="B9" s="1">
        <v>17056022.640000001</v>
      </c>
    </row>
    <row r="10" spans="1:2" x14ac:dyDescent="0.3">
      <c r="A10" s="4">
        <v>2016</v>
      </c>
      <c r="B10" s="1">
        <v>22309174.480000004</v>
      </c>
    </row>
    <row r="11" spans="1:2" x14ac:dyDescent="0.3">
      <c r="A11" s="4">
        <v>2017</v>
      </c>
      <c r="B11" s="1">
        <v>1838016</v>
      </c>
    </row>
    <row r="12" spans="1:2" x14ac:dyDescent="0.3">
      <c r="A12" s="4" t="s">
        <v>225</v>
      </c>
      <c r="B12" s="1">
        <v>111459843.04000001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D935D-38AE-40AB-B82E-837F9220DC61}">
  <dimension ref="A1:N1001"/>
  <sheetViews>
    <sheetView workbookViewId="0"/>
  </sheetViews>
  <sheetFormatPr defaultRowHeight="14.4" x14ac:dyDescent="0.3"/>
  <cols>
    <col min="1" max="1" width="29.77734375" bestFit="1" customWidth="1"/>
    <col min="2" max="2" width="29.21875" bestFit="1" customWidth="1"/>
    <col min="3" max="3" width="13.109375" bestFit="1" customWidth="1"/>
    <col min="4" max="4" width="14.77734375" bestFit="1" customWidth="1"/>
    <col min="5" max="5" width="14.5546875" bestFit="1" customWidth="1"/>
    <col min="6" max="6" width="12.33203125" bestFit="1" customWidth="1"/>
    <col min="7" max="7" width="11.6640625" bestFit="1" customWidth="1"/>
    <col min="8" max="8" width="11.33203125" bestFit="1" customWidth="1"/>
    <col min="9" max="9" width="10.88671875" bestFit="1" customWidth="1"/>
    <col min="10" max="10" width="15.33203125" bestFit="1" customWidth="1"/>
    <col min="11" max="11" width="11.5546875" bestFit="1" customWidth="1"/>
    <col min="12" max="12" width="12.5546875" bestFit="1" customWidth="1"/>
    <col min="13" max="13" width="12.6640625" bestFit="1" customWidth="1"/>
    <col min="14" max="14" width="14.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 t="s">
        <v>14</v>
      </c>
      <c r="B2" s="1" t="s">
        <v>15</v>
      </c>
      <c r="C2" s="1" t="s">
        <v>16</v>
      </c>
      <c r="D2" s="1" t="s">
        <v>17</v>
      </c>
      <c r="E2" s="1" t="s">
        <v>18</v>
      </c>
      <c r="F2" s="2">
        <v>41930</v>
      </c>
      <c r="G2">
        <v>8446</v>
      </c>
      <c r="H2">
        <v>437.2</v>
      </c>
      <c r="I2">
        <v>263.33</v>
      </c>
      <c r="J2">
        <v>3692591.2</v>
      </c>
      <c r="K2">
        <v>2224085.1800000002</v>
      </c>
      <c r="L2">
        <v>1468506.02</v>
      </c>
      <c r="M2">
        <v>2014</v>
      </c>
      <c r="N2">
        <v>10</v>
      </c>
    </row>
    <row r="3" spans="1:14" x14ac:dyDescent="0.3">
      <c r="A3" s="1" t="s">
        <v>19</v>
      </c>
      <c r="B3" s="1" t="s">
        <v>20</v>
      </c>
      <c r="C3" s="1" t="s">
        <v>21</v>
      </c>
      <c r="D3" s="1" t="s">
        <v>22</v>
      </c>
      <c r="E3" s="1" t="s">
        <v>18</v>
      </c>
      <c r="F3" s="2">
        <v>40854</v>
      </c>
      <c r="G3">
        <v>3018</v>
      </c>
      <c r="H3">
        <v>154.06</v>
      </c>
      <c r="I3">
        <v>90.93</v>
      </c>
      <c r="J3">
        <v>464953.08</v>
      </c>
      <c r="K3">
        <v>274426.74</v>
      </c>
      <c r="L3">
        <v>190526.34</v>
      </c>
      <c r="M3">
        <v>2011</v>
      </c>
      <c r="N3">
        <v>11</v>
      </c>
    </row>
    <row r="4" spans="1:14" x14ac:dyDescent="0.3">
      <c r="A4" s="1" t="s">
        <v>14</v>
      </c>
      <c r="B4" s="1" t="s">
        <v>15</v>
      </c>
      <c r="C4" s="1" t="s">
        <v>23</v>
      </c>
      <c r="D4" s="1" t="s">
        <v>17</v>
      </c>
      <c r="E4" s="1" t="s">
        <v>24</v>
      </c>
      <c r="F4" s="2">
        <v>42674</v>
      </c>
      <c r="G4">
        <v>1517</v>
      </c>
      <c r="H4">
        <v>255.28</v>
      </c>
      <c r="I4">
        <v>159.41999999999999</v>
      </c>
      <c r="J4">
        <v>387259.76</v>
      </c>
      <c r="K4">
        <v>241840.14</v>
      </c>
      <c r="L4">
        <v>145419.62</v>
      </c>
      <c r="M4">
        <v>2016</v>
      </c>
      <c r="N4">
        <v>10</v>
      </c>
    </row>
    <row r="5" spans="1:14" x14ac:dyDescent="0.3">
      <c r="A5" s="1" t="s">
        <v>25</v>
      </c>
      <c r="B5" s="1" t="s">
        <v>26</v>
      </c>
      <c r="C5" s="1" t="s">
        <v>27</v>
      </c>
      <c r="D5" s="1" t="s">
        <v>17</v>
      </c>
      <c r="E5" s="1" t="s">
        <v>24</v>
      </c>
      <c r="F5" s="2">
        <v>40278</v>
      </c>
      <c r="G5">
        <v>3322</v>
      </c>
      <c r="H5">
        <v>205.7</v>
      </c>
      <c r="I5">
        <v>117.11</v>
      </c>
      <c r="J5">
        <v>683335.4</v>
      </c>
      <c r="K5">
        <v>389039.42</v>
      </c>
      <c r="L5">
        <v>294295.98</v>
      </c>
      <c r="M5">
        <v>2010</v>
      </c>
      <c r="N5">
        <v>4</v>
      </c>
    </row>
    <row r="6" spans="1:14" x14ac:dyDescent="0.3">
      <c r="A6" s="1" t="s">
        <v>28</v>
      </c>
      <c r="B6" s="1" t="s">
        <v>29</v>
      </c>
      <c r="C6" s="1" t="s">
        <v>30</v>
      </c>
      <c r="D6" s="1" t="s">
        <v>17</v>
      </c>
      <c r="E6" s="1" t="s">
        <v>31</v>
      </c>
      <c r="F6" s="2">
        <v>40771</v>
      </c>
      <c r="G6">
        <v>9845</v>
      </c>
      <c r="H6">
        <v>9.33</v>
      </c>
      <c r="I6">
        <v>6.92</v>
      </c>
      <c r="J6">
        <v>91853.85</v>
      </c>
      <c r="K6">
        <v>68127.399999999994</v>
      </c>
      <c r="L6">
        <v>23726.45</v>
      </c>
      <c r="M6">
        <v>2011</v>
      </c>
      <c r="N6">
        <v>8</v>
      </c>
    </row>
    <row r="7" spans="1:14" x14ac:dyDescent="0.3">
      <c r="A7" s="1" t="s">
        <v>32</v>
      </c>
      <c r="B7" s="1" t="s">
        <v>33</v>
      </c>
      <c r="C7" s="1" t="s">
        <v>27</v>
      </c>
      <c r="D7" s="1" t="s">
        <v>22</v>
      </c>
      <c r="E7" s="1" t="s">
        <v>31</v>
      </c>
      <c r="F7" s="2">
        <v>41967</v>
      </c>
      <c r="G7">
        <v>9528</v>
      </c>
      <c r="H7">
        <v>205.7</v>
      </c>
      <c r="I7">
        <v>117.11</v>
      </c>
      <c r="J7">
        <v>1959909.6</v>
      </c>
      <c r="K7">
        <v>1115824.08</v>
      </c>
      <c r="L7">
        <v>844085.52</v>
      </c>
      <c r="M7">
        <v>2014</v>
      </c>
      <c r="N7">
        <v>11</v>
      </c>
    </row>
    <row r="8" spans="1:14" x14ac:dyDescent="0.3">
      <c r="A8" s="1" t="s">
        <v>28</v>
      </c>
      <c r="B8" s="1" t="s">
        <v>34</v>
      </c>
      <c r="C8" s="1" t="s">
        <v>27</v>
      </c>
      <c r="D8" s="1" t="s">
        <v>22</v>
      </c>
      <c r="E8" s="1" t="s">
        <v>31</v>
      </c>
      <c r="F8" s="2">
        <v>42067</v>
      </c>
      <c r="G8">
        <v>2844</v>
      </c>
      <c r="H8">
        <v>205.7</v>
      </c>
      <c r="I8">
        <v>117.11</v>
      </c>
      <c r="J8">
        <v>585010.80000000005</v>
      </c>
      <c r="K8">
        <v>333060.84000000003</v>
      </c>
      <c r="L8">
        <v>251949.96</v>
      </c>
      <c r="M8">
        <v>2015</v>
      </c>
      <c r="N8">
        <v>3</v>
      </c>
    </row>
    <row r="9" spans="1:14" x14ac:dyDescent="0.3">
      <c r="A9" s="1" t="s">
        <v>32</v>
      </c>
      <c r="B9" s="1" t="s">
        <v>35</v>
      </c>
      <c r="C9" s="1" t="s">
        <v>36</v>
      </c>
      <c r="D9" s="1" t="s">
        <v>17</v>
      </c>
      <c r="E9" s="1" t="s">
        <v>18</v>
      </c>
      <c r="F9" s="2">
        <v>41046</v>
      </c>
      <c r="G9">
        <v>7299</v>
      </c>
      <c r="H9">
        <v>109.28</v>
      </c>
      <c r="I9">
        <v>35.840000000000003</v>
      </c>
      <c r="J9">
        <v>797634.72</v>
      </c>
      <c r="K9">
        <v>261596.16</v>
      </c>
      <c r="L9">
        <v>536038.56000000006</v>
      </c>
      <c r="M9">
        <v>2012</v>
      </c>
      <c r="N9">
        <v>5</v>
      </c>
    </row>
    <row r="10" spans="1:14" x14ac:dyDescent="0.3">
      <c r="A10" s="1" t="s">
        <v>37</v>
      </c>
      <c r="B10" s="1" t="s">
        <v>38</v>
      </c>
      <c r="C10" s="1" t="s">
        <v>21</v>
      </c>
      <c r="D10" s="1" t="s">
        <v>22</v>
      </c>
      <c r="E10" s="1" t="s">
        <v>31</v>
      </c>
      <c r="F10" s="2">
        <v>42033</v>
      </c>
      <c r="G10">
        <v>2428</v>
      </c>
      <c r="H10">
        <v>154.06</v>
      </c>
      <c r="I10">
        <v>90.93</v>
      </c>
      <c r="J10">
        <v>374057.68</v>
      </c>
      <c r="K10">
        <v>220778.04</v>
      </c>
      <c r="L10">
        <v>153279.64000000001</v>
      </c>
      <c r="M10">
        <v>2015</v>
      </c>
      <c r="N10">
        <v>1</v>
      </c>
    </row>
    <row r="11" spans="1:14" x14ac:dyDescent="0.3">
      <c r="A11" s="1" t="s">
        <v>39</v>
      </c>
      <c r="B11" s="1" t="s">
        <v>40</v>
      </c>
      <c r="C11" s="1" t="s">
        <v>21</v>
      </c>
      <c r="D11" s="1" t="s">
        <v>17</v>
      </c>
      <c r="E11" s="1" t="s">
        <v>31</v>
      </c>
      <c r="F11" s="2">
        <v>41632</v>
      </c>
      <c r="G11">
        <v>4800</v>
      </c>
      <c r="H11">
        <v>154.06</v>
      </c>
      <c r="I11">
        <v>90.93</v>
      </c>
      <c r="J11">
        <v>739488</v>
      </c>
      <c r="K11">
        <v>436464</v>
      </c>
      <c r="L11">
        <v>303024</v>
      </c>
      <c r="M11">
        <v>2013</v>
      </c>
      <c r="N11">
        <v>12</v>
      </c>
    </row>
    <row r="12" spans="1:14" x14ac:dyDescent="0.3">
      <c r="A12" s="1" t="s">
        <v>28</v>
      </c>
      <c r="B12" s="1" t="s">
        <v>41</v>
      </c>
      <c r="C12" s="1" t="s">
        <v>36</v>
      </c>
      <c r="D12" s="1" t="s">
        <v>22</v>
      </c>
      <c r="E12" s="1" t="s">
        <v>18</v>
      </c>
      <c r="F12" s="2">
        <v>42367</v>
      </c>
      <c r="G12">
        <v>3012</v>
      </c>
      <c r="H12">
        <v>109.28</v>
      </c>
      <c r="I12">
        <v>35.840000000000003</v>
      </c>
      <c r="J12">
        <v>329151.35999999999</v>
      </c>
      <c r="K12">
        <v>107950.08</v>
      </c>
      <c r="L12">
        <v>221201.28</v>
      </c>
      <c r="M12">
        <v>2015</v>
      </c>
      <c r="N12">
        <v>12</v>
      </c>
    </row>
    <row r="13" spans="1:14" x14ac:dyDescent="0.3">
      <c r="A13" s="1" t="s">
        <v>32</v>
      </c>
      <c r="B13" s="1" t="s">
        <v>35</v>
      </c>
      <c r="C13" s="1" t="s">
        <v>42</v>
      </c>
      <c r="D13" s="1" t="s">
        <v>17</v>
      </c>
      <c r="E13" s="1" t="s">
        <v>18</v>
      </c>
      <c r="F13" s="2">
        <v>40236</v>
      </c>
      <c r="G13">
        <v>2694</v>
      </c>
      <c r="H13">
        <v>152.58000000000001</v>
      </c>
      <c r="I13">
        <v>97.44</v>
      </c>
      <c r="J13">
        <v>411050.52</v>
      </c>
      <c r="K13">
        <v>262503.36</v>
      </c>
      <c r="L13">
        <v>148547.16</v>
      </c>
      <c r="M13">
        <v>2010</v>
      </c>
      <c r="N13">
        <v>2</v>
      </c>
    </row>
    <row r="14" spans="1:14" x14ac:dyDescent="0.3">
      <c r="A14" s="1" t="s">
        <v>32</v>
      </c>
      <c r="B14" s="1" t="s">
        <v>43</v>
      </c>
      <c r="C14" s="1" t="s">
        <v>44</v>
      </c>
      <c r="D14" s="1" t="s">
        <v>22</v>
      </c>
      <c r="E14" s="1" t="s">
        <v>24</v>
      </c>
      <c r="F14" s="2">
        <v>42691</v>
      </c>
      <c r="G14">
        <v>1508</v>
      </c>
      <c r="H14">
        <v>668.27</v>
      </c>
      <c r="I14">
        <v>502.54</v>
      </c>
      <c r="J14">
        <v>1007751.16</v>
      </c>
      <c r="K14">
        <v>757830.32</v>
      </c>
      <c r="L14">
        <v>249920.84</v>
      </c>
      <c r="M14">
        <v>2016</v>
      </c>
      <c r="N14">
        <v>11</v>
      </c>
    </row>
    <row r="15" spans="1:14" x14ac:dyDescent="0.3">
      <c r="A15" s="1" t="s">
        <v>28</v>
      </c>
      <c r="B15" s="1" t="s">
        <v>45</v>
      </c>
      <c r="C15" s="1" t="s">
        <v>16</v>
      </c>
      <c r="D15" s="1" t="s">
        <v>22</v>
      </c>
      <c r="E15" s="1" t="s">
        <v>24</v>
      </c>
      <c r="F15" s="2">
        <v>42358</v>
      </c>
      <c r="G15">
        <v>4146</v>
      </c>
      <c r="H15">
        <v>437.2</v>
      </c>
      <c r="I15">
        <v>263.33</v>
      </c>
      <c r="J15">
        <v>1812631.2</v>
      </c>
      <c r="K15">
        <v>1091766.18</v>
      </c>
      <c r="L15">
        <v>720865.02</v>
      </c>
      <c r="M15">
        <v>2015</v>
      </c>
      <c r="N15">
        <v>12</v>
      </c>
    </row>
    <row r="16" spans="1:14" x14ac:dyDescent="0.3">
      <c r="A16" s="1" t="s">
        <v>25</v>
      </c>
      <c r="B16" s="1" t="s">
        <v>46</v>
      </c>
      <c r="C16" s="1" t="s">
        <v>30</v>
      </c>
      <c r="D16" s="1" t="s">
        <v>17</v>
      </c>
      <c r="E16" s="1" t="s">
        <v>47</v>
      </c>
      <c r="F16" s="2">
        <v>40551</v>
      </c>
      <c r="G16">
        <v>7332</v>
      </c>
      <c r="H16">
        <v>9.33</v>
      </c>
      <c r="I16">
        <v>6.92</v>
      </c>
      <c r="J16">
        <v>68407.56</v>
      </c>
      <c r="K16">
        <v>50737.440000000002</v>
      </c>
      <c r="L16">
        <v>17670.12</v>
      </c>
      <c r="M16">
        <v>2011</v>
      </c>
      <c r="N16">
        <v>1</v>
      </c>
    </row>
    <row r="17" spans="1:14" x14ac:dyDescent="0.3">
      <c r="A17" s="1" t="s">
        <v>32</v>
      </c>
      <c r="B17" s="1" t="s">
        <v>35</v>
      </c>
      <c r="C17" s="1" t="s">
        <v>36</v>
      </c>
      <c r="D17" s="1" t="s">
        <v>17</v>
      </c>
      <c r="E17" s="1" t="s">
        <v>31</v>
      </c>
      <c r="F17" s="2">
        <v>40357</v>
      </c>
      <c r="G17">
        <v>4820</v>
      </c>
      <c r="H17">
        <v>109.28</v>
      </c>
      <c r="I17">
        <v>35.840000000000003</v>
      </c>
      <c r="J17">
        <v>526729.6</v>
      </c>
      <c r="K17">
        <v>172748.79999999999</v>
      </c>
      <c r="L17">
        <v>353980.8</v>
      </c>
      <c r="M17">
        <v>2010</v>
      </c>
      <c r="N17">
        <v>6</v>
      </c>
    </row>
    <row r="18" spans="1:14" x14ac:dyDescent="0.3">
      <c r="A18" s="1" t="s">
        <v>32</v>
      </c>
      <c r="B18" s="1" t="s">
        <v>48</v>
      </c>
      <c r="C18" s="1" t="s">
        <v>49</v>
      </c>
      <c r="D18" s="1" t="s">
        <v>22</v>
      </c>
      <c r="E18" s="1" t="s">
        <v>31</v>
      </c>
      <c r="F18" s="2">
        <v>42485</v>
      </c>
      <c r="G18">
        <v>2397</v>
      </c>
      <c r="H18">
        <v>651.21</v>
      </c>
      <c r="I18">
        <v>524.96</v>
      </c>
      <c r="J18">
        <v>1560950.37</v>
      </c>
      <c r="K18">
        <v>1258329.1200000001</v>
      </c>
      <c r="L18">
        <v>302621.25</v>
      </c>
      <c r="M18">
        <v>2016</v>
      </c>
      <c r="N18">
        <v>4</v>
      </c>
    </row>
    <row r="19" spans="1:14" x14ac:dyDescent="0.3">
      <c r="A19" s="1" t="s">
        <v>19</v>
      </c>
      <c r="B19" s="1" t="s">
        <v>50</v>
      </c>
      <c r="C19" s="1" t="s">
        <v>51</v>
      </c>
      <c r="D19" s="1" t="s">
        <v>22</v>
      </c>
      <c r="E19" s="1" t="s">
        <v>18</v>
      </c>
      <c r="F19" s="2">
        <v>41117</v>
      </c>
      <c r="G19">
        <v>2880</v>
      </c>
      <c r="H19">
        <v>47.45</v>
      </c>
      <c r="I19">
        <v>31.79</v>
      </c>
      <c r="J19">
        <v>136656</v>
      </c>
      <c r="K19">
        <v>91555.199999999997</v>
      </c>
      <c r="L19">
        <v>45100.800000000003</v>
      </c>
      <c r="M19">
        <v>2012</v>
      </c>
      <c r="N19">
        <v>7</v>
      </c>
    </row>
    <row r="20" spans="1:14" x14ac:dyDescent="0.3">
      <c r="A20" s="1" t="s">
        <v>28</v>
      </c>
      <c r="B20" s="1" t="s">
        <v>52</v>
      </c>
      <c r="C20" s="1" t="s">
        <v>36</v>
      </c>
      <c r="D20" s="1" t="s">
        <v>22</v>
      </c>
      <c r="E20" s="1" t="s">
        <v>24</v>
      </c>
      <c r="F20" s="2">
        <v>41890</v>
      </c>
      <c r="G20">
        <v>1117</v>
      </c>
      <c r="H20">
        <v>109.28</v>
      </c>
      <c r="I20">
        <v>35.840000000000003</v>
      </c>
      <c r="J20">
        <v>122065.76</v>
      </c>
      <c r="K20">
        <v>40033.279999999999</v>
      </c>
      <c r="L20">
        <v>82032.479999999996</v>
      </c>
      <c r="M20">
        <v>2014</v>
      </c>
      <c r="N20">
        <v>9</v>
      </c>
    </row>
    <row r="21" spans="1:14" x14ac:dyDescent="0.3">
      <c r="A21" s="1" t="s">
        <v>28</v>
      </c>
      <c r="B21" s="1" t="s">
        <v>53</v>
      </c>
      <c r="C21" s="1" t="s">
        <v>44</v>
      </c>
      <c r="D21" s="1" t="s">
        <v>17</v>
      </c>
      <c r="E21" s="1" t="s">
        <v>47</v>
      </c>
      <c r="F21" s="2">
        <v>41148</v>
      </c>
      <c r="G21">
        <v>8989</v>
      </c>
      <c r="H21">
        <v>668.27</v>
      </c>
      <c r="I21">
        <v>502.54</v>
      </c>
      <c r="J21">
        <v>6007079.0300000003</v>
      </c>
      <c r="K21">
        <v>4517332.0599999996</v>
      </c>
      <c r="L21">
        <v>1489746.97</v>
      </c>
      <c r="M21">
        <v>2012</v>
      </c>
      <c r="N21">
        <v>8</v>
      </c>
    </row>
    <row r="22" spans="1:14" x14ac:dyDescent="0.3">
      <c r="A22" s="1" t="s">
        <v>39</v>
      </c>
      <c r="B22" s="1" t="s">
        <v>54</v>
      </c>
      <c r="C22" s="1" t="s">
        <v>42</v>
      </c>
      <c r="D22" s="1" t="s">
        <v>22</v>
      </c>
      <c r="E22" s="1" t="s">
        <v>24</v>
      </c>
      <c r="F22" s="2">
        <v>41155</v>
      </c>
      <c r="G22">
        <v>407</v>
      </c>
      <c r="H22">
        <v>152.58000000000001</v>
      </c>
      <c r="I22">
        <v>97.44</v>
      </c>
      <c r="J22">
        <v>62100.06</v>
      </c>
      <c r="K22">
        <v>39658.080000000002</v>
      </c>
      <c r="L22">
        <v>22441.98</v>
      </c>
      <c r="M22">
        <v>2012</v>
      </c>
      <c r="N22">
        <v>9</v>
      </c>
    </row>
    <row r="23" spans="1:14" x14ac:dyDescent="0.3">
      <c r="A23" s="1" t="s">
        <v>32</v>
      </c>
      <c r="B23" s="1" t="s">
        <v>55</v>
      </c>
      <c r="C23" s="1" t="s">
        <v>36</v>
      </c>
      <c r="D23" s="1" t="s">
        <v>22</v>
      </c>
      <c r="E23" s="1" t="s">
        <v>47</v>
      </c>
      <c r="F23" s="2">
        <v>40417</v>
      </c>
      <c r="G23">
        <v>6313</v>
      </c>
      <c r="H23">
        <v>109.28</v>
      </c>
      <c r="I23">
        <v>35.840000000000003</v>
      </c>
      <c r="J23">
        <v>689884.64</v>
      </c>
      <c r="K23">
        <v>226257.92000000001</v>
      </c>
      <c r="L23">
        <v>463626.72</v>
      </c>
      <c r="M23">
        <v>2010</v>
      </c>
      <c r="N23">
        <v>8</v>
      </c>
    </row>
    <row r="24" spans="1:14" x14ac:dyDescent="0.3">
      <c r="A24" s="1" t="s">
        <v>14</v>
      </c>
      <c r="B24" s="1" t="s">
        <v>56</v>
      </c>
      <c r="C24" s="1" t="s">
        <v>57</v>
      </c>
      <c r="D24" s="1" t="s">
        <v>22</v>
      </c>
      <c r="E24" s="1" t="s">
        <v>31</v>
      </c>
      <c r="F24" s="2">
        <v>40594</v>
      </c>
      <c r="G24">
        <v>9681</v>
      </c>
      <c r="H24">
        <v>81.73</v>
      </c>
      <c r="I24">
        <v>56.67</v>
      </c>
      <c r="J24">
        <v>791228.13</v>
      </c>
      <c r="K24">
        <v>548622.27</v>
      </c>
      <c r="L24">
        <v>242605.86</v>
      </c>
      <c r="M24">
        <v>2011</v>
      </c>
      <c r="N24">
        <v>2</v>
      </c>
    </row>
    <row r="25" spans="1:14" x14ac:dyDescent="0.3">
      <c r="A25" s="1" t="s">
        <v>25</v>
      </c>
      <c r="B25" s="1" t="s">
        <v>58</v>
      </c>
      <c r="C25" s="1" t="s">
        <v>36</v>
      </c>
      <c r="D25" s="1" t="s">
        <v>22</v>
      </c>
      <c r="E25" s="1" t="s">
        <v>47</v>
      </c>
      <c r="F25" s="2">
        <v>42350</v>
      </c>
      <c r="G25">
        <v>515</v>
      </c>
      <c r="H25">
        <v>109.28</v>
      </c>
      <c r="I25">
        <v>35.840000000000003</v>
      </c>
      <c r="J25">
        <v>56279.199999999997</v>
      </c>
      <c r="K25">
        <v>18457.599999999999</v>
      </c>
      <c r="L25">
        <v>37821.599999999999</v>
      </c>
      <c r="M25">
        <v>2015</v>
      </c>
      <c r="N25">
        <v>12</v>
      </c>
    </row>
    <row r="26" spans="1:14" x14ac:dyDescent="0.3">
      <c r="A26" s="1" t="s">
        <v>37</v>
      </c>
      <c r="B26" s="1" t="s">
        <v>59</v>
      </c>
      <c r="C26" s="1" t="s">
        <v>27</v>
      </c>
      <c r="D26" s="1" t="s">
        <v>22</v>
      </c>
      <c r="E26" s="1" t="s">
        <v>31</v>
      </c>
      <c r="F26" s="2">
        <v>41210</v>
      </c>
      <c r="G26">
        <v>852</v>
      </c>
      <c r="H26">
        <v>205.7</v>
      </c>
      <c r="I26">
        <v>117.11</v>
      </c>
      <c r="J26">
        <v>175256.4</v>
      </c>
      <c r="K26">
        <v>99777.72</v>
      </c>
      <c r="L26">
        <v>75478.679999999993</v>
      </c>
      <c r="M26">
        <v>2012</v>
      </c>
      <c r="N26">
        <v>10</v>
      </c>
    </row>
    <row r="27" spans="1:14" x14ac:dyDescent="0.3">
      <c r="A27" s="1" t="s">
        <v>37</v>
      </c>
      <c r="B27" s="1" t="s">
        <v>59</v>
      </c>
      <c r="C27" s="1" t="s">
        <v>51</v>
      </c>
      <c r="D27" s="1" t="s">
        <v>22</v>
      </c>
      <c r="E27" s="1" t="s">
        <v>18</v>
      </c>
      <c r="F27" s="2">
        <v>42765</v>
      </c>
      <c r="G27">
        <v>9759</v>
      </c>
      <c r="H27">
        <v>47.45</v>
      </c>
      <c r="I27">
        <v>31.79</v>
      </c>
      <c r="J27">
        <v>463064.55</v>
      </c>
      <c r="K27">
        <v>310238.61</v>
      </c>
      <c r="L27">
        <v>152825.94</v>
      </c>
      <c r="M27">
        <v>2017</v>
      </c>
      <c r="N27">
        <v>1</v>
      </c>
    </row>
    <row r="28" spans="1:14" x14ac:dyDescent="0.3">
      <c r="A28" s="1" t="s">
        <v>28</v>
      </c>
      <c r="B28" s="1" t="s">
        <v>53</v>
      </c>
      <c r="C28" s="1" t="s">
        <v>51</v>
      </c>
      <c r="D28" s="1" t="s">
        <v>17</v>
      </c>
      <c r="E28" s="1" t="s">
        <v>18</v>
      </c>
      <c r="F28" s="2">
        <v>41934</v>
      </c>
      <c r="G28">
        <v>8334</v>
      </c>
      <c r="H28">
        <v>47.45</v>
      </c>
      <c r="I28">
        <v>31.79</v>
      </c>
      <c r="J28">
        <v>395448.3</v>
      </c>
      <c r="K28">
        <v>264937.86</v>
      </c>
      <c r="L28">
        <v>130510.44</v>
      </c>
      <c r="M28">
        <v>2014</v>
      </c>
      <c r="N28">
        <v>10</v>
      </c>
    </row>
    <row r="29" spans="1:14" x14ac:dyDescent="0.3">
      <c r="A29" s="1" t="s">
        <v>19</v>
      </c>
      <c r="B29" s="1" t="s">
        <v>50</v>
      </c>
      <c r="C29" s="1" t="s">
        <v>30</v>
      </c>
      <c r="D29" s="1" t="s">
        <v>17</v>
      </c>
      <c r="E29" s="1" t="s">
        <v>18</v>
      </c>
      <c r="F29" s="2">
        <v>40939</v>
      </c>
      <c r="G29">
        <v>4709</v>
      </c>
      <c r="H29">
        <v>9.33</v>
      </c>
      <c r="I29">
        <v>6.92</v>
      </c>
      <c r="J29">
        <v>43934.97</v>
      </c>
      <c r="K29">
        <v>32586.28</v>
      </c>
      <c r="L29">
        <v>11348.69</v>
      </c>
      <c r="M29">
        <v>2012</v>
      </c>
      <c r="N29">
        <v>1</v>
      </c>
    </row>
    <row r="30" spans="1:14" x14ac:dyDescent="0.3">
      <c r="A30" s="1" t="s">
        <v>28</v>
      </c>
      <c r="B30" s="1" t="s">
        <v>29</v>
      </c>
      <c r="C30" s="1" t="s">
        <v>60</v>
      </c>
      <c r="D30" s="1" t="s">
        <v>17</v>
      </c>
      <c r="E30" s="1" t="s">
        <v>31</v>
      </c>
      <c r="F30" s="2">
        <v>42389</v>
      </c>
      <c r="G30">
        <v>9043</v>
      </c>
      <c r="H30">
        <v>421.89</v>
      </c>
      <c r="I30">
        <v>364.69</v>
      </c>
      <c r="J30">
        <v>3815151.27</v>
      </c>
      <c r="K30">
        <v>3297891.67</v>
      </c>
      <c r="L30">
        <v>517259.6</v>
      </c>
      <c r="M30">
        <v>2016</v>
      </c>
      <c r="N30">
        <v>1</v>
      </c>
    </row>
    <row r="31" spans="1:14" x14ac:dyDescent="0.3">
      <c r="A31" s="1" t="s">
        <v>28</v>
      </c>
      <c r="B31" s="1" t="s">
        <v>61</v>
      </c>
      <c r="C31" s="1" t="s">
        <v>57</v>
      </c>
      <c r="D31" s="1" t="s">
        <v>22</v>
      </c>
      <c r="E31" s="1" t="s">
        <v>24</v>
      </c>
      <c r="F31" s="2">
        <v>42370</v>
      </c>
      <c r="G31">
        <v>8529</v>
      </c>
      <c r="H31">
        <v>81.73</v>
      </c>
      <c r="I31">
        <v>56.67</v>
      </c>
      <c r="J31">
        <v>697075.17</v>
      </c>
      <c r="K31">
        <v>483338.43</v>
      </c>
      <c r="L31">
        <v>213736.74</v>
      </c>
      <c r="M31">
        <v>2016</v>
      </c>
      <c r="N31">
        <v>1</v>
      </c>
    </row>
    <row r="32" spans="1:14" x14ac:dyDescent="0.3">
      <c r="A32" s="1" t="s">
        <v>14</v>
      </c>
      <c r="B32" s="1" t="s">
        <v>62</v>
      </c>
      <c r="C32" s="1" t="s">
        <v>51</v>
      </c>
      <c r="D32" s="1" t="s">
        <v>17</v>
      </c>
      <c r="E32" s="1" t="s">
        <v>24</v>
      </c>
      <c r="F32" s="2">
        <v>42887</v>
      </c>
      <c r="G32">
        <v>2391</v>
      </c>
      <c r="H32">
        <v>47.45</v>
      </c>
      <c r="I32">
        <v>31.79</v>
      </c>
      <c r="J32">
        <v>113452.95</v>
      </c>
      <c r="K32">
        <v>76009.89</v>
      </c>
      <c r="L32">
        <v>37443.06</v>
      </c>
      <c r="M32">
        <v>2017</v>
      </c>
      <c r="N32">
        <v>6</v>
      </c>
    </row>
    <row r="33" spans="1:14" x14ac:dyDescent="0.3">
      <c r="A33" s="1" t="s">
        <v>37</v>
      </c>
      <c r="B33" s="1" t="s">
        <v>63</v>
      </c>
      <c r="C33" s="1" t="s">
        <v>49</v>
      </c>
      <c r="D33" s="1" t="s">
        <v>22</v>
      </c>
      <c r="E33" s="1" t="s">
        <v>31</v>
      </c>
      <c r="F33" s="2">
        <v>42185</v>
      </c>
      <c r="G33">
        <v>6884</v>
      </c>
      <c r="H33">
        <v>651.21</v>
      </c>
      <c r="I33">
        <v>524.96</v>
      </c>
      <c r="J33">
        <v>4482929.6399999997</v>
      </c>
      <c r="K33">
        <v>3613824.64</v>
      </c>
      <c r="L33">
        <v>869105</v>
      </c>
      <c r="M33">
        <v>2015</v>
      </c>
      <c r="N33">
        <v>6</v>
      </c>
    </row>
    <row r="34" spans="1:14" x14ac:dyDescent="0.3">
      <c r="A34" s="1" t="s">
        <v>28</v>
      </c>
      <c r="B34" s="1" t="s">
        <v>64</v>
      </c>
      <c r="C34" s="1" t="s">
        <v>30</v>
      </c>
      <c r="D34" s="1" t="s">
        <v>22</v>
      </c>
      <c r="E34" s="1" t="s">
        <v>47</v>
      </c>
      <c r="F34" s="2">
        <v>41667</v>
      </c>
      <c r="G34">
        <v>293</v>
      </c>
      <c r="H34">
        <v>9.33</v>
      </c>
      <c r="I34">
        <v>6.92</v>
      </c>
      <c r="J34">
        <v>2733.69</v>
      </c>
      <c r="K34">
        <v>2027.56</v>
      </c>
      <c r="L34">
        <v>706.13</v>
      </c>
      <c r="M34">
        <v>2014</v>
      </c>
      <c r="N34">
        <v>1</v>
      </c>
    </row>
    <row r="35" spans="1:14" x14ac:dyDescent="0.3">
      <c r="A35" s="1" t="s">
        <v>32</v>
      </c>
      <c r="B35" s="1" t="s">
        <v>43</v>
      </c>
      <c r="C35" s="1" t="s">
        <v>23</v>
      </c>
      <c r="D35" s="1" t="s">
        <v>17</v>
      </c>
      <c r="E35" s="1" t="s">
        <v>18</v>
      </c>
      <c r="F35" s="2">
        <v>41737</v>
      </c>
      <c r="G35">
        <v>7937</v>
      </c>
      <c r="H35">
        <v>255.28</v>
      </c>
      <c r="I35">
        <v>159.41999999999999</v>
      </c>
      <c r="J35">
        <v>2026157.36</v>
      </c>
      <c r="K35">
        <v>1265316.54</v>
      </c>
      <c r="L35">
        <v>760840.82</v>
      </c>
      <c r="M35">
        <v>2014</v>
      </c>
      <c r="N35">
        <v>4</v>
      </c>
    </row>
    <row r="36" spans="1:14" x14ac:dyDescent="0.3">
      <c r="A36" s="1" t="s">
        <v>37</v>
      </c>
      <c r="B36" s="1" t="s">
        <v>38</v>
      </c>
      <c r="C36" s="1" t="s">
        <v>51</v>
      </c>
      <c r="D36" s="1" t="s">
        <v>17</v>
      </c>
      <c r="E36" s="1" t="s">
        <v>47</v>
      </c>
      <c r="F36" s="2">
        <v>40425</v>
      </c>
      <c r="G36">
        <v>7163</v>
      </c>
      <c r="H36">
        <v>47.45</v>
      </c>
      <c r="I36">
        <v>31.79</v>
      </c>
      <c r="J36">
        <v>339884.35</v>
      </c>
      <c r="K36">
        <v>227711.77</v>
      </c>
      <c r="L36">
        <v>112172.58</v>
      </c>
      <c r="M36">
        <v>2010</v>
      </c>
      <c r="N36">
        <v>9</v>
      </c>
    </row>
    <row r="37" spans="1:14" x14ac:dyDescent="0.3">
      <c r="A37" s="1" t="s">
        <v>28</v>
      </c>
      <c r="B37" s="1" t="s">
        <v>65</v>
      </c>
      <c r="C37" s="1" t="s">
        <v>49</v>
      </c>
      <c r="D37" s="1" t="s">
        <v>22</v>
      </c>
      <c r="E37" s="1" t="s">
        <v>18</v>
      </c>
      <c r="F37" s="2">
        <v>40300</v>
      </c>
      <c r="G37">
        <v>2352</v>
      </c>
      <c r="H37">
        <v>651.21</v>
      </c>
      <c r="I37">
        <v>524.96</v>
      </c>
      <c r="J37">
        <v>1531645.92</v>
      </c>
      <c r="K37">
        <v>1234705.9199999999</v>
      </c>
      <c r="L37">
        <v>296940</v>
      </c>
      <c r="M37">
        <v>2010</v>
      </c>
      <c r="N37">
        <v>5</v>
      </c>
    </row>
    <row r="38" spans="1:14" x14ac:dyDescent="0.3">
      <c r="A38" s="1" t="s">
        <v>28</v>
      </c>
      <c r="B38" s="1" t="s">
        <v>66</v>
      </c>
      <c r="C38" s="1" t="s">
        <v>49</v>
      </c>
      <c r="D38" s="1" t="s">
        <v>17</v>
      </c>
      <c r="E38" s="1" t="s">
        <v>31</v>
      </c>
      <c r="F38" s="2">
        <v>41550</v>
      </c>
      <c r="G38">
        <v>9915</v>
      </c>
      <c r="H38">
        <v>651.21</v>
      </c>
      <c r="I38">
        <v>524.96</v>
      </c>
      <c r="J38">
        <v>6456747.1500000004</v>
      </c>
      <c r="K38">
        <v>5204978.4000000004</v>
      </c>
      <c r="L38">
        <v>1251768.75</v>
      </c>
      <c r="M38">
        <v>2013</v>
      </c>
      <c r="N38">
        <v>10</v>
      </c>
    </row>
    <row r="39" spans="1:14" x14ac:dyDescent="0.3">
      <c r="A39" s="1" t="s">
        <v>37</v>
      </c>
      <c r="B39" s="1" t="s">
        <v>67</v>
      </c>
      <c r="C39" s="1" t="s">
        <v>21</v>
      </c>
      <c r="D39" s="1" t="s">
        <v>17</v>
      </c>
      <c r="E39" s="1" t="s">
        <v>18</v>
      </c>
      <c r="F39" s="2">
        <v>40608</v>
      </c>
      <c r="G39">
        <v>3294</v>
      </c>
      <c r="H39">
        <v>154.06</v>
      </c>
      <c r="I39">
        <v>90.93</v>
      </c>
      <c r="J39">
        <v>507473.64</v>
      </c>
      <c r="K39">
        <v>299523.42</v>
      </c>
      <c r="L39">
        <v>207950.22</v>
      </c>
      <c r="M39">
        <v>2011</v>
      </c>
      <c r="N39">
        <v>3</v>
      </c>
    </row>
    <row r="40" spans="1:14" x14ac:dyDescent="0.3">
      <c r="A40" s="1" t="s">
        <v>32</v>
      </c>
      <c r="B40" s="1" t="s">
        <v>68</v>
      </c>
      <c r="C40" s="1" t="s">
        <v>23</v>
      </c>
      <c r="D40" s="1" t="s">
        <v>22</v>
      </c>
      <c r="E40" s="1" t="s">
        <v>47</v>
      </c>
      <c r="F40" s="2">
        <v>42589</v>
      </c>
      <c r="G40">
        <v>7963</v>
      </c>
      <c r="H40">
        <v>255.28</v>
      </c>
      <c r="I40">
        <v>159.41999999999999</v>
      </c>
      <c r="J40">
        <v>2032794.64</v>
      </c>
      <c r="K40">
        <v>1269461.46</v>
      </c>
      <c r="L40">
        <v>763333.18</v>
      </c>
      <c r="M40">
        <v>2016</v>
      </c>
      <c r="N40">
        <v>8</v>
      </c>
    </row>
    <row r="41" spans="1:14" x14ac:dyDescent="0.3">
      <c r="A41" s="1" t="s">
        <v>32</v>
      </c>
      <c r="B41" s="1" t="s">
        <v>69</v>
      </c>
      <c r="C41" s="1" t="s">
        <v>49</v>
      </c>
      <c r="D41" s="1" t="s">
        <v>22</v>
      </c>
      <c r="E41" s="1" t="s">
        <v>47</v>
      </c>
      <c r="F41" s="2">
        <v>40554</v>
      </c>
      <c r="G41">
        <v>6426</v>
      </c>
      <c r="H41">
        <v>651.21</v>
      </c>
      <c r="I41">
        <v>524.96</v>
      </c>
      <c r="J41">
        <v>4184675.46</v>
      </c>
      <c r="K41">
        <v>3373392.96</v>
      </c>
      <c r="L41">
        <v>811282.5</v>
      </c>
      <c r="M41">
        <v>2011</v>
      </c>
      <c r="N41">
        <v>1</v>
      </c>
    </row>
    <row r="42" spans="1:14" x14ac:dyDescent="0.3">
      <c r="A42" s="1" t="s">
        <v>28</v>
      </c>
      <c r="B42" s="1" t="s">
        <v>70</v>
      </c>
      <c r="C42" s="1" t="s">
        <v>49</v>
      </c>
      <c r="D42" s="1" t="s">
        <v>17</v>
      </c>
      <c r="E42" s="1" t="s">
        <v>24</v>
      </c>
      <c r="F42" s="2">
        <v>41780</v>
      </c>
      <c r="G42">
        <v>3221</v>
      </c>
      <c r="H42">
        <v>651.21</v>
      </c>
      <c r="I42">
        <v>524.96</v>
      </c>
      <c r="J42">
        <v>2097547.41</v>
      </c>
      <c r="K42">
        <v>1690896.16</v>
      </c>
      <c r="L42">
        <v>406651.25</v>
      </c>
      <c r="M42">
        <v>2014</v>
      </c>
      <c r="N42">
        <v>5</v>
      </c>
    </row>
    <row r="43" spans="1:14" x14ac:dyDescent="0.3">
      <c r="A43" s="1" t="s">
        <v>25</v>
      </c>
      <c r="B43" s="1" t="s">
        <v>58</v>
      </c>
      <c r="C43" s="1" t="s">
        <v>51</v>
      </c>
      <c r="D43" s="1" t="s">
        <v>22</v>
      </c>
      <c r="E43" s="1" t="s">
        <v>18</v>
      </c>
      <c r="F43" s="2">
        <v>41489</v>
      </c>
      <c r="G43">
        <v>9913</v>
      </c>
      <c r="H43">
        <v>47.45</v>
      </c>
      <c r="I43">
        <v>31.79</v>
      </c>
      <c r="J43">
        <v>470371.85</v>
      </c>
      <c r="K43">
        <v>315134.27</v>
      </c>
      <c r="L43">
        <v>155237.57999999999</v>
      </c>
      <c r="M43">
        <v>2013</v>
      </c>
      <c r="N43">
        <v>8</v>
      </c>
    </row>
    <row r="44" spans="1:14" x14ac:dyDescent="0.3">
      <c r="A44" s="1" t="s">
        <v>14</v>
      </c>
      <c r="B44" s="1" t="s">
        <v>71</v>
      </c>
      <c r="C44" s="1" t="s">
        <v>60</v>
      </c>
      <c r="D44" s="1" t="s">
        <v>22</v>
      </c>
      <c r="E44" s="1" t="s">
        <v>47</v>
      </c>
      <c r="F44" s="2">
        <v>40821</v>
      </c>
      <c r="G44">
        <v>103</v>
      </c>
      <c r="H44">
        <v>421.89</v>
      </c>
      <c r="I44">
        <v>364.69</v>
      </c>
      <c r="J44">
        <v>43454.67</v>
      </c>
      <c r="K44">
        <v>37563.07</v>
      </c>
      <c r="L44">
        <v>5891.6</v>
      </c>
      <c r="M44">
        <v>2011</v>
      </c>
      <c r="N44">
        <v>10</v>
      </c>
    </row>
    <row r="45" spans="1:14" x14ac:dyDescent="0.3">
      <c r="A45" s="1" t="s">
        <v>28</v>
      </c>
      <c r="B45" s="1" t="s">
        <v>72</v>
      </c>
      <c r="C45" s="1" t="s">
        <v>42</v>
      </c>
      <c r="D45" s="1" t="s">
        <v>17</v>
      </c>
      <c r="E45" s="1" t="s">
        <v>47</v>
      </c>
      <c r="F45" s="2">
        <v>42689</v>
      </c>
      <c r="G45">
        <v>4419</v>
      </c>
      <c r="H45">
        <v>152.58000000000001</v>
      </c>
      <c r="I45">
        <v>97.44</v>
      </c>
      <c r="J45">
        <v>674251.02</v>
      </c>
      <c r="K45">
        <v>430587.36</v>
      </c>
      <c r="L45">
        <v>243663.66</v>
      </c>
      <c r="M45">
        <v>2016</v>
      </c>
      <c r="N45">
        <v>11</v>
      </c>
    </row>
    <row r="46" spans="1:14" x14ac:dyDescent="0.3">
      <c r="A46" s="1" t="s">
        <v>28</v>
      </c>
      <c r="B46" s="1" t="s">
        <v>65</v>
      </c>
      <c r="C46" s="1" t="s">
        <v>49</v>
      </c>
      <c r="D46" s="1" t="s">
        <v>17</v>
      </c>
      <c r="E46" s="1" t="s">
        <v>47</v>
      </c>
      <c r="F46" s="2">
        <v>42097</v>
      </c>
      <c r="G46">
        <v>5523</v>
      </c>
      <c r="H46">
        <v>651.21</v>
      </c>
      <c r="I46">
        <v>524.96</v>
      </c>
      <c r="J46">
        <v>3596632.83</v>
      </c>
      <c r="K46">
        <v>2899354.08</v>
      </c>
      <c r="L46">
        <v>697278.75</v>
      </c>
      <c r="M46">
        <v>2015</v>
      </c>
      <c r="N46">
        <v>4</v>
      </c>
    </row>
    <row r="47" spans="1:14" x14ac:dyDescent="0.3">
      <c r="A47" s="1" t="s">
        <v>25</v>
      </c>
      <c r="B47" s="1" t="s">
        <v>73</v>
      </c>
      <c r="C47" s="1" t="s">
        <v>51</v>
      </c>
      <c r="D47" s="1" t="s">
        <v>22</v>
      </c>
      <c r="E47" s="1" t="s">
        <v>18</v>
      </c>
      <c r="F47" s="2">
        <v>41355</v>
      </c>
      <c r="G47">
        <v>3107</v>
      </c>
      <c r="H47">
        <v>47.45</v>
      </c>
      <c r="I47">
        <v>31.79</v>
      </c>
      <c r="J47">
        <v>147427.15</v>
      </c>
      <c r="K47">
        <v>98771.53</v>
      </c>
      <c r="L47">
        <v>48655.62</v>
      </c>
      <c r="M47">
        <v>2013</v>
      </c>
      <c r="N47">
        <v>3</v>
      </c>
    </row>
    <row r="48" spans="1:14" x14ac:dyDescent="0.3">
      <c r="A48" s="1" t="s">
        <v>32</v>
      </c>
      <c r="B48" s="1" t="s">
        <v>33</v>
      </c>
      <c r="C48" s="1" t="s">
        <v>60</v>
      </c>
      <c r="D48" s="1" t="s">
        <v>22</v>
      </c>
      <c r="E48" s="1" t="s">
        <v>24</v>
      </c>
      <c r="F48" s="2">
        <v>40392</v>
      </c>
      <c r="G48">
        <v>8896</v>
      </c>
      <c r="H48">
        <v>421.89</v>
      </c>
      <c r="I48">
        <v>364.69</v>
      </c>
      <c r="J48">
        <v>3753133.44</v>
      </c>
      <c r="K48">
        <v>3244282.24</v>
      </c>
      <c r="L48">
        <v>508851.20000000001</v>
      </c>
      <c r="M48">
        <v>2010</v>
      </c>
      <c r="N48">
        <v>8</v>
      </c>
    </row>
    <row r="49" spans="1:14" x14ac:dyDescent="0.3">
      <c r="A49" s="1" t="s">
        <v>32</v>
      </c>
      <c r="B49" s="1" t="s">
        <v>43</v>
      </c>
      <c r="C49" s="1" t="s">
        <v>44</v>
      </c>
      <c r="D49" s="1" t="s">
        <v>22</v>
      </c>
      <c r="E49" s="1" t="s">
        <v>47</v>
      </c>
      <c r="F49" s="2">
        <v>40913</v>
      </c>
      <c r="G49">
        <v>1643</v>
      </c>
      <c r="H49">
        <v>668.27</v>
      </c>
      <c r="I49">
        <v>502.54</v>
      </c>
      <c r="J49">
        <v>1097967.6100000001</v>
      </c>
      <c r="K49">
        <v>825673.22</v>
      </c>
      <c r="L49">
        <v>272294.39</v>
      </c>
      <c r="M49">
        <v>2012</v>
      </c>
      <c r="N49">
        <v>1</v>
      </c>
    </row>
    <row r="50" spans="1:14" x14ac:dyDescent="0.3">
      <c r="A50" s="1" t="s">
        <v>14</v>
      </c>
      <c r="B50" s="1" t="s">
        <v>74</v>
      </c>
      <c r="C50" s="1" t="s">
        <v>57</v>
      </c>
      <c r="D50" s="1" t="s">
        <v>17</v>
      </c>
      <c r="E50" s="1" t="s">
        <v>31</v>
      </c>
      <c r="F50" s="2">
        <v>42242</v>
      </c>
      <c r="G50">
        <v>2135</v>
      </c>
      <c r="H50">
        <v>81.73</v>
      </c>
      <c r="I50">
        <v>56.67</v>
      </c>
      <c r="J50">
        <v>174493.55</v>
      </c>
      <c r="K50">
        <v>120990.45</v>
      </c>
      <c r="L50">
        <v>53503.1</v>
      </c>
      <c r="M50">
        <v>2015</v>
      </c>
      <c r="N50">
        <v>8</v>
      </c>
    </row>
    <row r="51" spans="1:14" x14ac:dyDescent="0.3">
      <c r="A51" s="1" t="s">
        <v>25</v>
      </c>
      <c r="B51" s="1" t="s">
        <v>75</v>
      </c>
      <c r="C51" s="1" t="s">
        <v>60</v>
      </c>
      <c r="D51" s="1" t="s">
        <v>22</v>
      </c>
      <c r="E51" s="1" t="s">
        <v>31</v>
      </c>
      <c r="F51" s="2">
        <v>42713</v>
      </c>
      <c r="G51">
        <v>8189</v>
      </c>
      <c r="H51">
        <v>421.89</v>
      </c>
      <c r="I51">
        <v>364.69</v>
      </c>
      <c r="J51">
        <v>3454857.21</v>
      </c>
      <c r="K51">
        <v>2986446.41</v>
      </c>
      <c r="L51">
        <v>468410.8</v>
      </c>
      <c r="M51">
        <v>2016</v>
      </c>
      <c r="N51">
        <v>12</v>
      </c>
    </row>
    <row r="52" spans="1:14" x14ac:dyDescent="0.3">
      <c r="A52" s="1" t="s">
        <v>39</v>
      </c>
      <c r="B52" s="1" t="s">
        <v>76</v>
      </c>
      <c r="C52" s="1" t="s">
        <v>21</v>
      </c>
      <c r="D52" s="1" t="s">
        <v>22</v>
      </c>
      <c r="E52" s="1" t="s">
        <v>47</v>
      </c>
      <c r="F52" s="2">
        <v>41046</v>
      </c>
      <c r="G52">
        <v>9654</v>
      </c>
      <c r="H52">
        <v>154.06</v>
      </c>
      <c r="I52">
        <v>90.93</v>
      </c>
      <c r="J52">
        <v>1487295.24</v>
      </c>
      <c r="K52">
        <v>877838.22</v>
      </c>
      <c r="L52">
        <v>609457.02</v>
      </c>
      <c r="M52">
        <v>2012</v>
      </c>
      <c r="N52">
        <v>5</v>
      </c>
    </row>
    <row r="53" spans="1:14" x14ac:dyDescent="0.3">
      <c r="A53" s="1" t="s">
        <v>28</v>
      </c>
      <c r="B53" s="1" t="s">
        <v>77</v>
      </c>
      <c r="C53" s="1" t="s">
        <v>21</v>
      </c>
      <c r="D53" s="1" t="s">
        <v>22</v>
      </c>
      <c r="E53" s="1" t="s">
        <v>18</v>
      </c>
      <c r="F53" s="2">
        <v>40499</v>
      </c>
      <c r="G53">
        <v>3410</v>
      </c>
      <c r="H53">
        <v>154.06</v>
      </c>
      <c r="I53">
        <v>90.93</v>
      </c>
      <c r="J53">
        <v>525344.6</v>
      </c>
      <c r="K53">
        <v>310071.3</v>
      </c>
      <c r="L53">
        <v>215273.3</v>
      </c>
      <c r="M53">
        <v>2010</v>
      </c>
      <c r="N53">
        <v>11</v>
      </c>
    </row>
    <row r="54" spans="1:14" x14ac:dyDescent="0.3">
      <c r="A54" s="1" t="s">
        <v>32</v>
      </c>
      <c r="B54" s="1" t="s">
        <v>78</v>
      </c>
      <c r="C54" s="1" t="s">
        <v>16</v>
      </c>
      <c r="D54" s="1" t="s">
        <v>22</v>
      </c>
      <c r="E54" s="1" t="s">
        <v>18</v>
      </c>
      <c r="F54" s="2">
        <v>41956</v>
      </c>
      <c r="G54">
        <v>8368</v>
      </c>
      <c r="H54">
        <v>437.2</v>
      </c>
      <c r="I54">
        <v>263.33</v>
      </c>
      <c r="J54">
        <v>3658489.6</v>
      </c>
      <c r="K54">
        <v>2203545.44</v>
      </c>
      <c r="L54">
        <v>1454944.16</v>
      </c>
      <c r="M54">
        <v>2014</v>
      </c>
      <c r="N54">
        <v>11</v>
      </c>
    </row>
    <row r="55" spans="1:14" x14ac:dyDescent="0.3">
      <c r="A55" s="1" t="s">
        <v>32</v>
      </c>
      <c r="B55" s="1" t="s">
        <v>79</v>
      </c>
      <c r="C55" s="1" t="s">
        <v>51</v>
      </c>
      <c r="D55" s="1" t="s">
        <v>22</v>
      </c>
      <c r="E55" s="1" t="s">
        <v>24</v>
      </c>
      <c r="F55" s="2">
        <v>42537</v>
      </c>
      <c r="G55">
        <v>470</v>
      </c>
      <c r="H55">
        <v>47.45</v>
      </c>
      <c r="I55">
        <v>31.79</v>
      </c>
      <c r="J55">
        <v>22301.5</v>
      </c>
      <c r="K55">
        <v>14941.3</v>
      </c>
      <c r="L55">
        <v>7360.2</v>
      </c>
      <c r="M55">
        <v>2016</v>
      </c>
      <c r="N55">
        <v>6</v>
      </c>
    </row>
    <row r="56" spans="1:14" x14ac:dyDescent="0.3">
      <c r="A56" s="1" t="s">
        <v>28</v>
      </c>
      <c r="B56" s="1" t="s">
        <v>80</v>
      </c>
      <c r="C56" s="1" t="s">
        <v>30</v>
      </c>
      <c r="D56" s="1" t="s">
        <v>22</v>
      </c>
      <c r="E56" s="1" t="s">
        <v>47</v>
      </c>
      <c r="F56" s="2">
        <v>42521</v>
      </c>
      <c r="G56">
        <v>7690</v>
      </c>
      <c r="H56">
        <v>9.33</v>
      </c>
      <c r="I56">
        <v>6.92</v>
      </c>
      <c r="J56">
        <v>71747.7</v>
      </c>
      <c r="K56">
        <v>53214.8</v>
      </c>
      <c r="L56">
        <v>18532.900000000001</v>
      </c>
      <c r="M56">
        <v>2016</v>
      </c>
      <c r="N56">
        <v>5</v>
      </c>
    </row>
    <row r="57" spans="1:14" x14ac:dyDescent="0.3">
      <c r="A57" s="1" t="s">
        <v>25</v>
      </c>
      <c r="B57" s="1" t="s">
        <v>81</v>
      </c>
      <c r="C57" s="1" t="s">
        <v>42</v>
      </c>
      <c r="D57" s="1" t="s">
        <v>17</v>
      </c>
      <c r="E57" s="1" t="s">
        <v>18</v>
      </c>
      <c r="F57" s="2">
        <v>41188</v>
      </c>
      <c r="G57">
        <v>5033</v>
      </c>
      <c r="H57">
        <v>152.58000000000001</v>
      </c>
      <c r="I57">
        <v>97.44</v>
      </c>
      <c r="J57">
        <v>767935.14</v>
      </c>
      <c r="K57">
        <v>490415.52</v>
      </c>
      <c r="L57">
        <v>277519.62</v>
      </c>
      <c r="M57">
        <v>2012</v>
      </c>
      <c r="N57">
        <v>10</v>
      </c>
    </row>
    <row r="58" spans="1:14" x14ac:dyDescent="0.3">
      <c r="A58" s="1" t="s">
        <v>25</v>
      </c>
      <c r="B58" s="1" t="s">
        <v>82</v>
      </c>
      <c r="C58" s="1" t="s">
        <v>49</v>
      </c>
      <c r="D58" s="1" t="s">
        <v>17</v>
      </c>
      <c r="E58" s="1" t="s">
        <v>47</v>
      </c>
      <c r="F58" s="2">
        <v>40978</v>
      </c>
      <c r="G58">
        <v>9535</v>
      </c>
      <c r="H58">
        <v>651.21</v>
      </c>
      <c r="I58">
        <v>524.96</v>
      </c>
      <c r="J58">
        <v>6209287.3499999996</v>
      </c>
      <c r="K58">
        <v>5005493.5999999996</v>
      </c>
      <c r="L58">
        <v>1203793.75</v>
      </c>
      <c r="M58">
        <v>2012</v>
      </c>
      <c r="N58">
        <v>3</v>
      </c>
    </row>
    <row r="59" spans="1:14" x14ac:dyDescent="0.3">
      <c r="A59" s="1" t="s">
        <v>32</v>
      </c>
      <c r="B59" s="1" t="s">
        <v>83</v>
      </c>
      <c r="C59" s="1" t="s">
        <v>49</v>
      </c>
      <c r="D59" s="1" t="s">
        <v>22</v>
      </c>
      <c r="E59" s="1" t="s">
        <v>18</v>
      </c>
      <c r="F59" s="2">
        <v>40569</v>
      </c>
      <c r="G59">
        <v>5263</v>
      </c>
      <c r="H59">
        <v>651.21</v>
      </c>
      <c r="I59">
        <v>524.96</v>
      </c>
      <c r="J59">
        <v>3427318.23</v>
      </c>
      <c r="K59">
        <v>2762864.48</v>
      </c>
      <c r="L59">
        <v>664453.75</v>
      </c>
      <c r="M59">
        <v>2011</v>
      </c>
      <c r="N59">
        <v>1</v>
      </c>
    </row>
    <row r="60" spans="1:14" x14ac:dyDescent="0.3">
      <c r="A60" s="1" t="s">
        <v>25</v>
      </c>
      <c r="B60" s="1" t="s">
        <v>84</v>
      </c>
      <c r="C60" s="1" t="s">
        <v>21</v>
      </c>
      <c r="D60" s="1" t="s">
        <v>17</v>
      </c>
      <c r="E60" s="1" t="s">
        <v>24</v>
      </c>
      <c r="F60" s="2">
        <v>41792</v>
      </c>
      <c r="G60">
        <v>8316</v>
      </c>
      <c r="H60">
        <v>154.06</v>
      </c>
      <c r="I60">
        <v>90.93</v>
      </c>
      <c r="J60">
        <v>1281162.96</v>
      </c>
      <c r="K60">
        <v>756173.88</v>
      </c>
      <c r="L60">
        <v>524989.07999999996</v>
      </c>
      <c r="M60">
        <v>2014</v>
      </c>
      <c r="N60">
        <v>6</v>
      </c>
    </row>
    <row r="61" spans="1:14" x14ac:dyDescent="0.3">
      <c r="A61" s="1" t="s">
        <v>39</v>
      </c>
      <c r="B61" s="1" t="s">
        <v>40</v>
      </c>
      <c r="C61" s="1" t="s">
        <v>57</v>
      </c>
      <c r="D61" s="1" t="s">
        <v>17</v>
      </c>
      <c r="E61" s="1" t="s">
        <v>31</v>
      </c>
      <c r="F61" s="2">
        <v>42721</v>
      </c>
      <c r="G61">
        <v>1824</v>
      </c>
      <c r="H61">
        <v>81.73</v>
      </c>
      <c r="I61">
        <v>56.67</v>
      </c>
      <c r="J61">
        <v>149075.51999999999</v>
      </c>
      <c r="K61">
        <v>103366.08</v>
      </c>
      <c r="L61">
        <v>45709.440000000002</v>
      </c>
      <c r="M61">
        <v>2016</v>
      </c>
      <c r="N61">
        <v>12</v>
      </c>
    </row>
    <row r="62" spans="1:14" x14ac:dyDescent="0.3">
      <c r="A62" s="1" t="s">
        <v>32</v>
      </c>
      <c r="B62" s="1" t="s">
        <v>85</v>
      </c>
      <c r="C62" s="1" t="s">
        <v>49</v>
      </c>
      <c r="D62" s="1" t="s">
        <v>22</v>
      </c>
      <c r="E62" s="1" t="s">
        <v>47</v>
      </c>
      <c r="F62" s="2">
        <v>41817</v>
      </c>
      <c r="G62">
        <v>949</v>
      </c>
      <c r="H62">
        <v>651.21</v>
      </c>
      <c r="I62">
        <v>524.96</v>
      </c>
      <c r="J62">
        <v>617998.29</v>
      </c>
      <c r="K62">
        <v>498187.04</v>
      </c>
      <c r="L62">
        <v>119811.25</v>
      </c>
      <c r="M62">
        <v>2014</v>
      </c>
      <c r="N62">
        <v>6</v>
      </c>
    </row>
    <row r="63" spans="1:14" x14ac:dyDescent="0.3">
      <c r="A63" s="1" t="s">
        <v>37</v>
      </c>
      <c r="B63" s="1" t="s">
        <v>86</v>
      </c>
      <c r="C63" s="1" t="s">
        <v>16</v>
      </c>
      <c r="D63" s="1" t="s">
        <v>17</v>
      </c>
      <c r="E63" s="1" t="s">
        <v>31</v>
      </c>
      <c r="F63" s="2">
        <v>42080</v>
      </c>
      <c r="G63">
        <v>7881</v>
      </c>
      <c r="H63">
        <v>437.2</v>
      </c>
      <c r="I63">
        <v>263.33</v>
      </c>
      <c r="J63">
        <v>3445573.2</v>
      </c>
      <c r="K63">
        <v>2075303.73</v>
      </c>
      <c r="L63">
        <v>1370269.47</v>
      </c>
      <c r="M63">
        <v>2015</v>
      </c>
      <c r="N63">
        <v>3</v>
      </c>
    </row>
    <row r="64" spans="1:14" x14ac:dyDescent="0.3">
      <c r="A64" s="1" t="s">
        <v>32</v>
      </c>
      <c r="B64" s="1" t="s">
        <v>69</v>
      </c>
      <c r="C64" s="1" t="s">
        <v>51</v>
      </c>
      <c r="D64" s="1" t="s">
        <v>17</v>
      </c>
      <c r="E64" s="1" t="s">
        <v>47</v>
      </c>
      <c r="F64" s="2">
        <v>41367</v>
      </c>
      <c r="G64">
        <v>6846</v>
      </c>
      <c r="H64">
        <v>47.45</v>
      </c>
      <c r="I64">
        <v>31.79</v>
      </c>
      <c r="J64">
        <v>324842.7</v>
      </c>
      <c r="K64">
        <v>217634.34</v>
      </c>
      <c r="L64">
        <v>107208.36</v>
      </c>
      <c r="M64">
        <v>2013</v>
      </c>
      <c r="N64">
        <v>4</v>
      </c>
    </row>
    <row r="65" spans="1:14" x14ac:dyDescent="0.3">
      <c r="A65" s="1" t="s">
        <v>28</v>
      </c>
      <c r="B65" s="1" t="s">
        <v>87</v>
      </c>
      <c r="C65" s="1" t="s">
        <v>36</v>
      </c>
      <c r="D65" s="1" t="s">
        <v>17</v>
      </c>
      <c r="E65" s="1" t="s">
        <v>24</v>
      </c>
      <c r="F65" s="2">
        <v>42071</v>
      </c>
      <c r="G65">
        <v>9097</v>
      </c>
      <c r="H65">
        <v>109.28</v>
      </c>
      <c r="I65">
        <v>35.840000000000003</v>
      </c>
      <c r="J65">
        <v>994120.16</v>
      </c>
      <c r="K65">
        <v>326036.47999999998</v>
      </c>
      <c r="L65">
        <v>668083.68000000005</v>
      </c>
      <c r="M65">
        <v>2015</v>
      </c>
      <c r="N65">
        <v>3</v>
      </c>
    </row>
    <row r="66" spans="1:14" x14ac:dyDescent="0.3">
      <c r="A66" s="1" t="s">
        <v>28</v>
      </c>
      <c r="B66" s="1" t="s">
        <v>88</v>
      </c>
      <c r="C66" s="1" t="s">
        <v>57</v>
      </c>
      <c r="D66" s="1" t="s">
        <v>22</v>
      </c>
      <c r="E66" s="1" t="s">
        <v>18</v>
      </c>
      <c r="F66" s="2">
        <v>41446</v>
      </c>
      <c r="G66">
        <v>7921</v>
      </c>
      <c r="H66">
        <v>81.73</v>
      </c>
      <c r="I66">
        <v>56.67</v>
      </c>
      <c r="J66">
        <v>647383.32999999996</v>
      </c>
      <c r="K66">
        <v>448883.07</v>
      </c>
      <c r="L66">
        <v>198500.26</v>
      </c>
      <c r="M66">
        <v>2013</v>
      </c>
      <c r="N66">
        <v>6</v>
      </c>
    </row>
    <row r="67" spans="1:14" x14ac:dyDescent="0.3">
      <c r="A67" s="1" t="s">
        <v>32</v>
      </c>
      <c r="B67" s="1" t="s">
        <v>89</v>
      </c>
      <c r="C67" s="1" t="s">
        <v>49</v>
      </c>
      <c r="D67" s="1" t="s">
        <v>17</v>
      </c>
      <c r="E67" s="1" t="s">
        <v>24</v>
      </c>
      <c r="F67" s="2">
        <v>41280</v>
      </c>
      <c r="G67">
        <v>3636</v>
      </c>
      <c r="H67">
        <v>651.21</v>
      </c>
      <c r="I67">
        <v>524.96</v>
      </c>
      <c r="J67">
        <v>2367799.56</v>
      </c>
      <c r="K67">
        <v>1908754.56</v>
      </c>
      <c r="L67">
        <v>459045</v>
      </c>
      <c r="M67">
        <v>2013</v>
      </c>
      <c r="N67">
        <v>1</v>
      </c>
    </row>
    <row r="68" spans="1:14" x14ac:dyDescent="0.3">
      <c r="A68" s="1" t="s">
        <v>28</v>
      </c>
      <c r="B68" s="1" t="s">
        <v>90</v>
      </c>
      <c r="C68" s="1" t="s">
        <v>27</v>
      </c>
      <c r="D68" s="1" t="s">
        <v>22</v>
      </c>
      <c r="E68" s="1" t="s">
        <v>47</v>
      </c>
      <c r="F68" s="2">
        <v>40985</v>
      </c>
      <c r="G68">
        <v>8590</v>
      </c>
      <c r="H68">
        <v>205.7</v>
      </c>
      <c r="I68">
        <v>117.11</v>
      </c>
      <c r="J68">
        <v>1766963</v>
      </c>
      <c r="K68">
        <v>1005974.9</v>
      </c>
      <c r="L68">
        <v>760988.1</v>
      </c>
      <c r="M68">
        <v>2012</v>
      </c>
      <c r="N68">
        <v>3</v>
      </c>
    </row>
    <row r="69" spans="1:14" x14ac:dyDescent="0.3">
      <c r="A69" s="1" t="s">
        <v>28</v>
      </c>
      <c r="B69" s="1" t="s">
        <v>72</v>
      </c>
      <c r="C69" s="1" t="s">
        <v>49</v>
      </c>
      <c r="D69" s="1" t="s">
        <v>17</v>
      </c>
      <c r="E69" s="1" t="s">
        <v>24</v>
      </c>
      <c r="F69" s="2">
        <v>41747</v>
      </c>
      <c r="G69">
        <v>2163</v>
      </c>
      <c r="H69">
        <v>651.21</v>
      </c>
      <c r="I69">
        <v>524.96</v>
      </c>
      <c r="J69">
        <v>1408567.23</v>
      </c>
      <c r="K69">
        <v>1135488.48</v>
      </c>
      <c r="L69">
        <v>273078.75</v>
      </c>
      <c r="M69">
        <v>2014</v>
      </c>
      <c r="N69">
        <v>4</v>
      </c>
    </row>
    <row r="70" spans="1:14" x14ac:dyDescent="0.3">
      <c r="A70" s="1" t="s">
        <v>28</v>
      </c>
      <c r="B70" s="1" t="s">
        <v>91</v>
      </c>
      <c r="C70" s="1" t="s">
        <v>23</v>
      </c>
      <c r="D70" s="1" t="s">
        <v>22</v>
      </c>
      <c r="E70" s="1" t="s">
        <v>18</v>
      </c>
      <c r="F70" s="2">
        <v>42372</v>
      </c>
      <c r="G70">
        <v>5766</v>
      </c>
      <c r="H70">
        <v>255.28</v>
      </c>
      <c r="I70">
        <v>159.41999999999999</v>
      </c>
      <c r="J70">
        <v>1471944.48</v>
      </c>
      <c r="K70">
        <v>919215.72</v>
      </c>
      <c r="L70">
        <v>552728.76</v>
      </c>
      <c r="M70">
        <v>2016</v>
      </c>
      <c r="N70">
        <v>1</v>
      </c>
    </row>
    <row r="71" spans="1:14" x14ac:dyDescent="0.3">
      <c r="A71" s="1" t="s">
        <v>32</v>
      </c>
      <c r="B71" s="1" t="s">
        <v>92</v>
      </c>
      <c r="C71" s="1" t="s">
        <v>49</v>
      </c>
      <c r="D71" s="1" t="s">
        <v>22</v>
      </c>
      <c r="E71" s="1" t="s">
        <v>47</v>
      </c>
      <c r="F71" s="2">
        <v>40675</v>
      </c>
      <c r="G71">
        <v>7841</v>
      </c>
      <c r="H71">
        <v>651.21</v>
      </c>
      <c r="I71">
        <v>524.96</v>
      </c>
      <c r="J71">
        <v>5106137.6100000003</v>
      </c>
      <c r="K71">
        <v>4116211.36</v>
      </c>
      <c r="L71">
        <v>989926.25</v>
      </c>
      <c r="M71">
        <v>2011</v>
      </c>
      <c r="N71">
        <v>5</v>
      </c>
    </row>
    <row r="72" spans="1:14" x14ac:dyDescent="0.3">
      <c r="A72" s="1" t="s">
        <v>25</v>
      </c>
      <c r="B72" s="1" t="s">
        <v>93</v>
      </c>
      <c r="C72" s="1" t="s">
        <v>30</v>
      </c>
      <c r="D72" s="1" t="s">
        <v>22</v>
      </c>
      <c r="E72" s="1" t="s">
        <v>31</v>
      </c>
      <c r="F72" s="2">
        <v>40388</v>
      </c>
      <c r="G72">
        <v>8862</v>
      </c>
      <c r="H72">
        <v>9.33</v>
      </c>
      <c r="I72">
        <v>6.92</v>
      </c>
      <c r="J72">
        <v>82682.460000000006</v>
      </c>
      <c r="K72">
        <v>61325.04</v>
      </c>
      <c r="L72">
        <v>21357.42</v>
      </c>
      <c r="M72">
        <v>2010</v>
      </c>
      <c r="N72">
        <v>7</v>
      </c>
    </row>
    <row r="73" spans="1:14" x14ac:dyDescent="0.3">
      <c r="A73" s="1" t="s">
        <v>32</v>
      </c>
      <c r="B73" s="1" t="s">
        <v>94</v>
      </c>
      <c r="C73" s="1" t="s">
        <v>23</v>
      </c>
      <c r="D73" s="1" t="s">
        <v>17</v>
      </c>
      <c r="E73" s="1" t="s">
        <v>47</v>
      </c>
      <c r="F73" s="2">
        <v>41488</v>
      </c>
      <c r="G73">
        <v>6335</v>
      </c>
      <c r="H73">
        <v>255.28</v>
      </c>
      <c r="I73">
        <v>159.41999999999999</v>
      </c>
      <c r="J73">
        <v>1617198.8</v>
      </c>
      <c r="K73">
        <v>1009925.7</v>
      </c>
      <c r="L73">
        <v>607273.1</v>
      </c>
      <c r="M73">
        <v>2013</v>
      </c>
      <c r="N73">
        <v>8</v>
      </c>
    </row>
    <row r="74" spans="1:14" x14ac:dyDescent="0.3">
      <c r="A74" s="1" t="s">
        <v>28</v>
      </c>
      <c r="B74" s="1" t="s">
        <v>52</v>
      </c>
      <c r="C74" s="1" t="s">
        <v>51</v>
      </c>
      <c r="D74" s="1" t="s">
        <v>17</v>
      </c>
      <c r="E74" s="1" t="s">
        <v>31</v>
      </c>
      <c r="F74" s="2">
        <v>41570</v>
      </c>
      <c r="G74">
        <v>9794</v>
      </c>
      <c r="H74">
        <v>47.45</v>
      </c>
      <c r="I74">
        <v>31.79</v>
      </c>
      <c r="J74">
        <v>464725.3</v>
      </c>
      <c r="K74">
        <v>311351.26</v>
      </c>
      <c r="L74">
        <v>153374.04</v>
      </c>
      <c r="M74">
        <v>2013</v>
      </c>
      <c r="N74">
        <v>10</v>
      </c>
    </row>
    <row r="75" spans="1:14" x14ac:dyDescent="0.3">
      <c r="A75" s="1" t="s">
        <v>32</v>
      </c>
      <c r="B75" s="1" t="s">
        <v>68</v>
      </c>
      <c r="C75" s="1" t="s">
        <v>21</v>
      </c>
      <c r="D75" s="1" t="s">
        <v>17</v>
      </c>
      <c r="E75" s="1" t="s">
        <v>18</v>
      </c>
      <c r="F75" s="2">
        <v>42771</v>
      </c>
      <c r="G75">
        <v>5808</v>
      </c>
      <c r="H75">
        <v>154.06</v>
      </c>
      <c r="I75">
        <v>90.93</v>
      </c>
      <c r="J75">
        <v>894780.48</v>
      </c>
      <c r="K75">
        <v>528121.43999999994</v>
      </c>
      <c r="L75">
        <v>366659.04</v>
      </c>
      <c r="M75">
        <v>2017</v>
      </c>
      <c r="N75">
        <v>2</v>
      </c>
    </row>
    <row r="76" spans="1:14" x14ac:dyDescent="0.3">
      <c r="A76" s="1" t="s">
        <v>32</v>
      </c>
      <c r="B76" s="1" t="s">
        <v>95</v>
      </c>
      <c r="C76" s="1" t="s">
        <v>60</v>
      </c>
      <c r="D76" s="1" t="s">
        <v>17</v>
      </c>
      <c r="E76" s="1" t="s">
        <v>31</v>
      </c>
      <c r="F76" s="2">
        <v>42083</v>
      </c>
      <c r="G76">
        <v>2975</v>
      </c>
      <c r="H76">
        <v>421.89</v>
      </c>
      <c r="I76">
        <v>364.69</v>
      </c>
      <c r="J76">
        <v>1255122.75</v>
      </c>
      <c r="K76">
        <v>1084952.75</v>
      </c>
      <c r="L76">
        <v>170170</v>
      </c>
      <c r="M76">
        <v>2015</v>
      </c>
      <c r="N76">
        <v>3</v>
      </c>
    </row>
    <row r="77" spans="1:14" x14ac:dyDescent="0.3">
      <c r="A77" s="1" t="s">
        <v>14</v>
      </c>
      <c r="B77" s="1" t="s">
        <v>96</v>
      </c>
      <c r="C77" s="1" t="s">
        <v>57</v>
      </c>
      <c r="D77" s="1" t="s">
        <v>17</v>
      </c>
      <c r="E77" s="1" t="s">
        <v>47</v>
      </c>
      <c r="F77" s="2">
        <v>41035</v>
      </c>
      <c r="G77">
        <v>6925</v>
      </c>
      <c r="H77">
        <v>81.73</v>
      </c>
      <c r="I77">
        <v>56.67</v>
      </c>
      <c r="J77">
        <v>565980.25</v>
      </c>
      <c r="K77">
        <v>392439.75</v>
      </c>
      <c r="L77">
        <v>173540.5</v>
      </c>
      <c r="M77">
        <v>2012</v>
      </c>
      <c r="N77">
        <v>5</v>
      </c>
    </row>
    <row r="78" spans="1:14" x14ac:dyDescent="0.3">
      <c r="A78" s="1" t="s">
        <v>28</v>
      </c>
      <c r="B78" s="1" t="s">
        <v>97</v>
      </c>
      <c r="C78" s="1" t="s">
        <v>60</v>
      </c>
      <c r="D78" s="1" t="s">
        <v>22</v>
      </c>
      <c r="E78" s="1" t="s">
        <v>24</v>
      </c>
      <c r="F78" s="2">
        <v>41547</v>
      </c>
      <c r="G78">
        <v>5319</v>
      </c>
      <c r="H78">
        <v>421.89</v>
      </c>
      <c r="I78">
        <v>364.69</v>
      </c>
      <c r="J78">
        <v>2244032.91</v>
      </c>
      <c r="K78">
        <v>1939786.11</v>
      </c>
      <c r="L78">
        <v>304246.8</v>
      </c>
      <c r="M78">
        <v>2013</v>
      </c>
      <c r="N78">
        <v>9</v>
      </c>
    </row>
    <row r="79" spans="1:14" x14ac:dyDescent="0.3">
      <c r="A79" s="1" t="s">
        <v>32</v>
      </c>
      <c r="B79" s="1" t="s">
        <v>98</v>
      </c>
      <c r="C79" s="1" t="s">
        <v>49</v>
      </c>
      <c r="D79" s="1" t="s">
        <v>22</v>
      </c>
      <c r="E79" s="1" t="s">
        <v>18</v>
      </c>
      <c r="F79" s="2">
        <v>41779</v>
      </c>
      <c r="G79">
        <v>2850</v>
      </c>
      <c r="H79">
        <v>651.21</v>
      </c>
      <c r="I79">
        <v>524.96</v>
      </c>
      <c r="J79">
        <v>1855948.5</v>
      </c>
      <c r="K79">
        <v>1496136</v>
      </c>
      <c r="L79">
        <v>359812.5</v>
      </c>
      <c r="M79">
        <v>2014</v>
      </c>
      <c r="N79">
        <v>5</v>
      </c>
    </row>
    <row r="80" spans="1:14" x14ac:dyDescent="0.3">
      <c r="A80" s="1" t="s">
        <v>14</v>
      </c>
      <c r="B80" s="1" t="s">
        <v>99</v>
      </c>
      <c r="C80" s="1" t="s">
        <v>27</v>
      </c>
      <c r="D80" s="1" t="s">
        <v>22</v>
      </c>
      <c r="E80" s="1" t="s">
        <v>47</v>
      </c>
      <c r="F80" s="2">
        <v>40277</v>
      </c>
      <c r="G80">
        <v>6241</v>
      </c>
      <c r="H80">
        <v>205.7</v>
      </c>
      <c r="I80">
        <v>117.11</v>
      </c>
      <c r="J80">
        <v>1283773.7</v>
      </c>
      <c r="K80">
        <v>730883.51</v>
      </c>
      <c r="L80">
        <v>552890.18999999994</v>
      </c>
      <c r="M80">
        <v>2010</v>
      </c>
      <c r="N80">
        <v>4</v>
      </c>
    </row>
    <row r="81" spans="1:14" x14ac:dyDescent="0.3">
      <c r="A81" s="1" t="s">
        <v>19</v>
      </c>
      <c r="B81" s="1" t="s">
        <v>100</v>
      </c>
      <c r="C81" s="1" t="s">
        <v>49</v>
      </c>
      <c r="D81" s="1" t="s">
        <v>22</v>
      </c>
      <c r="E81" s="1" t="s">
        <v>24</v>
      </c>
      <c r="F81" s="2">
        <v>42895</v>
      </c>
      <c r="G81">
        <v>9247</v>
      </c>
      <c r="H81">
        <v>651.21</v>
      </c>
      <c r="I81">
        <v>524.96</v>
      </c>
      <c r="J81">
        <v>6021738.8700000001</v>
      </c>
      <c r="K81">
        <v>4854305.12</v>
      </c>
      <c r="L81">
        <v>1167433.75</v>
      </c>
      <c r="M81">
        <v>2017</v>
      </c>
      <c r="N81">
        <v>6</v>
      </c>
    </row>
    <row r="82" spans="1:14" x14ac:dyDescent="0.3">
      <c r="A82" s="1" t="s">
        <v>28</v>
      </c>
      <c r="B82" s="1" t="s">
        <v>101</v>
      </c>
      <c r="C82" s="1" t="s">
        <v>27</v>
      </c>
      <c r="D82" s="1" t="s">
        <v>22</v>
      </c>
      <c r="E82" s="1" t="s">
        <v>47</v>
      </c>
      <c r="F82" s="2">
        <v>42043</v>
      </c>
      <c r="G82">
        <v>7653</v>
      </c>
      <c r="H82">
        <v>205.7</v>
      </c>
      <c r="I82">
        <v>117.11</v>
      </c>
      <c r="J82">
        <v>1574222.1</v>
      </c>
      <c r="K82">
        <v>896242.83</v>
      </c>
      <c r="L82">
        <v>677979.27</v>
      </c>
      <c r="M82">
        <v>2015</v>
      </c>
      <c r="N82">
        <v>2</v>
      </c>
    </row>
    <row r="83" spans="1:14" x14ac:dyDescent="0.3">
      <c r="A83" s="1" t="s">
        <v>28</v>
      </c>
      <c r="B83" s="1" t="s">
        <v>34</v>
      </c>
      <c r="C83" s="1" t="s">
        <v>42</v>
      </c>
      <c r="D83" s="1" t="s">
        <v>17</v>
      </c>
      <c r="E83" s="1" t="s">
        <v>47</v>
      </c>
      <c r="F83" s="2">
        <v>40203</v>
      </c>
      <c r="G83">
        <v>4279</v>
      </c>
      <c r="H83">
        <v>152.58000000000001</v>
      </c>
      <c r="I83">
        <v>97.44</v>
      </c>
      <c r="J83">
        <v>652889.81999999995</v>
      </c>
      <c r="K83">
        <v>416945.76</v>
      </c>
      <c r="L83">
        <v>235944.06</v>
      </c>
      <c r="M83">
        <v>2010</v>
      </c>
      <c r="N83">
        <v>1</v>
      </c>
    </row>
    <row r="84" spans="1:14" x14ac:dyDescent="0.3">
      <c r="A84" s="1" t="s">
        <v>25</v>
      </c>
      <c r="B84" s="1" t="s">
        <v>102</v>
      </c>
      <c r="C84" s="1" t="s">
        <v>30</v>
      </c>
      <c r="D84" s="1" t="s">
        <v>17</v>
      </c>
      <c r="E84" s="1" t="s">
        <v>47</v>
      </c>
      <c r="F84" s="2">
        <v>40244</v>
      </c>
      <c r="G84">
        <v>3972</v>
      </c>
      <c r="H84">
        <v>9.33</v>
      </c>
      <c r="I84">
        <v>6.92</v>
      </c>
      <c r="J84">
        <v>37058.76</v>
      </c>
      <c r="K84">
        <v>27486.240000000002</v>
      </c>
      <c r="L84">
        <v>9572.52</v>
      </c>
      <c r="M84">
        <v>2010</v>
      </c>
      <c r="N84">
        <v>3</v>
      </c>
    </row>
    <row r="85" spans="1:14" x14ac:dyDescent="0.3">
      <c r="A85" s="1" t="s">
        <v>28</v>
      </c>
      <c r="B85" s="1" t="s">
        <v>103</v>
      </c>
      <c r="C85" s="1" t="s">
        <v>36</v>
      </c>
      <c r="D85" s="1" t="s">
        <v>17</v>
      </c>
      <c r="E85" s="1" t="s">
        <v>18</v>
      </c>
      <c r="F85" s="2">
        <v>41277</v>
      </c>
      <c r="G85">
        <v>8611</v>
      </c>
      <c r="H85">
        <v>109.28</v>
      </c>
      <c r="I85">
        <v>35.840000000000003</v>
      </c>
      <c r="J85">
        <v>941010.08</v>
      </c>
      <c r="K85">
        <v>308618.23999999999</v>
      </c>
      <c r="L85">
        <v>632391.84</v>
      </c>
      <c r="M85">
        <v>2013</v>
      </c>
      <c r="N85">
        <v>1</v>
      </c>
    </row>
    <row r="86" spans="1:14" x14ac:dyDescent="0.3">
      <c r="A86" s="1" t="s">
        <v>28</v>
      </c>
      <c r="B86" s="1" t="s">
        <v>104</v>
      </c>
      <c r="C86" s="1" t="s">
        <v>42</v>
      </c>
      <c r="D86" s="1" t="s">
        <v>22</v>
      </c>
      <c r="E86" s="1" t="s">
        <v>18</v>
      </c>
      <c r="F86" s="2">
        <v>42800</v>
      </c>
      <c r="G86">
        <v>2109</v>
      </c>
      <c r="H86">
        <v>152.58000000000001</v>
      </c>
      <c r="I86">
        <v>97.44</v>
      </c>
      <c r="J86">
        <v>321791.21999999997</v>
      </c>
      <c r="K86">
        <v>205500.96</v>
      </c>
      <c r="L86">
        <v>116290.26</v>
      </c>
      <c r="M86">
        <v>2017</v>
      </c>
      <c r="N86">
        <v>3</v>
      </c>
    </row>
    <row r="87" spans="1:14" x14ac:dyDescent="0.3">
      <c r="A87" s="1" t="s">
        <v>37</v>
      </c>
      <c r="B87" s="1" t="s">
        <v>105</v>
      </c>
      <c r="C87" s="1" t="s">
        <v>51</v>
      </c>
      <c r="D87" s="1" t="s">
        <v>17</v>
      </c>
      <c r="E87" s="1" t="s">
        <v>24</v>
      </c>
      <c r="F87" s="2">
        <v>40552</v>
      </c>
      <c r="G87">
        <v>5408</v>
      </c>
      <c r="H87">
        <v>47.45</v>
      </c>
      <c r="I87">
        <v>31.79</v>
      </c>
      <c r="J87">
        <v>256609.6</v>
      </c>
      <c r="K87">
        <v>171920.32</v>
      </c>
      <c r="L87">
        <v>84689.279999999999</v>
      </c>
      <c r="M87">
        <v>2011</v>
      </c>
      <c r="N87">
        <v>1</v>
      </c>
    </row>
    <row r="88" spans="1:14" x14ac:dyDescent="0.3">
      <c r="A88" s="1" t="s">
        <v>14</v>
      </c>
      <c r="B88" s="1" t="s">
        <v>15</v>
      </c>
      <c r="C88" s="1" t="s">
        <v>27</v>
      </c>
      <c r="D88" s="1" t="s">
        <v>17</v>
      </c>
      <c r="E88" s="1" t="s">
        <v>18</v>
      </c>
      <c r="F88" s="2">
        <v>41725</v>
      </c>
      <c r="G88">
        <v>1480</v>
      </c>
      <c r="H88">
        <v>205.7</v>
      </c>
      <c r="I88">
        <v>117.11</v>
      </c>
      <c r="J88">
        <v>304436</v>
      </c>
      <c r="K88">
        <v>173322.8</v>
      </c>
      <c r="L88">
        <v>131113.20000000001</v>
      </c>
      <c r="M88">
        <v>2014</v>
      </c>
      <c r="N88">
        <v>3</v>
      </c>
    </row>
    <row r="89" spans="1:14" x14ac:dyDescent="0.3">
      <c r="A89" s="1" t="s">
        <v>32</v>
      </c>
      <c r="B89" s="1" t="s">
        <v>106</v>
      </c>
      <c r="C89" s="1" t="s">
        <v>42</v>
      </c>
      <c r="D89" s="1" t="s">
        <v>22</v>
      </c>
      <c r="E89" s="1" t="s">
        <v>24</v>
      </c>
      <c r="F89" s="2">
        <v>41453</v>
      </c>
      <c r="G89">
        <v>332</v>
      </c>
      <c r="H89">
        <v>152.58000000000001</v>
      </c>
      <c r="I89">
        <v>97.44</v>
      </c>
      <c r="J89">
        <v>50656.56</v>
      </c>
      <c r="K89">
        <v>32350.080000000002</v>
      </c>
      <c r="L89">
        <v>18306.48</v>
      </c>
      <c r="M89">
        <v>2013</v>
      </c>
      <c r="N89">
        <v>6</v>
      </c>
    </row>
    <row r="90" spans="1:14" x14ac:dyDescent="0.3">
      <c r="A90" s="1" t="s">
        <v>32</v>
      </c>
      <c r="B90" s="1" t="s">
        <v>35</v>
      </c>
      <c r="C90" s="1" t="s">
        <v>51</v>
      </c>
      <c r="D90" s="1" t="s">
        <v>17</v>
      </c>
      <c r="E90" s="1" t="s">
        <v>18</v>
      </c>
      <c r="F90" s="2">
        <v>40790</v>
      </c>
      <c r="G90">
        <v>3999</v>
      </c>
      <c r="H90">
        <v>47.45</v>
      </c>
      <c r="I90">
        <v>31.79</v>
      </c>
      <c r="J90">
        <v>189752.55</v>
      </c>
      <c r="K90">
        <v>127128.21</v>
      </c>
      <c r="L90">
        <v>62624.34</v>
      </c>
      <c r="M90">
        <v>2011</v>
      </c>
      <c r="N90">
        <v>9</v>
      </c>
    </row>
    <row r="91" spans="1:14" x14ac:dyDescent="0.3">
      <c r="A91" s="1" t="s">
        <v>32</v>
      </c>
      <c r="B91" s="1" t="s">
        <v>35</v>
      </c>
      <c r="C91" s="1" t="s">
        <v>36</v>
      </c>
      <c r="D91" s="1" t="s">
        <v>17</v>
      </c>
      <c r="E91" s="1" t="s">
        <v>18</v>
      </c>
      <c r="F91" s="2">
        <v>42565</v>
      </c>
      <c r="G91">
        <v>1549</v>
      </c>
      <c r="H91">
        <v>109.28</v>
      </c>
      <c r="I91">
        <v>35.840000000000003</v>
      </c>
      <c r="J91">
        <v>169274.72</v>
      </c>
      <c r="K91">
        <v>55516.160000000003</v>
      </c>
      <c r="L91">
        <v>113758.56</v>
      </c>
      <c r="M91">
        <v>2016</v>
      </c>
      <c r="N91">
        <v>7</v>
      </c>
    </row>
    <row r="92" spans="1:14" x14ac:dyDescent="0.3">
      <c r="A92" s="1" t="s">
        <v>25</v>
      </c>
      <c r="B92" s="1" t="s">
        <v>107</v>
      </c>
      <c r="C92" s="1" t="s">
        <v>23</v>
      </c>
      <c r="D92" s="1" t="s">
        <v>22</v>
      </c>
      <c r="E92" s="1" t="s">
        <v>47</v>
      </c>
      <c r="F92" s="2">
        <v>41693</v>
      </c>
      <c r="G92">
        <v>4079</v>
      </c>
      <c r="H92">
        <v>255.28</v>
      </c>
      <c r="I92">
        <v>159.41999999999999</v>
      </c>
      <c r="J92">
        <v>1041287.12</v>
      </c>
      <c r="K92">
        <v>650274.18000000005</v>
      </c>
      <c r="L92">
        <v>391012.94</v>
      </c>
      <c r="M92">
        <v>2014</v>
      </c>
      <c r="N92">
        <v>2</v>
      </c>
    </row>
    <row r="93" spans="1:14" x14ac:dyDescent="0.3">
      <c r="A93" s="1" t="s">
        <v>37</v>
      </c>
      <c r="B93" s="1" t="s">
        <v>108</v>
      </c>
      <c r="C93" s="1" t="s">
        <v>36</v>
      </c>
      <c r="D93" s="1" t="s">
        <v>17</v>
      </c>
      <c r="E93" s="1" t="s">
        <v>47</v>
      </c>
      <c r="F93" s="2">
        <v>40397</v>
      </c>
      <c r="G93">
        <v>9721</v>
      </c>
      <c r="H93">
        <v>109.28</v>
      </c>
      <c r="I93">
        <v>35.840000000000003</v>
      </c>
      <c r="J93">
        <v>1062310.8799999999</v>
      </c>
      <c r="K93">
        <v>348400.64000000001</v>
      </c>
      <c r="L93">
        <v>713910.24</v>
      </c>
      <c r="M93">
        <v>2010</v>
      </c>
      <c r="N93">
        <v>8</v>
      </c>
    </row>
    <row r="94" spans="1:14" x14ac:dyDescent="0.3">
      <c r="A94" s="1" t="s">
        <v>39</v>
      </c>
      <c r="B94" s="1" t="s">
        <v>109</v>
      </c>
      <c r="C94" s="1" t="s">
        <v>44</v>
      </c>
      <c r="D94" s="1" t="s">
        <v>22</v>
      </c>
      <c r="E94" s="1" t="s">
        <v>18</v>
      </c>
      <c r="F94" s="2">
        <v>41288</v>
      </c>
      <c r="G94">
        <v>8635</v>
      </c>
      <c r="H94">
        <v>668.27</v>
      </c>
      <c r="I94">
        <v>502.54</v>
      </c>
      <c r="J94">
        <v>5770511.4500000002</v>
      </c>
      <c r="K94">
        <v>4339432.9000000004</v>
      </c>
      <c r="L94">
        <v>1431078.55</v>
      </c>
      <c r="M94">
        <v>2013</v>
      </c>
      <c r="N94">
        <v>1</v>
      </c>
    </row>
    <row r="95" spans="1:14" x14ac:dyDescent="0.3">
      <c r="A95" s="1" t="s">
        <v>28</v>
      </c>
      <c r="B95" s="1" t="s">
        <v>110</v>
      </c>
      <c r="C95" s="1" t="s">
        <v>57</v>
      </c>
      <c r="D95" s="1" t="s">
        <v>17</v>
      </c>
      <c r="E95" s="1" t="s">
        <v>31</v>
      </c>
      <c r="F95" s="2">
        <v>40451</v>
      </c>
      <c r="G95">
        <v>8014</v>
      </c>
      <c r="H95">
        <v>81.73</v>
      </c>
      <c r="I95">
        <v>56.67</v>
      </c>
      <c r="J95">
        <v>654984.22</v>
      </c>
      <c r="K95">
        <v>454153.38</v>
      </c>
      <c r="L95">
        <v>200830.84</v>
      </c>
      <c r="M95">
        <v>2010</v>
      </c>
      <c r="N95">
        <v>9</v>
      </c>
    </row>
    <row r="96" spans="1:14" x14ac:dyDescent="0.3">
      <c r="A96" s="1" t="s">
        <v>14</v>
      </c>
      <c r="B96" s="1" t="s">
        <v>111</v>
      </c>
      <c r="C96" s="1" t="s">
        <v>27</v>
      </c>
      <c r="D96" s="1" t="s">
        <v>22</v>
      </c>
      <c r="E96" s="1" t="s">
        <v>18</v>
      </c>
      <c r="F96" s="2">
        <v>42656</v>
      </c>
      <c r="G96">
        <v>7081</v>
      </c>
      <c r="H96">
        <v>205.7</v>
      </c>
      <c r="I96">
        <v>117.11</v>
      </c>
      <c r="J96">
        <v>1456561.7</v>
      </c>
      <c r="K96">
        <v>829255.91</v>
      </c>
      <c r="L96">
        <v>627305.79</v>
      </c>
      <c r="M96">
        <v>2016</v>
      </c>
      <c r="N96">
        <v>10</v>
      </c>
    </row>
    <row r="97" spans="1:14" x14ac:dyDescent="0.3">
      <c r="A97" s="1" t="s">
        <v>39</v>
      </c>
      <c r="B97" s="1" t="s">
        <v>112</v>
      </c>
      <c r="C97" s="1" t="s">
        <v>42</v>
      </c>
      <c r="D97" s="1" t="s">
        <v>17</v>
      </c>
      <c r="E97" s="1" t="s">
        <v>47</v>
      </c>
      <c r="F97" s="2">
        <v>40618</v>
      </c>
      <c r="G97">
        <v>2091</v>
      </c>
      <c r="H97">
        <v>152.58000000000001</v>
      </c>
      <c r="I97">
        <v>97.44</v>
      </c>
      <c r="J97">
        <v>319044.78000000003</v>
      </c>
      <c r="K97">
        <v>203747.04</v>
      </c>
      <c r="L97">
        <v>115297.74</v>
      </c>
      <c r="M97">
        <v>2011</v>
      </c>
      <c r="N97">
        <v>3</v>
      </c>
    </row>
    <row r="98" spans="1:14" x14ac:dyDescent="0.3">
      <c r="A98" s="1" t="s">
        <v>28</v>
      </c>
      <c r="B98" s="1" t="s">
        <v>45</v>
      </c>
      <c r="C98" s="1" t="s">
        <v>30</v>
      </c>
      <c r="D98" s="1" t="s">
        <v>22</v>
      </c>
      <c r="E98" s="1" t="s">
        <v>47</v>
      </c>
      <c r="F98" s="2">
        <v>41269</v>
      </c>
      <c r="G98">
        <v>1331</v>
      </c>
      <c r="H98">
        <v>9.33</v>
      </c>
      <c r="I98">
        <v>6.92</v>
      </c>
      <c r="J98">
        <v>12418.23</v>
      </c>
      <c r="K98">
        <v>9210.52</v>
      </c>
      <c r="L98">
        <v>3207.71</v>
      </c>
      <c r="M98">
        <v>2012</v>
      </c>
      <c r="N98">
        <v>12</v>
      </c>
    </row>
    <row r="99" spans="1:14" x14ac:dyDescent="0.3">
      <c r="A99" s="1" t="s">
        <v>28</v>
      </c>
      <c r="B99" s="1" t="s">
        <v>91</v>
      </c>
      <c r="C99" s="1" t="s">
        <v>36</v>
      </c>
      <c r="D99" s="1" t="s">
        <v>22</v>
      </c>
      <c r="E99" s="1" t="s">
        <v>18</v>
      </c>
      <c r="F99" s="2">
        <v>42249</v>
      </c>
      <c r="G99">
        <v>117</v>
      </c>
      <c r="H99">
        <v>109.28</v>
      </c>
      <c r="I99">
        <v>35.840000000000003</v>
      </c>
      <c r="J99">
        <v>12785.76</v>
      </c>
      <c r="K99">
        <v>4193.28</v>
      </c>
      <c r="L99">
        <v>8592.48</v>
      </c>
      <c r="M99">
        <v>2015</v>
      </c>
      <c r="N99">
        <v>9</v>
      </c>
    </row>
    <row r="100" spans="1:14" x14ac:dyDescent="0.3">
      <c r="A100" s="1" t="s">
        <v>28</v>
      </c>
      <c r="B100" s="1" t="s">
        <v>113</v>
      </c>
      <c r="C100" s="1" t="s">
        <v>44</v>
      </c>
      <c r="D100" s="1" t="s">
        <v>17</v>
      </c>
      <c r="E100" s="1" t="s">
        <v>24</v>
      </c>
      <c r="F100" s="2">
        <v>41589</v>
      </c>
      <c r="G100">
        <v>5798</v>
      </c>
      <c r="H100">
        <v>668.27</v>
      </c>
      <c r="I100">
        <v>502.54</v>
      </c>
      <c r="J100">
        <v>3874629.46</v>
      </c>
      <c r="K100">
        <v>2913726.92</v>
      </c>
      <c r="L100">
        <v>960902.54</v>
      </c>
      <c r="M100">
        <v>2013</v>
      </c>
      <c r="N100">
        <v>11</v>
      </c>
    </row>
    <row r="101" spans="1:14" x14ac:dyDescent="0.3">
      <c r="A101" s="1" t="s">
        <v>39</v>
      </c>
      <c r="B101" s="1" t="s">
        <v>114</v>
      </c>
      <c r="C101" s="1" t="s">
        <v>21</v>
      </c>
      <c r="D101" s="1" t="s">
        <v>17</v>
      </c>
      <c r="E101" s="1" t="s">
        <v>24</v>
      </c>
      <c r="F101" s="2">
        <v>41855</v>
      </c>
      <c r="G101">
        <v>2755</v>
      </c>
      <c r="H101">
        <v>154.06</v>
      </c>
      <c r="I101">
        <v>90.93</v>
      </c>
      <c r="J101">
        <v>424435.3</v>
      </c>
      <c r="K101">
        <v>250512.15</v>
      </c>
      <c r="L101">
        <v>173923.15</v>
      </c>
      <c r="M101">
        <v>2014</v>
      </c>
      <c r="N101">
        <v>8</v>
      </c>
    </row>
    <row r="102" spans="1:14" x14ac:dyDescent="0.3">
      <c r="A102" s="1" t="s">
        <v>19</v>
      </c>
      <c r="B102" s="1" t="s">
        <v>100</v>
      </c>
      <c r="C102" s="1" t="s">
        <v>36</v>
      </c>
      <c r="D102" s="1" t="s">
        <v>17</v>
      </c>
      <c r="E102" s="1" t="s">
        <v>24</v>
      </c>
      <c r="F102" s="2">
        <v>40472</v>
      </c>
      <c r="G102">
        <v>7398</v>
      </c>
      <c r="H102">
        <v>109.28</v>
      </c>
      <c r="I102">
        <v>35.840000000000003</v>
      </c>
      <c r="J102">
        <v>808453.44</v>
      </c>
      <c r="K102">
        <v>265144.32000000001</v>
      </c>
      <c r="L102">
        <v>543309.12</v>
      </c>
      <c r="M102">
        <v>2010</v>
      </c>
      <c r="N102">
        <v>10</v>
      </c>
    </row>
    <row r="103" spans="1:14" x14ac:dyDescent="0.3">
      <c r="A103" s="1" t="s">
        <v>14</v>
      </c>
      <c r="B103" s="1" t="s">
        <v>115</v>
      </c>
      <c r="C103" s="1" t="s">
        <v>21</v>
      </c>
      <c r="D103" s="1" t="s">
        <v>17</v>
      </c>
      <c r="E103" s="1" t="s">
        <v>47</v>
      </c>
      <c r="F103" s="2">
        <v>42168</v>
      </c>
      <c r="G103">
        <v>3170</v>
      </c>
      <c r="H103">
        <v>154.06</v>
      </c>
      <c r="I103">
        <v>90.93</v>
      </c>
      <c r="J103">
        <v>488370.2</v>
      </c>
      <c r="K103">
        <v>288248.09999999998</v>
      </c>
      <c r="L103">
        <v>200122.1</v>
      </c>
      <c r="M103">
        <v>2015</v>
      </c>
      <c r="N103">
        <v>6</v>
      </c>
    </row>
    <row r="104" spans="1:14" x14ac:dyDescent="0.3">
      <c r="A104" s="1" t="s">
        <v>32</v>
      </c>
      <c r="B104" s="1" t="s">
        <v>116</v>
      </c>
      <c r="C104" s="1" t="s">
        <v>42</v>
      </c>
      <c r="D104" s="1" t="s">
        <v>17</v>
      </c>
      <c r="E104" s="1" t="s">
        <v>31</v>
      </c>
      <c r="F104" s="2">
        <v>40997</v>
      </c>
      <c r="G104">
        <v>5544</v>
      </c>
      <c r="H104">
        <v>152.58000000000001</v>
      </c>
      <c r="I104">
        <v>97.44</v>
      </c>
      <c r="J104">
        <v>845903.52</v>
      </c>
      <c r="K104">
        <v>540207.35999999999</v>
      </c>
      <c r="L104">
        <v>305696.15999999997</v>
      </c>
      <c r="M104">
        <v>2012</v>
      </c>
      <c r="N104">
        <v>3</v>
      </c>
    </row>
    <row r="105" spans="1:14" x14ac:dyDescent="0.3">
      <c r="A105" s="1" t="s">
        <v>28</v>
      </c>
      <c r="B105" s="1" t="s">
        <v>117</v>
      </c>
      <c r="C105" s="1" t="s">
        <v>21</v>
      </c>
      <c r="D105" s="1" t="s">
        <v>22</v>
      </c>
      <c r="E105" s="1" t="s">
        <v>47</v>
      </c>
      <c r="F105" s="2">
        <v>41082</v>
      </c>
      <c r="G105">
        <v>7025</v>
      </c>
      <c r="H105">
        <v>154.06</v>
      </c>
      <c r="I105">
        <v>90.93</v>
      </c>
      <c r="J105">
        <v>1082271.5</v>
      </c>
      <c r="K105">
        <v>638783.25</v>
      </c>
      <c r="L105">
        <v>443488.25</v>
      </c>
      <c r="M105">
        <v>2012</v>
      </c>
      <c r="N105">
        <v>6</v>
      </c>
    </row>
    <row r="106" spans="1:14" x14ac:dyDescent="0.3">
      <c r="A106" s="1" t="s">
        <v>32</v>
      </c>
      <c r="B106" s="1" t="s">
        <v>95</v>
      </c>
      <c r="C106" s="1" t="s">
        <v>57</v>
      </c>
      <c r="D106" s="1" t="s">
        <v>22</v>
      </c>
      <c r="E106" s="1" t="s">
        <v>18</v>
      </c>
      <c r="F106" s="2">
        <v>41404</v>
      </c>
      <c r="G106">
        <v>2149</v>
      </c>
      <c r="H106">
        <v>81.73</v>
      </c>
      <c r="I106">
        <v>56.67</v>
      </c>
      <c r="J106">
        <v>175637.77</v>
      </c>
      <c r="K106">
        <v>121783.83</v>
      </c>
      <c r="L106">
        <v>53853.94</v>
      </c>
      <c r="M106">
        <v>2013</v>
      </c>
      <c r="N106">
        <v>5</v>
      </c>
    </row>
    <row r="107" spans="1:14" x14ac:dyDescent="0.3">
      <c r="A107" s="1" t="s">
        <v>14</v>
      </c>
      <c r="B107" s="1" t="s">
        <v>74</v>
      </c>
      <c r="C107" s="1" t="s">
        <v>57</v>
      </c>
      <c r="D107" s="1" t="s">
        <v>22</v>
      </c>
      <c r="E107" s="1" t="s">
        <v>18</v>
      </c>
      <c r="F107" s="2">
        <v>42714</v>
      </c>
      <c r="G107">
        <v>2484</v>
      </c>
      <c r="H107">
        <v>81.73</v>
      </c>
      <c r="I107">
        <v>56.67</v>
      </c>
      <c r="J107">
        <v>203017.32</v>
      </c>
      <c r="K107">
        <v>140768.28</v>
      </c>
      <c r="L107">
        <v>62249.04</v>
      </c>
      <c r="M107">
        <v>2016</v>
      </c>
      <c r="N107">
        <v>12</v>
      </c>
    </row>
    <row r="108" spans="1:14" x14ac:dyDescent="0.3">
      <c r="A108" s="1" t="s">
        <v>14</v>
      </c>
      <c r="B108" s="1" t="s">
        <v>118</v>
      </c>
      <c r="C108" s="1" t="s">
        <v>42</v>
      </c>
      <c r="D108" s="1" t="s">
        <v>17</v>
      </c>
      <c r="E108" s="1" t="s">
        <v>31</v>
      </c>
      <c r="F108" s="2">
        <v>40622</v>
      </c>
      <c r="G108">
        <v>1629</v>
      </c>
      <c r="H108">
        <v>152.58000000000001</v>
      </c>
      <c r="I108">
        <v>97.44</v>
      </c>
      <c r="J108">
        <v>248552.82</v>
      </c>
      <c r="K108">
        <v>158729.76</v>
      </c>
      <c r="L108">
        <v>89823.06</v>
      </c>
      <c r="M108">
        <v>2011</v>
      </c>
      <c r="N108">
        <v>3</v>
      </c>
    </row>
    <row r="109" spans="1:14" x14ac:dyDescent="0.3">
      <c r="A109" s="1" t="s">
        <v>25</v>
      </c>
      <c r="B109" s="1" t="s">
        <v>119</v>
      </c>
      <c r="C109" s="1" t="s">
        <v>16</v>
      </c>
      <c r="D109" s="1" t="s">
        <v>17</v>
      </c>
      <c r="E109" s="1" t="s">
        <v>47</v>
      </c>
      <c r="F109" s="2">
        <v>40808</v>
      </c>
      <c r="G109">
        <v>213</v>
      </c>
      <c r="H109">
        <v>437.2</v>
      </c>
      <c r="I109">
        <v>263.33</v>
      </c>
      <c r="J109">
        <v>93123.6</v>
      </c>
      <c r="K109">
        <v>56089.29</v>
      </c>
      <c r="L109">
        <v>37034.31</v>
      </c>
      <c r="M109">
        <v>2011</v>
      </c>
      <c r="N109">
        <v>9</v>
      </c>
    </row>
    <row r="110" spans="1:14" x14ac:dyDescent="0.3">
      <c r="A110" s="1" t="s">
        <v>28</v>
      </c>
      <c r="B110" s="1" t="s">
        <v>103</v>
      </c>
      <c r="C110" s="1" t="s">
        <v>51</v>
      </c>
      <c r="D110" s="1" t="s">
        <v>22</v>
      </c>
      <c r="E110" s="1" t="s">
        <v>18</v>
      </c>
      <c r="F110" s="2">
        <v>41040</v>
      </c>
      <c r="G110">
        <v>897</v>
      </c>
      <c r="H110">
        <v>47.45</v>
      </c>
      <c r="I110">
        <v>31.79</v>
      </c>
      <c r="J110">
        <v>42562.65</v>
      </c>
      <c r="K110">
        <v>28515.63</v>
      </c>
      <c r="L110">
        <v>14047.02</v>
      </c>
      <c r="M110">
        <v>2012</v>
      </c>
      <c r="N110">
        <v>5</v>
      </c>
    </row>
    <row r="111" spans="1:14" x14ac:dyDescent="0.3">
      <c r="A111" s="1" t="s">
        <v>14</v>
      </c>
      <c r="B111" s="1" t="s">
        <v>120</v>
      </c>
      <c r="C111" s="1" t="s">
        <v>36</v>
      </c>
      <c r="D111" s="1" t="s">
        <v>17</v>
      </c>
      <c r="E111" s="1" t="s">
        <v>18</v>
      </c>
      <c r="F111" s="2">
        <v>40862</v>
      </c>
      <c r="G111">
        <v>3374</v>
      </c>
      <c r="H111">
        <v>109.28</v>
      </c>
      <c r="I111">
        <v>35.840000000000003</v>
      </c>
      <c r="J111">
        <v>368710.72</v>
      </c>
      <c r="K111">
        <v>120924.16</v>
      </c>
      <c r="L111">
        <v>247786.56</v>
      </c>
      <c r="M111">
        <v>2011</v>
      </c>
      <c r="N111">
        <v>11</v>
      </c>
    </row>
    <row r="112" spans="1:14" x14ac:dyDescent="0.3">
      <c r="A112" s="1" t="s">
        <v>39</v>
      </c>
      <c r="B112" s="1" t="s">
        <v>109</v>
      </c>
      <c r="C112" s="1" t="s">
        <v>51</v>
      </c>
      <c r="D112" s="1" t="s">
        <v>17</v>
      </c>
      <c r="E112" s="1" t="s">
        <v>47</v>
      </c>
      <c r="F112" s="2">
        <v>40205</v>
      </c>
      <c r="G112">
        <v>9367</v>
      </c>
      <c r="H112">
        <v>47.45</v>
      </c>
      <c r="I112">
        <v>31.79</v>
      </c>
      <c r="J112">
        <v>444464.15</v>
      </c>
      <c r="K112">
        <v>297776.93</v>
      </c>
      <c r="L112">
        <v>146687.22</v>
      </c>
      <c r="M112">
        <v>2010</v>
      </c>
      <c r="N112">
        <v>1</v>
      </c>
    </row>
    <row r="113" spans="1:14" x14ac:dyDescent="0.3">
      <c r="A113" s="1" t="s">
        <v>25</v>
      </c>
      <c r="B113" s="1" t="s">
        <v>121</v>
      </c>
      <c r="C113" s="1" t="s">
        <v>23</v>
      </c>
      <c r="D113" s="1" t="s">
        <v>22</v>
      </c>
      <c r="E113" s="1" t="s">
        <v>31</v>
      </c>
      <c r="F113" s="2">
        <v>40772</v>
      </c>
      <c r="G113">
        <v>7632</v>
      </c>
      <c r="H113">
        <v>255.28</v>
      </c>
      <c r="I113">
        <v>159.41999999999999</v>
      </c>
      <c r="J113">
        <v>1948296.96</v>
      </c>
      <c r="K113">
        <v>1216693.44</v>
      </c>
      <c r="L113">
        <v>731603.52</v>
      </c>
      <c r="M113">
        <v>2011</v>
      </c>
      <c r="N113">
        <v>8</v>
      </c>
    </row>
    <row r="114" spans="1:14" x14ac:dyDescent="0.3">
      <c r="A114" s="1" t="s">
        <v>14</v>
      </c>
      <c r="B114" s="1" t="s">
        <v>122</v>
      </c>
      <c r="C114" s="1" t="s">
        <v>51</v>
      </c>
      <c r="D114" s="1" t="s">
        <v>17</v>
      </c>
      <c r="E114" s="1" t="s">
        <v>18</v>
      </c>
      <c r="F114" s="2">
        <v>41888</v>
      </c>
      <c r="G114">
        <v>8954</v>
      </c>
      <c r="H114">
        <v>47.45</v>
      </c>
      <c r="I114">
        <v>31.79</v>
      </c>
      <c r="J114">
        <v>424867.3</v>
      </c>
      <c r="K114">
        <v>284647.65999999997</v>
      </c>
      <c r="L114">
        <v>140219.64000000001</v>
      </c>
      <c r="M114">
        <v>2014</v>
      </c>
      <c r="N114">
        <v>9</v>
      </c>
    </row>
    <row r="115" spans="1:14" x14ac:dyDescent="0.3">
      <c r="A115" s="1" t="s">
        <v>28</v>
      </c>
      <c r="B115" s="1" t="s">
        <v>34</v>
      </c>
      <c r="C115" s="1" t="s">
        <v>27</v>
      </c>
      <c r="D115" s="1" t="s">
        <v>17</v>
      </c>
      <c r="E115" s="1" t="s">
        <v>24</v>
      </c>
      <c r="F115" s="2">
        <v>41885</v>
      </c>
      <c r="G115">
        <v>1150</v>
      </c>
      <c r="H115">
        <v>205.7</v>
      </c>
      <c r="I115">
        <v>117.11</v>
      </c>
      <c r="J115">
        <v>236555</v>
      </c>
      <c r="K115">
        <v>134676.5</v>
      </c>
      <c r="L115">
        <v>101878.5</v>
      </c>
      <c r="M115">
        <v>2014</v>
      </c>
      <c r="N115">
        <v>9</v>
      </c>
    </row>
    <row r="116" spans="1:14" x14ac:dyDescent="0.3">
      <c r="A116" s="1" t="s">
        <v>28</v>
      </c>
      <c r="B116" s="1" t="s">
        <v>66</v>
      </c>
      <c r="C116" s="1" t="s">
        <v>49</v>
      </c>
      <c r="D116" s="1" t="s">
        <v>22</v>
      </c>
      <c r="E116" s="1" t="s">
        <v>31</v>
      </c>
      <c r="F116" s="2">
        <v>42252</v>
      </c>
      <c r="G116">
        <v>4071</v>
      </c>
      <c r="H116">
        <v>651.21</v>
      </c>
      <c r="I116">
        <v>524.96</v>
      </c>
      <c r="J116">
        <v>2651075.91</v>
      </c>
      <c r="K116">
        <v>2137112.16</v>
      </c>
      <c r="L116">
        <v>513963.75</v>
      </c>
      <c r="M116">
        <v>2015</v>
      </c>
      <c r="N116">
        <v>9</v>
      </c>
    </row>
    <row r="117" spans="1:14" x14ac:dyDescent="0.3">
      <c r="A117" s="1" t="s">
        <v>25</v>
      </c>
      <c r="B117" s="1" t="s">
        <v>123</v>
      </c>
      <c r="C117" s="1" t="s">
        <v>23</v>
      </c>
      <c r="D117" s="1" t="s">
        <v>22</v>
      </c>
      <c r="E117" s="1" t="s">
        <v>24</v>
      </c>
      <c r="F117" s="2">
        <v>40714</v>
      </c>
      <c r="G117">
        <v>4594</v>
      </c>
      <c r="H117">
        <v>255.28</v>
      </c>
      <c r="I117">
        <v>159.41999999999999</v>
      </c>
      <c r="J117">
        <v>1172756.32</v>
      </c>
      <c r="K117">
        <v>732375.48</v>
      </c>
      <c r="L117">
        <v>440380.84</v>
      </c>
      <c r="M117">
        <v>2011</v>
      </c>
      <c r="N117">
        <v>6</v>
      </c>
    </row>
    <row r="118" spans="1:14" x14ac:dyDescent="0.3">
      <c r="A118" s="1" t="s">
        <v>39</v>
      </c>
      <c r="B118" s="1" t="s">
        <v>124</v>
      </c>
      <c r="C118" s="1" t="s">
        <v>42</v>
      </c>
      <c r="D118" s="1" t="s">
        <v>22</v>
      </c>
      <c r="E118" s="1" t="s">
        <v>47</v>
      </c>
      <c r="F118" s="2">
        <v>40920</v>
      </c>
      <c r="G118">
        <v>1632</v>
      </c>
      <c r="H118">
        <v>152.58000000000001</v>
      </c>
      <c r="I118">
        <v>97.44</v>
      </c>
      <c r="J118">
        <v>249010.56</v>
      </c>
      <c r="K118">
        <v>159022.07999999999</v>
      </c>
      <c r="L118">
        <v>89988.479999999996</v>
      </c>
      <c r="M118">
        <v>2012</v>
      </c>
      <c r="N118">
        <v>1</v>
      </c>
    </row>
    <row r="119" spans="1:14" x14ac:dyDescent="0.3">
      <c r="A119" s="1" t="s">
        <v>25</v>
      </c>
      <c r="B119" s="1" t="s">
        <v>125</v>
      </c>
      <c r="C119" s="1" t="s">
        <v>44</v>
      </c>
      <c r="D119" s="1" t="s">
        <v>22</v>
      </c>
      <c r="E119" s="1" t="s">
        <v>24</v>
      </c>
      <c r="F119" s="2">
        <v>42758</v>
      </c>
      <c r="G119">
        <v>1127</v>
      </c>
      <c r="H119">
        <v>668.27</v>
      </c>
      <c r="I119">
        <v>502.54</v>
      </c>
      <c r="J119">
        <v>753140.29</v>
      </c>
      <c r="K119">
        <v>566362.57999999996</v>
      </c>
      <c r="L119">
        <v>186777.71</v>
      </c>
      <c r="M119">
        <v>2017</v>
      </c>
      <c r="N119">
        <v>1</v>
      </c>
    </row>
    <row r="120" spans="1:14" x14ac:dyDescent="0.3">
      <c r="A120" s="1" t="s">
        <v>32</v>
      </c>
      <c r="B120" s="1" t="s">
        <v>126</v>
      </c>
      <c r="C120" s="1" t="s">
        <v>21</v>
      </c>
      <c r="D120" s="1" t="s">
        <v>22</v>
      </c>
      <c r="E120" s="1" t="s">
        <v>18</v>
      </c>
      <c r="F120" s="2">
        <v>40972</v>
      </c>
      <c r="G120">
        <v>1052</v>
      </c>
      <c r="H120">
        <v>154.06</v>
      </c>
      <c r="I120">
        <v>90.93</v>
      </c>
      <c r="J120">
        <v>162071.12</v>
      </c>
      <c r="K120">
        <v>95658.36</v>
      </c>
      <c r="L120">
        <v>66412.759999999995</v>
      </c>
      <c r="M120">
        <v>2012</v>
      </c>
      <c r="N120">
        <v>3</v>
      </c>
    </row>
    <row r="121" spans="1:14" x14ac:dyDescent="0.3">
      <c r="A121" s="1" t="s">
        <v>28</v>
      </c>
      <c r="B121" s="1" t="s">
        <v>104</v>
      </c>
      <c r="C121" s="1" t="s">
        <v>60</v>
      </c>
      <c r="D121" s="1" t="s">
        <v>17</v>
      </c>
      <c r="E121" s="1" t="s">
        <v>31</v>
      </c>
      <c r="F121" s="2">
        <v>40377</v>
      </c>
      <c r="G121">
        <v>6413</v>
      </c>
      <c r="H121">
        <v>421.89</v>
      </c>
      <c r="I121">
        <v>364.69</v>
      </c>
      <c r="J121">
        <v>2705580.57</v>
      </c>
      <c r="K121">
        <v>2338756.9700000002</v>
      </c>
      <c r="L121">
        <v>366823.6</v>
      </c>
      <c r="M121">
        <v>2010</v>
      </c>
      <c r="N121">
        <v>7</v>
      </c>
    </row>
    <row r="122" spans="1:14" x14ac:dyDescent="0.3">
      <c r="A122" s="1" t="s">
        <v>32</v>
      </c>
      <c r="B122" s="1" t="s">
        <v>68</v>
      </c>
      <c r="C122" s="1" t="s">
        <v>42</v>
      </c>
      <c r="D122" s="1" t="s">
        <v>22</v>
      </c>
      <c r="E122" s="1" t="s">
        <v>18</v>
      </c>
      <c r="F122" s="2">
        <v>40645</v>
      </c>
      <c r="G122">
        <v>4245</v>
      </c>
      <c r="H122">
        <v>152.58000000000001</v>
      </c>
      <c r="I122">
        <v>97.44</v>
      </c>
      <c r="J122">
        <v>647702.1</v>
      </c>
      <c r="K122">
        <v>413632.8</v>
      </c>
      <c r="L122">
        <v>234069.3</v>
      </c>
      <c r="M122">
        <v>2011</v>
      </c>
      <c r="N122">
        <v>4</v>
      </c>
    </row>
    <row r="123" spans="1:14" x14ac:dyDescent="0.3">
      <c r="A123" s="1" t="s">
        <v>28</v>
      </c>
      <c r="B123" s="1" t="s">
        <v>113</v>
      </c>
      <c r="C123" s="1" t="s">
        <v>42</v>
      </c>
      <c r="D123" s="1" t="s">
        <v>17</v>
      </c>
      <c r="E123" s="1" t="s">
        <v>18</v>
      </c>
      <c r="F123" s="2">
        <v>40454</v>
      </c>
      <c r="G123">
        <v>8615</v>
      </c>
      <c r="H123">
        <v>152.58000000000001</v>
      </c>
      <c r="I123">
        <v>97.44</v>
      </c>
      <c r="J123">
        <v>1314476.7</v>
      </c>
      <c r="K123">
        <v>839445.6</v>
      </c>
      <c r="L123">
        <v>475031.1</v>
      </c>
      <c r="M123">
        <v>2010</v>
      </c>
      <c r="N123">
        <v>10</v>
      </c>
    </row>
    <row r="124" spans="1:14" x14ac:dyDescent="0.3">
      <c r="A124" s="1" t="s">
        <v>28</v>
      </c>
      <c r="B124" s="1" t="s">
        <v>127</v>
      </c>
      <c r="C124" s="1" t="s">
        <v>23</v>
      </c>
      <c r="D124" s="1" t="s">
        <v>22</v>
      </c>
      <c r="E124" s="1" t="s">
        <v>47</v>
      </c>
      <c r="F124" s="2">
        <v>41637</v>
      </c>
      <c r="G124">
        <v>5624</v>
      </c>
      <c r="H124">
        <v>255.28</v>
      </c>
      <c r="I124">
        <v>159.41999999999999</v>
      </c>
      <c r="J124">
        <v>1435694.72</v>
      </c>
      <c r="K124">
        <v>896578.08</v>
      </c>
      <c r="L124">
        <v>539116.64</v>
      </c>
      <c r="M124">
        <v>2013</v>
      </c>
      <c r="N124">
        <v>12</v>
      </c>
    </row>
    <row r="125" spans="1:14" x14ac:dyDescent="0.3">
      <c r="A125" s="1" t="s">
        <v>32</v>
      </c>
      <c r="B125" s="1" t="s">
        <v>98</v>
      </c>
      <c r="C125" s="1" t="s">
        <v>36</v>
      </c>
      <c r="D125" s="1" t="s">
        <v>17</v>
      </c>
      <c r="E125" s="1" t="s">
        <v>24</v>
      </c>
      <c r="F125" s="2">
        <v>42266</v>
      </c>
      <c r="G125">
        <v>8399</v>
      </c>
      <c r="H125">
        <v>109.28</v>
      </c>
      <c r="I125">
        <v>35.840000000000003</v>
      </c>
      <c r="J125">
        <v>917842.72</v>
      </c>
      <c r="K125">
        <v>301020.15999999997</v>
      </c>
      <c r="L125">
        <v>616822.56000000006</v>
      </c>
      <c r="M125">
        <v>2015</v>
      </c>
      <c r="N125">
        <v>9</v>
      </c>
    </row>
    <row r="126" spans="1:14" x14ac:dyDescent="0.3">
      <c r="A126" s="1" t="s">
        <v>32</v>
      </c>
      <c r="B126" s="1" t="s">
        <v>128</v>
      </c>
      <c r="C126" s="1" t="s">
        <v>30</v>
      </c>
      <c r="D126" s="1" t="s">
        <v>17</v>
      </c>
      <c r="E126" s="1" t="s">
        <v>18</v>
      </c>
      <c r="F126" s="2">
        <v>40803</v>
      </c>
      <c r="G126">
        <v>2104</v>
      </c>
      <c r="H126">
        <v>9.33</v>
      </c>
      <c r="I126">
        <v>6.92</v>
      </c>
      <c r="J126">
        <v>19630.32</v>
      </c>
      <c r="K126">
        <v>14559.68</v>
      </c>
      <c r="L126">
        <v>5070.6400000000003</v>
      </c>
      <c r="M126">
        <v>2011</v>
      </c>
      <c r="N126">
        <v>9</v>
      </c>
    </row>
    <row r="127" spans="1:14" x14ac:dyDescent="0.3">
      <c r="A127" s="1" t="s">
        <v>25</v>
      </c>
      <c r="B127" s="1" t="s">
        <v>81</v>
      </c>
      <c r="C127" s="1" t="s">
        <v>42</v>
      </c>
      <c r="D127" s="1" t="s">
        <v>17</v>
      </c>
      <c r="E127" s="1" t="s">
        <v>31</v>
      </c>
      <c r="F127" s="2">
        <v>40248</v>
      </c>
      <c r="G127">
        <v>8929</v>
      </c>
      <c r="H127">
        <v>152.58000000000001</v>
      </c>
      <c r="I127">
        <v>97.44</v>
      </c>
      <c r="J127">
        <v>1362386.82</v>
      </c>
      <c r="K127">
        <v>870041.76</v>
      </c>
      <c r="L127">
        <v>492345.06</v>
      </c>
      <c r="M127">
        <v>2010</v>
      </c>
      <c r="N127">
        <v>3</v>
      </c>
    </row>
    <row r="128" spans="1:14" x14ac:dyDescent="0.3">
      <c r="A128" s="1" t="s">
        <v>28</v>
      </c>
      <c r="B128" s="1" t="s">
        <v>129</v>
      </c>
      <c r="C128" s="1" t="s">
        <v>44</v>
      </c>
      <c r="D128" s="1" t="s">
        <v>17</v>
      </c>
      <c r="E128" s="1" t="s">
        <v>47</v>
      </c>
      <c r="F128" s="2">
        <v>41223</v>
      </c>
      <c r="G128">
        <v>3098</v>
      </c>
      <c r="H128">
        <v>668.27</v>
      </c>
      <c r="I128">
        <v>502.54</v>
      </c>
      <c r="J128">
        <v>2070300.46</v>
      </c>
      <c r="K128">
        <v>1556868.92</v>
      </c>
      <c r="L128">
        <v>513431.54</v>
      </c>
      <c r="M128">
        <v>2012</v>
      </c>
      <c r="N128">
        <v>11</v>
      </c>
    </row>
    <row r="129" spans="1:14" x14ac:dyDescent="0.3">
      <c r="A129" s="1" t="s">
        <v>37</v>
      </c>
      <c r="B129" s="1" t="s">
        <v>105</v>
      </c>
      <c r="C129" s="1" t="s">
        <v>36</v>
      </c>
      <c r="D129" s="1" t="s">
        <v>17</v>
      </c>
      <c r="E129" s="1" t="s">
        <v>31</v>
      </c>
      <c r="F129" s="2">
        <v>40590</v>
      </c>
      <c r="G129">
        <v>5867</v>
      </c>
      <c r="H129">
        <v>109.28</v>
      </c>
      <c r="I129">
        <v>35.840000000000003</v>
      </c>
      <c r="J129">
        <v>641145.76</v>
      </c>
      <c r="K129">
        <v>210273.28</v>
      </c>
      <c r="L129">
        <v>430872.48</v>
      </c>
      <c r="M129">
        <v>2011</v>
      </c>
      <c r="N129">
        <v>2</v>
      </c>
    </row>
    <row r="130" spans="1:14" x14ac:dyDescent="0.3">
      <c r="A130" s="1" t="s">
        <v>37</v>
      </c>
      <c r="B130" s="1" t="s">
        <v>130</v>
      </c>
      <c r="C130" s="1" t="s">
        <v>16</v>
      </c>
      <c r="D130" s="1" t="s">
        <v>22</v>
      </c>
      <c r="E130" s="1" t="s">
        <v>24</v>
      </c>
      <c r="F130" s="2">
        <v>41134</v>
      </c>
      <c r="G130">
        <v>522</v>
      </c>
      <c r="H130">
        <v>437.2</v>
      </c>
      <c r="I130">
        <v>263.33</v>
      </c>
      <c r="J130">
        <v>228218.4</v>
      </c>
      <c r="K130">
        <v>137458.26</v>
      </c>
      <c r="L130">
        <v>90760.14</v>
      </c>
      <c r="M130">
        <v>2012</v>
      </c>
      <c r="N130">
        <v>8</v>
      </c>
    </row>
    <row r="131" spans="1:14" x14ac:dyDescent="0.3">
      <c r="A131" s="1" t="s">
        <v>32</v>
      </c>
      <c r="B131" s="1" t="s">
        <v>89</v>
      </c>
      <c r="C131" s="1" t="s">
        <v>42</v>
      </c>
      <c r="D131" s="1" t="s">
        <v>17</v>
      </c>
      <c r="E131" s="1" t="s">
        <v>47</v>
      </c>
      <c r="F131" s="2">
        <v>41879</v>
      </c>
      <c r="G131">
        <v>7379</v>
      </c>
      <c r="H131">
        <v>152.58000000000001</v>
      </c>
      <c r="I131">
        <v>97.44</v>
      </c>
      <c r="J131">
        <v>1125887.82</v>
      </c>
      <c r="K131">
        <v>719009.76</v>
      </c>
      <c r="L131">
        <v>406878.06</v>
      </c>
      <c r="M131">
        <v>2014</v>
      </c>
      <c r="N131">
        <v>8</v>
      </c>
    </row>
    <row r="132" spans="1:14" x14ac:dyDescent="0.3">
      <c r="A132" s="1" t="s">
        <v>32</v>
      </c>
      <c r="B132" s="1" t="s">
        <v>85</v>
      </c>
      <c r="C132" s="1" t="s">
        <v>49</v>
      </c>
      <c r="D132" s="1" t="s">
        <v>22</v>
      </c>
      <c r="E132" s="1" t="s">
        <v>47</v>
      </c>
      <c r="F132" s="2">
        <v>42235</v>
      </c>
      <c r="G132">
        <v>8788</v>
      </c>
      <c r="H132">
        <v>651.21</v>
      </c>
      <c r="I132">
        <v>524.96</v>
      </c>
      <c r="J132">
        <v>5722833.4800000004</v>
      </c>
      <c r="K132">
        <v>4613348.4800000004</v>
      </c>
      <c r="L132">
        <v>1109485</v>
      </c>
      <c r="M132">
        <v>2015</v>
      </c>
      <c r="N132">
        <v>8</v>
      </c>
    </row>
    <row r="133" spans="1:14" x14ac:dyDescent="0.3">
      <c r="A133" s="1" t="s">
        <v>32</v>
      </c>
      <c r="B133" s="1" t="s">
        <v>131</v>
      </c>
      <c r="C133" s="1" t="s">
        <v>51</v>
      </c>
      <c r="D133" s="1" t="s">
        <v>22</v>
      </c>
      <c r="E133" s="1" t="s">
        <v>24</v>
      </c>
      <c r="F133" s="2">
        <v>40622</v>
      </c>
      <c r="G133">
        <v>4129</v>
      </c>
      <c r="H133">
        <v>47.45</v>
      </c>
      <c r="I133">
        <v>31.79</v>
      </c>
      <c r="J133">
        <v>195921.05</v>
      </c>
      <c r="K133">
        <v>131260.91</v>
      </c>
      <c r="L133">
        <v>64660.14</v>
      </c>
      <c r="M133">
        <v>2011</v>
      </c>
      <c r="N133">
        <v>3</v>
      </c>
    </row>
    <row r="134" spans="1:14" x14ac:dyDescent="0.3">
      <c r="A134" s="1" t="s">
        <v>25</v>
      </c>
      <c r="B134" s="1" t="s">
        <v>119</v>
      </c>
      <c r="C134" s="1" t="s">
        <v>51</v>
      </c>
      <c r="D134" s="1" t="s">
        <v>17</v>
      </c>
      <c r="E134" s="1" t="s">
        <v>24</v>
      </c>
      <c r="F134" s="2">
        <v>41380</v>
      </c>
      <c r="G134">
        <v>4811</v>
      </c>
      <c r="H134">
        <v>47.45</v>
      </c>
      <c r="I134">
        <v>31.79</v>
      </c>
      <c r="J134">
        <v>228281.95</v>
      </c>
      <c r="K134">
        <v>152941.69</v>
      </c>
      <c r="L134">
        <v>75340.259999999995</v>
      </c>
      <c r="M134">
        <v>2013</v>
      </c>
      <c r="N134">
        <v>4</v>
      </c>
    </row>
    <row r="135" spans="1:14" x14ac:dyDescent="0.3">
      <c r="A135" s="1" t="s">
        <v>32</v>
      </c>
      <c r="B135" s="1" t="s">
        <v>132</v>
      </c>
      <c r="C135" s="1" t="s">
        <v>23</v>
      </c>
      <c r="D135" s="1" t="s">
        <v>22</v>
      </c>
      <c r="E135" s="1" t="s">
        <v>47</v>
      </c>
      <c r="F135" s="2">
        <v>42321</v>
      </c>
      <c r="G135">
        <v>9279</v>
      </c>
      <c r="H135">
        <v>255.28</v>
      </c>
      <c r="I135">
        <v>159.41999999999999</v>
      </c>
      <c r="J135">
        <v>2368743.12</v>
      </c>
      <c r="K135">
        <v>1479258.18</v>
      </c>
      <c r="L135">
        <v>889484.94</v>
      </c>
      <c r="M135">
        <v>2015</v>
      </c>
      <c r="N135">
        <v>11</v>
      </c>
    </row>
    <row r="136" spans="1:14" x14ac:dyDescent="0.3">
      <c r="A136" s="1" t="s">
        <v>32</v>
      </c>
      <c r="B136" s="1" t="s">
        <v>126</v>
      </c>
      <c r="C136" s="1" t="s">
        <v>44</v>
      </c>
      <c r="D136" s="1" t="s">
        <v>22</v>
      </c>
      <c r="E136" s="1" t="s">
        <v>18</v>
      </c>
      <c r="F136" s="2">
        <v>41649</v>
      </c>
      <c r="G136">
        <v>8006</v>
      </c>
      <c r="H136">
        <v>668.27</v>
      </c>
      <c r="I136">
        <v>502.54</v>
      </c>
      <c r="J136">
        <v>5350169.62</v>
      </c>
      <c r="K136">
        <v>4023335.24</v>
      </c>
      <c r="L136">
        <v>1326834.3799999999</v>
      </c>
      <c r="M136">
        <v>2014</v>
      </c>
      <c r="N136">
        <v>1</v>
      </c>
    </row>
    <row r="137" spans="1:14" x14ac:dyDescent="0.3">
      <c r="A137" s="1" t="s">
        <v>32</v>
      </c>
      <c r="B137" s="1" t="s">
        <v>133</v>
      </c>
      <c r="C137" s="1" t="s">
        <v>49</v>
      </c>
      <c r="D137" s="1" t="s">
        <v>17</v>
      </c>
      <c r="E137" s="1" t="s">
        <v>18</v>
      </c>
      <c r="F137" s="2">
        <v>42103</v>
      </c>
      <c r="G137">
        <v>8496</v>
      </c>
      <c r="H137">
        <v>651.21</v>
      </c>
      <c r="I137">
        <v>524.96</v>
      </c>
      <c r="J137">
        <v>5532680.1600000001</v>
      </c>
      <c r="K137">
        <v>4460060.16</v>
      </c>
      <c r="L137">
        <v>1072620</v>
      </c>
      <c r="M137">
        <v>2015</v>
      </c>
      <c r="N137">
        <v>4</v>
      </c>
    </row>
    <row r="138" spans="1:14" x14ac:dyDescent="0.3">
      <c r="A138" s="1" t="s">
        <v>28</v>
      </c>
      <c r="B138" s="1" t="s">
        <v>134</v>
      </c>
      <c r="C138" s="1" t="s">
        <v>44</v>
      </c>
      <c r="D138" s="1" t="s">
        <v>22</v>
      </c>
      <c r="E138" s="1" t="s">
        <v>31</v>
      </c>
      <c r="F138" s="2">
        <v>41281</v>
      </c>
      <c r="G138">
        <v>285</v>
      </c>
      <c r="H138">
        <v>668.27</v>
      </c>
      <c r="I138">
        <v>502.54</v>
      </c>
      <c r="J138">
        <v>190456.95</v>
      </c>
      <c r="K138">
        <v>143223.9</v>
      </c>
      <c r="L138">
        <v>47233.05</v>
      </c>
      <c r="M138">
        <v>2013</v>
      </c>
      <c r="N138">
        <v>1</v>
      </c>
    </row>
    <row r="139" spans="1:14" x14ac:dyDescent="0.3">
      <c r="A139" s="1" t="s">
        <v>25</v>
      </c>
      <c r="B139" s="1" t="s">
        <v>82</v>
      </c>
      <c r="C139" s="1" t="s">
        <v>57</v>
      </c>
      <c r="D139" s="1" t="s">
        <v>17</v>
      </c>
      <c r="E139" s="1" t="s">
        <v>31</v>
      </c>
      <c r="F139" s="2">
        <v>41317</v>
      </c>
      <c r="G139">
        <v>9942</v>
      </c>
      <c r="H139">
        <v>81.73</v>
      </c>
      <c r="I139">
        <v>56.67</v>
      </c>
      <c r="J139">
        <v>812559.66</v>
      </c>
      <c r="K139">
        <v>563413.14</v>
      </c>
      <c r="L139">
        <v>249146.52</v>
      </c>
      <c r="M139">
        <v>2013</v>
      </c>
      <c r="N139">
        <v>2</v>
      </c>
    </row>
    <row r="140" spans="1:14" x14ac:dyDescent="0.3">
      <c r="A140" s="1" t="s">
        <v>28</v>
      </c>
      <c r="B140" s="1" t="s">
        <v>135</v>
      </c>
      <c r="C140" s="1" t="s">
        <v>60</v>
      </c>
      <c r="D140" s="1" t="s">
        <v>22</v>
      </c>
      <c r="E140" s="1" t="s">
        <v>18</v>
      </c>
      <c r="F140" s="2">
        <v>41971</v>
      </c>
      <c r="G140">
        <v>6064</v>
      </c>
      <c r="H140">
        <v>421.89</v>
      </c>
      <c r="I140">
        <v>364.69</v>
      </c>
      <c r="J140">
        <v>2558340.96</v>
      </c>
      <c r="K140">
        <v>2211480.16</v>
      </c>
      <c r="L140">
        <v>346860.79999999999</v>
      </c>
      <c r="M140">
        <v>2014</v>
      </c>
      <c r="N140">
        <v>11</v>
      </c>
    </row>
    <row r="141" spans="1:14" x14ac:dyDescent="0.3">
      <c r="A141" s="1" t="s">
        <v>25</v>
      </c>
      <c r="B141" s="1" t="s">
        <v>58</v>
      </c>
      <c r="C141" s="1" t="s">
        <v>60</v>
      </c>
      <c r="D141" s="1" t="s">
        <v>17</v>
      </c>
      <c r="E141" s="1" t="s">
        <v>18</v>
      </c>
      <c r="F141" s="2">
        <v>42007</v>
      </c>
      <c r="G141">
        <v>4281</v>
      </c>
      <c r="H141">
        <v>421.89</v>
      </c>
      <c r="I141">
        <v>364.69</v>
      </c>
      <c r="J141">
        <v>1806111.09</v>
      </c>
      <c r="K141">
        <v>1561237.89</v>
      </c>
      <c r="L141">
        <v>244873.2</v>
      </c>
      <c r="M141">
        <v>2015</v>
      </c>
      <c r="N141">
        <v>1</v>
      </c>
    </row>
    <row r="142" spans="1:14" x14ac:dyDescent="0.3">
      <c r="A142" s="1" t="s">
        <v>32</v>
      </c>
      <c r="B142" s="1" t="s">
        <v>136</v>
      </c>
      <c r="C142" s="1" t="s">
        <v>57</v>
      </c>
      <c r="D142" s="1" t="s">
        <v>22</v>
      </c>
      <c r="E142" s="1" t="s">
        <v>31</v>
      </c>
      <c r="F142" s="2">
        <v>40577</v>
      </c>
      <c r="G142">
        <v>2256</v>
      </c>
      <c r="H142">
        <v>81.73</v>
      </c>
      <c r="I142">
        <v>56.67</v>
      </c>
      <c r="J142">
        <v>184382.88</v>
      </c>
      <c r="K142">
        <v>127847.52</v>
      </c>
      <c r="L142">
        <v>56535.360000000001</v>
      </c>
      <c r="M142">
        <v>2011</v>
      </c>
      <c r="N142">
        <v>2</v>
      </c>
    </row>
    <row r="143" spans="1:14" x14ac:dyDescent="0.3">
      <c r="A143" s="1" t="s">
        <v>14</v>
      </c>
      <c r="B143" s="1" t="s">
        <v>137</v>
      </c>
      <c r="C143" s="1" t="s">
        <v>42</v>
      </c>
      <c r="D143" s="1" t="s">
        <v>17</v>
      </c>
      <c r="E143" s="1" t="s">
        <v>18</v>
      </c>
      <c r="F143" s="2">
        <v>41373</v>
      </c>
      <c r="G143">
        <v>4679</v>
      </c>
      <c r="H143">
        <v>152.58000000000001</v>
      </c>
      <c r="I143">
        <v>97.44</v>
      </c>
      <c r="J143">
        <v>713921.82</v>
      </c>
      <c r="K143">
        <v>455921.76</v>
      </c>
      <c r="L143">
        <v>258000.06</v>
      </c>
      <c r="M143">
        <v>2013</v>
      </c>
      <c r="N143">
        <v>4</v>
      </c>
    </row>
    <row r="144" spans="1:14" x14ac:dyDescent="0.3">
      <c r="A144" s="1" t="s">
        <v>32</v>
      </c>
      <c r="B144" s="1" t="s">
        <v>138</v>
      </c>
      <c r="C144" s="1" t="s">
        <v>16</v>
      </c>
      <c r="D144" s="1" t="s">
        <v>22</v>
      </c>
      <c r="E144" s="1" t="s">
        <v>31</v>
      </c>
      <c r="F144" s="2">
        <v>42942</v>
      </c>
      <c r="G144">
        <v>8275</v>
      </c>
      <c r="H144">
        <v>437.2</v>
      </c>
      <c r="I144">
        <v>263.33</v>
      </c>
      <c r="J144">
        <v>3617830</v>
      </c>
      <c r="K144">
        <v>2179055.75</v>
      </c>
      <c r="L144">
        <v>1438774.25</v>
      </c>
      <c r="M144">
        <v>2017</v>
      </c>
      <c r="N144">
        <v>7</v>
      </c>
    </row>
    <row r="145" spans="1:14" x14ac:dyDescent="0.3">
      <c r="A145" s="1" t="s">
        <v>28</v>
      </c>
      <c r="B145" s="1" t="s">
        <v>110</v>
      </c>
      <c r="C145" s="1" t="s">
        <v>30</v>
      </c>
      <c r="D145" s="1" t="s">
        <v>17</v>
      </c>
      <c r="E145" s="1" t="s">
        <v>31</v>
      </c>
      <c r="F145" s="2">
        <v>42840</v>
      </c>
      <c r="G145">
        <v>6798</v>
      </c>
      <c r="H145">
        <v>9.33</v>
      </c>
      <c r="I145">
        <v>6.92</v>
      </c>
      <c r="J145">
        <v>63425.34</v>
      </c>
      <c r="K145">
        <v>47042.16</v>
      </c>
      <c r="L145">
        <v>16383.18</v>
      </c>
      <c r="M145">
        <v>2017</v>
      </c>
      <c r="N145">
        <v>4</v>
      </c>
    </row>
    <row r="146" spans="1:14" x14ac:dyDescent="0.3">
      <c r="A146" s="1" t="s">
        <v>32</v>
      </c>
      <c r="B146" s="1" t="s">
        <v>55</v>
      </c>
      <c r="C146" s="1" t="s">
        <v>23</v>
      </c>
      <c r="D146" s="1" t="s">
        <v>22</v>
      </c>
      <c r="E146" s="1" t="s">
        <v>18</v>
      </c>
      <c r="F146" s="2">
        <v>41775</v>
      </c>
      <c r="G146">
        <v>6035</v>
      </c>
      <c r="H146">
        <v>255.28</v>
      </c>
      <c r="I146">
        <v>159.41999999999999</v>
      </c>
      <c r="J146">
        <v>1540614.8</v>
      </c>
      <c r="K146">
        <v>962099.7</v>
      </c>
      <c r="L146">
        <v>578515.1</v>
      </c>
      <c r="M146">
        <v>2014</v>
      </c>
      <c r="N146">
        <v>5</v>
      </c>
    </row>
    <row r="147" spans="1:14" x14ac:dyDescent="0.3">
      <c r="A147" s="1" t="s">
        <v>25</v>
      </c>
      <c r="B147" s="1" t="s">
        <v>139</v>
      </c>
      <c r="C147" s="1" t="s">
        <v>23</v>
      </c>
      <c r="D147" s="1" t="s">
        <v>22</v>
      </c>
      <c r="E147" s="1" t="s">
        <v>31</v>
      </c>
      <c r="F147" s="2">
        <v>42228</v>
      </c>
      <c r="G147">
        <v>8803</v>
      </c>
      <c r="H147">
        <v>255.28</v>
      </c>
      <c r="I147">
        <v>159.41999999999999</v>
      </c>
      <c r="J147">
        <v>2247229.84</v>
      </c>
      <c r="K147">
        <v>1403374.26</v>
      </c>
      <c r="L147">
        <v>843855.58</v>
      </c>
      <c r="M147">
        <v>2015</v>
      </c>
      <c r="N147">
        <v>8</v>
      </c>
    </row>
    <row r="148" spans="1:14" x14ac:dyDescent="0.3">
      <c r="A148" s="1" t="s">
        <v>32</v>
      </c>
      <c r="B148" s="1" t="s">
        <v>138</v>
      </c>
      <c r="C148" s="1" t="s">
        <v>42</v>
      </c>
      <c r="D148" s="1" t="s">
        <v>17</v>
      </c>
      <c r="E148" s="1" t="s">
        <v>24</v>
      </c>
      <c r="F148" s="2">
        <v>41537</v>
      </c>
      <c r="G148">
        <v>9951</v>
      </c>
      <c r="H148">
        <v>152.58000000000001</v>
      </c>
      <c r="I148">
        <v>97.44</v>
      </c>
      <c r="J148">
        <v>1518323.58</v>
      </c>
      <c r="K148">
        <v>969625.44</v>
      </c>
      <c r="L148">
        <v>548698.14</v>
      </c>
      <c r="M148">
        <v>2013</v>
      </c>
      <c r="N148">
        <v>9</v>
      </c>
    </row>
    <row r="149" spans="1:14" x14ac:dyDescent="0.3">
      <c r="A149" s="1" t="s">
        <v>28</v>
      </c>
      <c r="B149" s="1" t="s">
        <v>129</v>
      </c>
      <c r="C149" s="1" t="s">
        <v>27</v>
      </c>
      <c r="D149" s="1" t="s">
        <v>17</v>
      </c>
      <c r="E149" s="1" t="s">
        <v>18</v>
      </c>
      <c r="F149" s="2">
        <v>41578</v>
      </c>
      <c r="G149">
        <v>1358</v>
      </c>
      <c r="H149">
        <v>205.7</v>
      </c>
      <c r="I149">
        <v>117.11</v>
      </c>
      <c r="J149">
        <v>279340.59999999998</v>
      </c>
      <c r="K149">
        <v>159035.38</v>
      </c>
      <c r="L149">
        <v>120305.22</v>
      </c>
      <c r="M149">
        <v>2013</v>
      </c>
      <c r="N149">
        <v>10</v>
      </c>
    </row>
    <row r="150" spans="1:14" x14ac:dyDescent="0.3">
      <c r="A150" s="1" t="s">
        <v>28</v>
      </c>
      <c r="B150" s="1" t="s">
        <v>117</v>
      </c>
      <c r="C150" s="1" t="s">
        <v>27</v>
      </c>
      <c r="D150" s="1" t="s">
        <v>17</v>
      </c>
      <c r="E150" s="1" t="s">
        <v>18</v>
      </c>
      <c r="F150" s="2">
        <v>41850</v>
      </c>
      <c r="G150">
        <v>6936</v>
      </c>
      <c r="H150">
        <v>205.7</v>
      </c>
      <c r="I150">
        <v>117.11</v>
      </c>
      <c r="J150">
        <v>1426735.2</v>
      </c>
      <c r="K150">
        <v>812274.96</v>
      </c>
      <c r="L150">
        <v>614460.24</v>
      </c>
      <c r="M150">
        <v>2014</v>
      </c>
      <c r="N150">
        <v>7</v>
      </c>
    </row>
    <row r="151" spans="1:14" x14ac:dyDescent="0.3">
      <c r="A151" s="1" t="s">
        <v>28</v>
      </c>
      <c r="B151" s="1" t="s">
        <v>135</v>
      </c>
      <c r="C151" s="1" t="s">
        <v>30</v>
      </c>
      <c r="D151" s="1" t="s">
        <v>17</v>
      </c>
      <c r="E151" s="1" t="s">
        <v>47</v>
      </c>
      <c r="F151" s="2">
        <v>40859</v>
      </c>
      <c r="G151">
        <v>7627</v>
      </c>
      <c r="H151">
        <v>9.33</v>
      </c>
      <c r="I151">
        <v>6.92</v>
      </c>
      <c r="J151">
        <v>71159.91</v>
      </c>
      <c r="K151">
        <v>52778.84</v>
      </c>
      <c r="L151">
        <v>18381.07</v>
      </c>
      <c r="M151">
        <v>2011</v>
      </c>
      <c r="N151">
        <v>11</v>
      </c>
    </row>
    <row r="152" spans="1:14" x14ac:dyDescent="0.3">
      <c r="A152" s="1" t="s">
        <v>32</v>
      </c>
      <c r="B152" s="1" t="s">
        <v>116</v>
      </c>
      <c r="C152" s="1" t="s">
        <v>42</v>
      </c>
      <c r="D152" s="1" t="s">
        <v>17</v>
      </c>
      <c r="E152" s="1" t="s">
        <v>24</v>
      </c>
      <c r="F152" s="2">
        <v>40262</v>
      </c>
      <c r="G152">
        <v>6405</v>
      </c>
      <c r="H152">
        <v>152.58000000000001</v>
      </c>
      <c r="I152">
        <v>97.44</v>
      </c>
      <c r="J152">
        <v>977274.9</v>
      </c>
      <c r="K152">
        <v>624103.19999999995</v>
      </c>
      <c r="L152">
        <v>353171.7</v>
      </c>
      <c r="M152">
        <v>2010</v>
      </c>
      <c r="N152">
        <v>3</v>
      </c>
    </row>
    <row r="153" spans="1:14" x14ac:dyDescent="0.3">
      <c r="A153" s="1" t="s">
        <v>37</v>
      </c>
      <c r="B153" s="1" t="s">
        <v>140</v>
      </c>
      <c r="C153" s="1" t="s">
        <v>27</v>
      </c>
      <c r="D153" s="1" t="s">
        <v>22</v>
      </c>
      <c r="E153" s="1" t="s">
        <v>18</v>
      </c>
      <c r="F153" s="2">
        <v>40728</v>
      </c>
      <c r="G153">
        <v>3274</v>
      </c>
      <c r="H153">
        <v>205.7</v>
      </c>
      <c r="I153">
        <v>117.11</v>
      </c>
      <c r="J153">
        <v>673461.8</v>
      </c>
      <c r="K153">
        <v>383418.14</v>
      </c>
      <c r="L153">
        <v>290043.65999999997</v>
      </c>
      <c r="M153">
        <v>2011</v>
      </c>
      <c r="N153">
        <v>7</v>
      </c>
    </row>
    <row r="154" spans="1:14" x14ac:dyDescent="0.3">
      <c r="A154" s="1" t="s">
        <v>32</v>
      </c>
      <c r="B154" s="1" t="s">
        <v>48</v>
      </c>
      <c r="C154" s="1" t="s">
        <v>23</v>
      </c>
      <c r="D154" s="1" t="s">
        <v>17</v>
      </c>
      <c r="E154" s="1" t="s">
        <v>24</v>
      </c>
      <c r="F154" s="2">
        <v>40544</v>
      </c>
      <c r="G154">
        <v>271</v>
      </c>
      <c r="H154">
        <v>255.28</v>
      </c>
      <c r="I154">
        <v>159.41999999999999</v>
      </c>
      <c r="J154">
        <v>69180.88</v>
      </c>
      <c r="K154">
        <v>43202.82</v>
      </c>
      <c r="L154">
        <v>25978.06</v>
      </c>
      <c r="M154">
        <v>2011</v>
      </c>
      <c r="N154">
        <v>1</v>
      </c>
    </row>
    <row r="155" spans="1:14" x14ac:dyDescent="0.3">
      <c r="A155" s="1" t="s">
        <v>32</v>
      </c>
      <c r="B155" s="1" t="s">
        <v>48</v>
      </c>
      <c r="C155" s="1" t="s">
        <v>36</v>
      </c>
      <c r="D155" s="1" t="s">
        <v>22</v>
      </c>
      <c r="E155" s="1" t="s">
        <v>24</v>
      </c>
      <c r="F155" s="2">
        <v>42537</v>
      </c>
      <c r="G155">
        <v>6463</v>
      </c>
      <c r="H155">
        <v>109.28</v>
      </c>
      <c r="I155">
        <v>35.840000000000003</v>
      </c>
      <c r="J155">
        <v>706276.64</v>
      </c>
      <c r="K155">
        <v>231633.92000000001</v>
      </c>
      <c r="L155">
        <v>474642.72</v>
      </c>
      <c r="M155">
        <v>2016</v>
      </c>
      <c r="N155">
        <v>6</v>
      </c>
    </row>
    <row r="156" spans="1:14" x14ac:dyDescent="0.3">
      <c r="A156" s="1" t="s">
        <v>32</v>
      </c>
      <c r="B156" s="1" t="s">
        <v>141</v>
      </c>
      <c r="C156" s="1" t="s">
        <v>30</v>
      </c>
      <c r="D156" s="1" t="s">
        <v>17</v>
      </c>
      <c r="E156" s="1" t="s">
        <v>31</v>
      </c>
      <c r="F156" s="2">
        <v>41625</v>
      </c>
      <c r="G156">
        <v>2949</v>
      </c>
      <c r="H156">
        <v>9.33</v>
      </c>
      <c r="I156">
        <v>6.92</v>
      </c>
      <c r="J156">
        <v>27514.17</v>
      </c>
      <c r="K156">
        <v>20407.080000000002</v>
      </c>
      <c r="L156">
        <v>7107.09</v>
      </c>
      <c r="M156">
        <v>2013</v>
      </c>
      <c r="N156">
        <v>12</v>
      </c>
    </row>
    <row r="157" spans="1:14" x14ac:dyDescent="0.3">
      <c r="A157" s="1" t="s">
        <v>28</v>
      </c>
      <c r="B157" s="1" t="s">
        <v>142</v>
      </c>
      <c r="C157" s="1" t="s">
        <v>60</v>
      </c>
      <c r="D157" s="1" t="s">
        <v>17</v>
      </c>
      <c r="E157" s="1" t="s">
        <v>31</v>
      </c>
      <c r="F157" s="2">
        <v>42795</v>
      </c>
      <c r="G157">
        <v>7859</v>
      </c>
      <c r="H157">
        <v>421.89</v>
      </c>
      <c r="I157">
        <v>364.69</v>
      </c>
      <c r="J157">
        <v>3315633.51</v>
      </c>
      <c r="K157">
        <v>2866098.71</v>
      </c>
      <c r="L157">
        <v>449534.8</v>
      </c>
      <c r="M157">
        <v>2017</v>
      </c>
      <c r="N157">
        <v>3</v>
      </c>
    </row>
    <row r="158" spans="1:14" x14ac:dyDescent="0.3">
      <c r="A158" s="1" t="s">
        <v>32</v>
      </c>
      <c r="B158" s="1" t="s">
        <v>106</v>
      </c>
      <c r="C158" s="1" t="s">
        <v>23</v>
      </c>
      <c r="D158" s="1" t="s">
        <v>22</v>
      </c>
      <c r="E158" s="1" t="s">
        <v>24</v>
      </c>
      <c r="F158" s="2">
        <v>40361</v>
      </c>
      <c r="G158">
        <v>1353</v>
      </c>
      <c r="H158">
        <v>255.28</v>
      </c>
      <c r="I158">
        <v>159.41999999999999</v>
      </c>
      <c r="J158">
        <v>345393.84</v>
      </c>
      <c r="K158">
        <v>215695.26</v>
      </c>
      <c r="L158">
        <v>129698.58</v>
      </c>
      <c r="M158">
        <v>2010</v>
      </c>
      <c r="N158">
        <v>7</v>
      </c>
    </row>
    <row r="159" spans="1:14" x14ac:dyDescent="0.3">
      <c r="A159" s="1" t="s">
        <v>28</v>
      </c>
      <c r="B159" s="1" t="s">
        <v>143</v>
      </c>
      <c r="C159" s="1" t="s">
        <v>42</v>
      </c>
      <c r="D159" s="1" t="s">
        <v>22</v>
      </c>
      <c r="E159" s="1" t="s">
        <v>24</v>
      </c>
      <c r="F159" s="2">
        <v>41471</v>
      </c>
      <c r="G159">
        <v>624</v>
      </c>
      <c r="H159">
        <v>152.58000000000001</v>
      </c>
      <c r="I159">
        <v>97.44</v>
      </c>
      <c r="J159">
        <v>95209.919999999998</v>
      </c>
      <c r="K159">
        <v>60802.559999999998</v>
      </c>
      <c r="L159">
        <v>34407.360000000001</v>
      </c>
      <c r="M159">
        <v>2013</v>
      </c>
      <c r="N159">
        <v>7</v>
      </c>
    </row>
    <row r="160" spans="1:14" x14ac:dyDescent="0.3">
      <c r="A160" s="1" t="s">
        <v>25</v>
      </c>
      <c r="B160" s="1" t="s">
        <v>123</v>
      </c>
      <c r="C160" s="1" t="s">
        <v>49</v>
      </c>
      <c r="D160" s="1" t="s">
        <v>22</v>
      </c>
      <c r="E160" s="1" t="s">
        <v>31</v>
      </c>
      <c r="F160" s="2">
        <v>42598</v>
      </c>
      <c r="G160">
        <v>4897</v>
      </c>
      <c r="H160">
        <v>651.21</v>
      </c>
      <c r="I160">
        <v>524.96</v>
      </c>
      <c r="J160">
        <v>3188975.37</v>
      </c>
      <c r="K160">
        <v>2570729.12</v>
      </c>
      <c r="L160">
        <v>618246.25</v>
      </c>
      <c r="M160">
        <v>2016</v>
      </c>
      <c r="N160">
        <v>8</v>
      </c>
    </row>
    <row r="161" spans="1:14" x14ac:dyDescent="0.3">
      <c r="A161" s="1" t="s">
        <v>32</v>
      </c>
      <c r="B161" s="1" t="s">
        <v>144</v>
      </c>
      <c r="C161" s="1" t="s">
        <v>60</v>
      </c>
      <c r="D161" s="1" t="s">
        <v>17</v>
      </c>
      <c r="E161" s="1" t="s">
        <v>47</v>
      </c>
      <c r="F161" s="2">
        <v>41989</v>
      </c>
      <c r="G161">
        <v>424</v>
      </c>
      <c r="H161">
        <v>421.89</v>
      </c>
      <c r="I161">
        <v>364.69</v>
      </c>
      <c r="J161">
        <v>178881.36</v>
      </c>
      <c r="K161">
        <v>154628.56</v>
      </c>
      <c r="L161">
        <v>24252.799999999999</v>
      </c>
      <c r="M161">
        <v>2014</v>
      </c>
      <c r="N161">
        <v>12</v>
      </c>
    </row>
    <row r="162" spans="1:14" x14ac:dyDescent="0.3">
      <c r="A162" s="1" t="s">
        <v>14</v>
      </c>
      <c r="B162" s="1" t="s">
        <v>145</v>
      </c>
      <c r="C162" s="1" t="s">
        <v>49</v>
      </c>
      <c r="D162" s="1" t="s">
        <v>17</v>
      </c>
      <c r="E162" s="1" t="s">
        <v>47</v>
      </c>
      <c r="F162" s="2">
        <v>41043</v>
      </c>
      <c r="G162">
        <v>5494</v>
      </c>
      <c r="H162">
        <v>651.21</v>
      </c>
      <c r="I162">
        <v>524.96</v>
      </c>
      <c r="J162">
        <v>3577747.74</v>
      </c>
      <c r="K162">
        <v>2884130.24</v>
      </c>
      <c r="L162">
        <v>693617.5</v>
      </c>
      <c r="M162">
        <v>2012</v>
      </c>
      <c r="N162">
        <v>5</v>
      </c>
    </row>
    <row r="163" spans="1:14" x14ac:dyDescent="0.3">
      <c r="A163" s="1" t="s">
        <v>32</v>
      </c>
      <c r="B163" s="1" t="s">
        <v>146</v>
      </c>
      <c r="C163" s="1" t="s">
        <v>44</v>
      </c>
      <c r="D163" s="1" t="s">
        <v>22</v>
      </c>
      <c r="E163" s="1" t="s">
        <v>47</v>
      </c>
      <c r="F163" s="2">
        <v>42934</v>
      </c>
      <c r="G163">
        <v>5423</v>
      </c>
      <c r="H163">
        <v>668.27</v>
      </c>
      <c r="I163">
        <v>502.54</v>
      </c>
      <c r="J163">
        <v>3624028.21</v>
      </c>
      <c r="K163">
        <v>2725274.42</v>
      </c>
      <c r="L163">
        <v>898753.79</v>
      </c>
      <c r="M163">
        <v>2017</v>
      </c>
      <c r="N163">
        <v>7</v>
      </c>
    </row>
    <row r="164" spans="1:14" x14ac:dyDescent="0.3">
      <c r="A164" s="1" t="s">
        <v>39</v>
      </c>
      <c r="B164" s="1" t="s">
        <v>124</v>
      </c>
      <c r="C164" s="1" t="s">
        <v>57</v>
      </c>
      <c r="D164" s="1" t="s">
        <v>17</v>
      </c>
      <c r="E164" s="1" t="s">
        <v>47</v>
      </c>
      <c r="F164" s="2">
        <v>42925</v>
      </c>
      <c r="G164">
        <v>7559</v>
      </c>
      <c r="H164">
        <v>81.73</v>
      </c>
      <c r="I164">
        <v>56.67</v>
      </c>
      <c r="J164">
        <v>617797.06999999995</v>
      </c>
      <c r="K164">
        <v>428368.53</v>
      </c>
      <c r="L164">
        <v>189428.54</v>
      </c>
      <c r="M164">
        <v>2017</v>
      </c>
      <c r="N164">
        <v>7</v>
      </c>
    </row>
    <row r="165" spans="1:14" x14ac:dyDescent="0.3">
      <c r="A165" s="1" t="s">
        <v>14</v>
      </c>
      <c r="B165" s="1" t="s">
        <v>147</v>
      </c>
      <c r="C165" s="1" t="s">
        <v>49</v>
      </c>
      <c r="D165" s="1" t="s">
        <v>22</v>
      </c>
      <c r="E165" s="1" t="s">
        <v>24</v>
      </c>
      <c r="F165" s="2">
        <v>40816</v>
      </c>
      <c r="G165">
        <v>6283</v>
      </c>
      <c r="H165">
        <v>651.21</v>
      </c>
      <c r="I165">
        <v>524.96</v>
      </c>
      <c r="J165">
        <v>4091552.43</v>
      </c>
      <c r="K165">
        <v>3298323.68</v>
      </c>
      <c r="L165">
        <v>793228.75</v>
      </c>
      <c r="M165">
        <v>2011</v>
      </c>
      <c r="N165">
        <v>9</v>
      </c>
    </row>
    <row r="166" spans="1:14" x14ac:dyDescent="0.3">
      <c r="A166" s="1" t="s">
        <v>32</v>
      </c>
      <c r="B166" s="1" t="s">
        <v>128</v>
      </c>
      <c r="C166" s="1" t="s">
        <v>21</v>
      </c>
      <c r="D166" s="1" t="s">
        <v>22</v>
      </c>
      <c r="E166" s="1" t="s">
        <v>31</v>
      </c>
      <c r="F166" s="2">
        <v>42332</v>
      </c>
      <c r="G166">
        <v>8006</v>
      </c>
      <c r="H166">
        <v>154.06</v>
      </c>
      <c r="I166">
        <v>90.93</v>
      </c>
      <c r="J166">
        <v>1233404.3600000001</v>
      </c>
      <c r="K166">
        <v>727985.58</v>
      </c>
      <c r="L166">
        <v>505418.78</v>
      </c>
      <c r="M166">
        <v>2015</v>
      </c>
      <c r="N166">
        <v>11</v>
      </c>
    </row>
    <row r="167" spans="1:14" x14ac:dyDescent="0.3">
      <c r="A167" s="1" t="s">
        <v>28</v>
      </c>
      <c r="B167" s="1" t="s">
        <v>148</v>
      </c>
      <c r="C167" s="1" t="s">
        <v>49</v>
      </c>
      <c r="D167" s="1" t="s">
        <v>22</v>
      </c>
      <c r="E167" s="1" t="s">
        <v>31</v>
      </c>
      <c r="F167" s="2">
        <v>41135</v>
      </c>
      <c r="G167">
        <v>6170</v>
      </c>
      <c r="H167">
        <v>651.21</v>
      </c>
      <c r="I167">
        <v>524.96</v>
      </c>
      <c r="J167">
        <v>4017965.7</v>
      </c>
      <c r="K167">
        <v>3239003.2</v>
      </c>
      <c r="L167">
        <v>778962.5</v>
      </c>
      <c r="M167">
        <v>2012</v>
      </c>
      <c r="N167">
        <v>8</v>
      </c>
    </row>
    <row r="168" spans="1:14" x14ac:dyDescent="0.3">
      <c r="A168" s="1" t="s">
        <v>14</v>
      </c>
      <c r="B168" s="1" t="s">
        <v>149</v>
      </c>
      <c r="C168" s="1" t="s">
        <v>36</v>
      </c>
      <c r="D168" s="1" t="s">
        <v>17</v>
      </c>
      <c r="E168" s="1" t="s">
        <v>31</v>
      </c>
      <c r="F168" s="2">
        <v>42344</v>
      </c>
      <c r="G168">
        <v>6249</v>
      </c>
      <c r="H168">
        <v>109.28</v>
      </c>
      <c r="I168">
        <v>35.840000000000003</v>
      </c>
      <c r="J168">
        <v>682890.72</v>
      </c>
      <c r="K168">
        <v>223964.16</v>
      </c>
      <c r="L168">
        <v>458926.56</v>
      </c>
      <c r="M168">
        <v>2015</v>
      </c>
      <c r="N168">
        <v>12</v>
      </c>
    </row>
    <row r="169" spans="1:14" x14ac:dyDescent="0.3">
      <c r="A169" s="1" t="s">
        <v>32</v>
      </c>
      <c r="B169" s="1" t="s">
        <v>146</v>
      </c>
      <c r="C169" s="1" t="s">
        <v>21</v>
      </c>
      <c r="D169" s="1" t="s">
        <v>22</v>
      </c>
      <c r="E169" s="1" t="s">
        <v>24</v>
      </c>
      <c r="F169" s="2">
        <v>41784</v>
      </c>
      <c r="G169">
        <v>748</v>
      </c>
      <c r="H169">
        <v>154.06</v>
      </c>
      <c r="I169">
        <v>90.93</v>
      </c>
      <c r="J169">
        <v>115236.88</v>
      </c>
      <c r="K169">
        <v>68015.64</v>
      </c>
      <c r="L169">
        <v>47221.24</v>
      </c>
      <c r="M169">
        <v>2014</v>
      </c>
      <c r="N169">
        <v>5</v>
      </c>
    </row>
    <row r="170" spans="1:14" x14ac:dyDescent="0.3">
      <c r="A170" s="1" t="s">
        <v>25</v>
      </c>
      <c r="B170" s="1" t="s">
        <v>26</v>
      </c>
      <c r="C170" s="1" t="s">
        <v>51</v>
      </c>
      <c r="D170" s="1" t="s">
        <v>22</v>
      </c>
      <c r="E170" s="1" t="s">
        <v>31</v>
      </c>
      <c r="F170" s="2">
        <v>41200</v>
      </c>
      <c r="G170">
        <v>4203</v>
      </c>
      <c r="H170">
        <v>47.45</v>
      </c>
      <c r="I170">
        <v>31.79</v>
      </c>
      <c r="J170">
        <v>199432.35</v>
      </c>
      <c r="K170">
        <v>133613.37</v>
      </c>
      <c r="L170">
        <v>65818.98</v>
      </c>
      <c r="M170">
        <v>2012</v>
      </c>
      <c r="N170">
        <v>10</v>
      </c>
    </row>
    <row r="171" spans="1:14" x14ac:dyDescent="0.3">
      <c r="A171" s="1" t="s">
        <v>32</v>
      </c>
      <c r="B171" s="1" t="s">
        <v>150</v>
      </c>
      <c r="C171" s="1" t="s">
        <v>49</v>
      </c>
      <c r="D171" s="1" t="s">
        <v>17</v>
      </c>
      <c r="E171" s="1" t="s">
        <v>47</v>
      </c>
      <c r="F171" s="2">
        <v>41346</v>
      </c>
      <c r="G171">
        <v>8180</v>
      </c>
      <c r="H171">
        <v>651.21</v>
      </c>
      <c r="I171">
        <v>524.96</v>
      </c>
      <c r="J171">
        <v>5326897.8</v>
      </c>
      <c r="K171">
        <v>4294172.8</v>
      </c>
      <c r="L171">
        <v>1032725</v>
      </c>
      <c r="M171">
        <v>2013</v>
      </c>
      <c r="N171">
        <v>3</v>
      </c>
    </row>
    <row r="172" spans="1:14" x14ac:dyDescent="0.3">
      <c r="A172" s="1" t="s">
        <v>32</v>
      </c>
      <c r="B172" s="1" t="s">
        <v>48</v>
      </c>
      <c r="C172" s="1" t="s">
        <v>49</v>
      </c>
      <c r="D172" s="1" t="s">
        <v>22</v>
      </c>
      <c r="E172" s="1" t="s">
        <v>24</v>
      </c>
      <c r="F172" s="2">
        <v>40597</v>
      </c>
      <c r="G172">
        <v>6280</v>
      </c>
      <c r="H172">
        <v>651.21</v>
      </c>
      <c r="I172">
        <v>524.96</v>
      </c>
      <c r="J172">
        <v>4089598.8</v>
      </c>
      <c r="K172">
        <v>3296748.8</v>
      </c>
      <c r="L172">
        <v>792850</v>
      </c>
      <c r="M172">
        <v>2011</v>
      </c>
      <c r="N172">
        <v>2</v>
      </c>
    </row>
    <row r="173" spans="1:14" x14ac:dyDescent="0.3">
      <c r="A173" s="1" t="s">
        <v>32</v>
      </c>
      <c r="B173" s="1" t="s">
        <v>94</v>
      </c>
      <c r="C173" s="1" t="s">
        <v>44</v>
      </c>
      <c r="D173" s="1" t="s">
        <v>22</v>
      </c>
      <c r="E173" s="1" t="s">
        <v>24</v>
      </c>
      <c r="F173" s="2">
        <v>41866</v>
      </c>
      <c r="G173">
        <v>9131</v>
      </c>
      <c r="H173">
        <v>668.27</v>
      </c>
      <c r="I173">
        <v>502.54</v>
      </c>
      <c r="J173">
        <v>6101973.3700000001</v>
      </c>
      <c r="K173">
        <v>4588692.74</v>
      </c>
      <c r="L173">
        <v>1513280.63</v>
      </c>
      <c r="M173">
        <v>2014</v>
      </c>
      <c r="N173">
        <v>8</v>
      </c>
    </row>
    <row r="174" spans="1:14" x14ac:dyDescent="0.3">
      <c r="A174" s="1" t="s">
        <v>28</v>
      </c>
      <c r="B174" s="1" t="s">
        <v>66</v>
      </c>
      <c r="C174" s="1" t="s">
        <v>57</v>
      </c>
      <c r="D174" s="1" t="s">
        <v>22</v>
      </c>
      <c r="E174" s="1" t="s">
        <v>31</v>
      </c>
      <c r="F174" s="2">
        <v>42922</v>
      </c>
      <c r="G174">
        <v>9396</v>
      </c>
      <c r="H174">
        <v>81.73</v>
      </c>
      <c r="I174">
        <v>56.67</v>
      </c>
      <c r="J174">
        <v>767935.08</v>
      </c>
      <c r="K174">
        <v>532471.31999999995</v>
      </c>
      <c r="L174">
        <v>235463.76</v>
      </c>
      <c r="M174">
        <v>2017</v>
      </c>
      <c r="N174">
        <v>7</v>
      </c>
    </row>
    <row r="175" spans="1:14" x14ac:dyDescent="0.3">
      <c r="A175" s="1" t="s">
        <v>32</v>
      </c>
      <c r="B175" s="1" t="s">
        <v>89</v>
      </c>
      <c r="C175" s="1" t="s">
        <v>36</v>
      </c>
      <c r="D175" s="1" t="s">
        <v>17</v>
      </c>
      <c r="E175" s="1" t="s">
        <v>24</v>
      </c>
      <c r="F175" s="2">
        <v>40543</v>
      </c>
      <c r="G175">
        <v>6765</v>
      </c>
      <c r="H175">
        <v>109.28</v>
      </c>
      <c r="I175">
        <v>35.840000000000003</v>
      </c>
      <c r="J175">
        <v>739279.2</v>
      </c>
      <c r="K175">
        <v>242457.60000000001</v>
      </c>
      <c r="L175">
        <v>496821.6</v>
      </c>
      <c r="M175">
        <v>2010</v>
      </c>
      <c r="N175">
        <v>12</v>
      </c>
    </row>
    <row r="176" spans="1:14" x14ac:dyDescent="0.3">
      <c r="A176" s="1" t="s">
        <v>28</v>
      </c>
      <c r="B176" s="1" t="s">
        <v>151</v>
      </c>
      <c r="C176" s="1" t="s">
        <v>57</v>
      </c>
      <c r="D176" s="1" t="s">
        <v>17</v>
      </c>
      <c r="E176" s="1" t="s">
        <v>24</v>
      </c>
      <c r="F176" s="2">
        <v>40191</v>
      </c>
      <c r="G176">
        <v>2964</v>
      </c>
      <c r="H176">
        <v>81.73</v>
      </c>
      <c r="I176">
        <v>56.67</v>
      </c>
      <c r="J176">
        <v>242247.72</v>
      </c>
      <c r="K176">
        <v>167969.88</v>
      </c>
      <c r="L176">
        <v>74277.84</v>
      </c>
      <c r="M176">
        <v>2010</v>
      </c>
      <c r="N176">
        <v>1</v>
      </c>
    </row>
    <row r="177" spans="1:14" x14ac:dyDescent="0.3">
      <c r="A177" s="1" t="s">
        <v>28</v>
      </c>
      <c r="B177" s="1" t="s">
        <v>29</v>
      </c>
      <c r="C177" s="1" t="s">
        <v>49</v>
      </c>
      <c r="D177" s="1" t="s">
        <v>17</v>
      </c>
      <c r="E177" s="1" t="s">
        <v>24</v>
      </c>
      <c r="F177" s="2">
        <v>40803</v>
      </c>
      <c r="G177">
        <v>6746</v>
      </c>
      <c r="H177">
        <v>651.21</v>
      </c>
      <c r="I177">
        <v>524.96</v>
      </c>
      <c r="J177">
        <v>4393062.66</v>
      </c>
      <c r="K177">
        <v>3541380.16</v>
      </c>
      <c r="L177">
        <v>851682.5</v>
      </c>
      <c r="M177">
        <v>2011</v>
      </c>
      <c r="N177">
        <v>9</v>
      </c>
    </row>
    <row r="178" spans="1:14" x14ac:dyDescent="0.3">
      <c r="A178" s="1" t="s">
        <v>14</v>
      </c>
      <c r="B178" s="1" t="s">
        <v>62</v>
      </c>
      <c r="C178" s="1" t="s">
        <v>49</v>
      </c>
      <c r="D178" s="1" t="s">
        <v>22</v>
      </c>
      <c r="E178" s="1" t="s">
        <v>24</v>
      </c>
      <c r="F178" s="2">
        <v>41706</v>
      </c>
      <c r="G178">
        <v>8898</v>
      </c>
      <c r="H178">
        <v>651.21</v>
      </c>
      <c r="I178">
        <v>524.96</v>
      </c>
      <c r="J178">
        <v>5794466.5800000001</v>
      </c>
      <c r="K178">
        <v>4671094.08</v>
      </c>
      <c r="L178">
        <v>1123372.5</v>
      </c>
      <c r="M178">
        <v>2014</v>
      </c>
      <c r="N178">
        <v>3</v>
      </c>
    </row>
    <row r="179" spans="1:14" x14ac:dyDescent="0.3">
      <c r="A179" s="1" t="s">
        <v>19</v>
      </c>
      <c r="B179" s="1" t="s">
        <v>152</v>
      </c>
      <c r="C179" s="1" t="s">
        <v>36</v>
      </c>
      <c r="D179" s="1" t="s">
        <v>22</v>
      </c>
      <c r="E179" s="1" t="s">
        <v>31</v>
      </c>
      <c r="F179" s="2">
        <v>41231</v>
      </c>
      <c r="G179">
        <v>7237</v>
      </c>
      <c r="H179">
        <v>109.28</v>
      </c>
      <c r="I179">
        <v>35.840000000000003</v>
      </c>
      <c r="J179">
        <v>790859.36</v>
      </c>
      <c r="K179">
        <v>259374.07999999999</v>
      </c>
      <c r="L179">
        <v>531485.28</v>
      </c>
      <c r="M179">
        <v>2012</v>
      </c>
      <c r="N179">
        <v>11</v>
      </c>
    </row>
    <row r="180" spans="1:14" x14ac:dyDescent="0.3">
      <c r="A180" s="1" t="s">
        <v>28</v>
      </c>
      <c r="B180" s="1" t="s">
        <v>153</v>
      </c>
      <c r="C180" s="1" t="s">
        <v>57</v>
      </c>
      <c r="D180" s="1" t="s">
        <v>17</v>
      </c>
      <c r="E180" s="1" t="s">
        <v>31</v>
      </c>
      <c r="F180" s="2">
        <v>40865</v>
      </c>
      <c r="G180">
        <v>1612</v>
      </c>
      <c r="H180">
        <v>81.73</v>
      </c>
      <c r="I180">
        <v>56.67</v>
      </c>
      <c r="J180">
        <v>131748.76</v>
      </c>
      <c r="K180">
        <v>91352.04</v>
      </c>
      <c r="L180">
        <v>40396.720000000001</v>
      </c>
      <c r="M180">
        <v>2011</v>
      </c>
      <c r="N180">
        <v>11</v>
      </c>
    </row>
    <row r="181" spans="1:14" x14ac:dyDescent="0.3">
      <c r="A181" s="1" t="s">
        <v>37</v>
      </c>
      <c r="B181" s="1" t="s">
        <v>67</v>
      </c>
      <c r="C181" s="1" t="s">
        <v>51</v>
      </c>
      <c r="D181" s="1" t="s">
        <v>17</v>
      </c>
      <c r="E181" s="1" t="s">
        <v>47</v>
      </c>
      <c r="F181" s="2">
        <v>41102</v>
      </c>
      <c r="G181">
        <v>8904</v>
      </c>
      <c r="H181">
        <v>47.45</v>
      </c>
      <c r="I181">
        <v>31.79</v>
      </c>
      <c r="J181">
        <v>422494.8</v>
      </c>
      <c r="K181">
        <v>283058.15999999997</v>
      </c>
      <c r="L181">
        <v>139436.64000000001</v>
      </c>
      <c r="M181">
        <v>2012</v>
      </c>
      <c r="N181">
        <v>7</v>
      </c>
    </row>
    <row r="182" spans="1:14" x14ac:dyDescent="0.3">
      <c r="A182" s="1" t="s">
        <v>32</v>
      </c>
      <c r="B182" s="1" t="s">
        <v>144</v>
      </c>
      <c r="C182" s="1" t="s">
        <v>57</v>
      </c>
      <c r="D182" s="1" t="s">
        <v>17</v>
      </c>
      <c r="E182" s="1" t="s">
        <v>31</v>
      </c>
      <c r="F182" s="2">
        <v>42824</v>
      </c>
      <c r="G182">
        <v>8022</v>
      </c>
      <c r="H182">
        <v>81.73</v>
      </c>
      <c r="I182">
        <v>56.67</v>
      </c>
      <c r="J182">
        <v>655638.06000000006</v>
      </c>
      <c r="K182">
        <v>454606.74</v>
      </c>
      <c r="L182">
        <v>201031.32</v>
      </c>
      <c r="M182">
        <v>2017</v>
      </c>
      <c r="N182">
        <v>3</v>
      </c>
    </row>
    <row r="183" spans="1:14" x14ac:dyDescent="0.3">
      <c r="A183" s="1" t="s">
        <v>39</v>
      </c>
      <c r="B183" s="1" t="s">
        <v>154</v>
      </c>
      <c r="C183" s="1" t="s">
        <v>57</v>
      </c>
      <c r="D183" s="1" t="s">
        <v>22</v>
      </c>
      <c r="E183" s="1" t="s">
        <v>31</v>
      </c>
      <c r="F183" s="2">
        <v>40385</v>
      </c>
      <c r="G183">
        <v>4909</v>
      </c>
      <c r="H183">
        <v>81.73</v>
      </c>
      <c r="I183">
        <v>56.67</v>
      </c>
      <c r="J183">
        <v>401212.57</v>
      </c>
      <c r="K183">
        <v>278193.03000000003</v>
      </c>
      <c r="L183">
        <v>123019.54</v>
      </c>
      <c r="M183">
        <v>2010</v>
      </c>
      <c r="N183">
        <v>7</v>
      </c>
    </row>
    <row r="184" spans="1:14" x14ac:dyDescent="0.3">
      <c r="A184" s="1" t="s">
        <v>25</v>
      </c>
      <c r="B184" s="1" t="s">
        <v>93</v>
      </c>
      <c r="C184" s="1" t="s">
        <v>57</v>
      </c>
      <c r="D184" s="1" t="s">
        <v>22</v>
      </c>
      <c r="E184" s="1" t="s">
        <v>47</v>
      </c>
      <c r="F184" s="2">
        <v>42362</v>
      </c>
      <c r="G184">
        <v>7539</v>
      </c>
      <c r="H184">
        <v>81.73</v>
      </c>
      <c r="I184">
        <v>56.67</v>
      </c>
      <c r="J184">
        <v>616162.47</v>
      </c>
      <c r="K184">
        <v>427235.13</v>
      </c>
      <c r="L184">
        <v>188927.34</v>
      </c>
      <c r="M184">
        <v>2015</v>
      </c>
      <c r="N184">
        <v>12</v>
      </c>
    </row>
    <row r="185" spans="1:14" x14ac:dyDescent="0.3">
      <c r="A185" s="1" t="s">
        <v>28</v>
      </c>
      <c r="B185" s="1" t="s">
        <v>155</v>
      </c>
      <c r="C185" s="1" t="s">
        <v>49</v>
      </c>
      <c r="D185" s="1" t="s">
        <v>17</v>
      </c>
      <c r="E185" s="1" t="s">
        <v>18</v>
      </c>
      <c r="F185" s="2">
        <v>42505</v>
      </c>
      <c r="G185">
        <v>917</v>
      </c>
      <c r="H185">
        <v>651.21</v>
      </c>
      <c r="I185">
        <v>524.96</v>
      </c>
      <c r="J185">
        <v>597159.56999999995</v>
      </c>
      <c r="K185">
        <v>481388.32</v>
      </c>
      <c r="L185">
        <v>115771.25</v>
      </c>
      <c r="M185">
        <v>2016</v>
      </c>
      <c r="N185">
        <v>5</v>
      </c>
    </row>
    <row r="186" spans="1:14" x14ac:dyDescent="0.3">
      <c r="A186" s="1" t="s">
        <v>39</v>
      </c>
      <c r="B186" s="1" t="s">
        <v>156</v>
      </c>
      <c r="C186" s="1" t="s">
        <v>60</v>
      </c>
      <c r="D186" s="1" t="s">
        <v>22</v>
      </c>
      <c r="E186" s="1" t="s">
        <v>47</v>
      </c>
      <c r="F186" s="2">
        <v>40485</v>
      </c>
      <c r="G186">
        <v>2079</v>
      </c>
      <c r="H186">
        <v>421.89</v>
      </c>
      <c r="I186">
        <v>364.69</v>
      </c>
      <c r="J186">
        <v>877109.31</v>
      </c>
      <c r="K186">
        <v>758190.51</v>
      </c>
      <c r="L186">
        <v>118918.8</v>
      </c>
      <c r="M186">
        <v>2010</v>
      </c>
      <c r="N186">
        <v>11</v>
      </c>
    </row>
    <row r="187" spans="1:14" x14ac:dyDescent="0.3">
      <c r="A187" s="1" t="s">
        <v>14</v>
      </c>
      <c r="B187" s="1" t="s">
        <v>74</v>
      </c>
      <c r="C187" s="1" t="s">
        <v>60</v>
      </c>
      <c r="D187" s="1" t="s">
        <v>17</v>
      </c>
      <c r="E187" s="1" t="s">
        <v>18</v>
      </c>
      <c r="F187" s="2">
        <v>40513</v>
      </c>
      <c r="G187">
        <v>5093</v>
      </c>
      <c r="H187">
        <v>421.89</v>
      </c>
      <c r="I187">
        <v>364.69</v>
      </c>
      <c r="J187">
        <v>2148685.77</v>
      </c>
      <c r="K187">
        <v>1857366.17</v>
      </c>
      <c r="L187">
        <v>291319.59999999998</v>
      </c>
      <c r="M187">
        <v>2010</v>
      </c>
      <c r="N187">
        <v>12</v>
      </c>
    </row>
    <row r="188" spans="1:14" x14ac:dyDescent="0.3">
      <c r="A188" s="1" t="s">
        <v>28</v>
      </c>
      <c r="B188" s="1" t="s">
        <v>157</v>
      </c>
      <c r="C188" s="1" t="s">
        <v>42</v>
      </c>
      <c r="D188" s="1" t="s">
        <v>17</v>
      </c>
      <c r="E188" s="1" t="s">
        <v>47</v>
      </c>
      <c r="F188" s="2">
        <v>41655</v>
      </c>
      <c r="G188">
        <v>6056</v>
      </c>
      <c r="H188">
        <v>152.58000000000001</v>
      </c>
      <c r="I188">
        <v>97.44</v>
      </c>
      <c r="J188">
        <v>924024.48</v>
      </c>
      <c r="K188">
        <v>590096.64000000001</v>
      </c>
      <c r="L188">
        <v>333927.84000000003</v>
      </c>
      <c r="M188">
        <v>2014</v>
      </c>
      <c r="N188">
        <v>1</v>
      </c>
    </row>
    <row r="189" spans="1:14" x14ac:dyDescent="0.3">
      <c r="A189" s="1" t="s">
        <v>14</v>
      </c>
      <c r="B189" s="1" t="s">
        <v>158</v>
      </c>
      <c r="C189" s="1" t="s">
        <v>23</v>
      </c>
      <c r="D189" s="1" t="s">
        <v>17</v>
      </c>
      <c r="E189" s="1" t="s">
        <v>31</v>
      </c>
      <c r="F189" s="2">
        <v>41984</v>
      </c>
      <c r="G189">
        <v>8099</v>
      </c>
      <c r="H189">
        <v>255.28</v>
      </c>
      <c r="I189">
        <v>159.41999999999999</v>
      </c>
      <c r="J189">
        <v>2067512.72</v>
      </c>
      <c r="K189">
        <v>1291142.58</v>
      </c>
      <c r="L189">
        <v>776370.14</v>
      </c>
      <c r="M189">
        <v>2014</v>
      </c>
      <c r="N189">
        <v>12</v>
      </c>
    </row>
    <row r="190" spans="1:14" x14ac:dyDescent="0.3">
      <c r="A190" s="1" t="s">
        <v>25</v>
      </c>
      <c r="B190" s="1" t="s">
        <v>123</v>
      </c>
      <c r="C190" s="1" t="s">
        <v>16</v>
      </c>
      <c r="D190" s="1" t="s">
        <v>17</v>
      </c>
      <c r="E190" s="1" t="s">
        <v>47</v>
      </c>
      <c r="F190" s="2">
        <v>42728</v>
      </c>
      <c r="G190">
        <v>6384</v>
      </c>
      <c r="H190">
        <v>437.2</v>
      </c>
      <c r="I190">
        <v>263.33</v>
      </c>
      <c r="J190">
        <v>2791084.8</v>
      </c>
      <c r="K190">
        <v>1681098.72</v>
      </c>
      <c r="L190">
        <v>1109986.08</v>
      </c>
      <c r="M190">
        <v>2016</v>
      </c>
      <c r="N190">
        <v>12</v>
      </c>
    </row>
    <row r="191" spans="1:14" x14ac:dyDescent="0.3">
      <c r="A191" s="1" t="s">
        <v>37</v>
      </c>
      <c r="B191" s="1" t="s">
        <v>159</v>
      </c>
      <c r="C191" s="1" t="s">
        <v>44</v>
      </c>
      <c r="D191" s="1" t="s">
        <v>22</v>
      </c>
      <c r="E191" s="1" t="s">
        <v>18</v>
      </c>
      <c r="F191" s="2">
        <v>41354</v>
      </c>
      <c r="G191">
        <v>3101</v>
      </c>
      <c r="H191">
        <v>668.27</v>
      </c>
      <c r="I191">
        <v>502.54</v>
      </c>
      <c r="J191">
        <v>2072305.27</v>
      </c>
      <c r="K191">
        <v>1558376.54</v>
      </c>
      <c r="L191">
        <v>513928.73</v>
      </c>
      <c r="M191">
        <v>2013</v>
      </c>
      <c r="N191">
        <v>3</v>
      </c>
    </row>
    <row r="192" spans="1:14" x14ac:dyDescent="0.3">
      <c r="A192" s="1" t="s">
        <v>32</v>
      </c>
      <c r="B192" s="1" t="s">
        <v>69</v>
      </c>
      <c r="C192" s="1" t="s">
        <v>57</v>
      </c>
      <c r="D192" s="1" t="s">
        <v>17</v>
      </c>
      <c r="E192" s="1" t="s">
        <v>31</v>
      </c>
      <c r="F192" s="2">
        <v>41251</v>
      </c>
      <c r="G192">
        <v>2476</v>
      </c>
      <c r="H192">
        <v>81.73</v>
      </c>
      <c r="I192">
        <v>56.67</v>
      </c>
      <c r="J192">
        <v>202363.48</v>
      </c>
      <c r="K192">
        <v>140314.92000000001</v>
      </c>
      <c r="L192">
        <v>62048.56</v>
      </c>
      <c r="M192">
        <v>2012</v>
      </c>
      <c r="N192">
        <v>12</v>
      </c>
    </row>
    <row r="193" spans="1:14" x14ac:dyDescent="0.3">
      <c r="A193" s="1" t="s">
        <v>19</v>
      </c>
      <c r="B193" s="1" t="s">
        <v>100</v>
      </c>
      <c r="C193" s="1" t="s">
        <v>23</v>
      </c>
      <c r="D193" s="1" t="s">
        <v>17</v>
      </c>
      <c r="E193" s="1" t="s">
        <v>24</v>
      </c>
      <c r="F193" s="2">
        <v>42048</v>
      </c>
      <c r="G193">
        <v>5763</v>
      </c>
      <c r="H193">
        <v>255.28</v>
      </c>
      <c r="I193">
        <v>159.41999999999999</v>
      </c>
      <c r="J193">
        <v>1471178.64</v>
      </c>
      <c r="K193">
        <v>918737.46</v>
      </c>
      <c r="L193">
        <v>552441.18000000005</v>
      </c>
      <c r="M193">
        <v>2015</v>
      </c>
      <c r="N193">
        <v>2</v>
      </c>
    </row>
    <row r="194" spans="1:14" x14ac:dyDescent="0.3">
      <c r="A194" s="1" t="s">
        <v>32</v>
      </c>
      <c r="B194" s="1" t="s">
        <v>133</v>
      </c>
      <c r="C194" s="1" t="s">
        <v>51</v>
      </c>
      <c r="D194" s="1" t="s">
        <v>22</v>
      </c>
      <c r="E194" s="1" t="s">
        <v>47</v>
      </c>
      <c r="F194" s="2">
        <v>40996</v>
      </c>
      <c r="G194">
        <v>6247</v>
      </c>
      <c r="H194">
        <v>47.45</v>
      </c>
      <c r="I194">
        <v>31.79</v>
      </c>
      <c r="J194">
        <v>296420.15000000002</v>
      </c>
      <c r="K194">
        <v>198592.13</v>
      </c>
      <c r="L194">
        <v>97828.02</v>
      </c>
      <c r="M194">
        <v>2012</v>
      </c>
      <c r="N194">
        <v>3</v>
      </c>
    </row>
    <row r="195" spans="1:14" x14ac:dyDescent="0.3">
      <c r="A195" s="1" t="s">
        <v>19</v>
      </c>
      <c r="B195" s="1" t="s">
        <v>20</v>
      </c>
      <c r="C195" s="1" t="s">
        <v>21</v>
      </c>
      <c r="D195" s="1" t="s">
        <v>17</v>
      </c>
      <c r="E195" s="1" t="s">
        <v>47</v>
      </c>
      <c r="F195" s="2">
        <v>42650</v>
      </c>
      <c r="G195">
        <v>4247</v>
      </c>
      <c r="H195">
        <v>154.06</v>
      </c>
      <c r="I195">
        <v>90.93</v>
      </c>
      <c r="J195">
        <v>654292.81999999995</v>
      </c>
      <c r="K195">
        <v>386179.71</v>
      </c>
      <c r="L195">
        <v>268113.11</v>
      </c>
      <c r="M195">
        <v>2016</v>
      </c>
      <c r="N195">
        <v>10</v>
      </c>
    </row>
    <row r="196" spans="1:14" x14ac:dyDescent="0.3">
      <c r="A196" s="1" t="s">
        <v>14</v>
      </c>
      <c r="B196" s="1" t="s">
        <v>74</v>
      </c>
      <c r="C196" s="1" t="s">
        <v>51</v>
      </c>
      <c r="D196" s="1" t="s">
        <v>17</v>
      </c>
      <c r="E196" s="1" t="s">
        <v>24</v>
      </c>
      <c r="F196" s="2">
        <v>40892</v>
      </c>
      <c r="G196">
        <v>2111</v>
      </c>
      <c r="H196">
        <v>47.45</v>
      </c>
      <c r="I196">
        <v>31.79</v>
      </c>
      <c r="J196">
        <v>100166.95</v>
      </c>
      <c r="K196">
        <v>67108.69</v>
      </c>
      <c r="L196">
        <v>33058.26</v>
      </c>
      <c r="M196">
        <v>2011</v>
      </c>
      <c r="N196">
        <v>12</v>
      </c>
    </row>
    <row r="197" spans="1:14" x14ac:dyDescent="0.3">
      <c r="A197" s="1" t="s">
        <v>14</v>
      </c>
      <c r="B197" s="1" t="s">
        <v>149</v>
      </c>
      <c r="C197" s="1" t="s">
        <v>44</v>
      </c>
      <c r="D197" s="1" t="s">
        <v>22</v>
      </c>
      <c r="E197" s="1" t="s">
        <v>47</v>
      </c>
      <c r="F197" s="2">
        <v>42437</v>
      </c>
      <c r="G197">
        <v>9219</v>
      </c>
      <c r="H197">
        <v>668.27</v>
      </c>
      <c r="I197">
        <v>502.54</v>
      </c>
      <c r="J197">
        <v>6160781.1299999999</v>
      </c>
      <c r="K197">
        <v>4632916.26</v>
      </c>
      <c r="L197">
        <v>1527864.87</v>
      </c>
      <c r="M197">
        <v>2016</v>
      </c>
      <c r="N197">
        <v>3</v>
      </c>
    </row>
    <row r="198" spans="1:14" x14ac:dyDescent="0.3">
      <c r="A198" s="1" t="s">
        <v>32</v>
      </c>
      <c r="B198" s="1" t="s">
        <v>160</v>
      </c>
      <c r="C198" s="1" t="s">
        <v>23</v>
      </c>
      <c r="D198" s="1" t="s">
        <v>22</v>
      </c>
      <c r="E198" s="1" t="s">
        <v>47</v>
      </c>
      <c r="F198" s="2">
        <v>40561</v>
      </c>
      <c r="G198">
        <v>6982</v>
      </c>
      <c r="H198">
        <v>255.28</v>
      </c>
      <c r="I198">
        <v>159.41999999999999</v>
      </c>
      <c r="J198">
        <v>1782364.96</v>
      </c>
      <c r="K198">
        <v>1113070.44</v>
      </c>
      <c r="L198">
        <v>669294.52</v>
      </c>
      <c r="M198">
        <v>2011</v>
      </c>
      <c r="N198">
        <v>1</v>
      </c>
    </row>
    <row r="199" spans="1:14" x14ac:dyDescent="0.3">
      <c r="A199" s="1" t="s">
        <v>32</v>
      </c>
      <c r="B199" s="1" t="s">
        <v>161</v>
      </c>
      <c r="C199" s="1" t="s">
        <v>36</v>
      </c>
      <c r="D199" s="1" t="s">
        <v>22</v>
      </c>
      <c r="E199" s="1" t="s">
        <v>47</v>
      </c>
      <c r="F199" s="2">
        <v>41375</v>
      </c>
      <c r="G199">
        <v>3843</v>
      </c>
      <c r="H199">
        <v>109.28</v>
      </c>
      <c r="I199">
        <v>35.840000000000003</v>
      </c>
      <c r="J199">
        <v>419963.04</v>
      </c>
      <c r="K199">
        <v>137733.12</v>
      </c>
      <c r="L199">
        <v>282229.92</v>
      </c>
      <c r="M199">
        <v>2013</v>
      </c>
      <c r="N199">
        <v>4</v>
      </c>
    </row>
    <row r="200" spans="1:14" x14ac:dyDescent="0.3">
      <c r="A200" s="1" t="s">
        <v>28</v>
      </c>
      <c r="B200" s="1" t="s">
        <v>101</v>
      </c>
      <c r="C200" s="1" t="s">
        <v>30</v>
      </c>
      <c r="D200" s="1" t="s">
        <v>22</v>
      </c>
      <c r="E200" s="1" t="s">
        <v>31</v>
      </c>
      <c r="F200" s="2">
        <v>40316</v>
      </c>
      <c r="G200">
        <v>274</v>
      </c>
      <c r="H200">
        <v>9.33</v>
      </c>
      <c r="I200">
        <v>6.92</v>
      </c>
      <c r="J200">
        <v>2556.42</v>
      </c>
      <c r="K200">
        <v>1896.08</v>
      </c>
      <c r="L200">
        <v>660.34</v>
      </c>
      <c r="M200">
        <v>2010</v>
      </c>
      <c r="N200">
        <v>5</v>
      </c>
    </row>
    <row r="201" spans="1:14" x14ac:dyDescent="0.3">
      <c r="A201" s="1" t="s">
        <v>37</v>
      </c>
      <c r="B201" s="1" t="s">
        <v>162</v>
      </c>
      <c r="C201" s="1" t="s">
        <v>27</v>
      </c>
      <c r="D201" s="1" t="s">
        <v>17</v>
      </c>
      <c r="E201" s="1" t="s">
        <v>18</v>
      </c>
      <c r="F201" s="2">
        <v>42891</v>
      </c>
      <c r="G201">
        <v>3782</v>
      </c>
      <c r="H201">
        <v>205.7</v>
      </c>
      <c r="I201">
        <v>117.11</v>
      </c>
      <c r="J201">
        <v>777957.4</v>
      </c>
      <c r="K201">
        <v>442910.02</v>
      </c>
      <c r="L201">
        <v>335047.38</v>
      </c>
      <c r="M201">
        <v>2017</v>
      </c>
      <c r="N201">
        <v>6</v>
      </c>
    </row>
    <row r="202" spans="1:14" x14ac:dyDescent="0.3">
      <c r="A202" s="1" t="s">
        <v>25</v>
      </c>
      <c r="B202" s="1" t="s">
        <v>119</v>
      </c>
      <c r="C202" s="1" t="s">
        <v>57</v>
      </c>
      <c r="D202" s="1" t="s">
        <v>22</v>
      </c>
      <c r="E202" s="1" t="s">
        <v>47</v>
      </c>
      <c r="F202" s="2">
        <v>41163</v>
      </c>
      <c r="G202">
        <v>3901</v>
      </c>
      <c r="H202">
        <v>81.73</v>
      </c>
      <c r="I202">
        <v>56.67</v>
      </c>
      <c r="J202">
        <v>318828.73</v>
      </c>
      <c r="K202">
        <v>221069.67</v>
      </c>
      <c r="L202">
        <v>97759.06</v>
      </c>
      <c r="M202">
        <v>2012</v>
      </c>
      <c r="N202">
        <v>9</v>
      </c>
    </row>
    <row r="203" spans="1:14" x14ac:dyDescent="0.3">
      <c r="A203" s="1" t="s">
        <v>28</v>
      </c>
      <c r="B203" s="1" t="s">
        <v>91</v>
      </c>
      <c r="C203" s="1" t="s">
        <v>23</v>
      </c>
      <c r="D203" s="1" t="s">
        <v>22</v>
      </c>
      <c r="E203" s="1" t="s">
        <v>31</v>
      </c>
      <c r="F203" s="2">
        <v>42802</v>
      </c>
      <c r="G203">
        <v>7200</v>
      </c>
      <c r="H203">
        <v>255.28</v>
      </c>
      <c r="I203">
        <v>159.41999999999999</v>
      </c>
      <c r="J203">
        <v>1838016</v>
      </c>
      <c r="K203">
        <v>1147824</v>
      </c>
      <c r="L203">
        <v>690192</v>
      </c>
      <c r="M203">
        <v>2017</v>
      </c>
      <c r="N203">
        <v>3</v>
      </c>
    </row>
    <row r="204" spans="1:14" x14ac:dyDescent="0.3">
      <c r="A204" s="1" t="s">
        <v>32</v>
      </c>
      <c r="B204" s="1" t="s">
        <v>98</v>
      </c>
      <c r="C204" s="1" t="s">
        <v>44</v>
      </c>
      <c r="D204" s="1" t="s">
        <v>17</v>
      </c>
      <c r="E204" s="1" t="s">
        <v>47</v>
      </c>
      <c r="F204" s="2">
        <v>42032</v>
      </c>
      <c r="G204">
        <v>2278</v>
      </c>
      <c r="H204">
        <v>668.27</v>
      </c>
      <c r="I204">
        <v>502.54</v>
      </c>
      <c r="J204">
        <v>1522319.06</v>
      </c>
      <c r="K204">
        <v>1144786.1200000001</v>
      </c>
      <c r="L204">
        <v>377532.94</v>
      </c>
      <c r="M204">
        <v>2015</v>
      </c>
      <c r="N204">
        <v>1</v>
      </c>
    </row>
    <row r="205" spans="1:14" x14ac:dyDescent="0.3">
      <c r="A205" s="1" t="s">
        <v>25</v>
      </c>
      <c r="B205" s="1" t="s">
        <v>121</v>
      </c>
      <c r="C205" s="1" t="s">
        <v>57</v>
      </c>
      <c r="D205" s="1" t="s">
        <v>17</v>
      </c>
      <c r="E205" s="1" t="s">
        <v>18</v>
      </c>
      <c r="F205" s="2">
        <v>40385</v>
      </c>
      <c r="G205">
        <v>4763</v>
      </c>
      <c r="H205">
        <v>81.73</v>
      </c>
      <c r="I205">
        <v>56.67</v>
      </c>
      <c r="J205">
        <v>389279.99</v>
      </c>
      <c r="K205">
        <v>269919.21000000002</v>
      </c>
      <c r="L205">
        <v>119360.78</v>
      </c>
      <c r="M205">
        <v>2010</v>
      </c>
      <c r="N205">
        <v>7</v>
      </c>
    </row>
    <row r="206" spans="1:14" x14ac:dyDescent="0.3">
      <c r="A206" s="1" t="s">
        <v>25</v>
      </c>
      <c r="B206" s="1" t="s">
        <v>163</v>
      </c>
      <c r="C206" s="1" t="s">
        <v>42</v>
      </c>
      <c r="D206" s="1" t="s">
        <v>22</v>
      </c>
      <c r="E206" s="1" t="s">
        <v>47</v>
      </c>
      <c r="F206" s="2">
        <v>42545</v>
      </c>
      <c r="G206">
        <v>2317</v>
      </c>
      <c r="H206">
        <v>152.58000000000001</v>
      </c>
      <c r="I206">
        <v>97.44</v>
      </c>
      <c r="J206">
        <v>353527.86</v>
      </c>
      <c r="K206">
        <v>225768.48</v>
      </c>
      <c r="L206">
        <v>127759.38</v>
      </c>
      <c r="M206">
        <v>2016</v>
      </c>
      <c r="N206">
        <v>6</v>
      </c>
    </row>
    <row r="207" spans="1:14" x14ac:dyDescent="0.3">
      <c r="A207" s="1" t="s">
        <v>39</v>
      </c>
      <c r="B207" s="1" t="s">
        <v>109</v>
      </c>
      <c r="C207" s="1" t="s">
        <v>60</v>
      </c>
      <c r="D207" s="1" t="s">
        <v>17</v>
      </c>
      <c r="E207" s="1" t="s">
        <v>18</v>
      </c>
      <c r="F207" s="2">
        <v>41139</v>
      </c>
      <c r="G207">
        <v>9633</v>
      </c>
      <c r="H207">
        <v>421.89</v>
      </c>
      <c r="I207">
        <v>364.69</v>
      </c>
      <c r="J207">
        <v>4064066.37</v>
      </c>
      <c r="K207">
        <v>3513058.77</v>
      </c>
      <c r="L207">
        <v>551007.6</v>
      </c>
      <c r="M207">
        <v>2012</v>
      </c>
      <c r="N207">
        <v>8</v>
      </c>
    </row>
    <row r="208" spans="1:14" x14ac:dyDescent="0.3">
      <c r="A208" s="1" t="s">
        <v>28</v>
      </c>
      <c r="B208" s="1" t="s">
        <v>70</v>
      </c>
      <c r="C208" s="1" t="s">
        <v>21</v>
      </c>
      <c r="D208" s="1" t="s">
        <v>22</v>
      </c>
      <c r="E208" s="1" t="s">
        <v>24</v>
      </c>
      <c r="F208" s="2">
        <v>40248</v>
      </c>
      <c r="G208">
        <v>3434</v>
      </c>
      <c r="H208">
        <v>154.06</v>
      </c>
      <c r="I208">
        <v>90.93</v>
      </c>
      <c r="J208">
        <v>529042.04</v>
      </c>
      <c r="K208">
        <v>312253.62</v>
      </c>
      <c r="L208">
        <v>216788.42</v>
      </c>
      <c r="M208">
        <v>2010</v>
      </c>
      <c r="N208">
        <v>3</v>
      </c>
    </row>
    <row r="209" spans="1:14" x14ac:dyDescent="0.3">
      <c r="A209" s="1" t="s">
        <v>39</v>
      </c>
      <c r="B209" s="1" t="s">
        <v>164</v>
      </c>
      <c r="C209" s="1" t="s">
        <v>21</v>
      </c>
      <c r="D209" s="1" t="s">
        <v>17</v>
      </c>
      <c r="E209" s="1" t="s">
        <v>18</v>
      </c>
      <c r="F209" s="2">
        <v>40192</v>
      </c>
      <c r="G209">
        <v>7475</v>
      </c>
      <c r="H209">
        <v>154.06</v>
      </c>
      <c r="I209">
        <v>90.93</v>
      </c>
      <c r="J209">
        <v>1151598.5</v>
      </c>
      <c r="K209">
        <v>679701.75</v>
      </c>
      <c r="L209">
        <v>471896.75</v>
      </c>
      <c r="M209">
        <v>2010</v>
      </c>
      <c r="N209">
        <v>1</v>
      </c>
    </row>
    <row r="210" spans="1:14" x14ac:dyDescent="0.3">
      <c r="A210" s="1" t="s">
        <v>28</v>
      </c>
      <c r="B210" s="1" t="s">
        <v>66</v>
      </c>
      <c r="C210" s="1" t="s">
        <v>27</v>
      </c>
      <c r="D210" s="1" t="s">
        <v>22</v>
      </c>
      <c r="E210" s="1" t="s">
        <v>47</v>
      </c>
      <c r="F210" s="2">
        <v>41680</v>
      </c>
      <c r="G210">
        <v>7542</v>
      </c>
      <c r="H210">
        <v>205.7</v>
      </c>
      <c r="I210">
        <v>117.11</v>
      </c>
      <c r="J210">
        <v>1551389.4</v>
      </c>
      <c r="K210">
        <v>883243.62</v>
      </c>
      <c r="L210">
        <v>668145.78</v>
      </c>
      <c r="M210">
        <v>2014</v>
      </c>
      <c r="N210">
        <v>2</v>
      </c>
    </row>
    <row r="211" spans="1:14" x14ac:dyDescent="0.3">
      <c r="A211" s="1" t="s">
        <v>32</v>
      </c>
      <c r="B211" s="1" t="s">
        <v>165</v>
      </c>
      <c r="C211" s="1" t="s">
        <v>21</v>
      </c>
      <c r="D211" s="1" t="s">
        <v>22</v>
      </c>
      <c r="E211" s="1" t="s">
        <v>24</v>
      </c>
      <c r="F211" s="2">
        <v>41660</v>
      </c>
      <c r="G211">
        <v>6452</v>
      </c>
      <c r="H211">
        <v>154.06</v>
      </c>
      <c r="I211">
        <v>90.93</v>
      </c>
      <c r="J211">
        <v>993995.12</v>
      </c>
      <c r="K211">
        <v>586680.36</v>
      </c>
      <c r="L211">
        <v>407314.76</v>
      </c>
      <c r="M211">
        <v>2014</v>
      </c>
      <c r="N211">
        <v>1</v>
      </c>
    </row>
    <row r="212" spans="1:14" x14ac:dyDescent="0.3">
      <c r="A212" s="1" t="s">
        <v>39</v>
      </c>
      <c r="B212" s="1" t="s">
        <v>166</v>
      </c>
      <c r="C212" s="1" t="s">
        <v>44</v>
      </c>
      <c r="D212" s="1" t="s">
        <v>17</v>
      </c>
      <c r="E212" s="1" t="s">
        <v>47</v>
      </c>
      <c r="F212" s="2">
        <v>40237</v>
      </c>
      <c r="G212">
        <v>9055</v>
      </c>
      <c r="H212">
        <v>668.27</v>
      </c>
      <c r="I212">
        <v>502.54</v>
      </c>
      <c r="J212">
        <v>6051184.8499999996</v>
      </c>
      <c r="K212">
        <v>4550499.7</v>
      </c>
      <c r="L212">
        <v>1500685.15</v>
      </c>
      <c r="M212">
        <v>2010</v>
      </c>
      <c r="N212">
        <v>2</v>
      </c>
    </row>
    <row r="213" spans="1:14" x14ac:dyDescent="0.3">
      <c r="A213" s="1" t="s">
        <v>28</v>
      </c>
      <c r="B213" s="1" t="s">
        <v>61</v>
      </c>
      <c r="C213" s="1" t="s">
        <v>57</v>
      </c>
      <c r="D213" s="1" t="s">
        <v>22</v>
      </c>
      <c r="E213" s="1" t="s">
        <v>47</v>
      </c>
      <c r="F213" s="2">
        <v>42053</v>
      </c>
      <c r="G213">
        <v>7230</v>
      </c>
      <c r="H213">
        <v>81.73</v>
      </c>
      <c r="I213">
        <v>56.67</v>
      </c>
      <c r="J213">
        <v>590907.9</v>
      </c>
      <c r="K213">
        <v>409724.1</v>
      </c>
      <c r="L213">
        <v>181183.8</v>
      </c>
      <c r="M213">
        <v>2015</v>
      </c>
      <c r="N213">
        <v>2</v>
      </c>
    </row>
    <row r="214" spans="1:14" x14ac:dyDescent="0.3">
      <c r="A214" s="1" t="s">
        <v>28</v>
      </c>
      <c r="B214" s="1" t="s">
        <v>167</v>
      </c>
      <c r="C214" s="1" t="s">
        <v>49</v>
      </c>
      <c r="D214" s="1" t="s">
        <v>22</v>
      </c>
      <c r="E214" s="1" t="s">
        <v>18</v>
      </c>
      <c r="F214" s="2">
        <v>41074</v>
      </c>
      <c r="G214">
        <v>4888</v>
      </c>
      <c r="H214">
        <v>651.21</v>
      </c>
      <c r="I214">
        <v>524.96</v>
      </c>
      <c r="J214">
        <v>3183114.48</v>
      </c>
      <c r="K214">
        <v>2566004.48</v>
      </c>
      <c r="L214">
        <v>617110</v>
      </c>
      <c r="M214">
        <v>2012</v>
      </c>
      <c r="N214">
        <v>6</v>
      </c>
    </row>
    <row r="215" spans="1:14" x14ac:dyDescent="0.3">
      <c r="A215" s="1" t="s">
        <v>32</v>
      </c>
      <c r="B215" s="1" t="s">
        <v>55</v>
      </c>
      <c r="C215" s="1" t="s">
        <v>36</v>
      </c>
      <c r="D215" s="1" t="s">
        <v>22</v>
      </c>
      <c r="E215" s="1" t="s">
        <v>47</v>
      </c>
      <c r="F215" s="2">
        <v>41338</v>
      </c>
      <c r="G215">
        <v>2972</v>
      </c>
      <c r="H215">
        <v>109.28</v>
      </c>
      <c r="I215">
        <v>35.840000000000003</v>
      </c>
      <c r="J215">
        <v>324780.15999999997</v>
      </c>
      <c r="K215">
        <v>106516.48</v>
      </c>
      <c r="L215">
        <v>218263.67999999999</v>
      </c>
      <c r="M215">
        <v>2013</v>
      </c>
      <c r="N215">
        <v>3</v>
      </c>
    </row>
    <row r="216" spans="1:14" x14ac:dyDescent="0.3">
      <c r="A216" s="1" t="s">
        <v>32</v>
      </c>
      <c r="B216" s="1" t="s">
        <v>168</v>
      </c>
      <c r="C216" s="1" t="s">
        <v>44</v>
      </c>
      <c r="D216" s="1" t="s">
        <v>22</v>
      </c>
      <c r="E216" s="1" t="s">
        <v>24</v>
      </c>
      <c r="F216" s="2">
        <v>41739</v>
      </c>
      <c r="G216">
        <v>4455</v>
      </c>
      <c r="H216">
        <v>668.27</v>
      </c>
      <c r="I216">
        <v>502.54</v>
      </c>
      <c r="J216">
        <v>2977142.85</v>
      </c>
      <c r="K216">
        <v>2238815.7000000002</v>
      </c>
      <c r="L216">
        <v>738327.15</v>
      </c>
      <c r="M216">
        <v>2014</v>
      </c>
      <c r="N216">
        <v>4</v>
      </c>
    </row>
    <row r="217" spans="1:14" x14ac:dyDescent="0.3">
      <c r="A217" s="1" t="s">
        <v>39</v>
      </c>
      <c r="B217" s="1" t="s">
        <v>76</v>
      </c>
      <c r="C217" s="1" t="s">
        <v>60</v>
      </c>
      <c r="D217" s="1" t="s">
        <v>22</v>
      </c>
      <c r="E217" s="1" t="s">
        <v>31</v>
      </c>
      <c r="F217" s="2">
        <v>42942</v>
      </c>
      <c r="G217">
        <v>9341</v>
      </c>
      <c r="H217">
        <v>421.89</v>
      </c>
      <c r="I217">
        <v>364.69</v>
      </c>
      <c r="J217">
        <v>3940874.49</v>
      </c>
      <c r="K217">
        <v>3406569.29</v>
      </c>
      <c r="L217">
        <v>534305.19999999995</v>
      </c>
      <c r="M217">
        <v>2017</v>
      </c>
      <c r="N217">
        <v>7</v>
      </c>
    </row>
    <row r="218" spans="1:14" x14ac:dyDescent="0.3">
      <c r="A218" s="1" t="s">
        <v>32</v>
      </c>
      <c r="B218" s="1" t="s">
        <v>169</v>
      </c>
      <c r="C218" s="1" t="s">
        <v>30</v>
      </c>
      <c r="D218" s="1" t="s">
        <v>17</v>
      </c>
      <c r="E218" s="1" t="s">
        <v>47</v>
      </c>
      <c r="F218" s="2">
        <v>40470</v>
      </c>
      <c r="G218">
        <v>9669</v>
      </c>
      <c r="H218">
        <v>9.33</v>
      </c>
      <c r="I218">
        <v>6.92</v>
      </c>
      <c r="J218">
        <v>90211.77</v>
      </c>
      <c r="K218">
        <v>66909.48</v>
      </c>
      <c r="L218">
        <v>23302.29</v>
      </c>
      <c r="M218">
        <v>2010</v>
      </c>
      <c r="N218">
        <v>10</v>
      </c>
    </row>
    <row r="219" spans="1:14" x14ac:dyDescent="0.3">
      <c r="A219" s="1" t="s">
        <v>32</v>
      </c>
      <c r="B219" s="1" t="s">
        <v>169</v>
      </c>
      <c r="C219" s="1" t="s">
        <v>23</v>
      </c>
      <c r="D219" s="1" t="s">
        <v>17</v>
      </c>
      <c r="E219" s="1" t="s">
        <v>47</v>
      </c>
      <c r="F219" s="2">
        <v>42682</v>
      </c>
      <c r="G219">
        <v>4503</v>
      </c>
      <c r="H219">
        <v>255.28</v>
      </c>
      <c r="I219">
        <v>159.41999999999999</v>
      </c>
      <c r="J219">
        <v>1149525.8400000001</v>
      </c>
      <c r="K219">
        <v>717868.26</v>
      </c>
      <c r="L219">
        <v>431657.58</v>
      </c>
      <c r="M219">
        <v>2016</v>
      </c>
      <c r="N219">
        <v>11</v>
      </c>
    </row>
    <row r="220" spans="1:14" x14ac:dyDescent="0.3">
      <c r="A220" s="1" t="s">
        <v>28</v>
      </c>
      <c r="B220" s="1" t="s">
        <v>70</v>
      </c>
      <c r="C220" s="1" t="s">
        <v>36</v>
      </c>
      <c r="D220" s="1" t="s">
        <v>22</v>
      </c>
      <c r="E220" s="1" t="s">
        <v>47</v>
      </c>
      <c r="F220" s="2">
        <v>41729</v>
      </c>
      <c r="G220">
        <v>4944</v>
      </c>
      <c r="H220">
        <v>109.28</v>
      </c>
      <c r="I220">
        <v>35.840000000000003</v>
      </c>
      <c r="J220">
        <v>540280.31999999995</v>
      </c>
      <c r="K220">
        <v>177192.95999999999</v>
      </c>
      <c r="L220">
        <v>363087.35999999999</v>
      </c>
      <c r="M220">
        <v>2014</v>
      </c>
      <c r="N220">
        <v>3</v>
      </c>
    </row>
    <row r="221" spans="1:14" x14ac:dyDescent="0.3">
      <c r="A221" s="1" t="s">
        <v>28</v>
      </c>
      <c r="B221" s="1" t="s">
        <v>41</v>
      </c>
      <c r="C221" s="1" t="s">
        <v>21</v>
      </c>
      <c r="D221" s="1" t="s">
        <v>22</v>
      </c>
      <c r="E221" s="1" t="s">
        <v>24</v>
      </c>
      <c r="F221" s="2">
        <v>42600</v>
      </c>
      <c r="G221">
        <v>9121</v>
      </c>
      <c r="H221">
        <v>154.06</v>
      </c>
      <c r="I221">
        <v>90.93</v>
      </c>
      <c r="J221">
        <v>1405181.26</v>
      </c>
      <c r="K221">
        <v>829372.53</v>
      </c>
      <c r="L221">
        <v>575808.73</v>
      </c>
      <c r="M221">
        <v>2016</v>
      </c>
      <c r="N221">
        <v>8</v>
      </c>
    </row>
    <row r="222" spans="1:14" x14ac:dyDescent="0.3">
      <c r="A222" s="1" t="s">
        <v>28</v>
      </c>
      <c r="B222" s="1" t="s">
        <v>170</v>
      </c>
      <c r="C222" s="1" t="s">
        <v>57</v>
      </c>
      <c r="D222" s="1" t="s">
        <v>17</v>
      </c>
      <c r="E222" s="1" t="s">
        <v>24</v>
      </c>
      <c r="F222" s="2">
        <v>42372</v>
      </c>
      <c r="G222">
        <v>7196</v>
      </c>
      <c r="H222">
        <v>81.73</v>
      </c>
      <c r="I222">
        <v>56.67</v>
      </c>
      <c r="J222">
        <v>588129.07999999996</v>
      </c>
      <c r="K222">
        <v>407797.32</v>
      </c>
      <c r="L222">
        <v>180331.76</v>
      </c>
      <c r="M222">
        <v>2016</v>
      </c>
      <c r="N222">
        <v>1</v>
      </c>
    </row>
    <row r="223" spans="1:14" x14ac:dyDescent="0.3">
      <c r="A223" s="1" t="s">
        <v>28</v>
      </c>
      <c r="B223" s="1" t="s">
        <v>142</v>
      </c>
      <c r="C223" s="1" t="s">
        <v>30</v>
      </c>
      <c r="D223" s="1" t="s">
        <v>17</v>
      </c>
      <c r="E223" s="1" t="s">
        <v>24</v>
      </c>
      <c r="F223" s="2">
        <v>42664</v>
      </c>
      <c r="G223">
        <v>6360</v>
      </c>
      <c r="H223">
        <v>9.33</v>
      </c>
      <c r="I223">
        <v>6.92</v>
      </c>
      <c r="J223">
        <v>59338.8</v>
      </c>
      <c r="K223">
        <v>44011.199999999997</v>
      </c>
      <c r="L223">
        <v>15327.6</v>
      </c>
      <c r="M223">
        <v>2016</v>
      </c>
      <c r="N223">
        <v>10</v>
      </c>
    </row>
    <row r="224" spans="1:14" x14ac:dyDescent="0.3">
      <c r="A224" s="1" t="s">
        <v>14</v>
      </c>
      <c r="B224" s="1" t="s">
        <v>15</v>
      </c>
      <c r="C224" s="1" t="s">
        <v>23</v>
      </c>
      <c r="D224" s="1" t="s">
        <v>17</v>
      </c>
      <c r="E224" s="1" t="s">
        <v>18</v>
      </c>
      <c r="F224" s="2">
        <v>42714</v>
      </c>
      <c r="G224">
        <v>5837</v>
      </c>
      <c r="H224">
        <v>255.28</v>
      </c>
      <c r="I224">
        <v>159.41999999999999</v>
      </c>
      <c r="J224">
        <v>1490069.36</v>
      </c>
      <c r="K224">
        <v>930534.54</v>
      </c>
      <c r="L224">
        <v>559534.81999999995</v>
      </c>
      <c r="M224">
        <v>2016</v>
      </c>
      <c r="N224">
        <v>12</v>
      </c>
    </row>
    <row r="225" spans="1:14" x14ac:dyDescent="0.3">
      <c r="A225" s="1" t="s">
        <v>39</v>
      </c>
      <c r="B225" s="1" t="s">
        <v>114</v>
      </c>
      <c r="C225" s="1" t="s">
        <v>21</v>
      </c>
      <c r="D225" s="1" t="s">
        <v>22</v>
      </c>
      <c r="E225" s="1" t="s">
        <v>24</v>
      </c>
      <c r="F225" s="2">
        <v>40767</v>
      </c>
      <c r="G225">
        <v>1882</v>
      </c>
      <c r="H225">
        <v>154.06</v>
      </c>
      <c r="I225">
        <v>90.93</v>
      </c>
      <c r="J225">
        <v>289940.92</v>
      </c>
      <c r="K225">
        <v>171130.26</v>
      </c>
      <c r="L225">
        <v>118810.66</v>
      </c>
      <c r="M225">
        <v>2011</v>
      </c>
      <c r="N225">
        <v>8</v>
      </c>
    </row>
    <row r="226" spans="1:14" x14ac:dyDescent="0.3">
      <c r="A226" s="1" t="s">
        <v>32</v>
      </c>
      <c r="B226" s="1" t="s">
        <v>171</v>
      </c>
      <c r="C226" s="1" t="s">
        <v>36</v>
      </c>
      <c r="D226" s="1" t="s">
        <v>17</v>
      </c>
      <c r="E226" s="1" t="s">
        <v>31</v>
      </c>
      <c r="F226" s="2">
        <v>40991</v>
      </c>
      <c r="G226">
        <v>2782</v>
      </c>
      <c r="H226">
        <v>109.28</v>
      </c>
      <c r="I226">
        <v>35.840000000000003</v>
      </c>
      <c r="J226">
        <v>304016.96000000002</v>
      </c>
      <c r="K226">
        <v>99706.880000000005</v>
      </c>
      <c r="L226">
        <v>204310.08</v>
      </c>
      <c r="M226">
        <v>2012</v>
      </c>
      <c r="N226">
        <v>3</v>
      </c>
    </row>
    <row r="227" spans="1:14" x14ac:dyDescent="0.3">
      <c r="A227" s="1" t="s">
        <v>39</v>
      </c>
      <c r="B227" s="1" t="s">
        <v>172</v>
      </c>
      <c r="C227" s="1" t="s">
        <v>42</v>
      </c>
      <c r="D227" s="1" t="s">
        <v>17</v>
      </c>
      <c r="E227" s="1" t="s">
        <v>18</v>
      </c>
      <c r="F227" s="2">
        <v>41026</v>
      </c>
      <c r="G227">
        <v>3853</v>
      </c>
      <c r="H227">
        <v>152.58000000000001</v>
      </c>
      <c r="I227">
        <v>97.44</v>
      </c>
      <c r="J227">
        <v>587890.74</v>
      </c>
      <c r="K227">
        <v>375436.32</v>
      </c>
      <c r="L227">
        <v>212454.42</v>
      </c>
      <c r="M227">
        <v>2012</v>
      </c>
      <c r="N227">
        <v>4</v>
      </c>
    </row>
    <row r="228" spans="1:14" x14ac:dyDescent="0.3">
      <c r="A228" s="1" t="s">
        <v>14</v>
      </c>
      <c r="B228" s="1" t="s">
        <v>115</v>
      </c>
      <c r="C228" s="1" t="s">
        <v>44</v>
      </c>
      <c r="D228" s="1" t="s">
        <v>22</v>
      </c>
      <c r="E228" s="1" t="s">
        <v>18</v>
      </c>
      <c r="F228" s="2">
        <v>41668</v>
      </c>
      <c r="G228">
        <v>2445</v>
      </c>
      <c r="H228">
        <v>668.27</v>
      </c>
      <c r="I228">
        <v>502.54</v>
      </c>
      <c r="J228">
        <v>1633920.15</v>
      </c>
      <c r="K228">
        <v>1228710.3</v>
      </c>
      <c r="L228">
        <v>405209.85</v>
      </c>
      <c r="M228">
        <v>2014</v>
      </c>
      <c r="N228">
        <v>1</v>
      </c>
    </row>
    <row r="229" spans="1:14" x14ac:dyDescent="0.3">
      <c r="A229" s="1" t="s">
        <v>32</v>
      </c>
      <c r="B229" s="1" t="s">
        <v>173</v>
      </c>
      <c r="C229" s="1" t="s">
        <v>44</v>
      </c>
      <c r="D229" s="1" t="s">
        <v>22</v>
      </c>
      <c r="E229" s="1" t="s">
        <v>31</v>
      </c>
      <c r="F229" s="2">
        <v>42717</v>
      </c>
      <c r="G229">
        <v>2936</v>
      </c>
      <c r="H229">
        <v>668.27</v>
      </c>
      <c r="I229">
        <v>502.54</v>
      </c>
      <c r="J229">
        <v>1962040.72</v>
      </c>
      <c r="K229">
        <v>1475457.44</v>
      </c>
      <c r="L229">
        <v>486583.28</v>
      </c>
      <c r="M229">
        <v>2016</v>
      </c>
      <c r="N229">
        <v>12</v>
      </c>
    </row>
    <row r="230" spans="1:14" x14ac:dyDescent="0.3">
      <c r="A230" s="1" t="s">
        <v>25</v>
      </c>
      <c r="B230" s="1" t="s">
        <v>102</v>
      </c>
      <c r="C230" s="1" t="s">
        <v>23</v>
      </c>
      <c r="D230" s="1" t="s">
        <v>22</v>
      </c>
      <c r="E230" s="1" t="s">
        <v>47</v>
      </c>
      <c r="F230" s="2">
        <v>41599</v>
      </c>
      <c r="G230">
        <v>1739</v>
      </c>
      <c r="H230">
        <v>255.28</v>
      </c>
      <c r="I230">
        <v>159.41999999999999</v>
      </c>
      <c r="J230">
        <v>443931.92</v>
      </c>
      <c r="K230">
        <v>277231.38</v>
      </c>
      <c r="L230">
        <v>166700.54</v>
      </c>
      <c r="M230">
        <v>2013</v>
      </c>
      <c r="N230">
        <v>11</v>
      </c>
    </row>
    <row r="231" spans="1:14" x14ac:dyDescent="0.3">
      <c r="A231" s="1" t="s">
        <v>32</v>
      </c>
      <c r="B231" s="1" t="s">
        <v>136</v>
      </c>
      <c r="C231" s="1" t="s">
        <v>36</v>
      </c>
      <c r="D231" s="1" t="s">
        <v>22</v>
      </c>
      <c r="E231" s="1" t="s">
        <v>31</v>
      </c>
      <c r="F231" s="2">
        <v>40275</v>
      </c>
      <c r="G231">
        <v>2296</v>
      </c>
      <c r="H231">
        <v>109.28</v>
      </c>
      <c r="I231">
        <v>35.840000000000003</v>
      </c>
      <c r="J231">
        <v>250906.88</v>
      </c>
      <c r="K231">
        <v>82288.639999999999</v>
      </c>
      <c r="L231">
        <v>168618.23999999999</v>
      </c>
      <c r="M231">
        <v>2010</v>
      </c>
      <c r="N231">
        <v>4</v>
      </c>
    </row>
    <row r="232" spans="1:14" x14ac:dyDescent="0.3">
      <c r="A232" s="1" t="s">
        <v>14</v>
      </c>
      <c r="B232" s="1" t="s">
        <v>111</v>
      </c>
      <c r="C232" s="1" t="s">
        <v>23</v>
      </c>
      <c r="D232" s="1" t="s">
        <v>22</v>
      </c>
      <c r="E232" s="1" t="s">
        <v>18</v>
      </c>
      <c r="F232" s="2">
        <v>41098</v>
      </c>
      <c r="G232">
        <v>80</v>
      </c>
      <c r="H232">
        <v>255.28</v>
      </c>
      <c r="I232">
        <v>159.41999999999999</v>
      </c>
      <c r="J232">
        <v>20422.400000000001</v>
      </c>
      <c r="K232">
        <v>12753.6</v>
      </c>
      <c r="L232">
        <v>7668.8</v>
      </c>
      <c r="M232">
        <v>2012</v>
      </c>
      <c r="N232">
        <v>7</v>
      </c>
    </row>
    <row r="233" spans="1:14" x14ac:dyDescent="0.3">
      <c r="A233" s="1" t="s">
        <v>25</v>
      </c>
      <c r="B233" s="1" t="s">
        <v>121</v>
      </c>
      <c r="C233" s="1" t="s">
        <v>57</v>
      </c>
      <c r="D233" s="1" t="s">
        <v>22</v>
      </c>
      <c r="E233" s="1" t="s">
        <v>47</v>
      </c>
      <c r="F233" s="2">
        <v>42658</v>
      </c>
      <c r="G233">
        <v>7597</v>
      </c>
      <c r="H233">
        <v>81.73</v>
      </c>
      <c r="I233">
        <v>56.67</v>
      </c>
      <c r="J233">
        <v>620902.81000000006</v>
      </c>
      <c r="K233">
        <v>430521.99</v>
      </c>
      <c r="L233">
        <v>190380.82</v>
      </c>
      <c r="M233">
        <v>2016</v>
      </c>
      <c r="N233">
        <v>10</v>
      </c>
    </row>
    <row r="234" spans="1:14" x14ac:dyDescent="0.3">
      <c r="A234" s="1" t="s">
        <v>28</v>
      </c>
      <c r="B234" s="1" t="s">
        <v>174</v>
      </c>
      <c r="C234" s="1" t="s">
        <v>60</v>
      </c>
      <c r="D234" s="1" t="s">
        <v>17</v>
      </c>
      <c r="E234" s="1" t="s">
        <v>18</v>
      </c>
      <c r="F234" s="2">
        <v>41170</v>
      </c>
      <c r="G234">
        <v>9381</v>
      </c>
      <c r="H234">
        <v>421.89</v>
      </c>
      <c r="I234">
        <v>364.69</v>
      </c>
      <c r="J234">
        <v>3957750.09</v>
      </c>
      <c r="K234">
        <v>3421156.89</v>
      </c>
      <c r="L234">
        <v>536593.19999999995</v>
      </c>
      <c r="M234">
        <v>2012</v>
      </c>
      <c r="N234">
        <v>9</v>
      </c>
    </row>
    <row r="235" spans="1:14" x14ac:dyDescent="0.3">
      <c r="A235" s="1" t="s">
        <v>37</v>
      </c>
      <c r="B235" s="1" t="s">
        <v>105</v>
      </c>
      <c r="C235" s="1" t="s">
        <v>49</v>
      </c>
      <c r="D235" s="1" t="s">
        <v>17</v>
      </c>
      <c r="E235" s="1" t="s">
        <v>31</v>
      </c>
      <c r="F235" s="2">
        <v>42918</v>
      </c>
      <c r="G235">
        <v>7002</v>
      </c>
      <c r="H235">
        <v>651.21</v>
      </c>
      <c r="I235">
        <v>524.96</v>
      </c>
      <c r="J235">
        <v>4559772.42</v>
      </c>
      <c r="K235">
        <v>3675769.92</v>
      </c>
      <c r="L235">
        <v>884002.5</v>
      </c>
      <c r="M235">
        <v>2017</v>
      </c>
      <c r="N235">
        <v>7</v>
      </c>
    </row>
    <row r="236" spans="1:14" x14ac:dyDescent="0.3">
      <c r="A236" s="1" t="s">
        <v>32</v>
      </c>
      <c r="B236" s="1" t="s">
        <v>175</v>
      </c>
      <c r="C236" s="1" t="s">
        <v>16</v>
      </c>
      <c r="D236" s="1" t="s">
        <v>17</v>
      </c>
      <c r="E236" s="1" t="s">
        <v>24</v>
      </c>
      <c r="F236" s="2">
        <v>40745</v>
      </c>
      <c r="G236">
        <v>4056</v>
      </c>
      <c r="H236">
        <v>437.2</v>
      </c>
      <c r="I236">
        <v>263.33</v>
      </c>
      <c r="J236">
        <v>1773283.2</v>
      </c>
      <c r="K236">
        <v>1068066.48</v>
      </c>
      <c r="L236">
        <v>705216.72</v>
      </c>
      <c r="M236">
        <v>2011</v>
      </c>
      <c r="N236">
        <v>7</v>
      </c>
    </row>
    <row r="237" spans="1:14" x14ac:dyDescent="0.3">
      <c r="A237" s="1" t="s">
        <v>28</v>
      </c>
      <c r="B237" s="1" t="s">
        <v>176</v>
      </c>
      <c r="C237" s="1" t="s">
        <v>21</v>
      </c>
      <c r="D237" s="1" t="s">
        <v>17</v>
      </c>
      <c r="E237" s="1" t="s">
        <v>47</v>
      </c>
      <c r="F237" s="2">
        <v>40330</v>
      </c>
      <c r="G237">
        <v>1175</v>
      </c>
      <c r="H237">
        <v>154.06</v>
      </c>
      <c r="I237">
        <v>90.93</v>
      </c>
      <c r="J237">
        <v>181020.5</v>
      </c>
      <c r="K237">
        <v>106842.75</v>
      </c>
      <c r="L237">
        <v>74177.75</v>
      </c>
      <c r="M237">
        <v>2010</v>
      </c>
      <c r="N237">
        <v>6</v>
      </c>
    </row>
    <row r="238" spans="1:14" x14ac:dyDescent="0.3">
      <c r="A238" s="1" t="s">
        <v>25</v>
      </c>
      <c r="B238" s="1" t="s">
        <v>102</v>
      </c>
      <c r="C238" s="1" t="s">
        <v>49</v>
      </c>
      <c r="D238" s="1" t="s">
        <v>17</v>
      </c>
      <c r="E238" s="1" t="s">
        <v>18</v>
      </c>
      <c r="F238" s="2">
        <v>42211</v>
      </c>
      <c r="G238">
        <v>1020</v>
      </c>
      <c r="H238">
        <v>651.21</v>
      </c>
      <c r="I238">
        <v>524.96</v>
      </c>
      <c r="J238">
        <v>664234.19999999995</v>
      </c>
      <c r="K238">
        <v>535459.19999999995</v>
      </c>
      <c r="L238">
        <v>128775</v>
      </c>
      <c r="M238">
        <v>2015</v>
      </c>
      <c r="N238">
        <v>7</v>
      </c>
    </row>
    <row r="239" spans="1:14" x14ac:dyDescent="0.3">
      <c r="A239" s="1" t="s">
        <v>28</v>
      </c>
      <c r="B239" s="1" t="s">
        <v>129</v>
      </c>
      <c r="C239" s="1" t="s">
        <v>23</v>
      </c>
      <c r="D239" s="1" t="s">
        <v>17</v>
      </c>
      <c r="E239" s="1" t="s">
        <v>47</v>
      </c>
      <c r="F239" s="2">
        <v>40396</v>
      </c>
      <c r="G239">
        <v>3282</v>
      </c>
      <c r="H239">
        <v>255.28</v>
      </c>
      <c r="I239">
        <v>159.41999999999999</v>
      </c>
      <c r="J239">
        <v>837828.96</v>
      </c>
      <c r="K239">
        <v>523216.44</v>
      </c>
      <c r="L239">
        <v>314612.52</v>
      </c>
      <c r="M239">
        <v>2010</v>
      </c>
      <c r="N239">
        <v>8</v>
      </c>
    </row>
    <row r="240" spans="1:14" x14ac:dyDescent="0.3">
      <c r="A240" s="1" t="s">
        <v>37</v>
      </c>
      <c r="B240" s="1" t="s">
        <v>177</v>
      </c>
      <c r="C240" s="1" t="s">
        <v>49</v>
      </c>
      <c r="D240" s="1" t="s">
        <v>22</v>
      </c>
      <c r="E240" s="1" t="s">
        <v>31</v>
      </c>
      <c r="F240" s="2">
        <v>40349</v>
      </c>
      <c r="G240">
        <v>9685</v>
      </c>
      <c r="H240">
        <v>651.21</v>
      </c>
      <c r="I240">
        <v>524.96</v>
      </c>
      <c r="J240">
        <v>6306968.8499999996</v>
      </c>
      <c r="K240">
        <v>5084237.5999999996</v>
      </c>
      <c r="L240">
        <v>1222731.25</v>
      </c>
      <c r="M240">
        <v>2010</v>
      </c>
      <c r="N240">
        <v>6</v>
      </c>
    </row>
    <row r="241" spans="1:14" x14ac:dyDescent="0.3">
      <c r="A241" s="1" t="s">
        <v>32</v>
      </c>
      <c r="B241" s="1" t="s">
        <v>89</v>
      </c>
      <c r="C241" s="1" t="s">
        <v>27</v>
      </c>
      <c r="D241" s="1" t="s">
        <v>22</v>
      </c>
      <c r="E241" s="1" t="s">
        <v>24</v>
      </c>
      <c r="F241" s="2">
        <v>41007</v>
      </c>
      <c r="G241">
        <v>8985</v>
      </c>
      <c r="H241">
        <v>205.7</v>
      </c>
      <c r="I241">
        <v>117.11</v>
      </c>
      <c r="J241">
        <v>1848214.5</v>
      </c>
      <c r="K241">
        <v>1052233.3500000001</v>
      </c>
      <c r="L241">
        <v>795981.15</v>
      </c>
      <c r="M241">
        <v>2012</v>
      </c>
      <c r="N241">
        <v>4</v>
      </c>
    </row>
    <row r="242" spans="1:14" x14ac:dyDescent="0.3">
      <c r="A242" s="1" t="s">
        <v>32</v>
      </c>
      <c r="B242" s="1" t="s">
        <v>106</v>
      </c>
      <c r="C242" s="1" t="s">
        <v>27</v>
      </c>
      <c r="D242" s="1" t="s">
        <v>22</v>
      </c>
      <c r="E242" s="1" t="s">
        <v>47</v>
      </c>
      <c r="F242" s="2">
        <v>41697</v>
      </c>
      <c r="G242">
        <v>1967</v>
      </c>
      <c r="H242">
        <v>205.7</v>
      </c>
      <c r="I242">
        <v>117.11</v>
      </c>
      <c r="J242">
        <v>404611.9</v>
      </c>
      <c r="K242">
        <v>230355.37</v>
      </c>
      <c r="L242">
        <v>174256.53</v>
      </c>
      <c r="M242">
        <v>2014</v>
      </c>
      <c r="N242">
        <v>2</v>
      </c>
    </row>
    <row r="243" spans="1:14" x14ac:dyDescent="0.3">
      <c r="A243" s="1" t="s">
        <v>32</v>
      </c>
      <c r="B243" s="1" t="s">
        <v>178</v>
      </c>
      <c r="C243" s="1" t="s">
        <v>44</v>
      </c>
      <c r="D243" s="1" t="s">
        <v>17</v>
      </c>
      <c r="E243" s="1" t="s">
        <v>47</v>
      </c>
      <c r="F243" s="2">
        <v>40749</v>
      </c>
      <c r="G243">
        <v>6449</v>
      </c>
      <c r="H243">
        <v>668.27</v>
      </c>
      <c r="I243">
        <v>502.54</v>
      </c>
      <c r="J243">
        <v>4309673.2300000004</v>
      </c>
      <c r="K243">
        <v>3240880.46</v>
      </c>
      <c r="L243">
        <v>1068792.77</v>
      </c>
      <c r="M243">
        <v>2011</v>
      </c>
      <c r="N243">
        <v>7</v>
      </c>
    </row>
    <row r="244" spans="1:14" x14ac:dyDescent="0.3">
      <c r="A244" s="1" t="s">
        <v>28</v>
      </c>
      <c r="B244" s="1" t="s">
        <v>176</v>
      </c>
      <c r="C244" s="1" t="s">
        <v>23</v>
      </c>
      <c r="D244" s="1" t="s">
        <v>22</v>
      </c>
      <c r="E244" s="1" t="s">
        <v>18</v>
      </c>
      <c r="F244" s="2">
        <v>42418</v>
      </c>
      <c r="G244">
        <v>2279</v>
      </c>
      <c r="H244">
        <v>255.28</v>
      </c>
      <c r="I244">
        <v>159.41999999999999</v>
      </c>
      <c r="J244">
        <v>581783.12</v>
      </c>
      <c r="K244">
        <v>363318.18</v>
      </c>
      <c r="L244">
        <v>218464.94</v>
      </c>
      <c r="M244">
        <v>2016</v>
      </c>
      <c r="N244">
        <v>2</v>
      </c>
    </row>
    <row r="245" spans="1:14" x14ac:dyDescent="0.3">
      <c r="A245" s="1" t="s">
        <v>14</v>
      </c>
      <c r="B245" s="1" t="s">
        <v>120</v>
      </c>
      <c r="C245" s="1" t="s">
        <v>23</v>
      </c>
      <c r="D245" s="1" t="s">
        <v>22</v>
      </c>
      <c r="E245" s="1" t="s">
        <v>47</v>
      </c>
      <c r="F245" s="2">
        <v>41663</v>
      </c>
      <c r="G245">
        <v>6338</v>
      </c>
      <c r="H245">
        <v>255.28</v>
      </c>
      <c r="I245">
        <v>159.41999999999999</v>
      </c>
      <c r="J245">
        <v>1617964.64</v>
      </c>
      <c r="K245">
        <v>1010403.96</v>
      </c>
      <c r="L245">
        <v>607560.68000000005</v>
      </c>
      <c r="M245">
        <v>2014</v>
      </c>
      <c r="N245">
        <v>1</v>
      </c>
    </row>
    <row r="246" spans="1:14" x14ac:dyDescent="0.3">
      <c r="A246" s="1" t="s">
        <v>39</v>
      </c>
      <c r="B246" s="1" t="s">
        <v>154</v>
      </c>
      <c r="C246" s="1" t="s">
        <v>57</v>
      </c>
      <c r="D246" s="1" t="s">
        <v>17</v>
      </c>
      <c r="E246" s="1" t="s">
        <v>31</v>
      </c>
      <c r="F246" s="2">
        <v>42134</v>
      </c>
      <c r="G246">
        <v>7536</v>
      </c>
      <c r="H246">
        <v>81.73</v>
      </c>
      <c r="I246">
        <v>56.67</v>
      </c>
      <c r="J246">
        <v>615917.28</v>
      </c>
      <c r="K246">
        <v>427065.12</v>
      </c>
      <c r="L246">
        <v>188852.16</v>
      </c>
      <c r="M246">
        <v>2015</v>
      </c>
      <c r="N246">
        <v>5</v>
      </c>
    </row>
    <row r="247" spans="1:14" x14ac:dyDescent="0.3">
      <c r="A247" s="1" t="s">
        <v>28</v>
      </c>
      <c r="B247" s="1" t="s">
        <v>179</v>
      </c>
      <c r="C247" s="1" t="s">
        <v>36</v>
      </c>
      <c r="D247" s="1" t="s">
        <v>17</v>
      </c>
      <c r="E247" s="1" t="s">
        <v>24</v>
      </c>
      <c r="F247" s="2">
        <v>40952</v>
      </c>
      <c r="G247">
        <v>1816</v>
      </c>
      <c r="H247">
        <v>109.28</v>
      </c>
      <c r="I247">
        <v>35.840000000000003</v>
      </c>
      <c r="J247">
        <v>198452.48000000001</v>
      </c>
      <c r="K247">
        <v>65085.440000000002</v>
      </c>
      <c r="L247">
        <v>133367.04000000001</v>
      </c>
      <c r="M247">
        <v>2012</v>
      </c>
      <c r="N247">
        <v>2</v>
      </c>
    </row>
    <row r="248" spans="1:14" x14ac:dyDescent="0.3">
      <c r="A248" s="1" t="s">
        <v>28</v>
      </c>
      <c r="B248" s="1" t="s">
        <v>65</v>
      </c>
      <c r="C248" s="1" t="s">
        <v>27</v>
      </c>
      <c r="D248" s="1" t="s">
        <v>17</v>
      </c>
      <c r="E248" s="1" t="s">
        <v>18</v>
      </c>
      <c r="F248" s="2">
        <v>41159</v>
      </c>
      <c r="G248">
        <v>7151</v>
      </c>
      <c r="H248">
        <v>205.7</v>
      </c>
      <c r="I248">
        <v>117.11</v>
      </c>
      <c r="J248">
        <v>1470960.7</v>
      </c>
      <c r="K248">
        <v>837453.61</v>
      </c>
      <c r="L248">
        <v>633507.09</v>
      </c>
      <c r="M248">
        <v>2012</v>
      </c>
      <c r="N248">
        <v>9</v>
      </c>
    </row>
    <row r="249" spans="1:14" x14ac:dyDescent="0.3">
      <c r="A249" s="1" t="s">
        <v>37</v>
      </c>
      <c r="B249" s="1" t="s">
        <v>177</v>
      </c>
      <c r="C249" s="1" t="s">
        <v>49</v>
      </c>
      <c r="D249" s="1" t="s">
        <v>17</v>
      </c>
      <c r="E249" s="1" t="s">
        <v>24</v>
      </c>
      <c r="F249" s="2">
        <v>42039</v>
      </c>
      <c r="G249">
        <v>8547</v>
      </c>
      <c r="H249">
        <v>651.21</v>
      </c>
      <c r="I249">
        <v>524.96</v>
      </c>
      <c r="J249">
        <v>5565891.8700000001</v>
      </c>
      <c r="K249">
        <v>4486833.12</v>
      </c>
      <c r="L249">
        <v>1079058.75</v>
      </c>
      <c r="M249">
        <v>2015</v>
      </c>
      <c r="N249">
        <v>2</v>
      </c>
    </row>
    <row r="250" spans="1:14" x14ac:dyDescent="0.3">
      <c r="A250" s="1" t="s">
        <v>32</v>
      </c>
      <c r="B250" s="1" t="s">
        <v>144</v>
      </c>
      <c r="C250" s="1" t="s">
        <v>30</v>
      </c>
      <c r="D250" s="1" t="s">
        <v>17</v>
      </c>
      <c r="E250" s="1" t="s">
        <v>24</v>
      </c>
      <c r="F250" s="2">
        <v>40498</v>
      </c>
      <c r="G250">
        <v>3039</v>
      </c>
      <c r="H250">
        <v>9.33</v>
      </c>
      <c r="I250">
        <v>6.92</v>
      </c>
      <c r="J250">
        <v>28353.87</v>
      </c>
      <c r="K250">
        <v>21029.88</v>
      </c>
      <c r="L250">
        <v>7323.99</v>
      </c>
      <c r="M250">
        <v>2010</v>
      </c>
      <c r="N250">
        <v>11</v>
      </c>
    </row>
    <row r="251" spans="1:14" x14ac:dyDescent="0.3">
      <c r="A251" s="1" t="s">
        <v>28</v>
      </c>
      <c r="B251" s="1" t="s">
        <v>155</v>
      </c>
      <c r="C251" s="1" t="s">
        <v>21</v>
      </c>
      <c r="D251" s="1" t="s">
        <v>22</v>
      </c>
      <c r="E251" s="1" t="s">
        <v>47</v>
      </c>
      <c r="F251" s="2">
        <v>40744</v>
      </c>
      <c r="G251">
        <v>4695</v>
      </c>
      <c r="H251">
        <v>154.06</v>
      </c>
      <c r="I251">
        <v>90.93</v>
      </c>
      <c r="J251">
        <v>723311.7</v>
      </c>
      <c r="K251">
        <v>426916.35</v>
      </c>
      <c r="L251">
        <v>296395.34999999998</v>
      </c>
      <c r="M251">
        <v>2011</v>
      </c>
      <c r="N251">
        <v>7</v>
      </c>
    </row>
    <row r="252" spans="1:14" x14ac:dyDescent="0.3">
      <c r="A252" s="1" t="s">
        <v>37</v>
      </c>
      <c r="B252" s="1" t="s">
        <v>180</v>
      </c>
      <c r="C252" s="1" t="s">
        <v>51</v>
      </c>
      <c r="D252" s="1" t="s">
        <v>17</v>
      </c>
      <c r="E252" s="1" t="s">
        <v>31</v>
      </c>
      <c r="F252" s="2">
        <v>41846</v>
      </c>
      <c r="G252">
        <v>9614</v>
      </c>
      <c r="H252">
        <v>47.45</v>
      </c>
      <c r="I252">
        <v>31.79</v>
      </c>
      <c r="J252">
        <v>456184.3</v>
      </c>
      <c r="K252">
        <v>305629.06</v>
      </c>
      <c r="L252">
        <v>150555.24</v>
      </c>
      <c r="M252">
        <v>2014</v>
      </c>
      <c r="N252">
        <v>7</v>
      </c>
    </row>
    <row r="253" spans="1:14" x14ac:dyDescent="0.3">
      <c r="A253" s="1" t="s">
        <v>28</v>
      </c>
      <c r="B253" s="1" t="s">
        <v>66</v>
      </c>
      <c r="C253" s="1" t="s">
        <v>60</v>
      </c>
      <c r="D253" s="1" t="s">
        <v>22</v>
      </c>
      <c r="E253" s="1" t="s">
        <v>18</v>
      </c>
      <c r="F253" s="2">
        <v>41875</v>
      </c>
      <c r="G253">
        <v>924</v>
      </c>
      <c r="H253">
        <v>421.89</v>
      </c>
      <c r="I253">
        <v>364.69</v>
      </c>
      <c r="J253">
        <v>389826.36</v>
      </c>
      <c r="K253">
        <v>336973.56</v>
      </c>
      <c r="L253">
        <v>52852.800000000003</v>
      </c>
      <c r="M253">
        <v>2014</v>
      </c>
      <c r="N253">
        <v>8</v>
      </c>
    </row>
    <row r="254" spans="1:14" x14ac:dyDescent="0.3">
      <c r="A254" s="1" t="s">
        <v>25</v>
      </c>
      <c r="B254" s="1" t="s">
        <v>46</v>
      </c>
      <c r="C254" s="1" t="s">
        <v>21</v>
      </c>
      <c r="D254" s="1" t="s">
        <v>22</v>
      </c>
      <c r="E254" s="1" t="s">
        <v>31</v>
      </c>
      <c r="F254" s="2">
        <v>42060</v>
      </c>
      <c r="G254">
        <v>3789</v>
      </c>
      <c r="H254">
        <v>154.06</v>
      </c>
      <c r="I254">
        <v>90.93</v>
      </c>
      <c r="J254">
        <v>583733.34</v>
      </c>
      <c r="K254">
        <v>344533.77</v>
      </c>
      <c r="L254">
        <v>239199.57</v>
      </c>
      <c r="M254">
        <v>2015</v>
      </c>
      <c r="N254">
        <v>2</v>
      </c>
    </row>
    <row r="255" spans="1:14" x14ac:dyDescent="0.3">
      <c r="A255" s="1" t="s">
        <v>25</v>
      </c>
      <c r="B255" s="1" t="s">
        <v>181</v>
      </c>
      <c r="C255" s="1" t="s">
        <v>44</v>
      </c>
      <c r="D255" s="1" t="s">
        <v>22</v>
      </c>
      <c r="E255" s="1" t="s">
        <v>31</v>
      </c>
      <c r="F255" s="2">
        <v>42634</v>
      </c>
      <c r="G255">
        <v>399</v>
      </c>
      <c r="H255">
        <v>668.27</v>
      </c>
      <c r="I255">
        <v>502.54</v>
      </c>
      <c r="J255">
        <v>266639.73</v>
      </c>
      <c r="K255">
        <v>200513.46</v>
      </c>
      <c r="L255">
        <v>66126.27</v>
      </c>
      <c r="M255">
        <v>2016</v>
      </c>
      <c r="N255">
        <v>9</v>
      </c>
    </row>
    <row r="256" spans="1:14" x14ac:dyDescent="0.3">
      <c r="A256" s="1" t="s">
        <v>28</v>
      </c>
      <c r="B256" s="1" t="s">
        <v>45</v>
      </c>
      <c r="C256" s="1" t="s">
        <v>44</v>
      </c>
      <c r="D256" s="1" t="s">
        <v>22</v>
      </c>
      <c r="E256" s="1" t="s">
        <v>24</v>
      </c>
      <c r="F256" s="2">
        <v>41453</v>
      </c>
      <c r="G256">
        <v>4979</v>
      </c>
      <c r="H256">
        <v>668.27</v>
      </c>
      <c r="I256">
        <v>502.54</v>
      </c>
      <c r="J256">
        <v>3327316.33</v>
      </c>
      <c r="K256">
        <v>2502146.66</v>
      </c>
      <c r="L256">
        <v>825169.67</v>
      </c>
      <c r="M256">
        <v>2013</v>
      </c>
      <c r="N256">
        <v>6</v>
      </c>
    </row>
    <row r="257" spans="1:14" x14ac:dyDescent="0.3">
      <c r="A257" s="1" t="s">
        <v>37</v>
      </c>
      <c r="B257" s="1" t="s">
        <v>177</v>
      </c>
      <c r="C257" s="1" t="s">
        <v>60</v>
      </c>
      <c r="D257" s="1" t="s">
        <v>17</v>
      </c>
      <c r="E257" s="1" t="s">
        <v>47</v>
      </c>
      <c r="F257" s="2">
        <v>40913</v>
      </c>
      <c r="G257">
        <v>8783</v>
      </c>
      <c r="H257">
        <v>421.89</v>
      </c>
      <c r="I257">
        <v>364.69</v>
      </c>
      <c r="J257">
        <v>3705459.87</v>
      </c>
      <c r="K257">
        <v>3203072.27</v>
      </c>
      <c r="L257">
        <v>502387.6</v>
      </c>
      <c r="M257">
        <v>2012</v>
      </c>
      <c r="N257">
        <v>1</v>
      </c>
    </row>
    <row r="258" spans="1:14" x14ac:dyDescent="0.3">
      <c r="A258" s="1" t="s">
        <v>32</v>
      </c>
      <c r="B258" s="1" t="s">
        <v>182</v>
      </c>
      <c r="C258" s="1" t="s">
        <v>51</v>
      </c>
      <c r="D258" s="1" t="s">
        <v>22</v>
      </c>
      <c r="E258" s="1" t="s">
        <v>24</v>
      </c>
      <c r="F258" s="2">
        <v>41030</v>
      </c>
      <c r="G258">
        <v>5098</v>
      </c>
      <c r="H258">
        <v>47.45</v>
      </c>
      <c r="I258">
        <v>31.79</v>
      </c>
      <c r="J258">
        <v>241900.1</v>
      </c>
      <c r="K258">
        <v>162065.42000000001</v>
      </c>
      <c r="L258">
        <v>79834.679999999993</v>
      </c>
      <c r="M258">
        <v>2012</v>
      </c>
      <c r="N258">
        <v>5</v>
      </c>
    </row>
    <row r="259" spans="1:14" x14ac:dyDescent="0.3">
      <c r="A259" s="1" t="s">
        <v>28</v>
      </c>
      <c r="B259" s="1" t="s">
        <v>183</v>
      </c>
      <c r="C259" s="1" t="s">
        <v>27</v>
      </c>
      <c r="D259" s="1" t="s">
        <v>17</v>
      </c>
      <c r="E259" s="1" t="s">
        <v>24</v>
      </c>
      <c r="F259" s="2">
        <v>40829</v>
      </c>
      <c r="G259">
        <v>4240</v>
      </c>
      <c r="H259">
        <v>205.7</v>
      </c>
      <c r="I259">
        <v>117.11</v>
      </c>
      <c r="J259">
        <v>872168</v>
      </c>
      <c r="K259">
        <v>496546.4</v>
      </c>
      <c r="L259">
        <v>375621.6</v>
      </c>
      <c r="M259">
        <v>2011</v>
      </c>
      <c r="N259">
        <v>10</v>
      </c>
    </row>
    <row r="260" spans="1:14" x14ac:dyDescent="0.3">
      <c r="A260" s="1" t="s">
        <v>39</v>
      </c>
      <c r="B260" s="1" t="s">
        <v>166</v>
      </c>
      <c r="C260" s="1" t="s">
        <v>44</v>
      </c>
      <c r="D260" s="1" t="s">
        <v>22</v>
      </c>
      <c r="E260" s="1" t="s">
        <v>18</v>
      </c>
      <c r="F260" s="2">
        <v>42487</v>
      </c>
      <c r="G260">
        <v>8559</v>
      </c>
      <c r="H260">
        <v>668.27</v>
      </c>
      <c r="I260">
        <v>502.54</v>
      </c>
      <c r="J260">
        <v>5719722.9299999997</v>
      </c>
      <c r="K260">
        <v>4301239.8600000003</v>
      </c>
      <c r="L260">
        <v>1418483.07</v>
      </c>
      <c r="M260">
        <v>2016</v>
      </c>
      <c r="N260">
        <v>4</v>
      </c>
    </row>
    <row r="261" spans="1:14" x14ac:dyDescent="0.3">
      <c r="A261" s="1" t="s">
        <v>25</v>
      </c>
      <c r="B261" s="1" t="s">
        <v>184</v>
      </c>
      <c r="C261" s="1" t="s">
        <v>60</v>
      </c>
      <c r="D261" s="1" t="s">
        <v>22</v>
      </c>
      <c r="E261" s="1" t="s">
        <v>18</v>
      </c>
      <c r="F261" s="2">
        <v>41658</v>
      </c>
      <c r="G261">
        <v>7435</v>
      </c>
      <c r="H261">
        <v>421.89</v>
      </c>
      <c r="I261">
        <v>364.69</v>
      </c>
      <c r="J261">
        <v>3136752.15</v>
      </c>
      <c r="K261">
        <v>2711470.15</v>
      </c>
      <c r="L261">
        <v>425282</v>
      </c>
      <c r="M261">
        <v>2014</v>
      </c>
      <c r="N261">
        <v>1</v>
      </c>
    </row>
    <row r="262" spans="1:14" x14ac:dyDescent="0.3">
      <c r="A262" s="1" t="s">
        <v>37</v>
      </c>
      <c r="B262" s="1" t="s">
        <v>108</v>
      </c>
      <c r="C262" s="1" t="s">
        <v>30</v>
      </c>
      <c r="D262" s="1" t="s">
        <v>22</v>
      </c>
      <c r="E262" s="1" t="s">
        <v>24</v>
      </c>
      <c r="F262" s="2">
        <v>42680</v>
      </c>
      <c r="G262">
        <v>2278</v>
      </c>
      <c r="H262">
        <v>9.33</v>
      </c>
      <c r="I262">
        <v>6.92</v>
      </c>
      <c r="J262">
        <v>21253.74</v>
      </c>
      <c r="K262">
        <v>15763.76</v>
      </c>
      <c r="L262">
        <v>5489.98</v>
      </c>
      <c r="M262">
        <v>2016</v>
      </c>
      <c r="N262">
        <v>11</v>
      </c>
    </row>
    <row r="263" spans="1:14" x14ac:dyDescent="0.3">
      <c r="A263" s="1" t="s">
        <v>28</v>
      </c>
      <c r="B263" s="1" t="s">
        <v>155</v>
      </c>
      <c r="C263" s="1" t="s">
        <v>44</v>
      </c>
      <c r="D263" s="1" t="s">
        <v>22</v>
      </c>
      <c r="E263" s="1" t="s">
        <v>18</v>
      </c>
      <c r="F263" s="2">
        <v>40602</v>
      </c>
      <c r="G263">
        <v>1531</v>
      </c>
      <c r="H263">
        <v>668.27</v>
      </c>
      <c r="I263">
        <v>502.54</v>
      </c>
      <c r="J263">
        <v>1023121.37</v>
      </c>
      <c r="K263">
        <v>769388.74</v>
      </c>
      <c r="L263">
        <v>253732.63</v>
      </c>
      <c r="M263">
        <v>2011</v>
      </c>
      <c r="N263">
        <v>2</v>
      </c>
    </row>
    <row r="264" spans="1:14" x14ac:dyDescent="0.3">
      <c r="A264" s="1" t="s">
        <v>14</v>
      </c>
      <c r="B264" s="1" t="s">
        <v>185</v>
      </c>
      <c r="C264" s="1" t="s">
        <v>23</v>
      </c>
      <c r="D264" s="1" t="s">
        <v>22</v>
      </c>
      <c r="E264" s="1" t="s">
        <v>24</v>
      </c>
      <c r="F264" s="2">
        <v>41923</v>
      </c>
      <c r="G264">
        <v>5668</v>
      </c>
      <c r="H264">
        <v>255.28</v>
      </c>
      <c r="I264">
        <v>159.41999999999999</v>
      </c>
      <c r="J264">
        <v>1446927.04</v>
      </c>
      <c r="K264">
        <v>903592.56</v>
      </c>
      <c r="L264">
        <v>543334.48</v>
      </c>
      <c r="M264">
        <v>2014</v>
      </c>
      <c r="N264">
        <v>10</v>
      </c>
    </row>
    <row r="265" spans="1:14" x14ac:dyDescent="0.3">
      <c r="A265" s="1" t="s">
        <v>28</v>
      </c>
      <c r="B265" s="1" t="s">
        <v>142</v>
      </c>
      <c r="C265" s="1" t="s">
        <v>51</v>
      </c>
      <c r="D265" s="1" t="s">
        <v>22</v>
      </c>
      <c r="E265" s="1" t="s">
        <v>47</v>
      </c>
      <c r="F265" s="2">
        <v>41085</v>
      </c>
      <c r="G265">
        <v>2193</v>
      </c>
      <c r="H265">
        <v>47.45</v>
      </c>
      <c r="I265">
        <v>31.79</v>
      </c>
      <c r="J265">
        <v>104057.85</v>
      </c>
      <c r="K265">
        <v>69715.47</v>
      </c>
      <c r="L265">
        <v>34342.379999999997</v>
      </c>
      <c r="M265">
        <v>2012</v>
      </c>
      <c r="N265">
        <v>6</v>
      </c>
    </row>
    <row r="266" spans="1:14" x14ac:dyDescent="0.3">
      <c r="A266" s="1" t="s">
        <v>32</v>
      </c>
      <c r="B266" s="1" t="s">
        <v>160</v>
      </c>
      <c r="C266" s="1" t="s">
        <v>44</v>
      </c>
      <c r="D266" s="1" t="s">
        <v>22</v>
      </c>
      <c r="E266" s="1" t="s">
        <v>18</v>
      </c>
      <c r="F266" s="2">
        <v>41219</v>
      </c>
      <c r="G266">
        <v>642</v>
      </c>
      <c r="H266">
        <v>668.27</v>
      </c>
      <c r="I266">
        <v>502.54</v>
      </c>
      <c r="J266">
        <v>429029.34</v>
      </c>
      <c r="K266">
        <v>322630.68</v>
      </c>
      <c r="L266">
        <v>106398.66</v>
      </c>
      <c r="M266">
        <v>2012</v>
      </c>
      <c r="N266">
        <v>11</v>
      </c>
    </row>
    <row r="267" spans="1:14" x14ac:dyDescent="0.3">
      <c r="A267" s="1" t="s">
        <v>37</v>
      </c>
      <c r="B267" s="1" t="s">
        <v>186</v>
      </c>
      <c r="C267" s="1" t="s">
        <v>44</v>
      </c>
      <c r="D267" s="1" t="s">
        <v>17</v>
      </c>
      <c r="E267" s="1" t="s">
        <v>31</v>
      </c>
      <c r="F267" s="2">
        <v>41694</v>
      </c>
      <c r="G267">
        <v>7584</v>
      </c>
      <c r="H267">
        <v>668.27</v>
      </c>
      <c r="I267">
        <v>502.54</v>
      </c>
      <c r="J267">
        <v>5068159.68</v>
      </c>
      <c r="K267">
        <v>3811263.36</v>
      </c>
      <c r="L267">
        <v>1256896.32</v>
      </c>
      <c r="M267">
        <v>2014</v>
      </c>
      <c r="N267">
        <v>2</v>
      </c>
    </row>
    <row r="268" spans="1:14" x14ac:dyDescent="0.3">
      <c r="A268" s="1" t="s">
        <v>14</v>
      </c>
      <c r="B268" s="1" t="s">
        <v>74</v>
      </c>
      <c r="C268" s="1" t="s">
        <v>23</v>
      </c>
      <c r="D268" s="1" t="s">
        <v>17</v>
      </c>
      <c r="E268" s="1" t="s">
        <v>18</v>
      </c>
      <c r="F268" s="2">
        <v>42266</v>
      </c>
      <c r="G268">
        <v>1616</v>
      </c>
      <c r="H268">
        <v>255.28</v>
      </c>
      <c r="I268">
        <v>159.41999999999999</v>
      </c>
      <c r="J268">
        <v>412532.47999999998</v>
      </c>
      <c r="K268">
        <v>257622.72</v>
      </c>
      <c r="L268">
        <v>154909.76000000001</v>
      </c>
      <c r="M268">
        <v>2015</v>
      </c>
      <c r="N268">
        <v>9</v>
      </c>
    </row>
    <row r="269" spans="1:14" x14ac:dyDescent="0.3">
      <c r="A269" s="1" t="s">
        <v>39</v>
      </c>
      <c r="B269" s="1" t="s">
        <v>154</v>
      </c>
      <c r="C269" s="1" t="s">
        <v>42</v>
      </c>
      <c r="D269" s="1" t="s">
        <v>17</v>
      </c>
      <c r="E269" s="1" t="s">
        <v>47</v>
      </c>
      <c r="F269" s="2">
        <v>41702</v>
      </c>
      <c r="G269">
        <v>8369</v>
      </c>
      <c r="H269">
        <v>152.58000000000001</v>
      </c>
      <c r="I269">
        <v>97.44</v>
      </c>
      <c r="J269">
        <v>1276942.02</v>
      </c>
      <c r="K269">
        <v>815475.36</v>
      </c>
      <c r="L269">
        <v>461466.66</v>
      </c>
      <c r="M269">
        <v>2014</v>
      </c>
      <c r="N269">
        <v>3</v>
      </c>
    </row>
    <row r="270" spans="1:14" x14ac:dyDescent="0.3">
      <c r="A270" s="1" t="s">
        <v>28</v>
      </c>
      <c r="B270" s="1" t="s">
        <v>101</v>
      </c>
      <c r="C270" s="1" t="s">
        <v>30</v>
      </c>
      <c r="D270" s="1" t="s">
        <v>22</v>
      </c>
      <c r="E270" s="1" t="s">
        <v>18</v>
      </c>
      <c r="F270" s="2">
        <v>41920</v>
      </c>
      <c r="G270">
        <v>5503</v>
      </c>
      <c r="H270">
        <v>9.33</v>
      </c>
      <c r="I270">
        <v>6.92</v>
      </c>
      <c r="J270">
        <v>51342.99</v>
      </c>
      <c r="K270">
        <v>38080.76</v>
      </c>
      <c r="L270">
        <v>13262.23</v>
      </c>
      <c r="M270">
        <v>2014</v>
      </c>
      <c r="N270">
        <v>10</v>
      </c>
    </row>
    <row r="271" spans="1:14" x14ac:dyDescent="0.3">
      <c r="A271" s="1" t="s">
        <v>28</v>
      </c>
      <c r="B271" s="1" t="s">
        <v>90</v>
      </c>
      <c r="C271" s="1" t="s">
        <v>21</v>
      </c>
      <c r="D271" s="1" t="s">
        <v>22</v>
      </c>
      <c r="E271" s="1" t="s">
        <v>24</v>
      </c>
      <c r="F271" s="2">
        <v>41079</v>
      </c>
      <c r="G271">
        <v>7712</v>
      </c>
      <c r="H271">
        <v>154.06</v>
      </c>
      <c r="I271">
        <v>90.93</v>
      </c>
      <c r="J271">
        <v>1188110.72</v>
      </c>
      <c r="K271">
        <v>701252.16</v>
      </c>
      <c r="L271">
        <v>486858.56</v>
      </c>
      <c r="M271">
        <v>2012</v>
      </c>
      <c r="N271">
        <v>6</v>
      </c>
    </row>
    <row r="272" spans="1:14" x14ac:dyDescent="0.3">
      <c r="A272" s="1" t="s">
        <v>25</v>
      </c>
      <c r="B272" s="1" t="s">
        <v>82</v>
      </c>
      <c r="C272" s="1" t="s">
        <v>36</v>
      </c>
      <c r="D272" s="1" t="s">
        <v>22</v>
      </c>
      <c r="E272" s="1" t="s">
        <v>24</v>
      </c>
      <c r="F272" s="2">
        <v>40493</v>
      </c>
      <c r="G272">
        <v>1718</v>
      </c>
      <c r="H272">
        <v>109.28</v>
      </c>
      <c r="I272">
        <v>35.840000000000003</v>
      </c>
      <c r="J272">
        <v>187743.04</v>
      </c>
      <c r="K272">
        <v>61573.120000000003</v>
      </c>
      <c r="L272">
        <v>126169.92</v>
      </c>
      <c r="M272">
        <v>2010</v>
      </c>
      <c r="N272">
        <v>11</v>
      </c>
    </row>
    <row r="273" spans="1:14" x14ac:dyDescent="0.3">
      <c r="A273" s="1" t="s">
        <v>14</v>
      </c>
      <c r="B273" s="1" t="s">
        <v>99</v>
      </c>
      <c r="C273" s="1" t="s">
        <v>57</v>
      </c>
      <c r="D273" s="1" t="s">
        <v>17</v>
      </c>
      <c r="E273" s="1" t="s">
        <v>31</v>
      </c>
      <c r="F273" s="2">
        <v>40483</v>
      </c>
      <c r="G273">
        <v>1276</v>
      </c>
      <c r="H273">
        <v>81.73</v>
      </c>
      <c r="I273">
        <v>56.67</v>
      </c>
      <c r="J273">
        <v>104287.48</v>
      </c>
      <c r="K273">
        <v>72310.92</v>
      </c>
      <c r="L273">
        <v>31976.560000000001</v>
      </c>
      <c r="M273">
        <v>2010</v>
      </c>
      <c r="N273">
        <v>11</v>
      </c>
    </row>
    <row r="274" spans="1:14" x14ac:dyDescent="0.3">
      <c r="A274" s="1" t="s">
        <v>32</v>
      </c>
      <c r="B274" s="1" t="s">
        <v>187</v>
      </c>
      <c r="C274" s="1" t="s">
        <v>21</v>
      </c>
      <c r="D274" s="1" t="s">
        <v>22</v>
      </c>
      <c r="E274" s="1" t="s">
        <v>24</v>
      </c>
      <c r="F274" s="2">
        <v>41757</v>
      </c>
      <c r="G274">
        <v>2173</v>
      </c>
      <c r="H274">
        <v>154.06</v>
      </c>
      <c r="I274">
        <v>90.93</v>
      </c>
      <c r="J274">
        <v>334772.38</v>
      </c>
      <c r="K274">
        <v>197590.89</v>
      </c>
      <c r="L274">
        <v>137181.49</v>
      </c>
      <c r="M274">
        <v>2014</v>
      </c>
      <c r="N274">
        <v>4</v>
      </c>
    </row>
    <row r="275" spans="1:14" x14ac:dyDescent="0.3">
      <c r="A275" s="1" t="s">
        <v>28</v>
      </c>
      <c r="B275" s="1" t="s">
        <v>188</v>
      </c>
      <c r="C275" s="1" t="s">
        <v>42</v>
      </c>
      <c r="D275" s="1" t="s">
        <v>17</v>
      </c>
      <c r="E275" s="1" t="s">
        <v>31</v>
      </c>
      <c r="F275" s="2">
        <v>41265</v>
      </c>
      <c r="G275">
        <v>7227</v>
      </c>
      <c r="H275">
        <v>152.58000000000001</v>
      </c>
      <c r="I275">
        <v>97.44</v>
      </c>
      <c r="J275">
        <v>1102695.6599999999</v>
      </c>
      <c r="K275">
        <v>704198.88</v>
      </c>
      <c r="L275">
        <v>398496.78</v>
      </c>
      <c r="M275">
        <v>2012</v>
      </c>
      <c r="N275">
        <v>12</v>
      </c>
    </row>
    <row r="276" spans="1:14" x14ac:dyDescent="0.3">
      <c r="A276" s="1" t="s">
        <v>32</v>
      </c>
      <c r="B276" s="1" t="s">
        <v>78</v>
      </c>
      <c r="C276" s="1" t="s">
        <v>44</v>
      </c>
      <c r="D276" s="1" t="s">
        <v>17</v>
      </c>
      <c r="E276" s="1" t="s">
        <v>18</v>
      </c>
      <c r="F276" s="2">
        <v>41876</v>
      </c>
      <c r="G276">
        <v>1285</v>
      </c>
      <c r="H276">
        <v>668.27</v>
      </c>
      <c r="I276">
        <v>502.54</v>
      </c>
      <c r="J276">
        <v>858726.95</v>
      </c>
      <c r="K276">
        <v>645763.9</v>
      </c>
      <c r="L276">
        <v>212963.05</v>
      </c>
      <c r="M276">
        <v>2014</v>
      </c>
      <c r="N276">
        <v>8</v>
      </c>
    </row>
    <row r="277" spans="1:14" x14ac:dyDescent="0.3">
      <c r="A277" s="1" t="s">
        <v>39</v>
      </c>
      <c r="B277" s="1" t="s">
        <v>114</v>
      </c>
      <c r="C277" s="1" t="s">
        <v>30</v>
      </c>
      <c r="D277" s="1" t="s">
        <v>17</v>
      </c>
      <c r="E277" s="1" t="s">
        <v>18</v>
      </c>
      <c r="F277" s="2">
        <v>42700</v>
      </c>
      <c r="G277">
        <v>6227</v>
      </c>
      <c r="H277">
        <v>9.33</v>
      </c>
      <c r="I277">
        <v>6.92</v>
      </c>
      <c r="J277">
        <v>58097.91</v>
      </c>
      <c r="K277">
        <v>43090.84</v>
      </c>
      <c r="L277">
        <v>15007.07</v>
      </c>
      <c r="M277">
        <v>2016</v>
      </c>
      <c r="N277">
        <v>11</v>
      </c>
    </row>
    <row r="278" spans="1:14" x14ac:dyDescent="0.3">
      <c r="A278" s="1" t="s">
        <v>28</v>
      </c>
      <c r="B278" s="1" t="s">
        <v>179</v>
      </c>
      <c r="C278" s="1" t="s">
        <v>27</v>
      </c>
      <c r="D278" s="1" t="s">
        <v>22</v>
      </c>
      <c r="E278" s="1" t="s">
        <v>24</v>
      </c>
      <c r="F278" s="2">
        <v>40471</v>
      </c>
      <c r="G278">
        <v>5965</v>
      </c>
      <c r="H278">
        <v>205.7</v>
      </c>
      <c r="I278">
        <v>117.11</v>
      </c>
      <c r="J278">
        <v>1227000.5</v>
      </c>
      <c r="K278">
        <v>698561.15</v>
      </c>
      <c r="L278">
        <v>528439.35</v>
      </c>
      <c r="M278">
        <v>2010</v>
      </c>
      <c r="N278">
        <v>10</v>
      </c>
    </row>
    <row r="279" spans="1:14" x14ac:dyDescent="0.3">
      <c r="A279" s="1" t="s">
        <v>28</v>
      </c>
      <c r="B279" s="1" t="s">
        <v>174</v>
      </c>
      <c r="C279" s="1" t="s">
        <v>60</v>
      </c>
      <c r="D279" s="1" t="s">
        <v>22</v>
      </c>
      <c r="E279" s="1" t="s">
        <v>31</v>
      </c>
      <c r="F279" s="2">
        <v>41991</v>
      </c>
      <c r="G279">
        <v>1441</v>
      </c>
      <c r="H279">
        <v>421.89</v>
      </c>
      <c r="I279">
        <v>364.69</v>
      </c>
      <c r="J279">
        <v>607943.49</v>
      </c>
      <c r="K279">
        <v>525518.29</v>
      </c>
      <c r="L279">
        <v>82425.2</v>
      </c>
      <c r="M279">
        <v>2014</v>
      </c>
      <c r="N279">
        <v>12</v>
      </c>
    </row>
    <row r="280" spans="1:14" x14ac:dyDescent="0.3">
      <c r="A280" s="1" t="s">
        <v>28</v>
      </c>
      <c r="B280" s="1" t="s">
        <v>65</v>
      </c>
      <c r="C280" s="1" t="s">
        <v>36</v>
      </c>
      <c r="D280" s="1" t="s">
        <v>17</v>
      </c>
      <c r="E280" s="1" t="s">
        <v>31</v>
      </c>
      <c r="F280" s="2">
        <v>40622</v>
      </c>
      <c r="G280">
        <v>5629</v>
      </c>
      <c r="H280">
        <v>109.28</v>
      </c>
      <c r="I280">
        <v>35.840000000000003</v>
      </c>
      <c r="J280">
        <v>615137.12</v>
      </c>
      <c r="K280">
        <v>201743.35999999999</v>
      </c>
      <c r="L280">
        <v>413393.76</v>
      </c>
      <c r="M280">
        <v>2011</v>
      </c>
      <c r="N280">
        <v>3</v>
      </c>
    </row>
    <row r="281" spans="1:14" x14ac:dyDescent="0.3">
      <c r="A281" s="1" t="s">
        <v>32</v>
      </c>
      <c r="B281" s="1" t="s">
        <v>189</v>
      </c>
      <c r="C281" s="1" t="s">
        <v>16</v>
      </c>
      <c r="D281" s="1" t="s">
        <v>22</v>
      </c>
      <c r="E281" s="1" t="s">
        <v>18</v>
      </c>
      <c r="F281" s="2">
        <v>42563</v>
      </c>
      <c r="G281">
        <v>8534</v>
      </c>
      <c r="H281">
        <v>437.2</v>
      </c>
      <c r="I281">
        <v>263.33</v>
      </c>
      <c r="J281">
        <v>3731064.8</v>
      </c>
      <c r="K281">
        <v>2247258.2200000002</v>
      </c>
      <c r="L281">
        <v>1483806.58</v>
      </c>
      <c r="M281">
        <v>2016</v>
      </c>
      <c r="N281">
        <v>7</v>
      </c>
    </row>
    <row r="282" spans="1:14" x14ac:dyDescent="0.3">
      <c r="A282" s="1" t="s">
        <v>32</v>
      </c>
      <c r="B282" s="1" t="s">
        <v>116</v>
      </c>
      <c r="C282" s="1" t="s">
        <v>44</v>
      </c>
      <c r="D282" s="1" t="s">
        <v>17</v>
      </c>
      <c r="E282" s="1" t="s">
        <v>47</v>
      </c>
      <c r="F282" s="2">
        <v>40569</v>
      </c>
      <c r="G282">
        <v>2191</v>
      </c>
      <c r="H282">
        <v>668.27</v>
      </c>
      <c r="I282">
        <v>502.54</v>
      </c>
      <c r="J282">
        <v>1464179.57</v>
      </c>
      <c r="K282">
        <v>1101065.1399999999</v>
      </c>
      <c r="L282">
        <v>363114.43</v>
      </c>
      <c r="M282">
        <v>2011</v>
      </c>
      <c r="N282">
        <v>1</v>
      </c>
    </row>
    <row r="283" spans="1:14" x14ac:dyDescent="0.3">
      <c r="A283" s="1" t="s">
        <v>32</v>
      </c>
      <c r="B283" s="1" t="s">
        <v>106</v>
      </c>
      <c r="C283" s="1" t="s">
        <v>49</v>
      </c>
      <c r="D283" s="1" t="s">
        <v>22</v>
      </c>
      <c r="E283" s="1" t="s">
        <v>47</v>
      </c>
      <c r="F283" s="2">
        <v>40233</v>
      </c>
      <c r="G283">
        <v>5668</v>
      </c>
      <c r="H283">
        <v>651.21</v>
      </c>
      <c r="I283">
        <v>524.96</v>
      </c>
      <c r="J283">
        <v>3691058.28</v>
      </c>
      <c r="K283">
        <v>2975473.28</v>
      </c>
      <c r="L283">
        <v>715585</v>
      </c>
      <c r="M283">
        <v>2010</v>
      </c>
      <c r="N283">
        <v>2</v>
      </c>
    </row>
    <row r="284" spans="1:14" x14ac:dyDescent="0.3">
      <c r="A284" s="1" t="s">
        <v>14</v>
      </c>
      <c r="B284" s="1" t="s">
        <v>15</v>
      </c>
      <c r="C284" s="1" t="s">
        <v>21</v>
      </c>
      <c r="D284" s="1" t="s">
        <v>22</v>
      </c>
      <c r="E284" s="1" t="s">
        <v>24</v>
      </c>
      <c r="F284" s="2">
        <v>42006</v>
      </c>
      <c r="G284">
        <v>64</v>
      </c>
      <c r="H284">
        <v>154.06</v>
      </c>
      <c r="I284">
        <v>90.93</v>
      </c>
      <c r="J284">
        <v>9859.84</v>
      </c>
      <c r="K284">
        <v>5819.52</v>
      </c>
      <c r="L284">
        <v>4040.32</v>
      </c>
      <c r="M284">
        <v>2015</v>
      </c>
      <c r="N284">
        <v>1</v>
      </c>
    </row>
    <row r="285" spans="1:14" x14ac:dyDescent="0.3">
      <c r="A285" s="1" t="s">
        <v>25</v>
      </c>
      <c r="B285" s="1" t="s">
        <v>123</v>
      </c>
      <c r="C285" s="1" t="s">
        <v>49</v>
      </c>
      <c r="D285" s="1" t="s">
        <v>17</v>
      </c>
      <c r="E285" s="1" t="s">
        <v>24</v>
      </c>
      <c r="F285" s="2">
        <v>42577</v>
      </c>
      <c r="G285">
        <v>3509</v>
      </c>
      <c r="H285">
        <v>651.21</v>
      </c>
      <c r="I285">
        <v>524.96</v>
      </c>
      <c r="J285">
        <v>2285095.89</v>
      </c>
      <c r="K285">
        <v>1842084.64</v>
      </c>
      <c r="L285">
        <v>443011.25</v>
      </c>
      <c r="M285">
        <v>2016</v>
      </c>
      <c r="N285">
        <v>7</v>
      </c>
    </row>
    <row r="286" spans="1:14" x14ac:dyDescent="0.3">
      <c r="A286" s="1" t="s">
        <v>14</v>
      </c>
      <c r="B286" s="1" t="s">
        <v>115</v>
      </c>
      <c r="C286" s="1" t="s">
        <v>21</v>
      </c>
      <c r="D286" s="1" t="s">
        <v>22</v>
      </c>
      <c r="E286" s="1" t="s">
        <v>24</v>
      </c>
      <c r="F286" s="2">
        <v>41791</v>
      </c>
      <c r="G286">
        <v>6163</v>
      </c>
      <c r="H286">
        <v>154.06</v>
      </c>
      <c r="I286">
        <v>90.93</v>
      </c>
      <c r="J286">
        <v>949471.78</v>
      </c>
      <c r="K286">
        <v>560401.59</v>
      </c>
      <c r="L286">
        <v>389070.19</v>
      </c>
      <c r="M286">
        <v>2014</v>
      </c>
      <c r="N286">
        <v>6</v>
      </c>
    </row>
    <row r="287" spans="1:14" x14ac:dyDescent="0.3">
      <c r="A287" s="1" t="s">
        <v>28</v>
      </c>
      <c r="B287" s="1" t="s">
        <v>90</v>
      </c>
      <c r="C287" s="1" t="s">
        <v>51</v>
      </c>
      <c r="D287" s="1" t="s">
        <v>17</v>
      </c>
      <c r="E287" s="1" t="s">
        <v>31</v>
      </c>
      <c r="F287" s="2">
        <v>41264</v>
      </c>
      <c r="G287">
        <v>5220</v>
      </c>
      <c r="H287">
        <v>47.45</v>
      </c>
      <c r="I287">
        <v>31.79</v>
      </c>
      <c r="J287">
        <v>247689</v>
      </c>
      <c r="K287">
        <v>165943.79999999999</v>
      </c>
      <c r="L287">
        <v>81745.2</v>
      </c>
      <c r="M287">
        <v>2012</v>
      </c>
      <c r="N287">
        <v>12</v>
      </c>
    </row>
    <row r="288" spans="1:14" x14ac:dyDescent="0.3">
      <c r="A288" s="1" t="s">
        <v>32</v>
      </c>
      <c r="B288" s="1" t="s">
        <v>106</v>
      </c>
      <c r="C288" s="1" t="s">
        <v>44</v>
      </c>
      <c r="D288" s="1" t="s">
        <v>22</v>
      </c>
      <c r="E288" s="1" t="s">
        <v>47</v>
      </c>
      <c r="F288" s="2">
        <v>40236</v>
      </c>
      <c r="G288">
        <v>9902</v>
      </c>
      <c r="H288">
        <v>668.27</v>
      </c>
      <c r="I288">
        <v>502.54</v>
      </c>
      <c r="J288">
        <v>6617209.54</v>
      </c>
      <c r="K288">
        <v>4976151.08</v>
      </c>
      <c r="L288">
        <v>1641058.46</v>
      </c>
      <c r="M288">
        <v>2010</v>
      </c>
      <c r="N288">
        <v>2</v>
      </c>
    </row>
    <row r="289" spans="1:14" x14ac:dyDescent="0.3">
      <c r="A289" s="1" t="s">
        <v>32</v>
      </c>
      <c r="B289" s="1" t="s">
        <v>161</v>
      </c>
      <c r="C289" s="1" t="s">
        <v>21</v>
      </c>
      <c r="D289" s="1" t="s">
        <v>22</v>
      </c>
      <c r="E289" s="1" t="s">
        <v>18</v>
      </c>
      <c r="F289" s="2">
        <v>42484</v>
      </c>
      <c r="G289">
        <v>6465</v>
      </c>
      <c r="H289">
        <v>154.06</v>
      </c>
      <c r="I289">
        <v>90.93</v>
      </c>
      <c r="J289">
        <v>995997.9</v>
      </c>
      <c r="K289">
        <v>587862.44999999995</v>
      </c>
      <c r="L289">
        <v>408135.45</v>
      </c>
      <c r="M289">
        <v>2016</v>
      </c>
      <c r="N289">
        <v>4</v>
      </c>
    </row>
    <row r="290" spans="1:14" x14ac:dyDescent="0.3">
      <c r="A290" s="1" t="s">
        <v>28</v>
      </c>
      <c r="B290" s="1" t="s">
        <v>135</v>
      </c>
      <c r="C290" s="1" t="s">
        <v>21</v>
      </c>
      <c r="D290" s="1" t="s">
        <v>17</v>
      </c>
      <c r="E290" s="1" t="s">
        <v>24</v>
      </c>
      <c r="F290" s="2">
        <v>41112</v>
      </c>
      <c r="G290">
        <v>3195</v>
      </c>
      <c r="H290">
        <v>154.06</v>
      </c>
      <c r="I290">
        <v>90.93</v>
      </c>
      <c r="J290">
        <v>492221.7</v>
      </c>
      <c r="K290">
        <v>290521.34999999998</v>
      </c>
      <c r="L290">
        <v>201700.35</v>
      </c>
      <c r="M290">
        <v>2012</v>
      </c>
      <c r="N290">
        <v>7</v>
      </c>
    </row>
    <row r="291" spans="1:14" x14ac:dyDescent="0.3">
      <c r="A291" s="1" t="s">
        <v>37</v>
      </c>
      <c r="B291" s="1" t="s">
        <v>63</v>
      </c>
      <c r="C291" s="1" t="s">
        <v>27</v>
      </c>
      <c r="D291" s="1" t="s">
        <v>22</v>
      </c>
      <c r="E291" s="1" t="s">
        <v>18</v>
      </c>
      <c r="F291" s="2">
        <v>42057</v>
      </c>
      <c r="G291">
        <v>5409</v>
      </c>
      <c r="H291">
        <v>205.7</v>
      </c>
      <c r="I291">
        <v>117.11</v>
      </c>
      <c r="J291">
        <v>1112631.3</v>
      </c>
      <c r="K291">
        <v>633447.99</v>
      </c>
      <c r="L291">
        <v>479183.31</v>
      </c>
      <c r="M291">
        <v>2015</v>
      </c>
      <c r="N291">
        <v>2</v>
      </c>
    </row>
    <row r="292" spans="1:14" x14ac:dyDescent="0.3">
      <c r="A292" s="1" t="s">
        <v>32</v>
      </c>
      <c r="B292" s="1" t="s">
        <v>171</v>
      </c>
      <c r="C292" s="1" t="s">
        <v>51</v>
      </c>
      <c r="D292" s="1" t="s">
        <v>17</v>
      </c>
      <c r="E292" s="1" t="s">
        <v>47</v>
      </c>
      <c r="F292" s="2">
        <v>40584</v>
      </c>
      <c r="G292">
        <v>455</v>
      </c>
      <c r="H292">
        <v>47.45</v>
      </c>
      <c r="I292">
        <v>31.79</v>
      </c>
      <c r="J292">
        <v>21589.75</v>
      </c>
      <c r="K292">
        <v>14464.45</v>
      </c>
      <c r="L292">
        <v>7125.3</v>
      </c>
      <c r="M292">
        <v>2011</v>
      </c>
      <c r="N292">
        <v>2</v>
      </c>
    </row>
    <row r="293" spans="1:14" x14ac:dyDescent="0.3">
      <c r="A293" s="1" t="s">
        <v>28</v>
      </c>
      <c r="B293" s="1" t="s">
        <v>127</v>
      </c>
      <c r="C293" s="1" t="s">
        <v>16</v>
      </c>
      <c r="D293" s="1" t="s">
        <v>17</v>
      </c>
      <c r="E293" s="1" t="s">
        <v>47</v>
      </c>
      <c r="F293" s="2">
        <v>42025</v>
      </c>
      <c r="G293">
        <v>2715</v>
      </c>
      <c r="H293">
        <v>437.2</v>
      </c>
      <c r="I293">
        <v>263.33</v>
      </c>
      <c r="J293">
        <v>1186998</v>
      </c>
      <c r="K293">
        <v>714940.95</v>
      </c>
      <c r="L293">
        <v>472057.05</v>
      </c>
      <c r="M293">
        <v>2015</v>
      </c>
      <c r="N293">
        <v>1</v>
      </c>
    </row>
    <row r="294" spans="1:14" x14ac:dyDescent="0.3">
      <c r="A294" s="1" t="s">
        <v>28</v>
      </c>
      <c r="B294" s="1" t="s">
        <v>179</v>
      </c>
      <c r="C294" s="1" t="s">
        <v>51</v>
      </c>
      <c r="D294" s="1" t="s">
        <v>22</v>
      </c>
      <c r="E294" s="1" t="s">
        <v>18</v>
      </c>
      <c r="F294" s="2">
        <v>41039</v>
      </c>
      <c r="G294">
        <v>8598</v>
      </c>
      <c r="H294">
        <v>47.45</v>
      </c>
      <c r="I294">
        <v>31.79</v>
      </c>
      <c r="J294">
        <v>407975.1</v>
      </c>
      <c r="K294">
        <v>273330.42</v>
      </c>
      <c r="L294">
        <v>134644.68</v>
      </c>
      <c r="M294">
        <v>2012</v>
      </c>
      <c r="N294">
        <v>5</v>
      </c>
    </row>
    <row r="295" spans="1:14" x14ac:dyDescent="0.3">
      <c r="A295" s="1" t="s">
        <v>14</v>
      </c>
      <c r="B295" s="1" t="s">
        <v>158</v>
      </c>
      <c r="C295" s="1" t="s">
        <v>21</v>
      </c>
      <c r="D295" s="1" t="s">
        <v>17</v>
      </c>
      <c r="E295" s="1" t="s">
        <v>18</v>
      </c>
      <c r="F295" s="2">
        <v>42354</v>
      </c>
      <c r="G295">
        <v>1547</v>
      </c>
      <c r="H295">
        <v>154.06</v>
      </c>
      <c r="I295">
        <v>90.93</v>
      </c>
      <c r="J295">
        <v>238330.82</v>
      </c>
      <c r="K295">
        <v>140668.71</v>
      </c>
      <c r="L295">
        <v>97662.11</v>
      </c>
      <c r="M295">
        <v>2015</v>
      </c>
      <c r="N295">
        <v>12</v>
      </c>
    </row>
    <row r="296" spans="1:14" x14ac:dyDescent="0.3">
      <c r="A296" s="1" t="s">
        <v>14</v>
      </c>
      <c r="B296" s="1" t="s">
        <v>56</v>
      </c>
      <c r="C296" s="1" t="s">
        <v>21</v>
      </c>
      <c r="D296" s="1" t="s">
        <v>22</v>
      </c>
      <c r="E296" s="1" t="s">
        <v>24</v>
      </c>
      <c r="F296" s="2">
        <v>42791</v>
      </c>
      <c r="G296">
        <v>7036</v>
      </c>
      <c r="H296">
        <v>154.06</v>
      </c>
      <c r="I296">
        <v>90.93</v>
      </c>
      <c r="J296">
        <v>1083966.1599999999</v>
      </c>
      <c r="K296">
        <v>639783.48</v>
      </c>
      <c r="L296">
        <v>444182.68</v>
      </c>
      <c r="M296">
        <v>2017</v>
      </c>
      <c r="N296">
        <v>2</v>
      </c>
    </row>
    <row r="297" spans="1:14" x14ac:dyDescent="0.3">
      <c r="A297" s="1" t="s">
        <v>28</v>
      </c>
      <c r="B297" s="1" t="s">
        <v>72</v>
      </c>
      <c r="C297" s="1" t="s">
        <v>23</v>
      </c>
      <c r="D297" s="1" t="s">
        <v>22</v>
      </c>
      <c r="E297" s="1" t="s">
        <v>47</v>
      </c>
      <c r="F297" s="2">
        <v>40939</v>
      </c>
      <c r="G297">
        <v>7570</v>
      </c>
      <c r="H297">
        <v>255.28</v>
      </c>
      <c r="I297">
        <v>159.41999999999999</v>
      </c>
      <c r="J297">
        <v>1932469.6</v>
      </c>
      <c r="K297">
        <v>1206809.3999999999</v>
      </c>
      <c r="L297">
        <v>725660.2</v>
      </c>
      <c r="M297">
        <v>2012</v>
      </c>
      <c r="N297">
        <v>1</v>
      </c>
    </row>
    <row r="298" spans="1:14" x14ac:dyDescent="0.3">
      <c r="A298" s="1" t="s">
        <v>37</v>
      </c>
      <c r="B298" s="1" t="s">
        <v>190</v>
      </c>
      <c r="C298" s="1" t="s">
        <v>16</v>
      </c>
      <c r="D298" s="1" t="s">
        <v>17</v>
      </c>
      <c r="E298" s="1" t="s">
        <v>24</v>
      </c>
      <c r="F298" s="2">
        <v>41312</v>
      </c>
      <c r="G298">
        <v>7685</v>
      </c>
      <c r="H298">
        <v>437.2</v>
      </c>
      <c r="I298">
        <v>263.33</v>
      </c>
      <c r="J298">
        <v>3359882</v>
      </c>
      <c r="K298">
        <v>2023691.05</v>
      </c>
      <c r="L298">
        <v>1336190.95</v>
      </c>
      <c r="M298">
        <v>2013</v>
      </c>
      <c r="N298">
        <v>2</v>
      </c>
    </row>
    <row r="299" spans="1:14" x14ac:dyDescent="0.3">
      <c r="A299" s="1" t="s">
        <v>28</v>
      </c>
      <c r="B299" s="1" t="s">
        <v>127</v>
      </c>
      <c r="C299" s="1" t="s">
        <v>44</v>
      </c>
      <c r="D299" s="1" t="s">
        <v>17</v>
      </c>
      <c r="E299" s="1" t="s">
        <v>31</v>
      </c>
      <c r="F299" s="2">
        <v>41896</v>
      </c>
      <c r="G299">
        <v>8948</v>
      </c>
      <c r="H299">
        <v>668.27</v>
      </c>
      <c r="I299">
        <v>502.54</v>
      </c>
      <c r="J299">
        <v>5979679.96</v>
      </c>
      <c r="K299">
        <v>4496727.92</v>
      </c>
      <c r="L299">
        <v>1482952.04</v>
      </c>
      <c r="M299">
        <v>2014</v>
      </c>
      <c r="N299">
        <v>9</v>
      </c>
    </row>
    <row r="300" spans="1:14" x14ac:dyDescent="0.3">
      <c r="A300" s="1" t="s">
        <v>28</v>
      </c>
      <c r="B300" s="1" t="s">
        <v>64</v>
      </c>
      <c r="C300" s="1" t="s">
        <v>27</v>
      </c>
      <c r="D300" s="1" t="s">
        <v>22</v>
      </c>
      <c r="E300" s="1" t="s">
        <v>18</v>
      </c>
      <c r="F300" s="2">
        <v>41065</v>
      </c>
      <c r="G300">
        <v>4957</v>
      </c>
      <c r="H300">
        <v>205.7</v>
      </c>
      <c r="I300">
        <v>117.11</v>
      </c>
      <c r="J300">
        <v>1019654.9</v>
      </c>
      <c r="K300">
        <v>580514.27</v>
      </c>
      <c r="L300">
        <v>439140.63</v>
      </c>
      <c r="M300">
        <v>2012</v>
      </c>
      <c r="N300">
        <v>6</v>
      </c>
    </row>
    <row r="301" spans="1:14" x14ac:dyDescent="0.3">
      <c r="A301" s="1" t="s">
        <v>32</v>
      </c>
      <c r="B301" s="1" t="s">
        <v>146</v>
      </c>
      <c r="C301" s="1" t="s">
        <v>16</v>
      </c>
      <c r="D301" s="1" t="s">
        <v>22</v>
      </c>
      <c r="E301" s="1" t="s">
        <v>18</v>
      </c>
      <c r="F301" s="2">
        <v>41734</v>
      </c>
      <c r="G301">
        <v>6344</v>
      </c>
      <c r="H301">
        <v>437.2</v>
      </c>
      <c r="I301">
        <v>263.33</v>
      </c>
      <c r="J301">
        <v>2773596.8</v>
      </c>
      <c r="K301">
        <v>1670565.52</v>
      </c>
      <c r="L301">
        <v>1103031.28</v>
      </c>
      <c r="M301">
        <v>2014</v>
      </c>
      <c r="N301">
        <v>4</v>
      </c>
    </row>
    <row r="302" spans="1:14" x14ac:dyDescent="0.3">
      <c r="A302" s="1" t="s">
        <v>32</v>
      </c>
      <c r="B302" s="1" t="s">
        <v>92</v>
      </c>
      <c r="C302" s="1" t="s">
        <v>49</v>
      </c>
      <c r="D302" s="1" t="s">
        <v>17</v>
      </c>
      <c r="E302" s="1" t="s">
        <v>24</v>
      </c>
      <c r="F302" s="2">
        <v>41672</v>
      </c>
      <c r="G302">
        <v>5768</v>
      </c>
      <c r="H302">
        <v>651.21</v>
      </c>
      <c r="I302">
        <v>524.96</v>
      </c>
      <c r="J302">
        <v>3756179.28</v>
      </c>
      <c r="K302">
        <v>3027969.28</v>
      </c>
      <c r="L302">
        <v>728210</v>
      </c>
      <c r="M302">
        <v>2014</v>
      </c>
      <c r="N302">
        <v>2</v>
      </c>
    </row>
    <row r="303" spans="1:14" x14ac:dyDescent="0.3">
      <c r="A303" s="1" t="s">
        <v>25</v>
      </c>
      <c r="B303" s="1" t="s">
        <v>191</v>
      </c>
      <c r="C303" s="1" t="s">
        <v>49</v>
      </c>
      <c r="D303" s="1" t="s">
        <v>17</v>
      </c>
      <c r="E303" s="1" t="s">
        <v>24</v>
      </c>
      <c r="F303" s="2">
        <v>40422</v>
      </c>
      <c r="G303">
        <v>2923</v>
      </c>
      <c r="H303">
        <v>651.21</v>
      </c>
      <c r="I303">
        <v>524.96</v>
      </c>
      <c r="J303">
        <v>1903486.83</v>
      </c>
      <c r="K303">
        <v>1534458.08</v>
      </c>
      <c r="L303">
        <v>369028.75</v>
      </c>
      <c r="M303">
        <v>2010</v>
      </c>
      <c r="N303">
        <v>9</v>
      </c>
    </row>
    <row r="304" spans="1:14" x14ac:dyDescent="0.3">
      <c r="A304" s="1" t="s">
        <v>32</v>
      </c>
      <c r="B304" s="1" t="s">
        <v>85</v>
      </c>
      <c r="C304" s="1" t="s">
        <v>49</v>
      </c>
      <c r="D304" s="1" t="s">
        <v>22</v>
      </c>
      <c r="E304" s="1" t="s">
        <v>24</v>
      </c>
      <c r="F304" s="2">
        <v>40680</v>
      </c>
      <c r="G304">
        <v>9532</v>
      </c>
      <c r="H304">
        <v>651.21</v>
      </c>
      <c r="I304">
        <v>524.96</v>
      </c>
      <c r="J304">
        <v>6207333.7199999997</v>
      </c>
      <c r="K304">
        <v>5003918.72</v>
      </c>
      <c r="L304">
        <v>1203415</v>
      </c>
      <c r="M304">
        <v>2011</v>
      </c>
      <c r="N304">
        <v>5</v>
      </c>
    </row>
    <row r="305" spans="1:14" x14ac:dyDescent="0.3">
      <c r="A305" s="1" t="s">
        <v>32</v>
      </c>
      <c r="B305" s="1" t="s">
        <v>169</v>
      </c>
      <c r="C305" s="1" t="s">
        <v>51</v>
      </c>
      <c r="D305" s="1" t="s">
        <v>17</v>
      </c>
      <c r="E305" s="1" t="s">
        <v>18</v>
      </c>
      <c r="F305" s="2">
        <v>41385</v>
      </c>
      <c r="G305">
        <v>4349</v>
      </c>
      <c r="H305">
        <v>47.45</v>
      </c>
      <c r="I305">
        <v>31.79</v>
      </c>
      <c r="J305">
        <v>206360.05</v>
      </c>
      <c r="K305">
        <v>138254.71</v>
      </c>
      <c r="L305">
        <v>68105.34</v>
      </c>
      <c r="M305">
        <v>2013</v>
      </c>
      <c r="N305">
        <v>4</v>
      </c>
    </row>
    <row r="306" spans="1:14" x14ac:dyDescent="0.3">
      <c r="A306" s="1" t="s">
        <v>32</v>
      </c>
      <c r="B306" s="1" t="s">
        <v>173</v>
      </c>
      <c r="C306" s="1" t="s">
        <v>51</v>
      </c>
      <c r="D306" s="1" t="s">
        <v>17</v>
      </c>
      <c r="E306" s="1" t="s">
        <v>47</v>
      </c>
      <c r="F306" s="2">
        <v>41861</v>
      </c>
      <c r="G306">
        <v>8161</v>
      </c>
      <c r="H306">
        <v>47.45</v>
      </c>
      <c r="I306">
        <v>31.79</v>
      </c>
      <c r="J306">
        <v>387239.45</v>
      </c>
      <c r="K306">
        <v>259438.19</v>
      </c>
      <c r="L306">
        <v>127801.26</v>
      </c>
      <c r="M306">
        <v>2014</v>
      </c>
      <c r="N306">
        <v>8</v>
      </c>
    </row>
    <row r="307" spans="1:14" x14ac:dyDescent="0.3">
      <c r="A307" s="1" t="s">
        <v>32</v>
      </c>
      <c r="B307" s="1" t="s">
        <v>106</v>
      </c>
      <c r="C307" s="1" t="s">
        <v>42</v>
      </c>
      <c r="D307" s="1" t="s">
        <v>22</v>
      </c>
      <c r="E307" s="1" t="s">
        <v>18</v>
      </c>
      <c r="F307" s="2">
        <v>40440</v>
      </c>
      <c r="G307">
        <v>8786</v>
      </c>
      <c r="H307">
        <v>152.58000000000001</v>
      </c>
      <c r="I307">
        <v>97.44</v>
      </c>
      <c r="J307">
        <v>1340567.8799999999</v>
      </c>
      <c r="K307">
        <v>856107.84</v>
      </c>
      <c r="L307">
        <v>484460.04</v>
      </c>
      <c r="M307">
        <v>2010</v>
      </c>
      <c r="N307">
        <v>9</v>
      </c>
    </row>
    <row r="308" spans="1:14" x14ac:dyDescent="0.3">
      <c r="A308" s="1" t="s">
        <v>39</v>
      </c>
      <c r="B308" s="1" t="s">
        <v>124</v>
      </c>
      <c r="C308" s="1" t="s">
        <v>57</v>
      </c>
      <c r="D308" s="1" t="s">
        <v>17</v>
      </c>
      <c r="E308" s="1" t="s">
        <v>24</v>
      </c>
      <c r="F308" s="2">
        <v>41377</v>
      </c>
      <c r="G308">
        <v>6071</v>
      </c>
      <c r="H308">
        <v>81.73</v>
      </c>
      <c r="I308">
        <v>56.67</v>
      </c>
      <c r="J308">
        <v>496182.83</v>
      </c>
      <c r="K308">
        <v>344043.57</v>
      </c>
      <c r="L308">
        <v>152139.26</v>
      </c>
      <c r="M308">
        <v>2013</v>
      </c>
      <c r="N308">
        <v>4</v>
      </c>
    </row>
    <row r="309" spans="1:14" x14ac:dyDescent="0.3">
      <c r="A309" s="1" t="s">
        <v>28</v>
      </c>
      <c r="B309" s="1" t="s">
        <v>45</v>
      </c>
      <c r="C309" s="1" t="s">
        <v>30</v>
      </c>
      <c r="D309" s="1" t="s">
        <v>22</v>
      </c>
      <c r="E309" s="1" t="s">
        <v>24</v>
      </c>
      <c r="F309" s="2">
        <v>42397</v>
      </c>
      <c r="G309">
        <v>6897</v>
      </c>
      <c r="H309">
        <v>9.33</v>
      </c>
      <c r="I309">
        <v>6.92</v>
      </c>
      <c r="J309">
        <v>64349.01</v>
      </c>
      <c r="K309">
        <v>47727.24</v>
      </c>
      <c r="L309">
        <v>16621.77</v>
      </c>
      <c r="M309">
        <v>2016</v>
      </c>
      <c r="N309">
        <v>1</v>
      </c>
    </row>
    <row r="310" spans="1:14" x14ac:dyDescent="0.3">
      <c r="A310" s="1" t="s">
        <v>37</v>
      </c>
      <c r="B310" s="1" t="s">
        <v>186</v>
      </c>
      <c r="C310" s="1" t="s">
        <v>36</v>
      </c>
      <c r="D310" s="1" t="s">
        <v>22</v>
      </c>
      <c r="E310" s="1" t="s">
        <v>31</v>
      </c>
      <c r="F310" s="2">
        <v>41617</v>
      </c>
      <c r="G310">
        <v>175</v>
      </c>
      <c r="H310">
        <v>109.28</v>
      </c>
      <c r="I310">
        <v>35.840000000000003</v>
      </c>
      <c r="J310">
        <v>19124</v>
      </c>
      <c r="K310">
        <v>6272</v>
      </c>
      <c r="L310">
        <v>12852</v>
      </c>
      <c r="M310">
        <v>2013</v>
      </c>
      <c r="N310">
        <v>12</v>
      </c>
    </row>
    <row r="311" spans="1:14" x14ac:dyDescent="0.3">
      <c r="A311" s="1" t="s">
        <v>28</v>
      </c>
      <c r="B311" s="1" t="s">
        <v>88</v>
      </c>
      <c r="C311" s="1" t="s">
        <v>27</v>
      </c>
      <c r="D311" s="1" t="s">
        <v>17</v>
      </c>
      <c r="E311" s="1" t="s">
        <v>24</v>
      </c>
      <c r="F311" s="2">
        <v>41691</v>
      </c>
      <c r="G311">
        <v>1848</v>
      </c>
      <c r="H311">
        <v>205.7</v>
      </c>
      <c r="I311">
        <v>117.11</v>
      </c>
      <c r="J311">
        <v>380133.6</v>
      </c>
      <c r="K311">
        <v>216419.28</v>
      </c>
      <c r="L311">
        <v>163714.32</v>
      </c>
      <c r="M311">
        <v>2014</v>
      </c>
      <c r="N311">
        <v>2</v>
      </c>
    </row>
    <row r="312" spans="1:14" x14ac:dyDescent="0.3">
      <c r="A312" s="1" t="s">
        <v>32</v>
      </c>
      <c r="B312" s="1" t="s">
        <v>171</v>
      </c>
      <c r="C312" s="1" t="s">
        <v>36</v>
      </c>
      <c r="D312" s="1" t="s">
        <v>17</v>
      </c>
      <c r="E312" s="1" t="s">
        <v>31</v>
      </c>
      <c r="F312" s="2">
        <v>42895</v>
      </c>
      <c r="G312">
        <v>9888</v>
      </c>
      <c r="H312">
        <v>109.28</v>
      </c>
      <c r="I312">
        <v>35.840000000000003</v>
      </c>
      <c r="J312">
        <v>1080560.6399999999</v>
      </c>
      <c r="K312">
        <v>354385.91999999998</v>
      </c>
      <c r="L312">
        <v>726174.71999999997</v>
      </c>
      <c r="M312">
        <v>2017</v>
      </c>
      <c r="N312">
        <v>6</v>
      </c>
    </row>
    <row r="313" spans="1:14" x14ac:dyDescent="0.3">
      <c r="A313" s="1" t="s">
        <v>19</v>
      </c>
      <c r="B313" s="1" t="s">
        <v>50</v>
      </c>
      <c r="C313" s="1" t="s">
        <v>44</v>
      </c>
      <c r="D313" s="1" t="s">
        <v>22</v>
      </c>
      <c r="E313" s="1" t="s">
        <v>47</v>
      </c>
      <c r="F313" s="2">
        <v>41746</v>
      </c>
      <c r="G313">
        <v>9302</v>
      </c>
      <c r="H313">
        <v>668.27</v>
      </c>
      <c r="I313">
        <v>502.54</v>
      </c>
      <c r="J313">
        <v>6216247.54</v>
      </c>
      <c r="K313">
        <v>4674627.08</v>
      </c>
      <c r="L313">
        <v>1541620.46</v>
      </c>
      <c r="M313">
        <v>2014</v>
      </c>
      <c r="N313">
        <v>4</v>
      </c>
    </row>
    <row r="314" spans="1:14" x14ac:dyDescent="0.3">
      <c r="A314" s="1" t="s">
        <v>39</v>
      </c>
      <c r="B314" s="1" t="s">
        <v>109</v>
      </c>
      <c r="C314" s="1" t="s">
        <v>30</v>
      </c>
      <c r="D314" s="1" t="s">
        <v>17</v>
      </c>
      <c r="E314" s="1" t="s">
        <v>47</v>
      </c>
      <c r="F314" s="2">
        <v>40683</v>
      </c>
      <c r="G314">
        <v>7124</v>
      </c>
      <c r="H314">
        <v>9.33</v>
      </c>
      <c r="I314">
        <v>6.92</v>
      </c>
      <c r="J314">
        <v>66466.92</v>
      </c>
      <c r="K314">
        <v>49298.080000000002</v>
      </c>
      <c r="L314">
        <v>17168.84</v>
      </c>
      <c r="M314">
        <v>2011</v>
      </c>
      <c r="N314">
        <v>5</v>
      </c>
    </row>
    <row r="315" spans="1:14" x14ac:dyDescent="0.3">
      <c r="A315" s="1" t="s">
        <v>14</v>
      </c>
      <c r="B315" s="1" t="s">
        <v>192</v>
      </c>
      <c r="C315" s="1" t="s">
        <v>21</v>
      </c>
      <c r="D315" s="1" t="s">
        <v>22</v>
      </c>
      <c r="E315" s="1" t="s">
        <v>18</v>
      </c>
      <c r="F315" s="2">
        <v>41149</v>
      </c>
      <c r="G315">
        <v>7422</v>
      </c>
      <c r="H315">
        <v>154.06</v>
      </c>
      <c r="I315">
        <v>90.93</v>
      </c>
      <c r="J315">
        <v>1143433.32</v>
      </c>
      <c r="K315">
        <v>674882.46</v>
      </c>
      <c r="L315">
        <v>468550.86</v>
      </c>
      <c r="M315">
        <v>2012</v>
      </c>
      <c r="N315">
        <v>8</v>
      </c>
    </row>
    <row r="316" spans="1:14" x14ac:dyDescent="0.3">
      <c r="A316" s="1" t="s">
        <v>37</v>
      </c>
      <c r="B316" s="1" t="s">
        <v>159</v>
      </c>
      <c r="C316" s="1" t="s">
        <v>16</v>
      </c>
      <c r="D316" s="1" t="s">
        <v>17</v>
      </c>
      <c r="E316" s="1" t="s">
        <v>24</v>
      </c>
      <c r="F316" s="2">
        <v>42210</v>
      </c>
      <c r="G316">
        <v>6296</v>
      </c>
      <c r="H316">
        <v>437.2</v>
      </c>
      <c r="I316">
        <v>263.33</v>
      </c>
      <c r="J316">
        <v>2752611.2</v>
      </c>
      <c r="K316">
        <v>1657925.68</v>
      </c>
      <c r="L316">
        <v>1094685.52</v>
      </c>
      <c r="M316">
        <v>2015</v>
      </c>
      <c r="N316">
        <v>7</v>
      </c>
    </row>
    <row r="317" spans="1:14" x14ac:dyDescent="0.3">
      <c r="A317" s="1" t="s">
        <v>28</v>
      </c>
      <c r="B317" s="1" t="s">
        <v>183</v>
      </c>
      <c r="C317" s="1" t="s">
        <v>16</v>
      </c>
      <c r="D317" s="1" t="s">
        <v>22</v>
      </c>
      <c r="E317" s="1" t="s">
        <v>31</v>
      </c>
      <c r="F317" s="2">
        <v>41939</v>
      </c>
      <c r="G317">
        <v>6874</v>
      </c>
      <c r="H317">
        <v>437.2</v>
      </c>
      <c r="I317">
        <v>263.33</v>
      </c>
      <c r="J317">
        <v>3005312.8</v>
      </c>
      <c r="K317">
        <v>1810130.42</v>
      </c>
      <c r="L317">
        <v>1195182.3799999999</v>
      </c>
      <c r="M317">
        <v>2014</v>
      </c>
      <c r="N317">
        <v>10</v>
      </c>
    </row>
    <row r="318" spans="1:14" x14ac:dyDescent="0.3">
      <c r="A318" s="1" t="s">
        <v>25</v>
      </c>
      <c r="B318" s="1" t="s">
        <v>81</v>
      </c>
      <c r="C318" s="1" t="s">
        <v>44</v>
      </c>
      <c r="D318" s="1" t="s">
        <v>22</v>
      </c>
      <c r="E318" s="1" t="s">
        <v>31</v>
      </c>
      <c r="F318" s="2">
        <v>41565</v>
      </c>
      <c r="G318">
        <v>4319</v>
      </c>
      <c r="H318">
        <v>668.27</v>
      </c>
      <c r="I318">
        <v>502.54</v>
      </c>
      <c r="J318">
        <v>2886258.13</v>
      </c>
      <c r="K318">
        <v>2170470.2599999998</v>
      </c>
      <c r="L318">
        <v>715787.87</v>
      </c>
      <c r="M318">
        <v>2013</v>
      </c>
      <c r="N318">
        <v>10</v>
      </c>
    </row>
    <row r="319" spans="1:14" x14ac:dyDescent="0.3">
      <c r="A319" s="1" t="s">
        <v>28</v>
      </c>
      <c r="B319" s="1" t="s">
        <v>151</v>
      </c>
      <c r="C319" s="1" t="s">
        <v>51</v>
      </c>
      <c r="D319" s="1" t="s">
        <v>22</v>
      </c>
      <c r="E319" s="1" t="s">
        <v>24</v>
      </c>
      <c r="F319" s="2">
        <v>41320</v>
      </c>
      <c r="G319">
        <v>822</v>
      </c>
      <c r="H319">
        <v>47.45</v>
      </c>
      <c r="I319">
        <v>31.79</v>
      </c>
      <c r="J319">
        <v>39003.9</v>
      </c>
      <c r="K319">
        <v>26131.38</v>
      </c>
      <c r="L319">
        <v>12872.52</v>
      </c>
      <c r="M319">
        <v>2013</v>
      </c>
      <c r="N319">
        <v>2</v>
      </c>
    </row>
    <row r="320" spans="1:14" x14ac:dyDescent="0.3">
      <c r="A320" s="1" t="s">
        <v>19</v>
      </c>
      <c r="B320" s="1" t="s">
        <v>50</v>
      </c>
      <c r="C320" s="1" t="s">
        <v>23</v>
      </c>
      <c r="D320" s="1" t="s">
        <v>17</v>
      </c>
      <c r="E320" s="1" t="s">
        <v>24</v>
      </c>
      <c r="F320" s="2">
        <v>41828</v>
      </c>
      <c r="G320">
        <v>607</v>
      </c>
      <c r="H320">
        <v>255.28</v>
      </c>
      <c r="I320">
        <v>159.41999999999999</v>
      </c>
      <c r="J320">
        <v>154954.96</v>
      </c>
      <c r="K320">
        <v>96767.94</v>
      </c>
      <c r="L320">
        <v>58187.02</v>
      </c>
      <c r="M320">
        <v>2014</v>
      </c>
      <c r="N320">
        <v>7</v>
      </c>
    </row>
    <row r="321" spans="1:14" x14ac:dyDescent="0.3">
      <c r="A321" s="1" t="s">
        <v>28</v>
      </c>
      <c r="B321" s="1" t="s">
        <v>64</v>
      </c>
      <c r="C321" s="1" t="s">
        <v>27</v>
      </c>
      <c r="D321" s="1" t="s">
        <v>17</v>
      </c>
      <c r="E321" s="1" t="s">
        <v>24</v>
      </c>
      <c r="F321" s="2">
        <v>42716</v>
      </c>
      <c r="G321">
        <v>4928</v>
      </c>
      <c r="H321">
        <v>205.7</v>
      </c>
      <c r="I321">
        <v>117.11</v>
      </c>
      <c r="J321">
        <v>1013689.6</v>
      </c>
      <c r="K321">
        <v>577118.07999999996</v>
      </c>
      <c r="L321">
        <v>436571.52</v>
      </c>
      <c r="M321">
        <v>2016</v>
      </c>
      <c r="N321">
        <v>12</v>
      </c>
    </row>
    <row r="322" spans="1:14" x14ac:dyDescent="0.3">
      <c r="A322" s="1" t="s">
        <v>14</v>
      </c>
      <c r="B322" s="1" t="s">
        <v>185</v>
      </c>
      <c r="C322" s="1" t="s">
        <v>27</v>
      </c>
      <c r="D322" s="1" t="s">
        <v>17</v>
      </c>
      <c r="E322" s="1" t="s">
        <v>31</v>
      </c>
      <c r="F322" s="2">
        <v>41237</v>
      </c>
      <c r="G322">
        <v>7073</v>
      </c>
      <c r="H322">
        <v>205.7</v>
      </c>
      <c r="I322">
        <v>117.11</v>
      </c>
      <c r="J322">
        <v>1454916.1</v>
      </c>
      <c r="K322">
        <v>828319.03</v>
      </c>
      <c r="L322">
        <v>626597.06999999995</v>
      </c>
      <c r="M322">
        <v>2012</v>
      </c>
      <c r="N322">
        <v>11</v>
      </c>
    </row>
    <row r="323" spans="1:14" x14ac:dyDescent="0.3">
      <c r="A323" s="1" t="s">
        <v>28</v>
      </c>
      <c r="B323" s="1" t="s">
        <v>104</v>
      </c>
      <c r="C323" s="1" t="s">
        <v>23</v>
      </c>
      <c r="D323" s="1" t="s">
        <v>17</v>
      </c>
      <c r="E323" s="1" t="s">
        <v>18</v>
      </c>
      <c r="F323" s="2">
        <v>41946</v>
      </c>
      <c r="G323">
        <v>7358</v>
      </c>
      <c r="H323">
        <v>255.28</v>
      </c>
      <c r="I323">
        <v>159.41999999999999</v>
      </c>
      <c r="J323">
        <v>1878350.24</v>
      </c>
      <c r="K323">
        <v>1173012.3600000001</v>
      </c>
      <c r="L323">
        <v>705337.88</v>
      </c>
      <c r="M323">
        <v>2014</v>
      </c>
      <c r="N323">
        <v>11</v>
      </c>
    </row>
    <row r="324" spans="1:14" x14ac:dyDescent="0.3">
      <c r="A324" s="1" t="s">
        <v>28</v>
      </c>
      <c r="B324" s="1" t="s">
        <v>193</v>
      </c>
      <c r="C324" s="1" t="s">
        <v>60</v>
      </c>
      <c r="D324" s="1" t="s">
        <v>17</v>
      </c>
      <c r="E324" s="1" t="s">
        <v>18</v>
      </c>
      <c r="F324" s="2">
        <v>41489</v>
      </c>
      <c r="G324">
        <v>8132</v>
      </c>
      <c r="H324">
        <v>421.89</v>
      </c>
      <c r="I324">
        <v>364.69</v>
      </c>
      <c r="J324">
        <v>3430809.48</v>
      </c>
      <c r="K324">
        <v>2965659.08</v>
      </c>
      <c r="L324">
        <v>465150.4</v>
      </c>
      <c r="M324">
        <v>2013</v>
      </c>
      <c r="N324">
        <v>8</v>
      </c>
    </row>
    <row r="325" spans="1:14" x14ac:dyDescent="0.3">
      <c r="A325" s="1" t="s">
        <v>39</v>
      </c>
      <c r="B325" s="1" t="s">
        <v>194</v>
      </c>
      <c r="C325" s="1" t="s">
        <v>57</v>
      </c>
      <c r="D325" s="1" t="s">
        <v>22</v>
      </c>
      <c r="E325" s="1" t="s">
        <v>47</v>
      </c>
      <c r="F325" s="2">
        <v>41052</v>
      </c>
      <c r="G325">
        <v>8775</v>
      </c>
      <c r="H325">
        <v>81.73</v>
      </c>
      <c r="I325">
        <v>56.67</v>
      </c>
      <c r="J325">
        <v>717180.75</v>
      </c>
      <c r="K325">
        <v>497279.25</v>
      </c>
      <c r="L325">
        <v>219901.5</v>
      </c>
      <c r="M325">
        <v>2012</v>
      </c>
      <c r="N325">
        <v>5</v>
      </c>
    </row>
    <row r="326" spans="1:14" x14ac:dyDescent="0.3">
      <c r="A326" s="1" t="s">
        <v>39</v>
      </c>
      <c r="B326" s="1" t="s">
        <v>195</v>
      </c>
      <c r="C326" s="1" t="s">
        <v>36</v>
      </c>
      <c r="D326" s="1" t="s">
        <v>17</v>
      </c>
      <c r="E326" s="1" t="s">
        <v>18</v>
      </c>
      <c r="F326" s="2">
        <v>42207</v>
      </c>
      <c r="G326">
        <v>699</v>
      </c>
      <c r="H326">
        <v>109.28</v>
      </c>
      <c r="I326">
        <v>35.840000000000003</v>
      </c>
      <c r="J326">
        <v>76386.720000000001</v>
      </c>
      <c r="K326">
        <v>25052.16</v>
      </c>
      <c r="L326">
        <v>51334.559999999998</v>
      </c>
      <c r="M326">
        <v>2015</v>
      </c>
      <c r="N326">
        <v>7</v>
      </c>
    </row>
    <row r="327" spans="1:14" x14ac:dyDescent="0.3">
      <c r="A327" s="1" t="s">
        <v>39</v>
      </c>
      <c r="B327" s="1" t="s">
        <v>40</v>
      </c>
      <c r="C327" s="1" t="s">
        <v>36</v>
      </c>
      <c r="D327" s="1" t="s">
        <v>22</v>
      </c>
      <c r="E327" s="1" t="s">
        <v>31</v>
      </c>
      <c r="F327" s="2">
        <v>42767</v>
      </c>
      <c r="G327">
        <v>2344</v>
      </c>
      <c r="H327">
        <v>109.28</v>
      </c>
      <c r="I327">
        <v>35.840000000000003</v>
      </c>
      <c r="J327">
        <v>256152.32000000001</v>
      </c>
      <c r="K327">
        <v>84008.960000000006</v>
      </c>
      <c r="L327">
        <v>172143.35999999999</v>
      </c>
      <c r="M327">
        <v>2017</v>
      </c>
      <c r="N327">
        <v>2</v>
      </c>
    </row>
    <row r="328" spans="1:14" x14ac:dyDescent="0.3">
      <c r="A328" s="1" t="s">
        <v>28</v>
      </c>
      <c r="B328" s="1" t="s">
        <v>117</v>
      </c>
      <c r="C328" s="1" t="s">
        <v>51</v>
      </c>
      <c r="D328" s="1" t="s">
        <v>22</v>
      </c>
      <c r="E328" s="1" t="s">
        <v>31</v>
      </c>
      <c r="F328" s="2">
        <v>40936</v>
      </c>
      <c r="G328">
        <v>4186</v>
      </c>
      <c r="H328">
        <v>47.45</v>
      </c>
      <c r="I328">
        <v>31.79</v>
      </c>
      <c r="J328">
        <v>198625.7</v>
      </c>
      <c r="K328">
        <v>133072.94</v>
      </c>
      <c r="L328">
        <v>65552.759999999995</v>
      </c>
      <c r="M328">
        <v>2012</v>
      </c>
      <c r="N328">
        <v>1</v>
      </c>
    </row>
    <row r="329" spans="1:14" x14ac:dyDescent="0.3">
      <c r="A329" s="1" t="s">
        <v>39</v>
      </c>
      <c r="B329" s="1" t="s">
        <v>124</v>
      </c>
      <c r="C329" s="1" t="s">
        <v>51</v>
      </c>
      <c r="D329" s="1" t="s">
        <v>17</v>
      </c>
      <c r="E329" s="1" t="s">
        <v>18</v>
      </c>
      <c r="F329" s="2">
        <v>42219</v>
      </c>
      <c r="G329">
        <v>3729</v>
      </c>
      <c r="H329">
        <v>47.45</v>
      </c>
      <c r="I329">
        <v>31.79</v>
      </c>
      <c r="J329">
        <v>176941.05</v>
      </c>
      <c r="K329">
        <v>118544.91</v>
      </c>
      <c r="L329">
        <v>58396.14</v>
      </c>
      <c r="M329">
        <v>2015</v>
      </c>
      <c r="N329">
        <v>8</v>
      </c>
    </row>
    <row r="330" spans="1:14" x14ac:dyDescent="0.3">
      <c r="A330" s="1" t="s">
        <v>37</v>
      </c>
      <c r="B330" s="1" t="s">
        <v>59</v>
      </c>
      <c r="C330" s="1" t="s">
        <v>23</v>
      </c>
      <c r="D330" s="1" t="s">
        <v>22</v>
      </c>
      <c r="E330" s="1" t="s">
        <v>18</v>
      </c>
      <c r="F330" s="2">
        <v>41448</v>
      </c>
      <c r="G330">
        <v>508</v>
      </c>
      <c r="H330">
        <v>255.28</v>
      </c>
      <c r="I330">
        <v>159.41999999999999</v>
      </c>
      <c r="J330">
        <v>129682.24000000001</v>
      </c>
      <c r="K330">
        <v>80985.36</v>
      </c>
      <c r="L330">
        <v>48696.88</v>
      </c>
      <c r="M330">
        <v>2013</v>
      </c>
      <c r="N330">
        <v>6</v>
      </c>
    </row>
    <row r="331" spans="1:14" x14ac:dyDescent="0.3">
      <c r="A331" s="1" t="s">
        <v>32</v>
      </c>
      <c r="B331" s="1" t="s">
        <v>94</v>
      </c>
      <c r="C331" s="1" t="s">
        <v>60</v>
      </c>
      <c r="D331" s="1" t="s">
        <v>22</v>
      </c>
      <c r="E331" s="1" t="s">
        <v>24</v>
      </c>
      <c r="F331" s="2">
        <v>40758</v>
      </c>
      <c r="G331">
        <v>1093</v>
      </c>
      <c r="H331">
        <v>421.89</v>
      </c>
      <c r="I331">
        <v>364.69</v>
      </c>
      <c r="J331">
        <v>461125.77</v>
      </c>
      <c r="K331">
        <v>398606.17</v>
      </c>
      <c r="L331">
        <v>62519.6</v>
      </c>
      <c r="M331">
        <v>2011</v>
      </c>
      <c r="N331">
        <v>8</v>
      </c>
    </row>
    <row r="332" spans="1:14" x14ac:dyDescent="0.3">
      <c r="A332" s="1" t="s">
        <v>28</v>
      </c>
      <c r="B332" s="1" t="s">
        <v>135</v>
      </c>
      <c r="C332" s="1" t="s">
        <v>60</v>
      </c>
      <c r="D332" s="1" t="s">
        <v>17</v>
      </c>
      <c r="E332" s="1" t="s">
        <v>18</v>
      </c>
      <c r="F332" s="2">
        <v>42673</v>
      </c>
      <c r="G332">
        <v>4080</v>
      </c>
      <c r="H332">
        <v>421.89</v>
      </c>
      <c r="I332">
        <v>364.69</v>
      </c>
      <c r="J332">
        <v>1721311.2</v>
      </c>
      <c r="K332">
        <v>1487935.2</v>
      </c>
      <c r="L332">
        <v>233376</v>
      </c>
      <c r="M332">
        <v>2016</v>
      </c>
      <c r="N332">
        <v>10</v>
      </c>
    </row>
    <row r="333" spans="1:14" x14ac:dyDescent="0.3">
      <c r="A333" s="1" t="s">
        <v>25</v>
      </c>
      <c r="B333" s="1" t="s">
        <v>119</v>
      </c>
      <c r="C333" s="1" t="s">
        <v>21</v>
      </c>
      <c r="D333" s="1" t="s">
        <v>22</v>
      </c>
      <c r="E333" s="1" t="s">
        <v>31</v>
      </c>
      <c r="F333" s="2">
        <v>40426</v>
      </c>
      <c r="G333">
        <v>5100</v>
      </c>
      <c r="H333">
        <v>154.06</v>
      </c>
      <c r="I333">
        <v>90.93</v>
      </c>
      <c r="J333">
        <v>785706</v>
      </c>
      <c r="K333">
        <v>463743</v>
      </c>
      <c r="L333">
        <v>321963</v>
      </c>
      <c r="M333">
        <v>2010</v>
      </c>
      <c r="N333">
        <v>9</v>
      </c>
    </row>
    <row r="334" spans="1:14" x14ac:dyDescent="0.3">
      <c r="A334" s="1" t="s">
        <v>19</v>
      </c>
      <c r="B334" s="1" t="s">
        <v>100</v>
      </c>
      <c r="C334" s="1" t="s">
        <v>51</v>
      </c>
      <c r="D334" s="1" t="s">
        <v>22</v>
      </c>
      <c r="E334" s="1" t="s">
        <v>47</v>
      </c>
      <c r="F334" s="2">
        <v>41468</v>
      </c>
      <c r="G334">
        <v>1815</v>
      </c>
      <c r="H334">
        <v>47.45</v>
      </c>
      <c r="I334">
        <v>31.79</v>
      </c>
      <c r="J334">
        <v>86121.75</v>
      </c>
      <c r="K334">
        <v>57698.85</v>
      </c>
      <c r="L334">
        <v>28422.9</v>
      </c>
      <c r="M334">
        <v>2013</v>
      </c>
      <c r="N334">
        <v>7</v>
      </c>
    </row>
    <row r="335" spans="1:14" x14ac:dyDescent="0.3">
      <c r="A335" s="1" t="s">
        <v>28</v>
      </c>
      <c r="B335" s="1" t="s">
        <v>72</v>
      </c>
      <c r="C335" s="1" t="s">
        <v>21</v>
      </c>
      <c r="D335" s="1" t="s">
        <v>22</v>
      </c>
      <c r="E335" s="1" t="s">
        <v>47</v>
      </c>
      <c r="F335" s="2">
        <v>41191</v>
      </c>
      <c r="G335">
        <v>8916</v>
      </c>
      <c r="H335">
        <v>154.06</v>
      </c>
      <c r="I335">
        <v>90.93</v>
      </c>
      <c r="J335">
        <v>1373598.96</v>
      </c>
      <c r="K335">
        <v>810731.88</v>
      </c>
      <c r="L335">
        <v>562867.07999999996</v>
      </c>
      <c r="M335">
        <v>2012</v>
      </c>
      <c r="N335">
        <v>10</v>
      </c>
    </row>
    <row r="336" spans="1:14" x14ac:dyDescent="0.3">
      <c r="A336" s="1" t="s">
        <v>37</v>
      </c>
      <c r="B336" s="1" t="s">
        <v>162</v>
      </c>
      <c r="C336" s="1" t="s">
        <v>21</v>
      </c>
      <c r="D336" s="1" t="s">
        <v>22</v>
      </c>
      <c r="E336" s="1" t="s">
        <v>18</v>
      </c>
      <c r="F336" s="2">
        <v>40911</v>
      </c>
      <c r="G336">
        <v>3127</v>
      </c>
      <c r="H336">
        <v>154.06</v>
      </c>
      <c r="I336">
        <v>90.93</v>
      </c>
      <c r="J336">
        <v>481745.62</v>
      </c>
      <c r="K336">
        <v>284338.11</v>
      </c>
      <c r="L336">
        <v>197407.51</v>
      </c>
      <c r="M336">
        <v>2012</v>
      </c>
      <c r="N336">
        <v>1</v>
      </c>
    </row>
    <row r="337" spans="1:14" x14ac:dyDescent="0.3">
      <c r="A337" s="1" t="s">
        <v>37</v>
      </c>
      <c r="B337" s="1" t="s">
        <v>180</v>
      </c>
      <c r="C337" s="1" t="s">
        <v>23</v>
      </c>
      <c r="D337" s="1" t="s">
        <v>17</v>
      </c>
      <c r="E337" s="1" t="s">
        <v>31</v>
      </c>
      <c r="F337" s="2">
        <v>40947</v>
      </c>
      <c r="G337">
        <v>8203</v>
      </c>
      <c r="H337">
        <v>255.28</v>
      </c>
      <c r="I337">
        <v>159.41999999999999</v>
      </c>
      <c r="J337">
        <v>2094061.84</v>
      </c>
      <c r="K337">
        <v>1307722.26</v>
      </c>
      <c r="L337">
        <v>786339.58</v>
      </c>
      <c r="M337">
        <v>2012</v>
      </c>
      <c r="N337">
        <v>2</v>
      </c>
    </row>
    <row r="338" spans="1:14" x14ac:dyDescent="0.3">
      <c r="A338" s="1" t="s">
        <v>14</v>
      </c>
      <c r="B338" s="1" t="s">
        <v>96</v>
      </c>
      <c r="C338" s="1" t="s">
        <v>36</v>
      </c>
      <c r="D338" s="1" t="s">
        <v>17</v>
      </c>
      <c r="E338" s="1" t="s">
        <v>47</v>
      </c>
      <c r="F338" s="2">
        <v>42007</v>
      </c>
      <c r="G338">
        <v>9930</v>
      </c>
      <c r="H338">
        <v>109.28</v>
      </c>
      <c r="I338">
        <v>35.840000000000003</v>
      </c>
      <c r="J338">
        <v>1085150.3999999999</v>
      </c>
      <c r="K338">
        <v>355891.20000000001</v>
      </c>
      <c r="L338">
        <v>729259.2</v>
      </c>
      <c r="M338">
        <v>2015</v>
      </c>
      <c r="N338">
        <v>1</v>
      </c>
    </row>
    <row r="339" spans="1:14" x14ac:dyDescent="0.3">
      <c r="A339" s="1" t="s">
        <v>14</v>
      </c>
      <c r="B339" s="1" t="s">
        <v>74</v>
      </c>
      <c r="C339" s="1" t="s">
        <v>57</v>
      </c>
      <c r="D339" s="1" t="s">
        <v>22</v>
      </c>
      <c r="E339" s="1" t="s">
        <v>47</v>
      </c>
      <c r="F339" s="2">
        <v>41042</v>
      </c>
      <c r="G339">
        <v>1126</v>
      </c>
      <c r="H339">
        <v>81.73</v>
      </c>
      <c r="I339">
        <v>56.67</v>
      </c>
      <c r="J339">
        <v>92027.98</v>
      </c>
      <c r="K339">
        <v>63810.42</v>
      </c>
      <c r="L339">
        <v>28217.56</v>
      </c>
      <c r="M339">
        <v>2012</v>
      </c>
      <c r="N339">
        <v>5</v>
      </c>
    </row>
    <row r="340" spans="1:14" x14ac:dyDescent="0.3">
      <c r="A340" s="1" t="s">
        <v>25</v>
      </c>
      <c r="B340" s="1" t="s">
        <v>181</v>
      </c>
      <c r="C340" s="1" t="s">
        <v>42</v>
      </c>
      <c r="D340" s="1" t="s">
        <v>17</v>
      </c>
      <c r="E340" s="1" t="s">
        <v>47</v>
      </c>
      <c r="F340" s="2">
        <v>40921</v>
      </c>
      <c r="G340">
        <v>6639</v>
      </c>
      <c r="H340">
        <v>152.58000000000001</v>
      </c>
      <c r="I340">
        <v>97.44</v>
      </c>
      <c r="J340">
        <v>1012978.62</v>
      </c>
      <c r="K340">
        <v>646904.16</v>
      </c>
      <c r="L340">
        <v>366074.46</v>
      </c>
      <c r="M340">
        <v>2012</v>
      </c>
      <c r="N340">
        <v>1</v>
      </c>
    </row>
    <row r="341" spans="1:14" x14ac:dyDescent="0.3">
      <c r="A341" s="1" t="s">
        <v>25</v>
      </c>
      <c r="B341" s="1" t="s">
        <v>196</v>
      </c>
      <c r="C341" s="1" t="s">
        <v>27</v>
      </c>
      <c r="D341" s="1" t="s">
        <v>22</v>
      </c>
      <c r="E341" s="1" t="s">
        <v>18</v>
      </c>
      <c r="F341" s="2">
        <v>40754</v>
      </c>
      <c r="G341">
        <v>8349</v>
      </c>
      <c r="H341">
        <v>205.7</v>
      </c>
      <c r="I341">
        <v>117.11</v>
      </c>
      <c r="J341">
        <v>1717389.3</v>
      </c>
      <c r="K341">
        <v>977751.39</v>
      </c>
      <c r="L341">
        <v>739637.91</v>
      </c>
      <c r="M341">
        <v>2011</v>
      </c>
      <c r="N341">
        <v>7</v>
      </c>
    </row>
    <row r="342" spans="1:14" x14ac:dyDescent="0.3">
      <c r="A342" s="1" t="s">
        <v>25</v>
      </c>
      <c r="B342" s="1" t="s">
        <v>184</v>
      </c>
      <c r="C342" s="1" t="s">
        <v>42</v>
      </c>
      <c r="D342" s="1" t="s">
        <v>22</v>
      </c>
      <c r="E342" s="1" t="s">
        <v>24</v>
      </c>
      <c r="F342" s="2">
        <v>42807</v>
      </c>
      <c r="G342">
        <v>167</v>
      </c>
      <c r="H342">
        <v>152.58000000000001</v>
      </c>
      <c r="I342">
        <v>97.44</v>
      </c>
      <c r="J342">
        <v>25480.86</v>
      </c>
      <c r="K342">
        <v>16272.48</v>
      </c>
      <c r="L342">
        <v>9208.3799999999992</v>
      </c>
      <c r="M342">
        <v>2017</v>
      </c>
      <c r="N342">
        <v>3</v>
      </c>
    </row>
    <row r="343" spans="1:14" x14ac:dyDescent="0.3">
      <c r="A343" s="1" t="s">
        <v>32</v>
      </c>
      <c r="B343" s="1" t="s">
        <v>92</v>
      </c>
      <c r="C343" s="1" t="s">
        <v>49</v>
      </c>
      <c r="D343" s="1" t="s">
        <v>22</v>
      </c>
      <c r="E343" s="1" t="s">
        <v>47</v>
      </c>
      <c r="F343" s="2">
        <v>42817</v>
      </c>
      <c r="G343">
        <v>3036</v>
      </c>
      <c r="H343">
        <v>651.21</v>
      </c>
      <c r="I343">
        <v>524.96</v>
      </c>
      <c r="J343">
        <v>1977073.56</v>
      </c>
      <c r="K343">
        <v>1593778.56</v>
      </c>
      <c r="L343">
        <v>383295</v>
      </c>
      <c r="M343">
        <v>2017</v>
      </c>
      <c r="N343">
        <v>3</v>
      </c>
    </row>
    <row r="344" spans="1:14" x14ac:dyDescent="0.3">
      <c r="A344" s="1" t="s">
        <v>25</v>
      </c>
      <c r="B344" s="1" t="s">
        <v>26</v>
      </c>
      <c r="C344" s="1" t="s">
        <v>23</v>
      </c>
      <c r="D344" s="1" t="s">
        <v>17</v>
      </c>
      <c r="E344" s="1" t="s">
        <v>47</v>
      </c>
      <c r="F344" s="2">
        <v>42445</v>
      </c>
      <c r="G344">
        <v>9929</v>
      </c>
      <c r="H344">
        <v>255.28</v>
      </c>
      <c r="I344">
        <v>159.41999999999999</v>
      </c>
      <c r="J344">
        <v>2534675.12</v>
      </c>
      <c r="K344">
        <v>1582881.18</v>
      </c>
      <c r="L344">
        <v>951793.94</v>
      </c>
      <c r="M344">
        <v>2016</v>
      </c>
      <c r="N344">
        <v>3</v>
      </c>
    </row>
    <row r="345" spans="1:14" x14ac:dyDescent="0.3">
      <c r="A345" s="1" t="s">
        <v>28</v>
      </c>
      <c r="B345" s="1" t="s">
        <v>135</v>
      </c>
      <c r="C345" s="1" t="s">
        <v>51</v>
      </c>
      <c r="D345" s="1" t="s">
        <v>17</v>
      </c>
      <c r="E345" s="1" t="s">
        <v>47</v>
      </c>
      <c r="F345" s="2">
        <v>42356</v>
      </c>
      <c r="G345">
        <v>851</v>
      </c>
      <c r="H345">
        <v>47.45</v>
      </c>
      <c r="I345">
        <v>31.79</v>
      </c>
      <c r="J345">
        <v>40379.949999999997</v>
      </c>
      <c r="K345">
        <v>27053.29</v>
      </c>
      <c r="L345">
        <v>13326.66</v>
      </c>
      <c r="M345">
        <v>2015</v>
      </c>
      <c r="N345">
        <v>12</v>
      </c>
    </row>
    <row r="346" spans="1:14" x14ac:dyDescent="0.3">
      <c r="A346" s="1" t="s">
        <v>32</v>
      </c>
      <c r="B346" s="1" t="s">
        <v>141</v>
      </c>
      <c r="C346" s="1" t="s">
        <v>30</v>
      </c>
      <c r="D346" s="1" t="s">
        <v>17</v>
      </c>
      <c r="E346" s="1" t="s">
        <v>31</v>
      </c>
      <c r="F346" s="2">
        <v>40841</v>
      </c>
      <c r="G346">
        <v>7838</v>
      </c>
      <c r="H346">
        <v>9.33</v>
      </c>
      <c r="I346">
        <v>6.92</v>
      </c>
      <c r="J346">
        <v>73128.539999999994</v>
      </c>
      <c r="K346">
        <v>54238.96</v>
      </c>
      <c r="L346">
        <v>18889.580000000002</v>
      </c>
      <c r="M346">
        <v>2011</v>
      </c>
      <c r="N346">
        <v>10</v>
      </c>
    </row>
    <row r="347" spans="1:14" x14ac:dyDescent="0.3">
      <c r="A347" s="1" t="s">
        <v>32</v>
      </c>
      <c r="B347" s="1" t="s">
        <v>94</v>
      </c>
      <c r="C347" s="1" t="s">
        <v>23</v>
      </c>
      <c r="D347" s="1" t="s">
        <v>17</v>
      </c>
      <c r="E347" s="1" t="s">
        <v>31</v>
      </c>
      <c r="F347" s="2">
        <v>40724</v>
      </c>
      <c r="G347">
        <v>9958</v>
      </c>
      <c r="H347">
        <v>255.28</v>
      </c>
      <c r="I347">
        <v>159.41999999999999</v>
      </c>
      <c r="J347">
        <v>2542078.2400000002</v>
      </c>
      <c r="K347">
        <v>1587504.36</v>
      </c>
      <c r="L347">
        <v>954573.88</v>
      </c>
      <c r="M347">
        <v>2011</v>
      </c>
      <c r="N347">
        <v>6</v>
      </c>
    </row>
    <row r="348" spans="1:14" x14ac:dyDescent="0.3">
      <c r="A348" s="1" t="s">
        <v>28</v>
      </c>
      <c r="B348" s="1" t="s">
        <v>72</v>
      </c>
      <c r="C348" s="1" t="s">
        <v>16</v>
      </c>
      <c r="D348" s="1" t="s">
        <v>17</v>
      </c>
      <c r="E348" s="1" t="s">
        <v>31</v>
      </c>
      <c r="F348" s="2">
        <v>42456</v>
      </c>
      <c r="G348">
        <v>8309</v>
      </c>
      <c r="H348">
        <v>437.2</v>
      </c>
      <c r="I348">
        <v>263.33</v>
      </c>
      <c r="J348">
        <v>3632694.8</v>
      </c>
      <c r="K348">
        <v>2188008.9700000002</v>
      </c>
      <c r="L348">
        <v>1444685.83</v>
      </c>
      <c r="M348">
        <v>2016</v>
      </c>
      <c r="N348">
        <v>3</v>
      </c>
    </row>
    <row r="349" spans="1:14" x14ac:dyDescent="0.3">
      <c r="A349" s="1" t="s">
        <v>32</v>
      </c>
      <c r="B349" s="1" t="s">
        <v>136</v>
      </c>
      <c r="C349" s="1" t="s">
        <v>44</v>
      </c>
      <c r="D349" s="1" t="s">
        <v>17</v>
      </c>
      <c r="E349" s="1" t="s">
        <v>18</v>
      </c>
      <c r="F349" s="2">
        <v>42727</v>
      </c>
      <c r="G349">
        <v>1021</v>
      </c>
      <c r="H349">
        <v>668.27</v>
      </c>
      <c r="I349">
        <v>502.54</v>
      </c>
      <c r="J349">
        <v>682303.67</v>
      </c>
      <c r="K349">
        <v>513093.34</v>
      </c>
      <c r="L349">
        <v>169210.33</v>
      </c>
      <c r="M349">
        <v>2016</v>
      </c>
      <c r="N349">
        <v>12</v>
      </c>
    </row>
    <row r="350" spans="1:14" x14ac:dyDescent="0.3">
      <c r="A350" s="1" t="s">
        <v>28</v>
      </c>
      <c r="B350" s="1" t="s">
        <v>110</v>
      </c>
      <c r="C350" s="1" t="s">
        <v>30</v>
      </c>
      <c r="D350" s="1" t="s">
        <v>17</v>
      </c>
      <c r="E350" s="1" t="s">
        <v>18</v>
      </c>
      <c r="F350" s="2">
        <v>41382</v>
      </c>
      <c r="G350">
        <v>8256</v>
      </c>
      <c r="H350">
        <v>9.33</v>
      </c>
      <c r="I350">
        <v>6.92</v>
      </c>
      <c r="J350">
        <v>77028.479999999996</v>
      </c>
      <c r="K350">
        <v>57131.519999999997</v>
      </c>
      <c r="L350">
        <v>19896.96</v>
      </c>
      <c r="M350">
        <v>2013</v>
      </c>
      <c r="N350">
        <v>4</v>
      </c>
    </row>
    <row r="351" spans="1:14" x14ac:dyDescent="0.3">
      <c r="A351" s="1" t="s">
        <v>39</v>
      </c>
      <c r="B351" s="1" t="s">
        <v>194</v>
      </c>
      <c r="C351" s="1" t="s">
        <v>44</v>
      </c>
      <c r="D351" s="1" t="s">
        <v>17</v>
      </c>
      <c r="E351" s="1" t="s">
        <v>47</v>
      </c>
      <c r="F351" s="2">
        <v>42802</v>
      </c>
      <c r="G351">
        <v>7205</v>
      </c>
      <c r="H351">
        <v>668.27</v>
      </c>
      <c r="I351">
        <v>502.54</v>
      </c>
      <c r="J351">
        <v>4814885.3499999996</v>
      </c>
      <c r="K351">
        <v>3620800.7</v>
      </c>
      <c r="L351">
        <v>1194084.6499999999</v>
      </c>
      <c r="M351">
        <v>2017</v>
      </c>
      <c r="N351">
        <v>3</v>
      </c>
    </row>
    <row r="352" spans="1:14" x14ac:dyDescent="0.3">
      <c r="A352" s="1" t="s">
        <v>32</v>
      </c>
      <c r="B352" s="1" t="s">
        <v>78</v>
      </c>
      <c r="C352" s="1" t="s">
        <v>57</v>
      </c>
      <c r="D352" s="1" t="s">
        <v>17</v>
      </c>
      <c r="E352" s="1" t="s">
        <v>18</v>
      </c>
      <c r="F352" s="2">
        <v>40697</v>
      </c>
      <c r="G352">
        <v>7092</v>
      </c>
      <c r="H352">
        <v>81.73</v>
      </c>
      <c r="I352">
        <v>56.67</v>
      </c>
      <c r="J352">
        <v>579629.16</v>
      </c>
      <c r="K352">
        <v>401903.64</v>
      </c>
      <c r="L352">
        <v>177725.52</v>
      </c>
      <c r="M352">
        <v>2011</v>
      </c>
      <c r="N352">
        <v>6</v>
      </c>
    </row>
    <row r="353" spans="1:14" x14ac:dyDescent="0.3">
      <c r="A353" s="1" t="s">
        <v>25</v>
      </c>
      <c r="B353" s="1" t="s">
        <v>125</v>
      </c>
      <c r="C353" s="1" t="s">
        <v>57</v>
      </c>
      <c r="D353" s="1" t="s">
        <v>17</v>
      </c>
      <c r="E353" s="1" t="s">
        <v>31</v>
      </c>
      <c r="F353" s="2">
        <v>41608</v>
      </c>
      <c r="G353">
        <v>4173</v>
      </c>
      <c r="H353">
        <v>81.73</v>
      </c>
      <c r="I353">
        <v>56.67</v>
      </c>
      <c r="J353">
        <v>341059.29</v>
      </c>
      <c r="K353">
        <v>236483.91</v>
      </c>
      <c r="L353">
        <v>104575.38</v>
      </c>
      <c r="M353">
        <v>2013</v>
      </c>
      <c r="N353">
        <v>11</v>
      </c>
    </row>
    <row r="354" spans="1:14" x14ac:dyDescent="0.3">
      <c r="A354" s="1" t="s">
        <v>32</v>
      </c>
      <c r="B354" s="1" t="s">
        <v>83</v>
      </c>
      <c r="C354" s="1" t="s">
        <v>27</v>
      </c>
      <c r="D354" s="1" t="s">
        <v>17</v>
      </c>
      <c r="E354" s="1" t="s">
        <v>24</v>
      </c>
      <c r="F354" s="2">
        <v>41405</v>
      </c>
      <c r="G354">
        <v>6733</v>
      </c>
      <c r="H354">
        <v>205.7</v>
      </c>
      <c r="I354">
        <v>117.11</v>
      </c>
      <c r="J354">
        <v>1384978.1</v>
      </c>
      <c r="K354">
        <v>788501.63</v>
      </c>
      <c r="L354">
        <v>596476.47</v>
      </c>
      <c r="M354">
        <v>2013</v>
      </c>
      <c r="N354">
        <v>5</v>
      </c>
    </row>
    <row r="355" spans="1:14" x14ac:dyDescent="0.3">
      <c r="A355" s="1" t="s">
        <v>32</v>
      </c>
      <c r="B355" s="1" t="s">
        <v>165</v>
      </c>
      <c r="C355" s="1" t="s">
        <v>57</v>
      </c>
      <c r="D355" s="1" t="s">
        <v>22</v>
      </c>
      <c r="E355" s="1" t="s">
        <v>47</v>
      </c>
      <c r="F355" s="2">
        <v>40495</v>
      </c>
      <c r="G355">
        <v>89</v>
      </c>
      <c r="H355">
        <v>81.73</v>
      </c>
      <c r="I355">
        <v>56.67</v>
      </c>
      <c r="J355">
        <v>7273.97</v>
      </c>
      <c r="K355">
        <v>5043.63</v>
      </c>
      <c r="L355">
        <v>2230.34</v>
      </c>
      <c r="M355">
        <v>2010</v>
      </c>
      <c r="N355">
        <v>11</v>
      </c>
    </row>
    <row r="356" spans="1:14" x14ac:dyDescent="0.3">
      <c r="A356" s="1" t="s">
        <v>28</v>
      </c>
      <c r="B356" s="1" t="s">
        <v>45</v>
      </c>
      <c r="C356" s="1" t="s">
        <v>49</v>
      </c>
      <c r="D356" s="1" t="s">
        <v>22</v>
      </c>
      <c r="E356" s="1" t="s">
        <v>31</v>
      </c>
      <c r="F356" s="2">
        <v>42438</v>
      </c>
      <c r="G356">
        <v>1591</v>
      </c>
      <c r="H356">
        <v>651.21</v>
      </c>
      <c r="I356">
        <v>524.96</v>
      </c>
      <c r="J356">
        <v>1036075.11</v>
      </c>
      <c r="K356">
        <v>835211.36</v>
      </c>
      <c r="L356">
        <v>200863.75</v>
      </c>
      <c r="M356">
        <v>2016</v>
      </c>
      <c r="N356">
        <v>3</v>
      </c>
    </row>
    <row r="357" spans="1:14" x14ac:dyDescent="0.3">
      <c r="A357" s="1" t="s">
        <v>32</v>
      </c>
      <c r="B357" s="1" t="s">
        <v>79</v>
      </c>
      <c r="C357" s="1" t="s">
        <v>42</v>
      </c>
      <c r="D357" s="1" t="s">
        <v>17</v>
      </c>
      <c r="E357" s="1" t="s">
        <v>18</v>
      </c>
      <c r="F357" s="2">
        <v>41505</v>
      </c>
      <c r="G357">
        <v>5618</v>
      </c>
      <c r="H357">
        <v>152.58000000000001</v>
      </c>
      <c r="I357">
        <v>97.44</v>
      </c>
      <c r="J357">
        <v>857194.44</v>
      </c>
      <c r="K357">
        <v>547417.92000000004</v>
      </c>
      <c r="L357">
        <v>309776.52</v>
      </c>
      <c r="M357">
        <v>2013</v>
      </c>
      <c r="N357">
        <v>8</v>
      </c>
    </row>
    <row r="358" spans="1:14" x14ac:dyDescent="0.3">
      <c r="A358" s="1" t="s">
        <v>28</v>
      </c>
      <c r="B358" s="1" t="s">
        <v>193</v>
      </c>
      <c r="C358" s="1" t="s">
        <v>51</v>
      </c>
      <c r="D358" s="1" t="s">
        <v>22</v>
      </c>
      <c r="E358" s="1" t="s">
        <v>47</v>
      </c>
      <c r="F358" s="2">
        <v>40652</v>
      </c>
      <c r="G358">
        <v>8581</v>
      </c>
      <c r="H358">
        <v>47.45</v>
      </c>
      <c r="I358">
        <v>31.79</v>
      </c>
      <c r="J358">
        <v>407168.45</v>
      </c>
      <c r="K358">
        <v>272789.99</v>
      </c>
      <c r="L358">
        <v>134378.46</v>
      </c>
      <c r="M358">
        <v>2011</v>
      </c>
      <c r="N358">
        <v>4</v>
      </c>
    </row>
    <row r="359" spans="1:14" x14ac:dyDescent="0.3">
      <c r="A359" s="1" t="s">
        <v>39</v>
      </c>
      <c r="B359" s="1" t="s">
        <v>194</v>
      </c>
      <c r="C359" s="1" t="s">
        <v>23</v>
      </c>
      <c r="D359" s="1" t="s">
        <v>17</v>
      </c>
      <c r="E359" s="1" t="s">
        <v>47</v>
      </c>
      <c r="F359" s="2">
        <v>41840</v>
      </c>
      <c r="G359">
        <v>3923</v>
      </c>
      <c r="H359">
        <v>255.28</v>
      </c>
      <c r="I359">
        <v>159.41999999999999</v>
      </c>
      <c r="J359">
        <v>1001463.44</v>
      </c>
      <c r="K359">
        <v>625404.66</v>
      </c>
      <c r="L359">
        <v>376058.78</v>
      </c>
      <c r="M359">
        <v>2014</v>
      </c>
      <c r="N359">
        <v>7</v>
      </c>
    </row>
    <row r="360" spans="1:14" x14ac:dyDescent="0.3">
      <c r="A360" s="1" t="s">
        <v>14</v>
      </c>
      <c r="B360" s="1" t="s">
        <v>197</v>
      </c>
      <c r="C360" s="1" t="s">
        <v>51</v>
      </c>
      <c r="D360" s="1" t="s">
        <v>22</v>
      </c>
      <c r="E360" s="1" t="s">
        <v>47</v>
      </c>
      <c r="F360" s="2">
        <v>41890</v>
      </c>
      <c r="G360">
        <v>7117</v>
      </c>
      <c r="H360">
        <v>47.45</v>
      </c>
      <c r="I360">
        <v>31.79</v>
      </c>
      <c r="J360">
        <v>337701.65</v>
      </c>
      <c r="K360">
        <v>226249.43</v>
      </c>
      <c r="L360">
        <v>111452.22</v>
      </c>
      <c r="M360">
        <v>2014</v>
      </c>
      <c r="N360">
        <v>9</v>
      </c>
    </row>
    <row r="361" spans="1:14" x14ac:dyDescent="0.3">
      <c r="A361" s="1" t="s">
        <v>32</v>
      </c>
      <c r="B361" s="1" t="s">
        <v>133</v>
      </c>
      <c r="C361" s="1" t="s">
        <v>44</v>
      </c>
      <c r="D361" s="1" t="s">
        <v>22</v>
      </c>
      <c r="E361" s="1" t="s">
        <v>24</v>
      </c>
      <c r="F361" s="2">
        <v>42159</v>
      </c>
      <c r="G361">
        <v>668</v>
      </c>
      <c r="H361">
        <v>668.27</v>
      </c>
      <c r="I361">
        <v>502.54</v>
      </c>
      <c r="J361">
        <v>446404.36</v>
      </c>
      <c r="K361">
        <v>335696.72</v>
      </c>
      <c r="L361">
        <v>110707.64</v>
      </c>
      <c r="M361">
        <v>2015</v>
      </c>
      <c r="N361">
        <v>6</v>
      </c>
    </row>
    <row r="362" spans="1:14" x14ac:dyDescent="0.3">
      <c r="A362" s="1" t="s">
        <v>32</v>
      </c>
      <c r="B362" s="1" t="s">
        <v>141</v>
      </c>
      <c r="C362" s="1" t="s">
        <v>27</v>
      </c>
      <c r="D362" s="1" t="s">
        <v>17</v>
      </c>
      <c r="E362" s="1" t="s">
        <v>18</v>
      </c>
      <c r="F362" s="2">
        <v>41627</v>
      </c>
      <c r="G362">
        <v>9113</v>
      </c>
      <c r="H362">
        <v>205.7</v>
      </c>
      <c r="I362">
        <v>117.11</v>
      </c>
      <c r="J362">
        <v>1874544.1</v>
      </c>
      <c r="K362">
        <v>1067223.43</v>
      </c>
      <c r="L362">
        <v>807320.67</v>
      </c>
      <c r="M362">
        <v>2013</v>
      </c>
      <c r="N362">
        <v>12</v>
      </c>
    </row>
    <row r="363" spans="1:14" x14ac:dyDescent="0.3">
      <c r="A363" s="1" t="s">
        <v>14</v>
      </c>
      <c r="B363" s="1" t="s">
        <v>197</v>
      </c>
      <c r="C363" s="1" t="s">
        <v>27</v>
      </c>
      <c r="D363" s="1" t="s">
        <v>17</v>
      </c>
      <c r="E363" s="1" t="s">
        <v>18</v>
      </c>
      <c r="F363" s="2">
        <v>41047</v>
      </c>
      <c r="G363">
        <v>4019</v>
      </c>
      <c r="H363">
        <v>205.7</v>
      </c>
      <c r="I363">
        <v>117.11</v>
      </c>
      <c r="J363">
        <v>826708.3</v>
      </c>
      <c r="K363">
        <v>470665.09</v>
      </c>
      <c r="L363">
        <v>356043.21</v>
      </c>
      <c r="M363">
        <v>2012</v>
      </c>
      <c r="N363">
        <v>5</v>
      </c>
    </row>
    <row r="364" spans="1:14" x14ac:dyDescent="0.3">
      <c r="A364" s="1" t="s">
        <v>39</v>
      </c>
      <c r="B364" s="1" t="s">
        <v>114</v>
      </c>
      <c r="C364" s="1" t="s">
        <v>16</v>
      </c>
      <c r="D364" s="1" t="s">
        <v>17</v>
      </c>
      <c r="E364" s="1" t="s">
        <v>24</v>
      </c>
      <c r="F364" s="2">
        <v>41559</v>
      </c>
      <c r="G364">
        <v>8984</v>
      </c>
      <c r="H364">
        <v>437.2</v>
      </c>
      <c r="I364">
        <v>263.33</v>
      </c>
      <c r="J364">
        <v>3927804.8</v>
      </c>
      <c r="K364">
        <v>2365756.7200000002</v>
      </c>
      <c r="L364">
        <v>1562048.08</v>
      </c>
      <c r="M364">
        <v>2013</v>
      </c>
      <c r="N364">
        <v>10</v>
      </c>
    </row>
    <row r="365" spans="1:14" x14ac:dyDescent="0.3">
      <c r="A365" s="1" t="s">
        <v>39</v>
      </c>
      <c r="B365" s="1" t="s">
        <v>124</v>
      </c>
      <c r="C365" s="1" t="s">
        <v>30</v>
      </c>
      <c r="D365" s="1" t="s">
        <v>22</v>
      </c>
      <c r="E365" s="1" t="s">
        <v>47</v>
      </c>
      <c r="F365" s="2">
        <v>40545</v>
      </c>
      <c r="G365">
        <v>4638</v>
      </c>
      <c r="H365">
        <v>9.33</v>
      </c>
      <c r="I365">
        <v>6.92</v>
      </c>
      <c r="J365">
        <v>43272.54</v>
      </c>
      <c r="K365">
        <v>32094.959999999999</v>
      </c>
      <c r="L365">
        <v>11177.58</v>
      </c>
      <c r="M365">
        <v>2011</v>
      </c>
      <c r="N365">
        <v>1</v>
      </c>
    </row>
    <row r="366" spans="1:14" x14ac:dyDescent="0.3">
      <c r="A366" s="1" t="s">
        <v>37</v>
      </c>
      <c r="B366" s="1" t="s">
        <v>105</v>
      </c>
      <c r="C366" s="1" t="s">
        <v>44</v>
      </c>
      <c r="D366" s="1" t="s">
        <v>17</v>
      </c>
      <c r="E366" s="1" t="s">
        <v>47</v>
      </c>
      <c r="F366" s="2">
        <v>41307</v>
      </c>
      <c r="G366">
        <v>3642</v>
      </c>
      <c r="H366">
        <v>668.27</v>
      </c>
      <c r="I366">
        <v>502.54</v>
      </c>
      <c r="J366">
        <v>2433839.34</v>
      </c>
      <c r="K366">
        <v>1830250.68</v>
      </c>
      <c r="L366">
        <v>603588.66</v>
      </c>
      <c r="M366">
        <v>2013</v>
      </c>
      <c r="N366">
        <v>2</v>
      </c>
    </row>
    <row r="367" spans="1:14" x14ac:dyDescent="0.3">
      <c r="A367" s="1" t="s">
        <v>19</v>
      </c>
      <c r="B367" s="1" t="s">
        <v>50</v>
      </c>
      <c r="C367" s="1" t="s">
        <v>23</v>
      </c>
      <c r="D367" s="1" t="s">
        <v>17</v>
      </c>
      <c r="E367" s="1" t="s">
        <v>31</v>
      </c>
      <c r="F367" s="2">
        <v>40621</v>
      </c>
      <c r="G367">
        <v>5689</v>
      </c>
      <c r="H367">
        <v>255.28</v>
      </c>
      <c r="I367">
        <v>159.41999999999999</v>
      </c>
      <c r="J367">
        <v>1452287.92</v>
      </c>
      <c r="K367">
        <v>906940.38</v>
      </c>
      <c r="L367">
        <v>545347.54</v>
      </c>
      <c r="M367">
        <v>2011</v>
      </c>
      <c r="N367">
        <v>3</v>
      </c>
    </row>
    <row r="368" spans="1:14" x14ac:dyDescent="0.3">
      <c r="A368" s="1" t="s">
        <v>32</v>
      </c>
      <c r="B368" s="1" t="s">
        <v>94</v>
      </c>
      <c r="C368" s="1" t="s">
        <v>57</v>
      </c>
      <c r="D368" s="1" t="s">
        <v>17</v>
      </c>
      <c r="E368" s="1" t="s">
        <v>24</v>
      </c>
      <c r="F368" s="2">
        <v>41185</v>
      </c>
      <c r="G368">
        <v>2503</v>
      </c>
      <c r="H368">
        <v>81.73</v>
      </c>
      <c r="I368">
        <v>56.67</v>
      </c>
      <c r="J368">
        <v>204570.19</v>
      </c>
      <c r="K368">
        <v>141845.01</v>
      </c>
      <c r="L368">
        <v>62725.18</v>
      </c>
      <c r="M368">
        <v>2012</v>
      </c>
      <c r="N368">
        <v>10</v>
      </c>
    </row>
    <row r="369" spans="1:14" x14ac:dyDescent="0.3">
      <c r="A369" s="1" t="s">
        <v>14</v>
      </c>
      <c r="B369" s="1" t="s">
        <v>74</v>
      </c>
      <c r="C369" s="1" t="s">
        <v>51</v>
      </c>
      <c r="D369" s="1" t="s">
        <v>22</v>
      </c>
      <c r="E369" s="1" t="s">
        <v>24</v>
      </c>
      <c r="F369" s="2">
        <v>41935</v>
      </c>
      <c r="G369">
        <v>2838</v>
      </c>
      <c r="H369">
        <v>47.45</v>
      </c>
      <c r="I369">
        <v>31.79</v>
      </c>
      <c r="J369">
        <v>134663.1</v>
      </c>
      <c r="K369">
        <v>90220.02</v>
      </c>
      <c r="L369">
        <v>44443.08</v>
      </c>
      <c r="M369">
        <v>2014</v>
      </c>
      <c r="N369">
        <v>10</v>
      </c>
    </row>
    <row r="370" spans="1:14" x14ac:dyDescent="0.3">
      <c r="A370" s="1" t="s">
        <v>28</v>
      </c>
      <c r="B370" s="1" t="s">
        <v>188</v>
      </c>
      <c r="C370" s="1" t="s">
        <v>23</v>
      </c>
      <c r="D370" s="1" t="s">
        <v>22</v>
      </c>
      <c r="E370" s="1" t="s">
        <v>31</v>
      </c>
      <c r="F370" s="2">
        <v>42197</v>
      </c>
      <c r="G370">
        <v>7480</v>
      </c>
      <c r="H370">
        <v>255.28</v>
      </c>
      <c r="I370">
        <v>159.41999999999999</v>
      </c>
      <c r="J370">
        <v>1909494.4</v>
      </c>
      <c r="K370">
        <v>1192461.6000000001</v>
      </c>
      <c r="L370">
        <v>717032.8</v>
      </c>
      <c r="M370">
        <v>2015</v>
      </c>
      <c r="N370">
        <v>7</v>
      </c>
    </row>
    <row r="371" spans="1:14" x14ac:dyDescent="0.3">
      <c r="A371" s="1" t="s">
        <v>32</v>
      </c>
      <c r="B371" s="1" t="s">
        <v>55</v>
      </c>
      <c r="C371" s="1" t="s">
        <v>27</v>
      </c>
      <c r="D371" s="1" t="s">
        <v>22</v>
      </c>
      <c r="E371" s="1" t="s">
        <v>47</v>
      </c>
      <c r="F371" s="2">
        <v>40304</v>
      </c>
      <c r="G371">
        <v>4247</v>
      </c>
      <c r="H371">
        <v>205.7</v>
      </c>
      <c r="I371">
        <v>117.11</v>
      </c>
      <c r="J371">
        <v>873607.9</v>
      </c>
      <c r="K371">
        <v>497366.17</v>
      </c>
      <c r="L371">
        <v>376241.73</v>
      </c>
      <c r="M371">
        <v>2010</v>
      </c>
      <c r="N371">
        <v>5</v>
      </c>
    </row>
    <row r="372" spans="1:14" x14ac:dyDescent="0.3">
      <c r="A372" s="1" t="s">
        <v>25</v>
      </c>
      <c r="B372" s="1" t="s">
        <v>58</v>
      </c>
      <c r="C372" s="1" t="s">
        <v>21</v>
      </c>
      <c r="D372" s="1" t="s">
        <v>22</v>
      </c>
      <c r="E372" s="1" t="s">
        <v>24</v>
      </c>
      <c r="F372" s="2">
        <v>40509</v>
      </c>
      <c r="G372">
        <v>2988</v>
      </c>
      <c r="H372">
        <v>154.06</v>
      </c>
      <c r="I372">
        <v>90.93</v>
      </c>
      <c r="J372">
        <v>460331.28</v>
      </c>
      <c r="K372">
        <v>271698.84000000003</v>
      </c>
      <c r="L372">
        <v>188632.44</v>
      </c>
      <c r="M372">
        <v>2010</v>
      </c>
      <c r="N372">
        <v>11</v>
      </c>
    </row>
    <row r="373" spans="1:14" x14ac:dyDescent="0.3">
      <c r="A373" s="1" t="s">
        <v>37</v>
      </c>
      <c r="B373" s="1" t="s">
        <v>186</v>
      </c>
      <c r="C373" s="1" t="s">
        <v>36</v>
      </c>
      <c r="D373" s="1" t="s">
        <v>17</v>
      </c>
      <c r="E373" s="1" t="s">
        <v>47</v>
      </c>
      <c r="F373" s="2">
        <v>40538</v>
      </c>
      <c r="G373">
        <v>582</v>
      </c>
      <c r="H373">
        <v>109.28</v>
      </c>
      <c r="I373">
        <v>35.840000000000003</v>
      </c>
      <c r="J373">
        <v>63600.959999999999</v>
      </c>
      <c r="K373">
        <v>20858.88</v>
      </c>
      <c r="L373">
        <v>42742.080000000002</v>
      </c>
      <c r="M373">
        <v>2010</v>
      </c>
      <c r="N373">
        <v>12</v>
      </c>
    </row>
    <row r="374" spans="1:14" x14ac:dyDescent="0.3">
      <c r="A374" s="1" t="s">
        <v>14</v>
      </c>
      <c r="B374" s="1" t="s">
        <v>185</v>
      </c>
      <c r="C374" s="1" t="s">
        <v>16</v>
      </c>
      <c r="D374" s="1" t="s">
        <v>22</v>
      </c>
      <c r="E374" s="1" t="s">
        <v>47</v>
      </c>
      <c r="F374" s="2">
        <v>41273</v>
      </c>
      <c r="G374">
        <v>5940</v>
      </c>
      <c r="H374">
        <v>437.2</v>
      </c>
      <c r="I374">
        <v>263.33</v>
      </c>
      <c r="J374">
        <v>2596968</v>
      </c>
      <c r="K374">
        <v>1564180.2</v>
      </c>
      <c r="L374">
        <v>1032787.8</v>
      </c>
      <c r="M374">
        <v>2012</v>
      </c>
      <c r="N374">
        <v>12</v>
      </c>
    </row>
    <row r="375" spans="1:14" x14ac:dyDescent="0.3">
      <c r="A375" s="1" t="s">
        <v>39</v>
      </c>
      <c r="B375" s="1" t="s">
        <v>54</v>
      </c>
      <c r="C375" s="1" t="s">
        <v>57</v>
      </c>
      <c r="D375" s="1" t="s">
        <v>22</v>
      </c>
      <c r="E375" s="1" t="s">
        <v>18</v>
      </c>
      <c r="F375" s="2">
        <v>42603</v>
      </c>
      <c r="G375">
        <v>5005</v>
      </c>
      <c r="H375">
        <v>81.73</v>
      </c>
      <c r="I375">
        <v>56.67</v>
      </c>
      <c r="J375">
        <v>409058.65</v>
      </c>
      <c r="K375">
        <v>283633.34999999998</v>
      </c>
      <c r="L375">
        <v>125425.3</v>
      </c>
      <c r="M375">
        <v>2016</v>
      </c>
      <c r="N375">
        <v>8</v>
      </c>
    </row>
    <row r="376" spans="1:14" x14ac:dyDescent="0.3">
      <c r="A376" s="1" t="s">
        <v>32</v>
      </c>
      <c r="B376" s="1" t="s">
        <v>165</v>
      </c>
      <c r="C376" s="1" t="s">
        <v>57</v>
      </c>
      <c r="D376" s="1" t="s">
        <v>22</v>
      </c>
      <c r="E376" s="1" t="s">
        <v>18</v>
      </c>
      <c r="F376" s="2">
        <v>42038</v>
      </c>
      <c r="G376">
        <v>5751</v>
      </c>
      <c r="H376">
        <v>81.73</v>
      </c>
      <c r="I376">
        <v>56.67</v>
      </c>
      <c r="J376">
        <v>470029.23</v>
      </c>
      <c r="K376">
        <v>325909.17</v>
      </c>
      <c r="L376">
        <v>144120.06</v>
      </c>
      <c r="M376">
        <v>2015</v>
      </c>
      <c r="N376">
        <v>2</v>
      </c>
    </row>
    <row r="377" spans="1:14" x14ac:dyDescent="0.3">
      <c r="A377" s="1" t="s">
        <v>37</v>
      </c>
      <c r="B377" s="1" t="s">
        <v>190</v>
      </c>
      <c r="C377" s="1" t="s">
        <v>27</v>
      </c>
      <c r="D377" s="1" t="s">
        <v>17</v>
      </c>
      <c r="E377" s="1" t="s">
        <v>47</v>
      </c>
      <c r="F377" s="2">
        <v>41627</v>
      </c>
      <c r="G377">
        <v>3181</v>
      </c>
      <c r="H377">
        <v>205.7</v>
      </c>
      <c r="I377">
        <v>117.11</v>
      </c>
      <c r="J377">
        <v>654331.69999999995</v>
      </c>
      <c r="K377">
        <v>372526.91</v>
      </c>
      <c r="L377">
        <v>281804.78999999998</v>
      </c>
      <c r="M377">
        <v>2013</v>
      </c>
      <c r="N377">
        <v>12</v>
      </c>
    </row>
    <row r="378" spans="1:14" x14ac:dyDescent="0.3">
      <c r="A378" s="1" t="s">
        <v>37</v>
      </c>
      <c r="B378" s="1" t="s">
        <v>59</v>
      </c>
      <c r="C378" s="1" t="s">
        <v>60</v>
      </c>
      <c r="D378" s="1" t="s">
        <v>22</v>
      </c>
      <c r="E378" s="1" t="s">
        <v>47</v>
      </c>
      <c r="F378" s="2">
        <v>41041</v>
      </c>
      <c r="G378">
        <v>4334</v>
      </c>
      <c r="H378">
        <v>421.89</v>
      </c>
      <c r="I378">
        <v>364.69</v>
      </c>
      <c r="J378">
        <v>1828471.26</v>
      </c>
      <c r="K378">
        <v>1580566.46</v>
      </c>
      <c r="L378">
        <v>247904.8</v>
      </c>
      <c r="M378">
        <v>2012</v>
      </c>
      <c r="N378">
        <v>5</v>
      </c>
    </row>
    <row r="379" spans="1:14" x14ac:dyDescent="0.3">
      <c r="A379" s="1" t="s">
        <v>28</v>
      </c>
      <c r="B379" s="1" t="s">
        <v>198</v>
      </c>
      <c r="C379" s="1" t="s">
        <v>60</v>
      </c>
      <c r="D379" s="1" t="s">
        <v>17</v>
      </c>
      <c r="E379" s="1" t="s">
        <v>18</v>
      </c>
      <c r="F379" s="2">
        <v>41726</v>
      </c>
      <c r="G379">
        <v>3275</v>
      </c>
      <c r="H379">
        <v>421.89</v>
      </c>
      <c r="I379">
        <v>364.69</v>
      </c>
      <c r="J379">
        <v>1381689.75</v>
      </c>
      <c r="K379">
        <v>1194359.75</v>
      </c>
      <c r="L379">
        <v>187330</v>
      </c>
      <c r="M379">
        <v>2014</v>
      </c>
      <c r="N379">
        <v>3</v>
      </c>
    </row>
    <row r="380" spans="1:14" x14ac:dyDescent="0.3">
      <c r="A380" s="1" t="s">
        <v>37</v>
      </c>
      <c r="B380" s="1" t="s">
        <v>108</v>
      </c>
      <c r="C380" s="1" t="s">
        <v>57</v>
      </c>
      <c r="D380" s="1" t="s">
        <v>17</v>
      </c>
      <c r="E380" s="1" t="s">
        <v>24</v>
      </c>
      <c r="F380" s="2">
        <v>42746</v>
      </c>
      <c r="G380">
        <v>6103</v>
      </c>
      <c r="H380">
        <v>81.73</v>
      </c>
      <c r="I380">
        <v>56.67</v>
      </c>
      <c r="J380">
        <v>498798.19</v>
      </c>
      <c r="K380">
        <v>345857.01</v>
      </c>
      <c r="L380">
        <v>152941.18</v>
      </c>
      <c r="M380">
        <v>2017</v>
      </c>
      <c r="N380">
        <v>1</v>
      </c>
    </row>
    <row r="381" spans="1:14" x14ac:dyDescent="0.3">
      <c r="A381" s="1" t="s">
        <v>32</v>
      </c>
      <c r="B381" s="1" t="s">
        <v>68</v>
      </c>
      <c r="C381" s="1" t="s">
        <v>23</v>
      </c>
      <c r="D381" s="1" t="s">
        <v>22</v>
      </c>
      <c r="E381" s="1" t="s">
        <v>18</v>
      </c>
      <c r="F381" s="2">
        <v>42176</v>
      </c>
      <c r="G381">
        <v>5949</v>
      </c>
      <c r="H381">
        <v>255.28</v>
      </c>
      <c r="I381">
        <v>159.41999999999999</v>
      </c>
      <c r="J381">
        <v>1518660.72</v>
      </c>
      <c r="K381">
        <v>948389.58</v>
      </c>
      <c r="L381">
        <v>570271.14</v>
      </c>
      <c r="M381">
        <v>2015</v>
      </c>
      <c r="N381">
        <v>6</v>
      </c>
    </row>
    <row r="382" spans="1:14" x14ac:dyDescent="0.3">
      <c r="A382" s="1" t="s">
        <v>25</v>
      </c>
      <c r="B382" s="1" t="s">
        <v>199</v>
      </c>
      <c r="C382" s="1" t="s">
        <v>16</v>
      </c>
      <c r="D382" s="1" t="s">
        <v>17</v>
      </c>
      <c r="E382" s="1" t="s">
        <v>31</v>
      </c>
      <c r="F382" s="2">
        <v>41242</v>
      </c>
      <c r="G382">
        <v>7974</v>
      </c>
      <c r="H382">
        <v>437.2</v>
      </c>
      <c r="I382">
        <v>263.33</v>
      </c>
      <c r="J382">
        <v>3486232.8</v>
      </c>
      <c r="K382">
        <v>2099793.42</v>
      </c>
      <c r="L382">
        <v>1386439.38</v>
      </c>
      <c r="M382">
        <v>2012</v>
      </c>
      <c r="N382">
        <v>11</v>
      </c>
    </row>
    <row r="383" spans="1:14" x14ac:dyDescent="0.3">
      <c r="A383" s="1" t="s">
        <v>32</v>
      </c>
      <c r="B383" s="1" t="s">
        <v>200</v>
      </c>
      <c r="C383" s="1" t="s">
        <v>21</v>
      </c>
      <c r="D383" s="1" t="s">
        <v>22</v>
      </c>
      <c r="E383" s="1" t="s">
        <v>31</v>
      </c>
      <c r="F383" s="2">
        <v>40179</v>
      </c>
      <c r="G383">
        <v>4369</v>
      </c>
      <c r="H383">
        <v>154.06</v>
      </c>
      <c r="I383">
        <v>90.93</v>
      </c>
      <c r="J383">
        <v>673088.14</v>
      </c>
      <c r="K383">
        <v>397273.17</v>
      </c>
      <c r="L383">
        <v>275814.96999999997</v>
      </c>
      <c r="M383">
        <v>2010</v>
      </c>
      <c r="N383">
        <v>1</v>
      </c>
    </row>
    <row r="384" spans="1:14" x14ac:dyDescent="0.3">
      <c r="A384" s="1" t="s">
        <v>14</v>
      </c>
      <c r="B384" s="1" t="s">
        <v>71</v>
      </c>
      <c r="C384" s="1" t="s">
        <v>60</v>
      </c>
      <c r="D384" s="1" t="s">
        <v>22</v>
      </c>
      <c r="E384" s="1" t="s">
        <v>31</v>
      </c>
      <c r="F384" s="2">
        <v>42375</v>
      </c>
      <c r="G384">
        <v>9359</v>
      </c>
      <c r="H384">
        <v>421.89</v>
      </c>
      <c r="I384">
        <v>364.69</v>
      </c>
      <c r="J384">
        <v>3948468.51</v>
      </c>
      <c r="K384">
        <v>3413133.71</v>
      </c>
      <c r="L384">
        <v>535334.80000000005</v>
      </c>
      <c r="M384">
        <v>2016</v>
      </c>
      <c r="N384">
        <v>1</v>
      </c>
    </row>
    <row r="385" spans="1:14" x14ac:dyDescent="0.3">
      <c r="A385" s="1" t="s">
        <v>28</v>
      </c>
      <c r="B385" s="1" t="s">
        <v>167</v>
      </c>
      <c r="C385" s="1" t="s">
        <v>51</v>
      </c>
      <c r="D385" s="1" t="s">
        <v>22</v>
      </c>
      <c r="E385" s="1" t="s">
        <v>18</v>
      </c>
      <c r="F385" s="2">
        <v>41926</v>
      </c>
      <c r="G385">
        <v>4199</v>
      </c>
      <c r="H385">
        <v>47.45</v>
      </c>
      <c r="I385">
        <v>31.79</v>
      </c>
      <c r="J385">
        <v>199242.55</v>
      </c>
      <c r="K385">
        <v>133486.21</v>
      </c>
      <c r="L385">
        <v>65756.34</v>
      </c>
      <c r="M385">
        <v>2014</v>
      </c>
      <c r="N385">
        <v>10</v>
      </c>
    </row>
    <row r="386" spans="1:14" x14ac:dyDescent="0.3">
      <c r="A386" s="1" t="s">
        <v>14</v>
      </c>
      <c r="B386" s="1" t="s">
        <v>185</v>
      </c>
      <c r="C386" s="1" t="s">
        <v>49</v>
      </c>
      <c r="D386" s="1" t="s">
        <v>17</v>
      </c>
      <c r="E386" s="1" t="s">
        <v>24</v>
      </c>
      <c r="F386" s="2">
        <v>41617</v>
      </c>
      <c r="G386">
        <v>2173</v>
      </c>
      <c r="H386">
        <v>651.21</v>
      </c>
      <c r="I386">
        <v>524.96</v>
      </c>
      <c r="J386">
        <v>1415079.33</v>
      </c>
      <c r="K386">
        <v>1140738.08</v>
      </c>
      <c r="L386">
        <v>274341.25</v>
      </c>
      <c r="M386">
        <v>2013</v>
      </c>
      <c r="N386">
        <v>12</v>
      </c>
    </row>
    <row r="387" spans="1:14" x14ac:dyDescent="0.3">
      <c r="A387" s="1" t="s">
        <v>25</v>
      </c>
      <c r="B387" s="1" t="s">
        <v>107</v>
      </c>
      <c r="C387" s="1" t="s">
        <v>27</v>
      </c>
      <c r="D387" s="1" t="s">
        <v>17</v>
      </c>
      <c r="E387" s="1" t="s">
        <v>18</v>
      </c>
      <c r="F387" s="2">
        <v>40470</v>
      </c>
      <c r="G387">
        <v>3601</v>
      </c>
      <c r="H387">
        <v>205.7</v>
      </c>
      <c r="I387">
        <v>117.11</v>
      </c>
      <c r="J387">
        <v>740725.7</v>
      </c>
      <c r="K387">
        <v>421713.11</v>
      </c>
      <c r="L387">
        <v>319012.59000000003</v>
      </c>
      <c r="M387">
        <v>2010</v>
      </c>
      <c r="N387">
        <v>10</v>
      </c>
    </row>
    <row r="388" spans="1:14" x14ac:dyDescent="0.3">
      <c r="A388" s="1" t="s">
        <v>28</v>
      </c>
      <c r="B388" s="1" t="s">
        <v>110</v>
      </c>
      <c r="C388" s="1" t="s">
        <v>57</v>
      </c>
      <c r="D388" s="1" t="s">
        <v>17</v>
      </c>
      <c r="E388" s="1" t="s">
        <v>18</v>
      </c>
      <c r="F388" s="2">
        <v>40665</v>
      </c>
      <c r="G388">
        <v>830</v>
      </c>
      <c r="H388">
        <v>81.73</v>
      </c>
      <c r="I388">
        <v>56.67</v>
      </c>
      <c r="J388">
        <v>67835.899999999994</v>
      </c>
      <c r="K388">
        <v>47036.1</v>
      </c>
      <c r="L388">
        <v>20799.8</v>
      </c>
      <c r="M388">
        <v>2011</v>
      </c>
      <c r="N388">
        <v>5</v>
      </c>
    </row>
    <row r="389" spans="1:14" x14ac:dyDescent="0.3">
      <c r="A389" s="1" t="s">
        <v>39</v>
      </c>
      <c r="B389" s="1" t="s">
        <v>40</v>
      </c>
      <c r="C389" s="1" t="s">
        <v>42</v>
      </c>
      <c r="D389" s="1" t="s">
        <v>22</v>
      </c>
      <c r="E389" s="1" t="s">
        <v>31</v>
      </c>
      <c r="F389" s="2">
        <v>40619</v>
      </c>
      <c r="G389">
        <v>3241</v>
      </c>
      <c r="H389">
        <v>152.58000000000001</v>
      </c>
      <c r="I389">
        <v>97.44</v>
      </c>
      <c r="J389">
        <v>494511.78</v>
      </c>
      <c r="K389">
        <v>315803.03999999998</v>
      </c>
      <c r="L389">
        <v>178708.74</v>
      </c>
      <c r="M389">
        <v>2011</v>
      </c>
      <c r="N389">
        <v>3</v>
      </c>
    </row>
    <row r="390" spans="1:14" x14ac:dyDescent="0.3">
      <c r="A390" s="1" t="s">
        <v>32</v>
      </c>
      <c r="B390" s="1" t="s">
        <v>131</v>
      </c>
      <c r="C390" s="1" t="s">
        <v>49</v>
      </c>
      <c r="D390" s="1" t="s">
        <v>17</v>
      </c>
      <c r="E390" s="1" t="s">
        <v>31</v>
      </c>
      <c r="F390" s="2">
        <v>41906</v>
      </c>
      <c r="G390">
        <v>2244</v>
      </c>
      <c r="H390">
        <v>651.21</v>
      </c>
      <c r="I390">
        <v>524.96</v>
      </c>
      <c r="J390">
        <v>1461315.24</v>
      </c>
      <c r="K390">
        <v>1178010.24</v>
      </c>
      <c r="L390">
        <v>283305</v>
      </c>
      <c r="M390">
        <v>2014</v>
      </c>
      <c r="N390">
        <v>9</v>
      </c>
    </row>
    <row r="391" spans="1:14" x14ac:dyDescent="0.3">
      <c r="A391" s="1" t="s">
        <v>14</v>
      </c>
      <c r="B391" s="1" t="s">
        <v>99</v>
      </c>
      <c r="C391" s="1" t="s">
        <v>27</v>
      </c>
      <c r="D391" s="1" t="s">
        <v>22</v>
      </c>
      <c r="E391" s="1" t="s">
        <v>31</v>
      </c>
      <c r="F391" s="2">
        <v>42339</v>
      </c>
      <c r="G391">
        <v>6283</v>
      </c>
      <c r="H391">
        <v>205.7</v>
      </c>
      <c r="I391">
        <v>117.11</v>
      </c>
      <c r="J391">
        <v>1292413.1000000001</v>
      </c>
      <c r="K391">
        <v>735802.13</v>
      </c>
      <c r="L391">
        <v>556610.97</v>
      </c>
      <c r="M391">
        <v>2015</v>
      </c>
      <c r="N391">
        <v>12</v>
      </c>
    </row>
    <row r="392" spans="1:14" x14ac:dyDescent="0.3">
      <c r="A392" s="1" t="s">
        <v>32</v>
      </c>
      <c r="B392" s="1" t="s">
        <v>178</v>
      </c>
      <c r="C392" s="1" t="s">
        <v>27</v>
      </c>
      <c r="D392" s="1" t="s">
        <v>17</v>
      </c>
      <c r="E392" s="1" t="s">
        <v>47</v>
      </c>
      <c r="F392" s="2">
        <v>42888</v>
      </c>
      <c r="G392">
        <v>5829</v>
      </c>
      <c r="H392">
        <v>205.7</v>
      </c>
      <c r="I392">
        <v>117.11</v>
      </c>
      <c r="J392">
        <v>1199025.3</v>
      </c>
      <c r="K392">
        <v>682634.19</v>
      </c>
      <c r="L392">
        <v>516391.11</v>
      </c>
      <c r="M392">
        <v>2017</v>
      </c>
      <c r="N392">
        <v>6</v>
      </c>
    </row>
    <row r="393" spans="1:14" x14ac:dyDescent="0.3">
      <c r="A393" s="1" t="s">
        <v>14</v>
      </c>
      <c r="B393" s="1" t="s">
        <v>96</v>
      </c>
      <c r="C393" s="1" t="s">
        <v>16</v>
      </c>
      <c r="D393" s="1" t="s">
        <v>22</v>
      </c>
      <c r="E393" s="1" t="s">
        <v>18</v>
      </c>
      <c r="F393" s="2">
        <v>40759</v>
      </c>
      <c r="G393">
        <v>8390</v>
      </c>
      <c r="H393">
        <v>437.2</v>
      </c>
      <c r="I393">
        <v>263.33</v>
      </c>
      <c r="J393">
        <v>3668108</v>
      </c>
      <c r="K393">
        <v>2209338.7000000002</v>
      </c>
      <c r="L393">
        <v>1458769.3</v>
      </c>
      <c r="M393">
        <v>2011</v>
      </c>
      <c r="N393">
        <v>8</v>
      </c>
    </row>
    <row r="394" spans="1:14" x14ac:dyDescent="0.3">
      <c r="A394" s="1" t="s">
        <v>39</v>
      </c>
      <c r="B394" s="1" t="s">
        <v>109</v>
      </c>
      <c r="C394" s="1" t="s">
        <v>60</v>
      </c>
      <c r="D394" s="1" t="s">
        <v>17</v>
      </c>
      <c r="E394" s="1" t="s">
        <v>24</v>
      </c>
      <c r="F394" s="2">
        <v>41849</v>
      </c>
      <c r="G394">
        <v>3499</v>
      </c>
      <c r="H394">
        <v>421.89</v>
      </c>
      <c r="I394">
        <v>364.69</v>
      </c>
      <c r="J394">
        <v>1476193.11</v>
      </c>
      <c r="K394">
        <v>1276050.31</v>
      </c>
      <c r="L394">
        <v>200142.8</v>
      </c>
      <c r="M394">
        <v>2014</v>
      </c>
      <c r="N394">
        <v>7</v>
      </c>
    </row>
    <row r="395" spans="1:14" x14ac:dyDescent="0.3">
      <c r="A395" s="1" t="s">
        <v>32</v>
      </c>
      <c r="B395" s="1" t="s">
        <v>169</v>
      </c>
      <c r="C395" s="1" t="s">
        <v>60</v>
      </c>
      <c r="D395" s="1" t="s">
        <v>22</v>
      </c>
      <c r="E395" s="1" t="s">
        <v>47</v>
      </c>
      <c r="F395" s="2">
        <v>42761</v>
      </c>
      <c r="G395">
        <v>7726</v>
      </c>
      <c r="H395">
        <v>421.89</v>
      </c>
      <c r="I395">
        <v>364.69</v>
      </c>
      <c r="J395">
        <v>3259522.14</v>
      </c>
      <c r="K395">
        <v>2817594.94</v>
      </c>
      <c r="L395">
        <v>441927.2</v>
      </c>
      <c r="M395">
        <v>2017</v>
      </c>
      <c r="N395">
        <v>1</v>
      </c>
    </row>
    <row r="396" spans="1:14" x14ac:dyDescent="0.3">
      <c r="A396" s="1" t="s">
        <v>28</v>
      </c>
      <c r="B396" s="1" t="s">
        <v>29</v>
      </c>
      <c r="C396" s="1" t="s">
        <v>30</v>
      </c>
      <c r="D396" s="1" t="s">
        <v>17</v>
      </c>
      <c r="E396" s="1" t="s">
        <v>24</v>
      </c>
      <c r="F396" s="2">
        <v>40487</v>
      </c>
      <c r="G396">
        <v>9669</v>
      </c>
      <c r="H396">
        <v>9.33</v>
      </c>
      <c r="I396">
        <v>6.92</v>
      </c>
      <c r="J396">
        <v>90211.77</v>
      </c>
      <c r="K396">
        <v>66909.48</v>
      </c>
      <c r="L396">
        <v>23302.29</v>
      </c>
      <c r="M396">
        <v>2010</v>
      </c>
      <c r="N396">
        <v>11</v>
      </c>
    </row>
    <row r="397" spans="1:14" x14ac:dyDescent="0.3">
      <c r="A397" s="1" t="s">
        <v>25</v>
      </c>
      <c r="B397" s="1" t="s">
        <v>181</v>
      </c>
      <c r="C397" s="1" t="s">
        <v>23</v>
      </c>
      <c r="D397" s="1" t="s">
        <v>22</v>
      </c>
      <c r="E397" s="1" t="s">
        <v>31</v>
      </c>
      <c r="F397" s="2">
        <v>42089</v>
      </c>
      <c r="G397">
        <v>4957</v>
      </c>
      <c r="H397">
        <v>255.28</v>
      </c>
      <c r="I397">
        <v>159.41999999999999</v>
      </c>
      <c r="J397">
        <v>1265422.96</v>
      </c>
      <c r="K397">
        <v>790244.94</v>
      </c>
      <c r="L397">
        <v>475178.02</v>
      </c>
      <c r="M397">
        <v>2015</v>
      </c>
      <c r="N397">
        <v>3</v>
      </c>
    </row>
    <row r="398" spans="1:14" x14ac:dyDescent="0.3">
      <c r="A398" s="1" t="s">
        <v>32</v>
      </c>
      <c r="B398" s="1" t="s">
        <v>95</v>
      </c>
      <c r="C398" s="1" t="s">
        <v>36</v>
      </c>
      <c r="D398" s="1" t="s">
        <v>17</v>
      </c>
      <c r="E398" s="1" t="s">
        <v>31</v>
      </c>
      <c r="F398" s="2">
        <v>41189</v>
      </c>
      <c r="G398">
        <v>1251</v>
      </c>
      <c r="H398">
        <v>109.28</v>
      </c>
      <c r="I398">
        <v>35.840000000000003</v>
      </c>
      <c r="J398">
        <v>136709.28</v>
      </c>
      <c r="K398">
        <v>44835.839999999997</v>
      </c>
      <c r="L398">
        <v>91873.44</v>
      </c>
      <c r="M398">
        <v>2012</v>
      </c>
      <c r="N398">
        <v>10</v>
      </c>
    </row>
    <row r="399" spans="1:14" x14ac:dyDescent="0.3">
      <c r="A399" s="1" t="s">
        <v>37</v>
      </c>
      <c r="B399" s="1" t="s">
        <v>130</v>
      </c>
      <c r="C399" s="1" t="s">
        <v>60</v>
      </c>
      <c r="D399" s="1" t="s">
        <v>17</v>
      </c>
      <c r="E399" s="1" t="s">
        <v>47</v>
      </c>
      <c r="F399" s="2">
        <v>41477</v>
      </c>
      <c r="G399">
        <v>3245</v>
      </c>
      <c r="H399">
        <v>421.89</v>
      </c>
      <c r="I399">
        <v>364.69</v>
      </c>
      <c r="J399">
        <v>1369033.05</v>
      </c>
      <c r="K399">
        <v>1183419.05</v>
      </c>
      <c r="L399">
        <v>185614</v>
      </c>
      <c r="M399">
        <v>2013</v>
      </c>
      <c r="N399">
        <v>7</v>
      </c>
    </row>
    <row r="400" spans="1:14" x14ac:dyDescent="0.3">
      <c r="A400" s="1" t="s">
        <v>25</v>
      </c>
      <c r="B400" s="1" t="s">
        <v>26</v>
      </c>
      <c r="C400" s="1" t="s">
        <v>16</v>
      </c>
      <c r="D400" s="1" t="s">
        <v>17</v>
      </c>
      <c r="E400" s="1" t="s">
        <v>24</v>
      </c>
      <c r="F400" s="2">
        <v>41502</v>
      </c>
      <c r="G400">
        <v>7661</v>
      </c>
      <c r="H400">
        <v>437.2</v>
      </c>
      <c r="I400">
        <v>263.33</v>
      </c>
      <c r="J400">
        <v>3349389.2</v>
      </c>
      <c r="K400">
        <v>2017371.13</v>
      </c>
      <c r="L400">
        <v>1332018.07</v>
      </c>
      <c r="M400">
        <v>2013</v>
      </c>
      <c r="N400">
        <v>8</v>
      </c>
    </row>
    <row r="401" spans="1:14" x14ac:dyDescent="0.3">
      <c r="A401" s="1" t="s">
        <v>25</v>
      </c>
      <c r="B401" s="1" t="s">
        <v>93</v>
      </c>
      <c r="C401" s="1" t="s">
        <v>57</v>
      </c>
      <c r="D401" s="1" t="s">
        <v>17</v>
      </c>
      <c r="E401" s="1" t="s">
        <v>47</v>
      </c>
      <c r="F401" s="2">
        <v>41583</v>
      </c>
      <c r="G401">
        <v>8254</v>
      </c>
      <c r="H401">
        <v>81.73</v>
      </c>
      <c r="I401">
        <v>56.67</v>
      </c>
      <c r="J401">
        <v>674599.42</v>
      </c>
      <c r="K401">
        <v>467754.18</v>
      </c>
      <c r="L401">
        <v>206845.24</v>
      </c>
      <c r="M401">
        <v>2013</v>
      </c>
      <c r="N401">
        <v>11</v>
      </c>
    </row>
    <row r="402" spans="1:14" x14ac:dyDescent="0.3">
      <c r="A402" s="1" t="s">
        <v>39</v>
      </c>
      <c r="B402" s="1" t="s">
        <v>76</v>
      </c>
      <c r="C402" s="1" t="s">
        <v>49</v>
      </c>
      <c r="D402" s="1" t="s">
        <v>22</v>
      </c>
      <c r="E402" s="1" t="s">
        <v>47</v>
      </c>
      <c r="F402" s="2">
        <v>42430</v>
      </c>
      <c r="G402">
        <v>812</v>
      </c>
      <c r="H402">
        <v>651.21</v>
      </c>
      <c r="I402">
        <v>524.96</v>
      </c>
      <c r="J402">
        <v>528782.52</v>
      </c>
      <c r="K402">
        <v>426267.52</v>
      </c>
      <c r="L402">
        <v>102515</v>
      </c>
      <c r="M402">
        <v>2016</v>
      </c>
      <c r="N402">
        <v>3</v>
      </c>
    </row>
    <row r="403" spans="1:14" x14ac:dyDescent="0.3">
      <c r="A403" s="1" t="s">
        <v>28</v>
      </c>
      <c r="B403" s="1" t="s">
        <v>29</v>
      </c>
      <c r="C403" s="1" t="s">
        <v>60</v>
      </c>
      <c r="D403" s="1" t="s">
        <v>17</v>
      </c>
      <c r="E403" s="1" t="s">
        <v>18</v>
      </c>
      <c r="F403" s="2">
        <v>40993</v>
      </c>
      <c r="G403">
        <v>8150</v>
      </c>
      <c r="H403">
        <v>421.89</v>
      </c>
      <c r="I403">
        <v>364.69</v>
      </c>
      <c r="J403">
        <v>3438403.5</v>
      </c>
      <c r="K403">
        <v>2972223.5</v>
      </c>
      <c r="L403">
        <v>466180</v>
      </c>
      <c r="M403">
        <v>2012</v>
      </c>
      <c r="N403">
        <v>3</v>
      </c>
    </row>
    <row r="404" spans="1:14" x14ac:dyDescent="0.3">
      <c r="A404" s="1" t="s">
        <v>28</v>
      </c>
      <c r="B404" s="1" t="s">
        <v>117</v>
      </c>
      <c r="C404" s="1" t="s">
        <v>16</v>
      </c>
      <c r="D404" s="1" t="s">
        <v>17</v>
      </c>
      <c r="E404" s="1" t="s">
        <v>31</v>
      </c>
      <c r="F404" s="2">
        <v>42906</v>
      </c>
      <c r="G404">
        <v>5118</v>
      </c>
      <c r="H404">
        <v>437.2</v>
      </c>
      <c r="I404">
        <v>263.33</v>
      </c>
      <c r="J404">
        <v>2237589.6</v>
      </c>
      <c r="K404">
        <v>1347722.94</v>
      </c>
      <c r="L404">
        <v>889866.66</v>
      </c>
      <c r="M404">
        <v>2017</v>
      </c>
      <c r="N404">
        <v>6</v>
      </c>
    </row>
    <row r="405" spans="1:14" x14ac:dyDescent="0.3">
      <c r="A405" s="1" t="s">
        <v>32</v>
      </c>
      <c r="B405" s="1" t="s">
        <v>165</v>
      </c>
      <c r="C405" s="1" t="s">
        <v>16</v>
      </c>
      <c r="D405" s="1" t="s">
        <v>22</v>
      </c>
      <c r="E405" s="1" t="s">
        <v>47</v>
      </c>
      <c r="F405" s="2">
        <v>41747</v>
      </c>
      <c r="G405">
        <v>3596</v>
      </c>
      <c r="H405">
        <v>437.2</v>
      </c>
      <c r="I405">
        <v>263.33</v>
      </c>
      <c r="J405">
        <v>1572171.2</v>
      </c>
      <c r="K405">
        <v>946934.68</v>
      </c>
      <c r="L405">
        <v>625236.52</v>
      </c>
      <c r="M405">
        <v>2014</v>
      </c>
      <c r="N405">
        <v>4</v>
      </c>
    </row>
    <row r="406" spans="1:14" x14ac:dyDescent="0.3">
      <c r="A406" s="1" t="s">
        <v>14</v>
      </c>
      <c r="B406" s="1" t="s">
        <v>71</v>
      </c>
      <c r="C406" s="1" t="s">
        <v>36</v>
      </c>
      <c r="D406" s="1" t="s">
        <v>22</v>
      </c>
      <c r="E406" s="1" t="s">
        <v>24</v>
      </c>
      <c r="F406" s="2">
        <v>42549</v>
      </c>
      <c r="G406">
        <v>7494</v>
      </c>
      <c r="H406">
        <v>109.28</v>
      </c>
      <c r="I406">
        <v>35.840000000000003</v>
      </c>
      <c r="J406">
        <v>818944.32</v>
      </c>
      <c r="K406">
        <v>268584.96000000002</v>
      </c>
      <c r="L406">
        <v>550359.36</v>
      </c>
      <c r="M406">
        <v>2016</v>
      </c>
      <c r="N406">
        <v>6</v>
      </c>
    </row>
    <row r="407" spans="1:14" x14ac:dyDescent="0.3">
      <c r="A407" s="1" t="s">
        <v>28</v>
      </c>
      <c r="B407" s="1" t="s">
        <v>127</v>
      </c>
      <c r="C407" s="1" t="s">
        <v>60</v>
      </c>
      <c r="D407" s="1" t="s">
        <v>22</v>
      </c>
      <c r="E407" s="1" t="s">
        <v>47</v>
      </c>
      <c r="F407" s="2">
        <v>41049</v>
      </c>
      <c r="G407">
        <v>7755</v>
      </c>
      <c r="H407">
        <v>421.89</v>
      </c>
      <c r="I407">
        <v>364.69</v>
      </c>
      <c r="J407">
        <v>3271756.95</v>
      </c>
      <c r="K407">
        <v>2828170.95</v>
      </c>
      <c r="L407">
        <v>443586</v>
      </c>
      <c r="M407">
        <v>2012</v>
      </c>
      <c r="N407">
        <v>5</v>
      </c>
    </row>
    <row r="408" spans="1:14" x14ac:dyDescent="0.3">
      <c r="A408" s="1" t="s">
        <v>32</v>
      </c>
      <c r="B408" s="1" t="s">
        <v>141</v>
      </c>
      <c r="C408" s="1" t="s">
        <v>49</v>
      </c>
      <c r="D408" s="1" t="s">
        <v>17</v>
      </c>
      <c r="E408" s="1" t="s">
        <v>18</v>
      </c>
      <c r="F408" s="2">
        <v>41674</v>
      </c>
      <c r="G408">
        <v>7353</v>
      </c>
      <c r="H408">
        <v>651.21</v>
      </c>
      <c r="I408">
        <v>524.96</v>
      </c>
      <c r="J408">
        <v>4788347.13</v>
      </c>
      <c r="K408">
        <v>3860030.88</v>
      </c>
      <c r="L408">
        <v>928316.25</v>
      </c>
      <c r="M408">
        <v>2014</v>
      </c>
      <c r="N408">
        <v>2</v>
      </c>
    </row>
    <row r="409" spans="1:14" x14ac:dyDescent="0.3">
      <c r="A409" s="1" t="s">
        <v>32</v>
      </c>
      <c r="B409" s="1" t="s">
        <v>175</v>
      </c>
      <c r="C409" s="1" t="s">
        <v>51</v>
      </c>
      <c r="D409" s="1" t="s">
        <v>17</v>
      </c>
      <c r="E409" s="1" t="s">
        <v>47</v>
      </c>
      <c r="F409" s="2">
        <v>42323</v>
      </c>
      <c r="G409">
        <v>6293</v>
      </c>
      <c r="H409">
        <v>47.45</v>
      </c>
      <c r="I409">
        <v>31.79</v>
      </c>
      <c r="J409">
        <v>298602.84999999998</v>
      </c>
      <c r="K409">
        <v>200054.47</v>
      </c>
      <c r="L409">
        <v>98548.38</v>
      </c>
      <c r="M409">
        <v>2015</v>
      </c>
      <c r="N409">
        <v>11</v>
      </c>
    </row>
    <row r="410" spans="1:14" x14ac:dyDescent="0.3">
      <c r="A410" s="1" t="s">
        <v>37</v>
      </c>
      <c r="B410" s="1" t="s">
        <v>190</v>
      </c>
      <c r="C410" s="1" t="s">
        <v>23</v>
      </c>
      <c r="D410" s="1" t="s">
        <v>22</v>
      </c>
      <c r="E410" s="1" t="s">
        <v>24</v>
      </c>
      <c r="F410" s="2">
        <v>41285</v>
      </c>
      <c r="G410">
        <v>6610</v>
      </c>
      <c r="H410">
        <v>255.28</v>
      </c>
      <c r="I410">
        <v>159.41999999999999</v>
      </c>
      <c r="J410">
        <v>1687400.8</v>
      </c>
      <c r="K410">
        <v>1053766.2</v>
      </c>
      <c r="L410">
        <v>633634.6</v>
      </c>
      <c r="M410">
        <v>2013</v>
      </c>
      <c r="N410">
        <v>1</v>
      </c>
    </row>
    <row r="411" spans="1:14" x14ac:dyDescent="0.3">
      <c r="A411" s="1" t="s">
        <v>37</v>
      </c>
      <c r="B411" s="1" t="s">
        <v>190</v>
      </c>
      <c r="C411" s="1" t="s">
        <v>42</v>
      </c>
      <c r="D411" s="1" t="s">
        <v>22</v>
      </c>
      <c r="E411" s="1" t="s">
        <v>47</v>
      </c>
      <c r="F411" s="2">
        <v>41388</v>
      </c>
      <c r="G411">
        <v>7373</v>
      </c>
      <c r="H411">
        <v>152.58000000000001</v>
      </c>
      <c r="I411">
        <v>97.44</v>
      </c>
      <c r="J411">
        <v>1124972.3400000001</v>
      </c>
      <c r="K411">
        <v>718425.12</v>
      </c>
      <c r="L411">
        <v>406547.22</v>
      </c>
      <c r="M411">
        <v>2013</v>
      </c>
      <c r="N411">
        <v>4</v>
      </c>
    </row>
    <row r="412" spans="1:14" x14ac:dyDescent="0.3">
      <c r="A412" s="1" t="s">
        <v>14</v>
      </c>
      <c r="B412" s="1" t="s">
        <v>71</v>
      </c>
      <c r="C412" s="1" t="s">
        <v>16</v>
      </c>
      <c r="D412" s="1" t="s">
        <v>17</v>
      </c>
      <c r="E412" s="1" t="s">
        <v>24</v>
      </c>
      <c r="F412" s="2">
        <v>40313</v>
      </c>
      <c r="G412">
        <v>9679</v>
      </c>
      <c r="H412">
        <v>437.2</v>
      </c>
      <c r="I412">
        <v>263.33</v>
      </c>
      <c r="J412">
        <v>4231658.8</v>
      </c>
      <c r="K412">
        <v>2548771.0699999998</v>
      </c>
      <c r="L412">
        <v>1682887.73</v>
      </c>
      <c r="M412">
        <v>2010</v>
      </c>
      <c r="N412">
        <v>5</v>
      </c>
    </row>
    <row r="413" spans="1:14" x14ac:dyDescent="0.3">
      <c r="A413" s="1" t="s">
        <v>28</v>
      </c>
      <c r="B413" s="1" t="s">
        <v>61</v>
      </c>
      <c r="C413" s="1" t="s">
        <v>16</v>
      </c>
      <c r="D413" s="1" t="s">
        <v>17</v>
      </c>
      <c r="E413" s="1" t="s">
        <v>31</v>
      </c>
      <c r="F413" s="2">
        <v>40285</v>
      </c>
      <c r="G413">
        <v>1659</v>
      </c>
      <c r="H413">
        <v>437.2</v>
      </c>
      <c r="I413">
        <v>263.33</v>
      </c>
      <c r="J413">
        <v>725314.8</v>
      </c>
      <c r="K413">
        <v>436864.47</v>
      </c>
      <c r="L413">
        <v>288450.33</v>
      </c>
      <c r="M413">
        <v>2010</v>
      </c>
      <c r="N413">
        <v>4</v>
      </c>
    </row>
    <row r="414" spans="1:14" x14ac:dyDescent="0.3">
      <c r="A414" s="1" t="s">
        <v>32</v>
      </c>
      <c r="B414" s="1" t="s">
        <v>55</v>
      </c>
      <c r="C414" s="1" t="s">
        <v>21</v>
      </c>
      <c r="D414" s="1" t="s">
        <v>22</v>
      </c>
      <c r="E414" s="1" t="s">
        <v>31</v>
      </c>
      <c r="F414" s="2">
        <v>41146</v>
      </c>
      <c r="G414">
        <v>3473</v>
      </c>
      <c r="H414">
        <v>154.06</v>
      </c>
      <c r="I414">
        <v>90.93</v>
      </c>
      <c r="J414">
        <v>535050.38</v>
      </c>
      <c r="K414">
        <v>315799.89</v>
      </c>
      <c r="L414">
        <v>219250.49</v>
      </c>
      <c r="M414">
        <v>2012</v>
      </c>
      <c r="N414">
        <v>8</v>
      </c>
    </row>
    <row r="415" spans="1:14" x14ac:dyDescent="0.3">
      <c r="A415" s="1" t="s">
        <v>14</v>
      </c>
      <c r="B415" s="1" t="s">
        <v>158</v>
      </c>
      <c r="C415" s="1" t="s">
        <v>44</v>
      </c>
      <c r="D415" s="1" t="s">
        <v>17</v>
      </c>
      <c r="E415" s="1" t="s">
        <v>47</v>
      </c>
      <c r="F415" s="2">
        <v>41748</v>
      </c>
      <c r="G415">
        <v>2315</v>
      </c>
      <c r="H415">
        <v>668.27</v>
      </c>
      <c r="I415">
        <v>502.54</v>
      </c>
      <c r="J415">
        <v>1547045.05</v>
      </c>
      <c r="K415">
        <v>1163380.1000000001</v>
      </c>
      <c r="L415">
        <v>383664.95</v>
      </c>
      <c r="M415">
        <v>2014</v>
      </c>
      <c r="N415">
        <v>4</v>
      </c>
    </row>
    <row r="416" spans="1:14" x14ac:dyDescent="0.3">
      <c r="A416" s="1" t="s">
        <v>28</v>
      </c>
      <c r="B416" s="1" t="s">
        <v>129</v>
      </c>
      <c r="C416" s="1" t="s">
        <v>44</v>
      </c>
      <c r="D416" s="1" t="s">
        <v>22</v>
      </c>
      <c r="E416" s="1" t="s">
        <v>18</v>
      </c>
      <c r="F416" s="2">
        <v>41331</v>
      </c>
      <c r="G416">
        <v>7408</v>
      </c>
      <c r="H416">
        <v>668.27</v>
      </c>
      <c r="I416">
        <v>502.54</v>
      </c>
      <c r="J416">
        <v>4950544.16</v>
      </c>
      <c r="K416">
        <v>3722816.32</v>
      </c>
      <c r="L416">
        <v>1227727.8400000001</v>
      </c>
      <c r="M416">
        <v>2013</v>
      </c>
      <c r="N416">
        <v>2</v>
      </c>
    </row>
    <row r="417" spans="1:14" x14ac:dyDescent="0.3">
      <c r="A417" s="1" t="s">
        <v>28</v>
      </c>
      <c r="B417" s="1" t="s">
        <v>117</v>
      </c>
      <c r="C417" s="1" t="s">
        <v>23</v>
      </c>
      <c r="D417" s="1" t="s">
        <v>22</v>
      </c>
      <c r="E417" s="1" t="s">
        <v>18</v>
      </c>
      <c r="F417" s="2">
        <v>40905</v>
      </c>
      <c r="G417">
        <v>5006</v>
      </c>
      <c r="H417">
        <v>255.28</v>
      </c>
      <c r="I417">
        <v>159.41999999999999</v>
      </c>
      <c r="J417">
        <v>1277931.68</v>
      </c>
      <c r="K417">
        <v>798056.52</v>
      </c>
      <c r="L417">
        <v>479875.16</v>
      </c>
      <c r="M417">
        <v>2011</v>
      </c>
      <c r="N417">
        <v>12</v>
      </c>
    </row>
    <row r="418" spans="1:14" x14ac:dyDescent="0.3">
      <c r="A418" s="1" t="s">
        <v>28</v>
      </c>
      <c r="B418" s="1" t="s">
        <v>135</v>
      </c>
      <c r="C418" s="1" t="s">
        <v>23</v>
      </c>
      <c r="D418" s="1" t="s">
        <v>17</v>
      </c>
      <c r="E418" s="1" t="s">
        <v>18</v>
      </c>
      <c r="F418" s="2">
        <v>41872</v>
      </c>
      <c r="G418">
        <v>3395</v>
      </c>
      <c r="H418">
        <v>255.28</v>
      </c>
      <c r="I418">
        <v>159.41999999999999</v>
      </c>
      <c r="J418">
        <v>866675.6</v>
      </c>
      <c r="K418">
        <v>541230.9</v>
      </c>
      <c r="L418">
        <v>325444.7</v>
      </c>
      <c r="M418">
        <v>2014</v>
      </c>
      <c r="N418">
        <v>8</v>
      </c>
    </row>
    <row r="419" spans="1:14" x14ac:dyDescent="0.3">
      <c r="A419" s="1" t="s">
        <v>25</v>
      </c>
      <c r="B419" s="1" t="s">
        <v>191</v>
      </c>
      <c r="C419" s="1" t="s">
        <v>21</v>
      </c>
      <c r="D419" s="1" t="s">
        <v>22</v>
      </c>
      <c r="E419" s="1" t="s">
        <v>31</v>
      </c>
      <c r="F419" s="2">
        <v>41872</v>
      </c>
      <c r="G419">
        <v>7894</v>
      </c>
      <c r="H419">
        <v>154.06</v>
      </c>
      <c r="I419">
        <v>90.93</v>
      </c>
      <c r="J419">
        <v>1216149.6399999999</v>
      </c>
      <c r="K419">
        <v>717801.42</v>
      </c>
      <c r="L419">
        <v>498348.22</v>
      </c>
      <c r="M419">
        <v>2014</v>
      </c>
      <c r="N419">
        <v>8</v>
      </c>
    </row>
    <row r="420" spans="1:14" x14ac:dyDescent="0.3">
      <c r="A420" s="1" t="s">
        <v>32</v>
      </c>
      <c r="B420" s="1" t="s">
        <v>106</v>
      </c>
      <c r="C420" s="1" t="s">
        <v>27</v>
      </c>
      <c r="D420" s="1" t="s">
        <v>22</v>
      </c>
      <c r="E420" s="1" t="s">
        <v>31</v>
      </c>
      <c r="F420" s="2">
        <v>41700</v>
      </c>
      <c r="G420">
        <v>5851</v>
      </c>
      <c r="H420">
        <v>205.7</v>
      </c>
      <c r="I420">
        <v>117.11</v>
      </c>
      <c r="J420">
        <v>1203550.7</v>
      </c>
      <c r="K420">
        <v>685210.61</v>
      </c>
      <c r="L420">
        <v>518340.09</v>
      </c>
      <c r="M420">
        <v>2014</v>
      </c>
      <c r="N420">
        <v>3</v>
      </c>
    </row>
    <row r="421" spans="1:14" x14ac:dyDescent="0.3">
      <c r="A421" s="1" t="s">
        <v>28</v>
      </c>
      <c r="B421" s="1" t="s">
        <v>61</v>
      </c>
      <c r="C421" s="1" t="s">
        <v>44</v>
      </c>
      <c r="D421" s="1" t="s">
        <v>22</v>
      </c>
      <c r="E421" s="1" t="s">
        <v>47</v>
      </c>
      <c r="F421" s="2">
        <v>41158</v>
      </c>
      <c r="G421">
        <v>1646</v>
      </c>
      <c r="H421">
        <v>668.27</v>
      </c>
      <c r="I421">
        <v>502.54</v>
      </c>
      <c r="J421">
        <v>1099972.42</v>
      </c>
      <c r="K421">
        <v>827180.84</v>
      </c>
      <c r="L421">
        <v>272791.58</v>
      </c>
      <c r="M421">
        <v>2012</v>
      </c>
      <c r="N421">
        <v>9</v>
      </c>
    </row>
    <row r="422" spans="1:14" x14ac:dyDescent="0.3">
      <c r="A422" s="1" t="s">
        <v>28</v>
      </c>
      <c r="B422" s="1" t="s">
        <v>148</v>
      </c>
      <c r="C422" s="1" t="s">
        <v>30</v>
      </c>
      <c r="D422" s="1" t="s">
        <v>22</v>
      </c>
      <c r="E422" s="1" t="s">
        <v>31</v>
      </c>
      <c r="F422" s="2">
        <v>40437</v>
      </c>
      <c r="G422">
        <v>1689</v>
      </c>
      <c r="H422">
        <v>9.33</v>
      </c>
      <c r="I422">
        <v>6.92</v>
      </c>
      <c r="J422">
        <v>15758.37</v>
      </c>
      <c r="K422">
        <v>11687.88</v>
      </c>
      <c r="L422">
        <v>4070.49</v>
      </c>
      <c r="M422">
        <v>2010</v>
      </c>
      <c r="N422">
        <v>9</v>
      </c>
    </row>
    <row r="423" spans="1:14" x14ac:dyDescent="0.3">
      <c r="A423" s="1" t="s">
        <v>28</v>
      </c>
      <c r="B423" s="1" t="s">
        <v>90</v>
      </c>
      <c r="C423" s="1" t="s">
        <v>51</v>
      </c>
      <c r="D423" s="1" t="s">
        <v>22</v>
      </c>
      <c r="E423" s="1" t="s">
        <v>47</v>
      </c>
      <c r="F423" s="2">
        <v>41499</v>
      </c>
      <c r="G423">
        <v>9424</v>
      </c>
      <c r="H423">
        <v>47.45</v>
      </c>
      <c r="I423">
        <v>31.79</v>
      </c>
      <c r="J423">
        <v>447168.8</v>
      </c>
      <c r="K423">
        <v>299588.96000000002</v>
      </c>
      <c r="L423">
        <v>147579.84</v>
      </c>
      <c r="M423">
        <v>2013</v>
      </c>
      <c r="N423">
        <v>8</v>
      </c>
    </row>
    <row r="424" spans="1:14" x14ac:dyDescent="0.3">
      <c r="A424" s="1" t="s">
        <v>32</v>
      </c>
      <c r="B424" s="1" t="s">
        <v>150</v>
      </c>
      <c r="C424" s="1" t="s">
        <v>57</v>
      </c>
      <c r="D424" s="1" t="s">
        <v>22</v>
      </c>
      <c r="E424" s="1" t="s">
        <v>24</v>
      </c>
      <c r="F424" s="2">
        <v>41163</v>
      </c>
      <c r="G424">
        <v>323</v>
      </c>
      <c r="H424">
        <v>81.73</v>
      </c>
      <c r="I424">
        <v>56.67</v>
      </c>
      <c r="J424">
        <v>26398.79</v>
      </c>
      <c r="K424">
        <v>18304.41</v>
      </c>
      <c r="L424">
        <v>8094.38</v>
      </c>
      <c r="M424">
        <v>2012</v>
      </c>
      <c r="N424">
        <v>9</v>
      </c>
    </row>
    <row r="425" spans="1:14" x14ac:dyDescent="0.3">
      <c r="A425" s="1" t="s">
        <v>32</v>
      </c>
      <c r="B425" s="1" t="s">
        <v>128</v>
      </c>
      <c r="C425" s="1" t="s">
        <v>49</v>
      </c>
      <c r="D425" s="1" t="s">
        <v>17</v>
      </c>
      <c r="E425" s="1" t="s">
        <v>18</v>
      </c>
      <c r="F425" s="2">
        <v>40786</v>
      </c>
      <c r="G425">
        <v>6892</v>
      </c>
      <c r="H425">
        <v>651.21</v>
      </c>
      <c r="I425">
        <v>524.96</v>
      </c>
      <c r="J425">
        <v>4488139.32</v>
      </c>
      <c r="K425">
        <v>3618024.32</v>
      </c>
      <c r="L425">
        <v>870115</v>
      </c>
      <c r="M425">
        <v>2011</v>
      </c>
      <c r="N425">
        <v>8</v>
      </c>
    </row>
    <row r="426" spans="1:14" x14ac:dyDescent="0.3">
      <c r="A426" s="1" t="s">
        <v>32</v>
      </c>
      <c r="B426" s="1" t="s">
        <v>116</v>
      </c>
      <c r="C426" s="1" t="s">
        <v>16</v>
      </c>
      <c r="D426" s="1" t="s">
        <v>17</v>
      </c>
      <c r="E426" s="1" t="s">
        <v>47</v>
      </c>
      <c r="F426" s="2">
        <v>42115</v>
      </c>
      <c r="G426">
        <v>3667</v>
      </c>
      <c r="H426">
        <v>437.2</v>
      </c>
      <c r="I426">
        <v>263.33</v>
      </c>
      <c r="J426">
        <v>1603212.4</v>
      </c>
      <c r="K426">
        <v>965631.11</v>
      </c>
      <c r="L426">
        <v>637581.29</v>
      </c>
      <c r="M426">
        <v>2015</v>
      </c>
      <c r="N426">
        <v>4</v>
      </c>
    </row>
    <row r="427" spans="1:14" x14ac:dyDescent="0.3">
      <c r="A427" s="1" t="s">
        <v>37</v>
      </c>
      <c r="B427" s="1" t="s">
        <v>201</v>
      </c>
      <c r="C427" s="1" t="s">
        <v>44</v>
      </c>
      <c r="D427" s="1" t="s">
        <v>17</v>
      </c>
      <c r="E427" s="1" t="s">
        <v>24</v>
      </c>
      <c r="F427" s="2">
        <v>40370</v>
      </c>
      <c r="G427">
        <v>2215</v>
      </c>
      <c r="H427">
        <v>668.27</v>
      </c>
      <c r="I427">
        <v>502.54</v>
      </c>
      <c r="J427">
        <v>1480218.05</v>
      </c>
      <c r="K427">
        <v>1113126.1000000001</v>
      </c>
      <c r="L427">
        <v>367091.95</v>
      </c>
      <c r="M427">
        <v>2010</v>
      </c>
      <c r="N427">
        <v>7</v>
      </c>
    </row>
    <row r="428" spans="1:14" x14ac:dyDescent="0.3">
      <c r="A428" s="1" t="s">
        <v>14</v>
      </c>
      <c r="B428" s="1" t="s">
        <v>99</v>
      </c>
      <c r="C428" s="1" t="s">
        <v>60</v>
      </c>
      <c r="D428" s="1" t="s">
        <v>17</v>
      </c>
      <c r="E428" s="1" t="s">
        <v>24</v>
      </c>
      <c r="F428" s="2">
        <v>42225</v>
      </c>
      <c r="G428">
        <v>6135</v>
      </c>
      <c r="H428">
        <v>421.89</v>
      </c>
      <c r="I428">
        <v>364.69</v>
      </c>
      <c r="J428">
        <v>2588295.15</v>
      </c>
      <c r="K428">
        <v>2237373.15</v>
      </c>
      <c r="L428">
        <v>350922</v>
      </c>
      <c r="M428">
        <v>2015</v>
      </c>
      <c r="N428">
        <v>8</v>
      </c>
    </row>
    <row r="429" spans="1:14" x14ac:dyDescent="0.3">
      <c r="A429" s="1" t="s">
        <v>37</v>
      </c>
      <c r="B429" s="1" t="s">
        <v>105</v>
      </c>
      <c r="C429" s="1" t="s">
        <v>60</v>
      </c>
      <c r="D429" s="1" t="s">
        <v>22</v>
      </c>
      <c r="E429" s="1" t="s">
        <v>18</v>
      </c>
      <c r="F429" s="2">
        <v>42294</v>
      </c>
      <c r="G429">
        <v>6057</v>
      </c>
      <c r="H429">
        <v>421.89</v>
      </c>
      <c r="I429">
        <v>364.69</v>
      </c>
      <c r="J429">
        <v>2555387.73</v>
      </c>
      <c r="K429">
        <v>2208927.33</v>
      </c>
      <c r="L429">
        <v>346460.4</v>
      </c>
      <c r="M429">
        <v>2015</v>
      </c>
      <c r="N429">
        <v>10</v>
      </c>
    </row>
    <row r="430" spans="1:14" x14ac:dyDescent="0.3">
      <c r="A430" s="1" t="s">
        <v>39</v>
      </c>
      <c r="B430" s="1" t="s">
        <v>156</v>
      </c>
      <c r="C430" s="1" t="s">
        <v>27</v>
      </c>
      <c r="D430" s="1" t="s">
        <v>17</v>
      </c>
      <c r="E430" s="1" t="s">
        <v>47</v>
      </c>
      <c r="F430" s="2">
        <v>41114</v>
      </c>
      <c r="G430">
        <v>4641</v>
      </c>
      <c r="H430">
        <v>205.7</v>
      </c>
      <c r="I430">
        <v>117.11</v>
      </c>
      <c r="J430">
        <v>954653.7</v>
      </c>
      <c r="K430">
        <v>543507.51</v>
      </c>
      <c r="L430">
        <v>411146.19</v>
      </c>
      <c r="M430">
        <v>2012</v>
      </c>
      <c r="N430">
        <v>7</v>
      </c>
    </row>
    <row r="431" spans="1:14" x14ac:dyDescent="0.3">
      <c r="A431" s="1" t="s">
        <v>25</v>
      </c>
      <c r="B431" s="1" t="s">
        <v>202</v>
      </c>
      <c r="C431" s="1" t="s">
        <v>42</v>
      </c>
      <c r="D431" s="1" t="s">
        <v>22</v>
      </c>
      <c r="E431" s="1" t="s">
        <v>24</v>
      </c>
      <c r="F431" s="2">
        <v>40993</v>
      </c>
      <c r="G431">
        <v>1581</v>
      </c>
      <c r="H431">
        <v>152.58000000000001</v>
      </c>
      <c r="I431">
        <v>97.44</v>
      </c>
      <c r="J431">
        <v>241228.98</v>
      </c>
      <c r="K431">
        <v>154052.64000000001</v>
      </c>
      <c r="L431">
        <v>87176.34</v>
      </c>
      <c r="M431">
        <v>2012</v>
      </c>
      <c r="N431">
        <v>3</v>
      </c>
    </row>
    <row r="432" spans="1:14" x14ac:dyDescent="0.3">
      <c r="A432" s="1" t="s">
        <v>32</v>
      </c>
      <c r="B432" s="1" t="s">
        <v>144</v>
      </c>
      <c r="C432" s="1" t="s">
        <v>23</v>
      </c>
      <c r="D432" s="1" t="s">
        <v>22</v>
      </c>
      <c r="E432" s="1" t="s">
        <v>18</v>
      </c>
      <c r="F432" s="2">
        <v>41862</v>
      </c>
      <c r="G432">
        <v>8600</v>
      </c>
      <c r="H432">
        <v>255.28</v>
      </c>
      <c r="I432">
        <v>159.41999999999999</v>
      </c>
      <c r="J432">
        <v>2195408</v>
      </c>
      <c r="K432">
        <v>1371012</v>
      </c>
      <c r="L432">
        <v>824396</v>
      </c>
      <c r="M432">
        <v>2014</v>
      </c>
      <c r="N432">
        <v>8</v>
      </c>
    </row>
    <row r="433" spans="1:14" x14ac:dyDescent="0.3">
      <c r="A433" s="1" t="s">
        <v>25</v>
      </c>
      <c r="B433" s="1" t="s">
        <v>82</v>
      </c>
      <c r="C433" s="1" t="s">
        <v>27</v>
      </c>
      <c r="D433" s="1" t="s">
        <v>17</v>
      </c>
      <c r="E433" s="1" t="s">
        <v>24</v>
      </c>
      <c r="F433" s="2">
        <v>42658</v>
      </c>
      <c r="G433">
        <v>4452</v>
      </c>
      <c r="H433">
        <v>205.7</v>
      </c>
      <c r="I433">
        <v>117.11</v>
      </c>
      <c r="J433">
        <v>915776.4</v>
      </c>
      <c r="K433">
        <v>521373.72</v>
      </c>
      <c r="L433">
        <v>394402.68</v>
      </c>
      <c r="M433">
        <v>2016</v>
      </c>
      <c r="N433">
        <v>10</v>
      </c>
    </row>
    <row r="434" spans="1:14" x14ac:dyDescent="0.3">
      <c r="A434" s="1" t="s">
        <v>25</v>
      </c>
      <c r="B434" s="1" t="s">
        <v>93</v>
      </c>
      <c r="C434" s="1" t="s">
        <v>16</v>
      </c>
      <c r="D434" s="1" t="s">
        <v>17</v>
      </c>
      <c r="E434" s="1" t="s">
        <v>47</v>
      </c>
      <c r="F434" s="2">
        <v>42707</v>
      </c>
      <c r="G434">
        <v>9924</v>
      </c>
      <c r="H434">
        <v>437.2</v>
      </c>
      <c r="I434">
        <v>263.33</v>
      </c>
      <c r="J434">
        <v>4338772.8</v>
      </c>
      <c r="K434">
        <v>2613286.92</v>
      </c>
      <c r="L434">
        <v>1725485.88</v>
      </c>
      <c r="M434">
        <v>2016</v>
      </c>
      <c r="N434">
        <v>12</v>
      </c>
    </row>
    <row r="435" spans="1:14" x14ac:dyDescent="0.3">
      <c r="A435" s="1" t="s">
        <v>32</v>
      </c>
      <c r="B435" s="1" t="s">
        <v>132</v>
      </c>
      <c r="C435" s="1" t="s">
        <v>57</v>
      </c>
      <c r="D435" s="1" t="s">
        <v>17</v>
      </c>
      <c r="E435" s="1" t="s">
        <v>24</v>
      </c>
      <c r="F435" s="2">
        <v>40341</v>
      </c>
      <c r="G435">
        <v>2834</v>
      </c>
      <c r="H435">
        <v>81.73</v>
      </c>
      <c r="I435">
        <v>56.67</v>
      </c>
      <c r="J435">
        <v>231622.82</v>
      </c>
      <c r="K435">
        <v>160602.78</v>
      </c>
      <c r="L435">
        <v>71020.039999999994</v>
      </c>
      <c r="M435">
        <v>2010</v>
      </c>
      <c r="N435">
        <v>6</v>
      </c>
    </row>
    <row r="436" spans="1:14" x14ac:dyDescent="0.3">
      <c r="A436" s="1" t="s">
        <v>32</v>
      </c>
      <c r="B436" s="1" t="s">
        <v>92</v>
      </c>
      <c r="C436" s="1" t="s">
        <v>21</v>
      </c>
      <c r="D436" s="1" t="s">
        <v>22</v>
      </c>
      <c r="E436" s="1" t="s">
        <v>24</v>
      </c>
      <c r="F436" s="2">
        <v>42580</v>
      </c>
      <c r="G436">
        <v>3030</v>
      </c>
      <c r="H436">
        <v>154.06</v>
      </c>
      <c r="I436">
        <v>90.93</v>
      </c>
      <c r="J436">
        <v>466801.8</v>
      </c>
      <c r="K436">
        <v>275517.90000000002</v>
      </c>
      <c r="L436">
        <v>191283.9</v>
      </c>
      <c r="M436">
        <v>2016</v>
      </c>
      <c r="N436">
        <v>7</v>
      </c>
    </row>
    <row r="437" spans="1:14" x14ac:dyDescent="0.3">
      <c r="A437" s="1" t="s">
        <v>32</v>
      </c>
      <c r="B437" s="1" t="s">
        <v>132</v>
      </c>
      <c r="C437" s="1" t="s">
        <v>49</v>
      </c>
      <c r="D437" s="1" t="s">
        <v>17</v>
      </c>
      <c r="E437" s="1" t="s">
        <v>47</v>
      </c>
      <c r="F437" s="2">
        <v>41617</v>
      </c>
      <c r="G437">
        <v>7391</v>
      </c>
      <c r="H437">
        <v>651.21</v>
      </c>
      <c r="I437">
        <v>524.96</v>
      </c>
      <c r="J437">
        <v>4813093.1100000003</v>
      </c>
      <c r="K437">
        <v>3879979.36</v>
      </c>
      <c r="L437">
        <v>933113.75</v>
      </c>
      <c r="M437">
        <v>2013</v>
      </c>
      <c r="N437">
        <v>12</v>
      </c>
    </row>
    <row r="438" spans="1:14" x14ac:dyDescent="0.3">
      <c r="A438" s="1" t="s">
        <v>25</v>
      </c>
      <c r="B438" s="1" t="s">
        <v>75</v>
      </c>
      <c r="C438" s="1" t="s">
        <v>36</v>
      </c>
      <c r="D438" s="1" t="s">
        <v>22</v>
      </c>
      <c r="E438" s="1" t="s">
        <v>18</v>
      </c>
      <c r="F438" s="2">
        <v>41102</v>
      </c>
      <c r="G438">
        <v>4829</v>
      </c>
      <c r="H438">
        <v>109.28</v>
      </c>
      <c r="I438">
        <v>35.840000000000003</v>
      </c>
      <c r="J438">
        <v>527713.12</v>
      </c>
      <c r="K438">
        <v>173071.35999999999</v>
      </c>
      <c r="L438">
        <v>354641.76</v>
      </c>
      <c r="M438">
        <v>2012</v>
      </c>
      <c r="N438">
        <v>7</v>
      </c>
    </row>
    <row r="439" spans="1:14" x14ac:dyDescent="0.3">
      <c r="A439" s="1" t="s">
        <v>25</v>
      </c>
      <c r="B439" s="1" t="s">
        <v>203</v>
      </c>
      <c r="C439" s="1" t="s">
        <v>30</v>
      </c>
      <c r="D439" s="1" t="s">
        <v>22</v>
      </c>
      <c r="E439" s="1" t="s">
        <v>24</v>
      </c>
      <c r="F439" s="2">
        <v>40922</v>
      </c>
      <c r="G439">
        <v>1287</v>
      </c>
      <c r="H439">
        <v>9.33</v>
      </c>
      <c r="I439">
        <v>6.92</v>
      </c>
      <c r="J439">
        <v>12007.71</v>
      </c>
      <c r="K439">
        <v>8906.0400000000009</v>
      </c>
      <c r="L439">
        <v>3101.67</v>
      </c>
      <c r="M439">
        <v>2012</v>
      </c>
      <c r="N439">
        <v>1</v>
      </c>
    </row>
    <row r="440" spans="1:14" x14ac:dyDescent="0.3">
      <c r="A440" s="1" t="s">
        <v>14</v>
      </c>
      <c r="B440" s="1" t="s">
        <v>120</v>
      </c>
      <c r="C440" s="1" t="s">
        <v>57</v>
      </c>
      <c r="D440" s="1" t="s">
        <v>22</v>
      </c>
      <c r="E440" s="1" t="s">
        <v>24</v>
      </c>
      <c r="F440" s="2">
        <v>41353</v>
      </c>
      <c r="G440">
        <v>4738</v>
      </c>
      <c r="H440">
        <v>81.73</v>
      </c>
      <c r="I440">
        <v>56.67</v>
      </c>
      <c r="J440">
        <v>387236.74</v>
      </c>
      <c r="K440">
        <v>268502.46000000002</v>
      </c>
      <c r="L440">
        <v>118734.28</v>
      </c>
      <c r="M440">
        <v>2013</v>
      </c>
      <c r="N440">
        <v>3</v>
      </c>
    </row>
    <row r="441" spans="1:14" x14ac:dyDescent="0.3">
      <c r="A441" s="1" t="s">
        <v>37</v>
      </c>
      <c r="B441" s="1" t="s">
        <v>130</v>
      </c>
      <c r="C441" s="1" t="s">
        <v>44</v>
      </c>
      <c r="D441" s="1" t="s">
        <v>22</v>
      </c>
      <c r="E441" s="1" t="s">
        <v>31</v>
      </c>
      <c r="F441" s="2">
        <v>41680</v>
      </c>
      <c r="G441">
        <v>186</v>
      </c>
      <c r="H441">
        <v>668.27</v>
      </c>
      <c r="I441">
        <v>502.54</v>
      </c>
      <c r="J441">
        <v>124298.22</v>
      </c>
      <c r="K441">
        <v>93472.44</v>
      </c>
      <c r="L441">
        <v>30825.78</v>
      </c>
      <c r="M441">
        <v>2014</v>
      </c>
      <c r="N441">
        <v>2</v>
      </c>
    </row>
    <row r="442" spans="1:14" x14ac:dyDescent="0.3">
      <c r="A442" s="1" t="s">
        <v>32</v>
      </c>
      <c r="B442" s="1" t="s">
        <v>33</v>
      </c>
      <c r="C442" s="1" t="s">
        <v>42</v>
      </c>
      <c r="D442" s="1" t="s">
        <v>17</v>
      </c>
      <c r="E442" s="1" t="s">
        <v>31</v>
      </c>
      <c r="F442" s="2">
        <v>41573</v>
      </c>
      <c r="G442">
        <v>4668</v>
      </c>
      <c r="H442">
        <v>152.58000000000001</v>
      </c>
      <c r="I442">
        <v>97.44</v>
      </c>
      <c r="J442">
        <v>712243.44</v>
      </c>
      <c r="K442">
        <v>454849.92</v>
      </c>
      <c r="L442">
        <v>257393.52</v>
      </c>
      <c r="M442">
        <v>2013</v>
      </c>
      <c r="N442">
        <v>10</v>
      </c>
    </row>
    <row r="443" spans="1:14" x14ac:dyDescent="0.3">
      <c r="A443" s="1" t="s">
        <v>19</v>
      </c>
      <c r="B443" s="1" t="s">
        <v>20</v>
      </c>
      <c r="C443" s="1" t="s">
        <v>51</v>
      </c>
      <c r="D443" s="1" t="s">
        <v>22</v>
      </c>
      <c r="E443" s="1" t="s">
        <v>24</v>
      </c>
      <c r="F443" s="2">
        <v>42476</v>
      </c>
      <c r="G443">
        <v>2252</v>
      </c>
      <c r="H443">
        <v>47.45</v>
      </c>
      <c r="I443">
        <v>31.79</v>
      </c>
      <c r="J443">
        <v>106857.4</v>
      </c>
      <c r="K443">
        <v>71591.08</v>
      </c>
      <c r="L443">
        <v>35266.32</v>
      </c>
      <c r="M443">
        <v>2016</v>
      </c>
      <c r="N443">
        <v>4</v>
      </c>
    </row>
    <row r="444" spans="1:14" x14ac:dyDescent="0.3">
      <c r="A444" s="1" t="s">
        <v>28</v>
      </c>
      <c r="B444" s="1" t="s">
        <v>77</v>
      </c>
      <c r="C444" s="1" t="s">
        <v>16</v>
      </c>
      <c r="D444" s="1" t="s">
        <v>17</v>
      </c>
      <c r="E444" s="1" t="s">
        <v>31</v>
      </c>
      <c r="F444" s="2">
        <v>40690</v>
      </c>
      <c r="G444">
        <v>9036</v>
      </c>
      <c r="H444">
        <v>437.2</v>
      </c>
      <c r="I444">
        <v>263.33</v>
      </c>
      <c r="J444">
        <v>3950539.2</v>
      </c>
      <c r="K444">
        <v>2379449.88</v>
      </c>
      <c r="L444">
        <v>1571089.32</v>
      </c>
      <c r="M444">
        <v>2011</v>
      </c>
      <c r="N444">
        <v>5</v>
      </c>
    </row>
    <row r="445" spans="1:14" x14ac:dyDescent="0.3">
      <c r="A445" s="1" t="s">
        <v>32</v>
      </c>
      <c r="B445" s="1" t="s">
        <v>178</v>
      </c>
      <c r="C445" s="1" t="s">
        <v>27</v>
      </c>
      <c r="D445" s="1" t="s">
        <v>22</v>
      </c>
      <c r="E445" s="1" t="s">
        <v>47</v>
      </c>
      <c r="F445" s="2">
        <v>42586</v>
      </c>
      <c r="G445">
        <v>8149</v>
      </c>
      <c r="H445">
        <v>205.7</v>
      </c>
      <c r="I445">
        <v>117.11</v>
      </c>
      <c r="J445">
        <v>1676249.3</v>
      </c>
      <c r="K445">
        <v>954329.39</v>
      </c>
      <c r="L445">
        <v>721919.91</v>
      </c>
      <c r="M445">
        <v>2016</v>
      </c>
      <c r="N445">
        <v>8</v>
      </c>
    </row>
    <row r="446" spans="1:14" x14ac:dyDescent="0.3">
      <c r="A446" s="1" t="s">
        <v>14</v>
      </c>
      <c r="B446" s="1" t="s">
        <v>99</v>
      </c>
      <c r="C446" s="1" t="s">
        <v>42</v>
      </c>
      <c r="D446" s="1" t="s">
        <v>17</v>
      </c>
      <c r="E446" s="1" t="s">
        <v>47</v>
      </c>
      <c r="F446" s="2">
        <v>41093</v>
      </c>
      <c r="G446">
        <v>4754</v>
      </c>
      <c r="H446">
        <v>152.58000000000001</v>
      </c>
      <c r="I446">
        <v>97.44</v>
      </c>
      <c r="J446">
        <v>725365.32</v>
      </c>
      <c r="K446">
        <v>463229.76</v>
      </c>
      <c r="L446">
        <v>262135.56</v>
      </c>
      <c r="M446">
        <v>2012</v>
      </c>
      <c r="N446">
        <v>7</v>
      </c>
    </row>
    <row r="447" spans="1:14" x14ac:dyDescent="0.3">
      <c r="A447" s="1" t="s">
        <v>14</v>
      </c>
      <c r="B447" s="1" t="s">
        <v>147</v>
      </c>
      <c r="C447" s="1" t="s">
        <v>51</v>
      </c>
      <c r="D447" s="1" t="s">
        <v>22</v>
      </c>
      <c r="E447" s="1" t="s">
        <v>47</v>
      </c>
      <c r="F447" s="2">
        <v>41977</v>
      </c>
      <c r="G447">
        <v>1042</v>
      </c>
      <c r="H447">
        <v>47.45</v>
      </c>
      <c r="I447">
        <v>31.79</v>
      </c>
      <c r="J447">
        <v>49442.9</v>
      </c>
      <c r="K447">
        <v>33125.18</v>
      </c>
      <c r="L447">
        <v>16317.72</v>
      </c>
      <c r="M447">
        <v>2014</v>
      </c>
      <c r="N447">
        <v>12</v>
      </c>
    </row>
    <row r="448" spans="1:14" x14ac:dyDescent="0.3">
      <c r="A448" s="1" t="s">
        <v>25</v>
      </c>
      <c r="B448" s="1" t="s">
        <v>204</v>
      </c>
      <c r="C448" s="1" t="s">
        <v>16</v>
      </c>
      <c r="D448" s="1" t="s">
        <v>17</v>
      </c>
      <c r="E448" s="1" t="s">
        <v>24</v>
      </c>
      <c r="F448" s="2">
        <v>40329</v>
      </c>
      <c r="G448">
        <v>1237</v>
      </c>
      <c r="H448">
        <v>437.2</v>
      </c>
      <c r="I448">
        <v>263.33</v>
      </c>
      <c r="J448">
        <v>540816.4</v>
      </c>
      <c r="K448">
        <v>325739.21000000002</v>
      </c>
      <c r="L448">
        <v>215077.19</v>
      </c>
      <c r="M448">
        <v>2010</v>
      </c>
      <c r="N448">
        <v>5</v>
      </c>
    </row>
    <row r="449" spans="1:14" x14ac:dyDescent="0.3">
      <c r="A449" s="1" t="s">
        <v>25</v>
      </c>
      <c r="B449" s="1" t="s">
        <v>205</v>
      </c>
      <c r="C449" s="1" t="s">
        <v>51</v>
      </c>
      <c r="D449" s="1" t="s">
        <v>22</v>
      </c>
      <c r="E449" s="1" t="s">
        <v>31</v>
      </c>
      <c r="F449" s="2">
        <v>41310</v>
      </c>
      <c r="G449">
        <v>6594</v>
      </c>
      <c r="H449">
        <v>47.45</v>
      </c>
      <c r="I449">
        <v>31.79</v>
      </c>
      <c r="J449">
        <v>312885.3</v>
      </c>
      <c r="K449">
        <v>209623.26</v>
      </c>
      <c r="L449">
        <v>103262.04</v>
      </c>
      <c r="M449">
        <v>2013</v>
      </c>
      <c r="N449">
        <v>2</v>
      </c>
    </row>
    <row r="450" spans="1:14" x14ac:dyDescent="0.3">
      <c r="A450" s="1" t="s">
        <v>32</v>
      </c>
      <c r="B450" s="1" t="s">
        <v>182</v>
      </c>
      <c r="C450" s="1" t="s">
        <v>51</v>
      </c>
      <c r="D450" s="1" t="s">
        <v>17</v>
      </c>
      <c r="E450" s="1" t="s">
        <v>24</v>
      </c>
      <c r="F450" s="2">
        <v>42170</v>
      </c>
      <c r="G450">
        <v>399</v>
      </c>
      <c r="H450">
        <v>47.45</v>
      </c>
      <c r="I450">
        <v>31.79</v>
      </c>
      <c r="J450">
        <v>18932.55</v>
      </c>
      <c r="K450">
        <v>12684.21</v>
      </c>
      <c r="L450">
        <v>6248.34</v>
      </c>
      <c r="M450">
        <v>2015</v>
      </c>
      <c r="N450">
        <v>6</v>
      </c>
    </row>
    <row r="451" spans="1:14" x14ac:dyDescent="0.3">
      <c r="A451" s="1" t="s">
        <v>32</v>
      </c>
      <c r="B451" s="1" t="s">
        <v>94</v>
      </c>
      <c r="C451" s="1" t="s">
        <v>21</v>
      </c>
      <c r="D451" s="1" t="s">
        <v>17</v>
      </c>
      <c r="E451" s="1" t="s">
        <v>47</v>
      </c>
      <c r="F451" s="2">
        <v>41933</v>
      </c>
      <c r="G451">
        <v>2969</v>
      </c>
      <c r="H451">
        <v>154.06</v>
      </c>
      <c r="I451">
        <v>90.93</v>
      </c>
      <c r="J451">
        <v>457404.14</v>
      </c>
      <c r="K451">
        <v>269971.17</v>
      </c>
      <c r="L451">
        <v>187432.97</v>
      </c>
      <c r="M451">
        <v>2014</v>
      </c>
      <c r="N451">
        <v>10</v>
      </c>
    </row>
    <row r="452" spans="1:14" x14ac:dyDescent="0.3">
      <c r="A452" s="1" t="s">
        <v>28</v>
      </c>
      <c r="B452" s="1" t="s">
        <v>52</v>
      </c>
      <c r="C452" s="1" t="s">
        <v>42</v>
      </c>
      <c r="D452" s="1" t="s">
        <v>17</v>
      </c>
      <c r="E452" s="1" t="s">
        <v>24</v>
      </c>
      <c r="F452" s="2">
        <v>42779</v>
      </c>
      <c r="G452">
        <v>6653</v>
      </c>
      <c r="H452">
        <v>152.58000000000001</v>
      </c>
      <c r="I452">
        <v>97.44</v>
      </c>
      <c r="J452">
        <v>1015114.74</v>
      </c>
      <c r="K452">
        <v>648268.31999999995</v>
      </c>
      <c r="L452">
        <v>366846.42</v>
      </c>
      <c r="M452">
        <v>2017</v>
      </c>
      <c r="N452">
        <v>2</v>
      </c>
    </row>
    <row r="453" spans="1:14" x14ac:dyDescent="0.3">
      <c r="A453" s="1" t="s">
        <v>39</v>
      </c>
      <c r="B453" s="1" t="s">
        <v>172</v>
      </c>
      <c r="C453" s="1" t="s">
        <v>21</v>
      </c>
      <c r="D453" s="1" t="s">
        <v>17</v>
      </c>
      <c r="E453" s="1" t="s">
        <v>24</v>
      </c>
      <c r="F453" s="2">
        <v>40358</v>
      </c>
      <c r="G453">
        <v>832</v>
      </c>
      <c r="H453">
        <v>154.06</v>
      </c>
      <c r="I453">
        <v>90.93</v>
      </c>
      <c r="J453">
        <v>128177.92</v>
      </c>
      <c r="K453">
        <v>75653.759999999995</v>
      </c>
      <c r="L453">
        <v>52524.160000000003</v>
      </c>
      <c r="M453">
        <v>2010</v>
      </c>
      <c r="N453">
        <v>6</v>
      </c>
    </row>
    <row r="454" spans="1:14" x14ac:dyDescent="0.3">
      <c r="A454" s="1" t="s">
        <v>39</v>
      </c>
      <c r="B454" s="1" t="s">
        <v>206</v>
      </c>
      <c r="C454" s="1" t="s">
        <v>21</v>
      </c>
      <c r="D454" s="1" t="s">
        <v>22</v>
      </c>
      <c r="E454" s="1" t="s">
        <v>18</v>
      </c>
      <c r="F454" s="2">
        <v>41778</v>
      </c>
      <c r="G454">
        <v>6915</v>
      </c>
      <c r="H454">
        <v>154.06</v>
      </c>
      <c r="I454">
        <v>90.93</v>
      </c>
      <c r="J454">
        <v>1065324.8999999999</v>
      </c>
      <c r="K454">
        <v>628780.94999999995</v>
      </c>
      <c r="L454">
        <v>436543.95</v>
      </c>
      <c r="M454">
        <v>2014</v>
      </c>
      <c r="N454">
        <v>5</v>
      </c>
    </row>
    <row r="455" spans="1:14" x14ac:dyDescent="0.3">
      <c r="A455" s="1" t="s">
        <v>37</v>
      </c>
      <c r="B455" s="1" t="s">
        <v>140</v>
      </c>
      <c r="C455" s="1" t="s">
        <v>60</v>
      </c>
      <c r="D455" s="1" t="s">
        <v>17</v>
      </c>
      <c r="E455" s="1" t="s">
        <v>47</v>
      </c>
      <c r="F455" s="2">
        <v>42084</v>
      </c>
      <c r="G455">
        <v>3346</v>
      </c>
      <c r="H455">
        <v>421.89</v>
      </c>
      <c r="I455">
        <v>364.69</v>
      </c>
      <c r="J455">
        <v>1411643.94</v>
      </c>
      <c r="K455">
        <v>1220252.74</v>
      </c>
      <c r="L455">
        <v>191391.2</v>
      </c>
      <c r="M455">
        <v>2015</v>
      </c>
      <c r="N455">
        <v>3</v>
      </c>
    </row>
    <row r="456" spans="1:14" x14ac:dyDescent="0.3">
      <c r="A456" s="1" t="s">
        <v>25</v>
      </c>
      <c r="B456" s="1" t="s">
        <v>73</v>
      </c>
      <c r="C456" s="1" t="s">
        <v>49</v>
      </c>
      <c r="D456" s="1" t="s">
        <v>17</v>
      </c>
      <c r="E456" s="1" t="s">
        <v>18</v>
      </c>
      <c r="F456" s="2">
        <v>42247</v>
      </c>
      <c r="G456">
        <v>598</v>
      </c>
      <c r="H456">
        <v>651.21</v>
      </c>
      <c r="I456">
        <v>524.96</v>
      </c>
      <c r="J456">
        <v>389423.58</v>
      </c>
      <c r="K456">
        <v>313926.08</v>
      </c>
      <c r="L456">
        <v>75497.5</v>
      </c>
      <c r="M456">
        <v>2015</v>
      </c>
      <c r="N456">
        <v>8</v>
      </c>
    </row>
    <row r="457" spans="1:14" x14ac:dyDescent="0.3">
      <c r="A457" s="1" t="s">
        <v>37</v>
      </c>
      <c r="B457" s="1" t="s">
        <v>105</v>
      </c>
      <c r="C457" s="1" t="s">
        <v>57</v>
      </c>
      <c r="D457" s="1" t="s">
        <v>22</v>
      </c>
      <c r="E457" s="1" t="s">
        <v>47</v>
      </c>
      <c r="F457" s="2">
        <v>42239</v>
      </c>
      <c r="G457">
        <v>6176</v>
      </c>
      <c r="H457">
        <v>81.73</v>
      </c>
      <c r="I457">
        <v>56.67</v>
      </c>
      <c r="J457">
        <v>504764.48</v>
      </c>
      <c r="K457">
        <v>349993.92</v>
      </c>
      <c r="L457">
        <v>154770.56</v>
      </c>
      <c r="M457">
        <v>2015</v>
      </c>
      <c r="N457">
        <v>8</v>
      </c>
    </row>
    <row r="458" spans="1:14" x14ac:dyDescent="0.3">
      <c r="A458" s="1" t="s">
        <v>32</v>
      </c>
      <c r="B458" s="1" t="s">
        <v>144</v>
      </c>
      <c r="C458" s="1" t="s">
        <v>16</v>
      </c>
      <c r="D458" s="1" t="s">
        <v>17</v>
      </c>
      <c r="E458" s="1" t="s">
        <v>47</v>
      </c>
      <c r="F458" s="2">
        <v>42424</v>
      </c>
      <c r="G458">
        <v>9615</v>
      </c>
      <c r="H458">
        <v>437.2</v>
      </c>
      <c r="I458">
        <v>263.33</v>
      </c>
      <c r="J458">
        <v>4203678</v>
      </c>
      <c r="K458">
        <v>2531917.9500000002</v>
      </c>
      <c r="L458">
        <v>1671760.05</v>
      </c>
      <c r="M458">
        <v>2016</v>
      </c>
      <c r="N458">
        <v>2</v>
      </c>
    </row>
    <row r="459" spans="1:14" x14ac:dyDescent="0.3">
      <c r="A459" s="1" t="s">
        <v>14</v>
      </c>
      <c r="B459" s="1" t="s">
        <v>207</v>
      </c>
      <c r="C459" s="1" t="s">
        <v>44</v>
      </c>
      <c r="D459" s="1" t="s">
        <v>22</v>
      </c>
      <c r="E459" s="1" t="s">
        <v>24</v>
      </c>
      <c r="F459" s="2">
        <v>42172</v>
      </c>
      <c r="G459">
        <v>7485</v>
      </c>
      <c r="H459">
        <v>668.27</v>
      </c>
      <c r="I459">
        <v>502.54</v>
      </c>
      <c r="J459">
        <v>5002000.95</v>
      </c>
      <c r="K459">
        <v>3761511.9</v>
      </c>
      <c r="L459">
        <v>1240489.05</v>
      </c>
      <c r="M459">
        <v>2015</v>
      </c>
      <c r="N459">
        <v>6</v>
      </c>
    </row>
    <row r="460" spans="1:14" x14ac:dyDescent="0.3">
      <c r="A460" s="1" t="s">
        <v>37</v>
      </c>
      <c r="B460" s="1" t="s">
        <v>190</v>
      </c>
      <c r="C460" s="1" t="s">
        <v>27</v>
      </c>
      <c r="D460" s="1" t="s">
        <v>17</v>
      </c>
      <c r="E460" s="1" t="s">
        <v>18</v>
      </c>
      <c r="F460" s="2">
        <v>41240</v>
      </c>
      <c r="G460">
        <v>8382</v>
      </c>
      <c r="H460">
        <v>205.7</v>
      </c>
      <c r="I460">
        <v>117.11</v>
      </c>
      <c r="J460">
        <v>1724177.4</v>
      </c>
      <c r="K460">
        <v>981616.02</v>
      </c>
      <c r="L460">
        <v>742561.38</v>
      </c>
      <c r="M460">
        <v>2012</v>
      </c>
      <c r="N460">
        <v>11</v>
      </c>
    </row>
    <row r="461" spans="1:14" x14ac:dyDescent="0.3">
      <c r="A461" s="1" t="s">
        <v>32</v>
      </c>
      <c r="B461" s="1" t="s">
        <v>69</v>
      </c>
      <c r="C461" s="1" t="s">
        <v>42</v>
      </c>
      <c r="D461" s="1" t="s">
        <v>17</v>
      </c>
      <c r="E461" s="1" t="s">
        <v>18</v>
      </c>
      <c r="F461" s="2">
        <v>41159</v>
      </c>
      <c r="G461">
        <v>7938</v>
      </c>
      <c r="H461">
        <v>152.58000000000001</v>
      </c>
      <c r="I461">
        <v>97.44</v>
      </c>
      <c r="J461">
        <v>1211180.04</v>
      </c>
      <c r="K461">
        <v>773478.72</v>
      </c>
      <c r="L461">
        <v>437701.32</v>
      </c>
      <c r="M461">
        <v>2012</v>
      </c>
      <c r="N461">
        <v>9</v>
      </c>
    </row>
    <row r="462" spans="1:14" x14ac:dyDescent="0.3">
      <c r="A462" s="1" t="s">
        <v>14</v>
      </c>
      <c r="B462" s="1" t="s">
        <v>118</v>
      </c>
      <c r="C462" s="1" t="s">
        <v>36</v>
      </c>
      <c r="D462" s="1" t="s">
        <v>17</v>
      </c>
      <c r="E462" s="1" t="s">
        <v>24</v>
      </c>
      <c r="F462" s="2">
        <v>41083</v>
      </c>
      <c r="G462">
        <v>3812</v>
      </c>
      <c r="H462">
        <v>109.28</v>
      </c>
      <c r="I462">
        <v>35.840000000000003</v>
      </c>
      <c r="J462">
        <v>416575.36</v>
      </c>
      <c r="K462">
        <v>136622.07999999999</v>
      </c>
      <c r="L462">
        <v>279953.28000000003</v>
      </c>
      <c r="M462">
        <v>2012</v>
      </c>
      <c r="N462">
        <v>6</v>
      </c>
    </row>
    <row r="463" spans="1:14" x14ac:dyDescent="0.3">
      <c r="A463" s="1" t="s">
        <v>28</v>
      </c>
      <c r="B463" s="1" t="s">
        <v>183</v>
      </c>
      <c r="C463" s="1" t="s">
        <v>51</v>
      </c>
      <c r="D463" s="1" t="s">
        <v>17</v>
      </c>
      <c r="E463" s="1" t="s">
        <v>31</v>
      </c>
      <c r="F463" s="2">
        <v>41935</v>
      </c>
      <c r="G463">
        <v>698</v>
      </c>
      <c r="H463">
        <v>47.45</v>
      </c>
      <c r="I463">
        <v>31.79</v>
      </c>
      <c r="J463">
        <v>33120.1</v>
      </c>
      <c r="K463">
        <v>22189.42</v>
      </c>
      <c r="L463">
        <v>10930.68</v>
      </c>
      <c r="M463">
        <v>2014</v>
      </c>
      <c r="N463">
        <v>10</v>
      </c>
    </row>
    <row r="464" spans="1:14" x14ac:dyDescent="0.3">
      <c r="A464" s="1" t="s">
        <v>37</v>
      </c>
      <c r="B464" s="1" t="s">
        <v>105</v>
      </c>
      <c r="C464" s="1" t="s">
        <v>16</v>
      </c>
      <c r="D464" s="1" t="s">
        <v>17</v>
      </c>
      <c r="E464" s="1" t="s">
        <v>24</v>
      </c>
      <c r="F464" s="2">
        <v>42265</v>
      </c>
      <c r="G464">
        <v>5320</v>
      </c>
      <c r="H464">
        <v>437.2</v>
      </c>
      <c r="I464">
        <v>263.33</v>
      </c>
      <c r="J464">
        <v>2325904</v>
      </c>
      <c r="K464">
        <v>1400915.6</v>
      </c>
      <c r="L464">
        <v>924988.4</v>
      </c>
      <c r="M464">
        <v>2015</v>
      </c>
      <c r="N464">
        <v>9</v>
      </c>
    </row>
    <row r="465" spans="1:14" x14ac:dyDescent="0.3">
      <c r="A465" s="1" t="s">
        <v>32</v>
      </c>
      <c r="B465" s="1" t="s">
        <v>78</v>
      </c>
      <c r="C465" s="1" t="s">
        <v>49</v>
      </c>
      <c r="D465" s="1" t="s">
        <v>22</v>
      </c>
      <c r="E465" s="1" t="s">
        <v>31</v>
      </c>
      <c r="F465" s="2">
        <v>42393</v>
      </c>
      <c r="G465">
        <v>1431</v>
      </c>
      <c r="H465">
        <v>651.21</v>
      </c>
      <c r="I465">
        <v>524.96</v>
      </c>
      <c r="J465">
        <v>931881.51</v>
      </c>
      <c r="K465">
        <v>751217.76</v>
      </c>
      <c r="L465">
        <v>180663.75</v>
      </c>
      <c r="M465">
        <v>2016</v>
      </c>
      <c r="N465">
        <v>1</v>
      </c>
    </row>
    <row r="466" spans="1:14" x14ac:dyDescent="0.3">
      <c r="A466" s="1" t="s">
        <v>28</v>
      </c>
      <c r="B466" s="1" t="s">
        <v>167</v>
      </c>
      <c r="C466" s="1" t="s">
        <v>30</v>
      </c>
      <c r="D466" s="1" t="s">
        <v>17</v>
      </c>
      <c r="E466" s="1" t="s">
        <v>31</v>
      </c>
      <c r="F466" s="2">
        <v>40260</v>
      </c>
      <c r="G466">
        <v>4818</v>
      </c>
      <c r="H466">
        <v>9.33</v>
      </c>
      <c r="I466">
        <v>6.92</v>
      </c>
      <c r="J466">
        <v>44951.94</v>
      </c>
      <c r="K466">
        <v>33340.559999999998</v>
      </c>
      <c r="L466">
        <v>11611.38</v>
      </c>
      <c r="M466">
        <v>2010</v>
      </c>
      <c r="N466">
        <v>3</v>
      </c>
    </row>
    <row r="467" spans="1:14" x14ac:dyDescent="0.3">
      <c r="A467" s="1" t="s">
        <v>32</v>
      </c>
      <c r="B467" s="1" t="s">
        <v>33</v>
      </c>
      <c r="C467" s="1" t="s">
        <v>57</v>
      </c>
      <c r="D467" s="1" t="s">
        <v>22</v>
      </c>
      <c r="E467" s="1" t="s">
        <v>18</v>
      </c>
      <c r="F467" s="2">
        <v>41116</v>
      </c>
      <c r="G467">
        <v>8299</v>
      </c>
      <c r="H467">
        <v>81.73</v>
      </c>
      <c r="I467">
        <v>56.67</v>
      </c>
      <c r="J467">
        <v>678277.27</v>
      </c>
      <c r="K467">
        <v>470304.33</v>
      </c>
      <c r="L467">
        <v>207972.94</v>
      </c>
      <c r="M467">
        <v>2012</v>
      </c>
      <c r="N467">
        <v>7</v>
      </c>
    </row>
    <row r="468" spans="1:14" x14ac:dyDescent="0.3">
      <c r="A468" s="1" t="s">
        <v>19</v>
      </c>
      <c r="B468" s="1" t="s">
        <v>50</v>
      </c>
      <c r="C468" s="1" t="s">
        <v>36</v>
      </c>
      <c r="D468" s="1" t="s">
        <v>22</v>
      </c>
      <c r="E468" s="1" t="s">
        <v>31</v>
      </c>
      <c r="F468" s="2">
        <v>42297</v>
      </c>
      <c r="G468">
        <v>6722</v>
      </c>
      <c r="H468">
        <v>109.28</v>
      </c>
      <c r="I468">
        <v>35.840000000000003</v>
      </c>
      <c r="J468">
        <v>734580.16</v>
      </c>
      <c r="K468">
        <v>240916.48000000001</v>
      </c>
      <c r="L468">
        <v>493663.68</v>
      </c>
      <c r="M468">
        <v>2015</v>
      </c>
      <c r="N468">
        <v>10</v>
      </c>
    </row>
    <row r="469" spans="1:14" x14ac:dyDescent="0.3">
      <c r="A469" s="1" t="s">
        <v>37</v>
      </c>
      <c r="B469" s="1" t="s">
        <v>201</v>
      </c>
      <c r="C469" s="1" t="s">
        <v>49</v>
      </c>
      <c r="D469" s="1" t="s">
        <v>22</v>
      </c>
      <c r="E469" s="1" t="s">
        <v>18</v>
      </c>
      <c r="F469" s="2">
        <v>42913</v>
      </c>
      <c r="G469">
        <v>1968</v>
      </c>
      <c r="H469">
        <v>651.21</v>
      </c>
      <c r="I469">
        <v>524.96</v>
      </c>
      <c r="J469">
        <v>1281581.28</v>
      </c>
      <c r="K469">
        <v>1033121.28</v>
      </c>
      <c r="L469">
        <v>248460</v>
      </c>
      <c r="M469">
        <v>2017</v>
      </c>
      <c r="N469">
        <v>6</v>
      </c>
    </row>
    <row r="470" spans="1:14" x14ac:dyDescent="0.3">
      <c r="A470" s="1" t="s">
        <v>32</v>
      </c>
      <c r="B470" s="1" t="s">
        <v>187</v>
      </c>
      <c r="C470" s="1" t="s">
        <v>51</v>
      </c>
      <c r="D470" s="1" t="s">
        <v>17</v>
      </c>
      <c r="E470" s="1" t="s">
        <v>18</v>
      </c>
      <c r="F470" s="2">
        <v>42464</v>
      </c>
      <c r="G470">
        <v>7946</v>
      </c>
      <c r="H470">
        <v>47.45</v>
      </c>
      <c r="I470">
        <v>31.79</v>
      </c>
      <c r="J470">
        <v>377037.7</v>
      </c>
      <c r="K470">
        <v>252603.34</v>
      </c>
      <c r="L470">
        <v>124434.36</v>
      </c>
      <c r="M470">
        <v>2016</v>
      </c>
      <c r="N470">
        <v>4</v>
      </c>
    </row>
    <row r="471" spans="1:14" x14ac:dyDescent="0.3">
      <c r="A471" s="1" t="s">
        <v>32</v>
      </c>
      <c r="B471" s="1" t="s">
        <v>78</v>
      </c>
      <c r="C471" s="1" t="s">
        <v>36</v>
      </c>
      <c r="D471" s="1" t="s">
        <v>22</v>
      </c>
      <c r="E471" s="1" t="s">
        <v>24</v>
      </c>
      <c r="F471" s="2">
        <v>42221</v>
      </c>
      <c r="G471">
        <v>5600</v>
      </c>
      <c r="H471">
        <v>109.28</v>
      </c>
      <c r="I471">
        <v>35.840000000000003</v>
      </c>
      <c r="J471">
        <v>611968</v>
      </c>
      <c r="K471">
        <v>200704</v>
      </c>
      <c r="L471">
        <v>411264</v>
      </c>
      <c r="M471">
        <v>2015</v>
      </c>
      <c r="N471">
        <v>8</v>
      </c>
    </row>
    <row r="472" spans="1:14" x14ac:dyDescent="0.3">
      <c r="A472" s="1" t="s">
        <v>28</v>
      </c>
      <c r="B472" s="1" t="s">
        <v>91</v>
      </c>
      <c r="C472" s="1" t="s">
        <v>27</v>
      </c>
      <c r="D472" s="1" t="s">
        <v>17</v>
      </c>
      <c r="E472" s="1" t="s">
        <v>47</v>
      </c>
      <c r="F472" s="2">
        <v>41076</v>
      </c>
      <c r="G472">
        <v>7903</v>
      </c>
      <c r="H472">
        <v>205.7</v>
      </c>
      <c r="I472">
        <v>117.11</v>
      </c>
      <c r="J472">
        <v>1625647.1</v>
      </c>
      <c r="K472">
        <v>925520.33</v>
      </c>
      <c r="L472">
        <v>700126.77</v>
      </c>
      <c r="M472">
        <v>2012</v>
      </c>
      <c r="N472">
        <v>6</v>
      </c>
    </row>
    <row r="473" spans="1:14" x14ac:dyDescent="0.3">
      <c r="A473" s="1" t="s">
        <v>25</v>
      </c>
      <c r="B473" s="1" t="s">
        <v>163</v>
      </c>
      <c r="C473" s="1" t="s">
        <v>16</v>
      </c>
      <c r="D473" s="1" t="s">
        <v>22</v>
      </c>
      <c r="E473" s="1" t="s">
        <v>47</v>
      </c>
      <c r="F473" s="2">
        <v>42463</v>
      </c>
      <c r="G473">
        <v>4860</v>
      </c>
      <c r="H473">
        <v>437.2</v>
      </c>
      <c r="I473">
        <v>263.33</v>
      </c>
      <c r="J473">
        <v>2124792</v>
      </c>
      <c r="K473">
        <v>1279783.8</v>
      </c>
      <c r="L473">
        <v>845008.2</v>
      </c>
      <c r="M473">
        <v>2016</v>
      </c>
      <c r="N473">
        <v>4</v>
      </c>
    </row>
    <row r="474" spans="1:14" x14ac:dyDescent="0.3">
      <c r="A474" s="1" t="s">
        <v>28</v>
      </c>
      <c r="B474" s="1" t="s">
        <v>174</v>
      </c>
      <c r="C474" s="1" t="s">
        <v>23</v>
      </c>
      <c r="D474" s="1" t="s">
        <v>17</v>
      </c>
      <c r="E474" s="1" t="s">
        <v>24</v>
      </c>
      <c r="F474" s="2">
        <v>41903</v>
      </c>
      <c r="G474">
        <v>8508</v>
      </c>
      <c r="H474">
        <v>255.28</v>
      </c>
      <c r="I474">
        <v>159.41999999999999</v>
      </c>
      <c r="J474">
        <v>2171922.2400000002</v>
      </c>
      <c r="K474">
        <v>1356345.36</v>
      </c>
      <c r="L474">
        <v>815576.88</v>
      </c>
      <c r="M474">
        <v>2014</v>
      </c>
      <c r="N474">
        <v>9</v>
      </c>
    </row>
    <row r="475" spans="1:14" x14ac:dyDescent="0.3">
      <c r="A475" s="1" t="s">
        <v>28</v>
      </c>
      <c r="B475" s="1" t="s">
        <v>70</v>
      </c>
      <c r="C475" s="1" t="s">
        <v>42</v>
      </c>
      <c r="D475" s="1" t="s">
        <v>22</v>
      </c>
      <c r="E475" s="1" t="s">
        <v>47</v>
      </c>
      <c r="F475" s="2">
        <v>42224</v>
      </c>
      <c r="G475">
        <v>7913</v>
      </c>
      <c r="H475">
        <v>152.58000000000001</v>
      </c>
      <c r="I475">
        <v>97.44</v>
      </c>
      <c r="J475">
        <v>1207365.54</v>
      </c>
      <c r="K475">
        <v>771042.72</v>
      </c>
      <c r="L475">
        <v>436322.82</v>
      </c>
      <c r="M475">
        <v>2015</v>
      </c>
      <c r="N475">
        <v>8</v>
      </c>
    </row>
    <row r="476" spans="1:14" x14ac:dyDescent="0.3">
      <c r="A476" s="1" t="s">
        <v>28</v>
      </c>
      <c r="B476" s="1" t="s">
        <v>97</v>
      </c>
      <c r="C476" s="1" t="s">
        <v>49</v>
      </c>
      <c r="D476" s="1" t="s">
        <v>22</v>
      </c>
      <c r="E476" s="1" t="s">
        <v>24</v>
      </c>
      <c r="F476" s="2">
        <v>41109</v>
      </c>
      <c r="G476">
        <v>4174</v>
      </c>
      <c r="H476">
        <v>651.21</v>
      </c>
      <c r="I476">
        <v>524.96</v>
      </c>
      <c r="J476">
        <v>2718150.54</v>
      </c>
      <c r="K476">
        <v>2191183.04</v>
      </c>
      <c r="L476">
        <v>526967.5</v>
      </c>
      <c r="M476">
        <v>2012</v>
      </c>
      <c r="N476">
        <v>7</v>
      </c>
    </row>
    <row r="477" spans="1:14" x14ac:dyDescent="0.3">
      <c r="A477" s="1" t="s">
        <v>14</v>
      </c>
      <c r="B477" s="1" t="s">
        <v>71</v>
      </c>
      <c r="C477" s="1" t="s">
        <v>42</v>
      </c>
      <c r="D477" s="1" t="s">
        <v>17</v>
      </c>
      <c r="E477" s="1" t="s">
        <v>31</v>
      </c>
      <c r="F477" s="2">
        <v>40781</v>
      </c>
      <c r="G477">
        <v>5421</v>
      </c>
      <c r="H477">
        <v>152.58000000000001</v>
      </c>
      <c r="I477">
        <v>97.44</v>
      </c>
      <c r="J477">
        <v>827136.18</v>
      </c>
      <c r="K477">
        <v>528222.24</v>
      </c>
      <c r="L477">
        <v>298913.94</v>
      </c>
      <c r="M477">
        <v>2011</v>
      </c>
      <c r="N477">
        <v>8</v>
      </c>
    </row>
    <row r="478" spans="1:14" x14ac:dyDescent="0.3">
      <c r="A478" s="1" t="s">
        <v>39</v>
      </c>
      <c r="B478" s="1" t="s">
        <v>172</v>
      </c>
      <c r="C478" s="1" t="s">
        <v>44</v>
      </c>
      <c r="D478" s="1" t="s">
        <v>22</v>
      </c>
      <c r="E478" s="1" t="s">
        <v>18</v>
      </c>
      <c r="F478" s="2">
        <v>41083</v>
      </c>
      <c r="G478">
        <v>1816</v>
      </c>
      <c r="H478">
        <v>668.27</v>
      </c>
      <c r="I478">
        <v>502.54</v>
      </c>
      <c r="J478">
        <v>1213578.32</v>
      </c>
      <c r="K478">
        <v>912612.64</v>
      </c>
      <c r="L478">
        <v>300965.68</v>
      </c>
      <c r="M478">
        <v>2012</v>
      </c>
      <c r="N478">
        <v>6</v>
      </c>
    </row>
    <row r="479" spans="1:14" x14ac:dyDescent="0.3">
      <c r="A479" s="1" t="s">
        <v>32</v>
      </c>
      <c r="B479" s="1" t="s">
        <v>133</v>
      </c>
      <c r="C479" s="1" t="s">
        <v>51</v>
      </c>
      <c r="D479" s="1" t="s">
        <v>17</v>
      </c>
      <c r="E479" s="1" t="s">
        <v>47</v>
      </c>
      <c r="F479" s="2">
        <v>40867</v>
      </c>
      <c r="G479">
        <v>550</v>
      </c>
      <c r="H479">
        <v>47.45</v>
      </c>
      <c r="I479">
        <v>31.79</v>
      </c>
      <c r="J479">
        <v>26097.5</v>
      </c>
      <c r="K479">
        <v>17484.5</v>
      </c>
      <c r="L479">
        <v>8613</v>
      </c>
      <c r="M479">
        <v>2011</v>
      </c>
      <c r="N479">
        <v>11</v>
      </c>
    </row>
    <row r="480" spans="1:14" x14ac:dyDescent="0.3">
      <c r="A480" s="1" t="s">
        <v>25</v>
      </c>
      <c r="B480" s="1" t="s">
        <v>81</v>
      </c>
      <c r="C480" s="1" t="s">
        <v>51</v>
      </c>
      <c r="D480" s="1" t="s">
        <v>17</v>
      </c>
      <c r="E480" s="1" t="s">
        <v>47</v>
      </c>
      <c r="F480" s="2">
        <v>42137</v>
      </c>
      <c r="G480">
        <v>848</v>
      </c>
      <c r="H480">
        <v>47.45</v>
      </c>
      <c r="I480">
        <v>31.79</v>
      </c>
      <c r="J480">
        <v>40237.599999999999</v>
      </c>
      <c r="K480">
        <v>26957.919999999998</v>
      </c>
      <c r="L480">
        <v>13279.68</v>
      </c>
      <c r="M480">
        <v>2015</v>
      </c>
      <c r="N480">
        <v>5</v>
      </c>
    </row>
    <row r="481" spans="1:14" x14ac:dyDescent="0.3">
      <c r="A481" s="1" t="s">
        <v>19</v>
      </c>
      <c r="B481" s="1" t="s">
        <v>100</v>
      </c>
      <c r="C481" s="1" t="s">
        <v>57</v>
      </c>
      <c r="D481" s="1" t="s">
        <v>17</v>
      </c>
      <c r="E481" s="1" t="s">
        <v>24</v>
      </c>
      <c r="F481" s="2">
        <v>40375</v>
      </c>
      <c r="G481">
        <v>8963</v>
      </c>
      <c r="H481">
        <v>81.73</v>
      </c>
      <c r="I481">
        <v>56.67</v>
      </c>
      <c r="J481">
        <v>732545.99</v>
      </c>
      <c r="K481">
        <v>507933.21</v>
      </c>
      <c r="L481">
        <v>224612.78</v>
      </c>
      <c r="M481">
        <v>2010</v>
      </c>
      <c r="N481">
        <v>7</v>
      </c>
    </row>
    <row r="482" spans="1:14" x14ac:dyDescent="0.3">
      <c r="A482" s="1" t="s">
        <v>32</v>
      </c>
      <c r="B482" s="1" t="s">
        <v>171</v>
      </c>
      <c r="C482" s="1" t="s">
        <v>16</v>
      </c>
      <c r="D482" s="1" t="s">
        <v>22</v>
      </c>
      <c r="E482" s="1" t="s">
        <v>24</v>
      </c>
      <c r="F482" s="2">
        <v>42511</v>
      </c>
      <c r="G482">
        <v>3183</v>
      </c>
      <c r="H482">
        <v>437.2</v>
      </c>
      <c r="I482">
        <v>263.33</v>
      </c>
      <c r="J482">
        <v>1391607.6</v>
      </c>
      <c r="K482">
        <v>838179.39</v>
      </c>
      <c r="L482">
        <v>553428.21</v>
      </c>
      <c r="M482">
        <v>2016</v>
      </c>
      <c r="N482">
        <v>5</v>
      </c>
    </row>
    <row r="483" spans="1:14" x14ac:dyDescent="0.3">
      <c r="A483" s="1" t="s">
        <v>39</v>
      </c>
      <c r="B483" s="1" t="s">
        <v>166</v>
      </c>
      <c r="C483" s="1" t="s">
        <v>16</v>
      </c>
      <c r="D483" s="1" t="s">
        <v>17</v>
      </c>
      <c r="E483" s="1" t="s">
        <v>31</v>
      </c>
      <c r="F483" s="2">
        <v>40655</v>
      </c>
      <c r="G483">
        <v>8825</v>
      </c>
      <c r="H483">
        <v>437.2</v>
      </c>
      <c r="I483">
        <v>263.33</v>
      </c>
      <c r="J483">
        <v>3858290</v>
      </c>
      <c r="K483">
        <v>2323887.25</v>
      </c>
      <c r="L483">
        <v>1534402.75</v>
      </c>
      <c r="M483">
        <v>2011</v>
      </c>
      <c r="N483">
        <v>4</v>
      </c>
    </row>
    <row r="484" spans="1:14" x14ac:dyDescent="0.3">
      <c r="A484" s="1" t="s">
        <v>28</v>
      </c>
      <c r="B484" s="1" t="s">
        <v>134</v>
      </c>
      <c r="C484" s="1" t="s">
        <v>51</v>
      </c>
      <c r="D484" s="1" t="s">
        <v>17</v>
      </c>
      <c r="E484" s="1" t="s">
        <v>31</v>
      </c>
      <c r="F484" s="2">
        <v>41135</v>
      </c>
      <c r="G484">
        <v>3237</v>
      </c>
      <c r="H484">
        <v>47.45</v>
      </c>
      <c r="I484">
        <v>31.79</v>
      </c>
      <c r="J484">
        <v>153595.65</v>
      </c>
      <c r="K484">
        <v>102904.23</v>
      </c>
      <c r="L484">
        <v>50691.42</v>
      </c>
      <c r="M484">
        <v>2012</v>
      </c>
      <c r="N484">
        <v>8</v>
      </c>
    </row>
    <row r="485" spans="1:14" x14ac:dyDescent="0.3">
      <c r="A485" s="1" t="s">
        <v>32</v>
      </c>
      <c r="B485" s="1" t="s">
        <v>126</v>
      </c>
      <c r="C485" s="1" t="s">
        <v>36</v>
      </c>
      <c r="D485" s="1" t="s">
        <v>22</v>
      </c>
      <c r="E485" s="1" t="s">
        <v>24</v>
      </c>
      <c r="F485" s="2">
        <v>40985</v>
      </c>
      <c r="G485">
        <v>799</v>
      </c>
      <c r="H485">
        <v>109.28</v>
      </c>
      <c r="I485">
        <v>35.840000000000003</v>
      </c>
      <c r="J485">
        <v>87314.72</v>
      </c>
      <c r="K485">
        <v>28636.16</v>
      </c>
      <c r="L485">
        <v>58678.559999999998</v>
      </c>
      <c r="M485">
        <v>2012</v>
      </c>
      <c r="N485">
        <v>3</v>
      </c>
    </row>
    <row r="486" spans="1:14" x14ac:dyDescent="0.3">
      <c r="A486" s="1" t="s">
        <v>28</v>
      </c>
      <c r="B486" s="1" t="s">
        <v>167</v>
      </c>
      <c r="C486" s="1" t="s">
        <v>44</v>
      </c>
      <c r="D486" s="1" t="s">
        <v>22</v>
      </c>
      <c r="E486" s="1" t="s">
        <v>24</v>
      </c>
      <c r="F486" s="2">
        <v>40396</v>
      </c>
      <c r="G486">
        <v>7922</v>
      </c>
      <c r="H486">
        <v>668.27</v>
      </c>
      <c r="I486">
        <v>502.54</v>
      </c>
      <c r="J486">
        <v>5294034.9400000004</v>
      </c>
      <c r="K486">
        <v>3981121.88</v>
      </c>
      <c r="L486">
        <v>1312913.06</v>
      </c>
      <c r="M486">
        <v>2010</v>
      </c>
      <c r="N486">
        <v>8</v>
      </c>
    </row>
    <row r="487" spans="1:14" x14ac:dyDescent="0.3">
      <c r="A487" s="1" t="s">
        <v>28</v>
      </c>
      <c r="B487" s="1" t="s">
        <v>110</v>
      </c>
      <c r="C487" s="1" t="s">
        <v>23</v>
      </c>
      <c r="D487" s="1" t="s">
        <v>17</v>
      </c>
      <c r="E487" s="1" t="s">
        <v>47</v>
      </c>
      <c r="F487" s="2">
        <v>41330</v>
      </c>
      <c r="G487">
        <v>8049</v>
      </c>
      <c r="H487">
        <v>255.28</v>
      </c>
      <c r="I487">
        <v>159.41999999999999</v>
      </c>
      <c r="J487">
        <v>2054748.72</v>
      </c>
      <c r="K487">
        <v>1283171.58</v>
      </c>
      <c r="L487">
        <v>771577.14</v>
      </c>
      <c r="M487">
        <v>2013</v>
      </c>
      <c r="N487">
        <v>2</v>
      </c>
    </row>
    <row r="488" spans="1:14" x14ac:dyDescent="0.3">
      <c r="A488" s="1" t="s">
        <v>19</v>
      </c>
      <c r="B488" s="1" t="s">
        <v>100</v>
      </c>
      <c r="C488" s="1" t="s">
        <v>60</v>
      </c>
      <c r="D488" s="1" t="s">
        <v>22</v>
      </c>
      <c r="E488" s="1" t="s">
        <v>18</v>
      </c>
      <c r="F488" s="2">
        <v>40608</v>
      </c>
      <c r="G488">
        <v>6654</v>
      </c>
      <c r="H488">
        <v>421.89</v>
      </c>
      <c r="I488">
        <v>364.69</v>
      </c>
      <c r="J488">
        <v>2807256.06</v>
      </c>
      <c r="K488">
        <v>2426647.2599999998</v>
      </c>
      <c r="L488">
        <v>380608.8</v>
      </c>
      <c r="M488">
        <v>2011</v>
      </c>
      <c r="N488">
        <v>3</v>
      </c>
    </row>
    <row r="489" spans="1:14" x14ac:dyDescent="0.3">
      <c r="A489" s="1" t="s">
        <v>14</v>
      </c>
      <c r="B489" s="1" t="s">
        <v>208</v>
      </c>
      <c r="C489" s="1" t="s">
        <v>49</v>
      </c>
      <c r="D489" s="1" t="s">
        <v>17</v>
      </c>
      <c r="E489" s="1" t="s">
        <v>18</v>
      </c>
      <c r="F489" s="2">
        <v>42352</v>
      </c>
      <c r="G489">
        <v>6240</v>
      </c>
      <c r="H489">
        <v>651.21</v>
      </c>
      <c r="I489">
        <v>524.96</v>
      </c>
      <c r="J489">
        <v>4063550.4</v>
      </c>
      <c r="K489">
        <v>3275750.4</v>
      </c>
      <c r="L489">
        <v>787800</v>
      </c>
      <c r="M489">
        <v>2015</v>
      </c>
      <c r="N489">
        <v>12</v>
      </c>
    </row>
    <row r="490" spans="1:14" x14ac:dyDescent="0.3">
      <c r="A490" s="1" t="s">
        <v>32</v>
      </c>
      <c r="B490" s="1" t="s">
        <v>169</v>
      </c>
      <c r="C490" s="1" t="s">
        <v>49</v>
      </c>
      <c r="D490" s="1" t="s">
        <v>17</v>
      </c>
      <c r="E490" s="1" t="s">
        <v>24</v>
      </c>
      <c r="F490" s="2">
        <v>42776</v>
      </c>
      <c r="G490">
        <v>1345</v>
      </c>
      <c r="H490">
        <v>651.21</v>
      </c>
      <c r="I490">
        <v>524.96</v>
      </c>
      <c r="J490">
        <v>875877.45</v>
      </c>
      <c r="K490">
        <v>706071.2</v>
      </c>
      <c r="L490">
        <v>169806.25</v>
      </c>
      <c r="M490">
        <v>2017</v>
      </c>
      <c r="N490">
        <v>2</v>
      </c>
    </row>
    <row r="491" spans="1:14" x14ac:dyDescent="0.3">
      <c r="A491" s="1" t="s">
        <v>25</v>
      </c>
      <c r="B491" s="1" t="s">
        <v>125</v>
      </c>
      <c r="C491" s="1" t="s">
        <v>49</v>
      </c>
      <c r="D491" s="1" t="s">
        <v>17</v>
      </c>
      <c r="E491" s="1" t="s">
        <v>47</v>
      </c>
      <c r="F491" s="2">
        <v>42633</v>
      </c>
      <c r="G491">
        <v>3536</v>
      </c>
      <c r="H491">
        <v>651.21</v>
      </c>
      <c r="I491">
        <v>524.96</v>
      </c>
      <c r="J491">
        <v>2302678.56</v>
      </c>
      <c r="K491">
        <v>1856258.56</v>
      </c>
      <c r="L491">
        <v>446420</v>
      </c>
      <c r="M491">
        <v>2016</v>
      </c>
      <c r="N491">
        <v>9</v>
      </c>
    </row>
    <row r="492" spans="1:14" x14ac:dyDescent="0.3">
      <c r="A492" s="1" t="s">
        <v>37</v>
      </c>
      <c r="B492" s="1" t="s">
        <v>86</v>
      </c>
      <c r="C492" s="1" t="s">
        <v>23</v>
      </c>
      <c r="D492" s="1" t="s">
        <v>22</v>
      </c>
      <c r="E492" s="1" t="s">
        <v>18</v>
      </c>
      <c r="F492" s="2">
        <v>40298</v>
      </c>
      <c r="G492">
        <v>6411</v>
      </c>
      <c r="H492">
        <v>255.28</v>
      </c>
      <c r="I492">
        <v>159.41999999999999</v>
      </c>
      <c r="J492">
        <v>1636600.08</v>
      </c>
      <c r="K492">
        <v>1022041.62</v>
      </c>
      <c r="L492">
        <v>614558.46</v>
      </c>
      <c r="M492">
        <v>2010</v>
      </c>
      <c r="N492">
        <v>4</v>
      </c>
    </row>
    <row r="493" spans="1:14" x14ac:dyDescent="0.3">
      <c r="A493" s="1" t="s">
        <v>32</v>
      </c>
      <c r="B493" s="1" t="s">
        <v>160</v>
      </c>
      <c r="C493" s="1" t="s">
        <v>51</v>
      </c>
      <c r="D493" s="1" t="s">
        <v>17</v>
      </c>
      <c r="E493" s="1" t="s">
        <v>31</v>
      </c>
      <c r="F493" s="2">
        <v>41450</v>
      </c>
      <c r="G493">
        <v>600</v>
      </c>
      <c r="H493">
        <v>47.45</v>
      </c>
      <c r="I493">
        <v>31.79</v>
      </c>
      <c r="J493">
        <v>28470</v>
      </c>
      <c r="K493">
        <v>19074</v>
      </c>
      <c r="L493">
        <v>9396</v>
      </c>
      <c r="M493">
        <v>2013</v>
      </c>
      <c r="N493">
        <v>6</v>
      </c>
    </row>
    <row r="494" spans="1:14" x14ac:dyDescent="0.3">
      <c r="A494" s="1" t="s">
        <v>32</v>
      </c>
      <c r="B494" s="1" t="s">
        <v>150</v>
      </c>
      <c r="C494" s="1" t="s">
        <v>44</v>
      </c>
      <c r="D494" s="1" t="s">
        <v>17</v>
      </c>
      <c r="E494" s="1" t="s">
        <v>31</v>
      </c>
      <c r="F494" s="2">
        <v>41094</v>
      </c>
      <c r="G494">
        <v>8765</v>
      </c>
      <c r="H494">
        <v>668.27</v>
      </c>
      <c r="I494">
        <v>502.54</v>
      </c>
      <c r="J494">
        <v>5857386.5499999998</v>
      </c>
      <c r="K494">
        <v>4404763.0999999996</v>
      </c>
      <c r="L494">
        <v>1452623.45</v>
      </c>
      <c r="M494">
        <v>2012</v>
      </c>
      <c r="N494">
        <v>7</v>
      </c>
    </row>
    <row r="495" spans="1:14" x14ac:dyDescent="0.3">
      <c r="A495" s="1" t="s">
        <v>37</v>
      </c>
      <c r="B495" s="1" t="s">
        <v>209</v>
      </c>
      <c r="C495" s="1" t="s">
        <v>42</v>
      </c>
      <c r="D495" s="1" t="s">
        <v>22</v>
      </c>
      <c r="E495" s="1" t="s">
        <v>24</v>
      </c>
      <c r="F495" s="2">
        <v>41538</v>
      </c>
      <c r="G495">
        <v>597</v>
      </c>
      <c r="H495">
        <v>152.58000000000001</v>
      </c>
      <c r="I495">
        <v>97.44</v>
      </c>
      <c r="J495">
        <v>91090.26</v>
      </c>
      <c r="K495">
        <v>58171.68</v>
      </c>
      <c r="L495">
        <v>32918.58</v>
      </c>
      <c r="M495">
        <v>2013</v>
      </c>
      <c r="N495">
        <v>9</v>
      </c>
    </row>
    <row r="496" spans="1:14" x14ac:dyDescent="0.3">
      <c r="A496" s="1" t="s">
        <v>32</v>
      </c>
      <c r="B496" s="1" t="s">
        <v>68</v>
      </c>
      <c r="C496" s="1" t="s">
        <v>57</v>
      </c>
      <c r="D496" s="1" t="s">
        <v>17</v>
      </c>
      <c r="E496" s="1" t="s">
        <v>24</v>
      </c>
      <c r="F496" s="2">
        <v>42712</v>
      </c>
      <c r="G496">
        <v>7821</v>
      </c>
      <c r="H496">
        <v>81.73</v>
      </c>
      <c r="I496">
        <v>56.67</v>
      </c>
      <c r="J496">
        <v>639210.32999999996</v>
      </c>
      <c r="K496">
        <v>443216.07</v>
      </c>
      <c r="L496">
        <v>195994.26</v>
      </c>
      <c r="M496">
        <v>2016</v>
      </c>
      <c r="N496">
        <v>12</v>
      </c>
    </row>
    <row r="497" spans="1:14" x14ac:dyDescent="0.3">
      <c r="A497" s="1" t="s">
        <v>14</v>
      </c>
      <c r="B497" s="1" t="s">
        <v>56</v>
      </c>
      <c r="C497" s="1" t="s">
        <v>60</v>
      </c>
      <c r="D497" s="1" t="s">
        <v>17</v>
      </c>
      <c r="E497" s="1" t="s">
        <v>18</v>
      </c>
      <c r="F497" s="2">
        <v>40788</v>
      </c>
      <c r="G497">
        <v>9191</v>
      </c>
      <c r="H497">
        <v>421.89</v>
      </c>
      <c r="I497">
        <v>364.69</v>
      </c>
      <c r="J497">
        <v>3877590.99</v>
      </c>
      <c r="K497">
        <v>3351865.79</v>
      </c>
      <c r="L497">
        <v>525725.19999999995</v>
      </c>
      <c r="M497">
        <v>2011</v>
      </c>
      <c r="N497">
        <v>9</v>
      </c>
    </row>
    <row r="498" spans="1:14" x14ac:dyDescent="0.3">
      <c r="A498" s="1" t="s">
        <v>32</v>
      </c>
      <c r="B498" s="1" t="s">
        <v>83</v>
      </c>
      <c r="C498" s="1" t="s">
        <v>57</v>
      </c>
      <c r="D498" s="1" t="s">
        <v>22</v>
      </c>
      <c r="E498" s="1" t="s">
        <v>47</v>
      </c>
      <c r="F498" s="2">
        <v>40623</v>
      </c>
      <c r="G498">
        <v>5494</v>
      </c>
      <c r="H498">
        <v>81.73</v>
      </c>
      <c r="I498">
        <v>56.67</v>
      </c>
      <c r="J498">
        <v>449024.62</v>
      </c>
      <c r="K498">
        <v>311344.98</v>
      </c>
      <c r="L498">
        <v>137679.64000000001</v>
      </c>
      <c r="M498">
        <v>2011</v>
      </c>
      <c r="N498">
        <v>3</v>
      </c>
    </row>
    <row r="499" spans="1:14" x14ac:dyDescent="0.3">
      <c r="A499" s="1" t="s">
        <v>32</v>
      </c>
      <c r="B499" s="1" t="s">
        <v>175</v>
      </c>
      <c r="C499" s="1" t="s">
        <v>30</v>
      </c>
      <c r="D499" s="1" t="s">
        <v>17</v>
      </c>
      <c r="E499" s="1" t="s">
        <v>47</v>
      </c>
      <c r="F499" s="2">
        <v>40551</v>
      </c>
      <c r="G499">
        <v>4546</v>
      </c>
      <c r="H499">
        <v>9.33</v>
      </c>
      <c r="I499">
        <v>6.92</v>
      </c>
      <c r="J499">
        <v>42414.18</v>
      </c>
      <c r="K499">
        <v>31458.32</v>
      </c>
      <c r="L499">
        <v>10955.86</v>
      </c>
      <c r="M499">
        <v>2011</v>
      </c>
      <c r="N499">
        <v>1</v>
      </c>
    </row>
    <row r="500" spans="1:14" x14ac:dyDescent="0.3">
      <c r="A500" s="1" t="s">
        <v>37</v>
      </c>
      <c r="B500" s="1" t="s">
        <v>162</v>
      </c>
      <c r="C500" s="1" t="s">
        <v>49</v>
      </c>
      <c r="D500" s="1" t="s">
        <v>17</v>
      </c>
      <c r="E500" s="1" t="s">
        <v>18</v>
      </c>
      <c r="F500" s="2">
        <v>42057</v>
      </c>
      <c r="G500">
        <v>6197</v>
      </c>
      <c r="H500">
        <v>651.21</v>
      </c>
      <c r="I500">
        <v>524.96</v>
      </c>
      <c r="J500">
        <v>4035548.37</v>
      </c>
      <c r="K500">
        <v>3253177.12</v>
      </c>
      <c r="L500">
        <v>782371.25</v>
      </c>
      <c r="M500">
        <v>2015</v>
      </c>
      <c r="N500">
        <v>2</v>
      </c>
    </row>
    <row r="501" spans="1:14" x14ac:dyDescent="0.3">
      <c r="A501" s="1" t="s">
        <v>14</v>
      </c>
      <c r="B501" s="1" t="s">
        <v>115</v>
      </c>
      <c r="C501" s="1" t="s">
        <v>30</v>
      </c>
      <c r="D501" s="1" t="s">
        <v>22</v>
      </c>
      <c r="E501" s="1" t="s">
        <v>24</v>
      </c>
      <c r="F501" s="2">
        <v>42870</v>
      </c>
      <c r="G501">
        <v>7325</v>
      </c>
      <c r="H501">
        <v>9.33</v>
      </c>
      <c r="I501">
        <v>6.92</v>
      </c>
      <c r="J501">
        <v>68342.25</v>
      </c>
      <c r="K501">
        <v>50689</v>
      </c>
      <c r="L501">
        <v>17653.25</v>
      </c>
      <c r="M501">
        <v>2017</v>
      </c>
      <c r="N501">
        <v>5</v>
      </c>
    </row>
    <row r="502" spans="1:14" x14ac:dyDescent="0.3">
      <c r="A502" s="1" t="s">
        <v>28</v>
      </c>
      <c r="B502" s="1" t="s">
        <v>90</v>
      </c>
      <c r="C502" s="1" t="s">
        <v>60</v>
      </c>
      <c r="D502" s="1" t="s">
        <v>22</v>
      </c>
      <c r="E502" s="1" t="s">
        <v>47</v>
      </c>
      <c r="F502" s="2">
        <v>41104</v>
      </c>
      <c r="G502">
        <v>6844</v>
      </c>
      <c r="H502">
        <v>421.89</v>
      </c>
      <c r="I502">
        <v>364.69</v>
      </c>
      <c r="J502">
        <v>2887415.16</v>
      </c>
      <c r="K502">
        <v>2495938.36</v>
      </c>
      <c r="L502">
        <v>391476.8</v>
      </c>
      <c r="M502">
        <v>2012</v>
      </c>
      <c r="N502">
        <v>7</v>
      </c>
    </row>
    <row r="503" spans="1:14" x14ac:dyDescent="0.3">
      <c r="A503" s="1" t="s">
        <v>14</v>
      </c>
      <c r="B503" s="1" t="s">
        <v>120</v>
      </c>
      <c r="C503" s="1" t="s">
        <v>27</v>
      </c>
      <c r="D503" s="1" t="s">
        <v>17</v>
      </c>
      <c r="E503" s="1" t="s">
        <v>24</v>
      </c>
      <c r="F503" s="2">
        <v>42180</v>
      </c>
      <c r="G503">
        <v>694</v>
      </c>
      <c r="H503">
        <v>205.7</v>
      </c>
      <c r="I503">
        <v>117.11</v>
      </c>
      <c r="J503">
        <v>142755.79999999999</v>
      </c>
      <c r="K503">
        <v>81274.34</v>
      </c>
      <c r="L503">
        <v>61481.46</v>
      </c>
      <c r="M503">
        <v>2015</v>
      </c>
      <c r="N503">
        <v>6</v>
      </c>
    </row>
    <row r="504" spans="1:14" x14ac:dyDescent="0.3">
      <c r="A504" s="1" t="s">
        <v>14</v>
      </c>
      <c r="B504" s="1" t="s">
        <v>210</v>
      </c>
      <c r="C504" s="1" t="s">
        <v>42</v>
      </c>
      <c r="D504" s="1" t="s">
        <v>22</v>
      </c>
      <c r="E504" s="1" t="s">
        <v>47</v>
      </c>
      <c r="F504" s="2">
        <v>40842</v>
      </c>
      <c r="G504">
        <v>6850</v>
      </c>
      <c r="H504">
        <v>152.58000000000001</v>
      </c>
      <c r="I504">
        <v>97.44</v>
      </c>
      <c r="J504">
        <v>1045173</v>
      </c>
      <c r="K504">
        <v>667464</v>
      </c>
      <c r="L504">
        <v>377709</v>
      </c>
      <c r="M504">
        <v>2011</v>
      </c>
      <c r="N504">
        <v>10</v>
      </c>
    </row>
    <row r="505" spans="1:14" x14ac:dyDescent="0.3">
      <c r="A505" s="1" t="s">
        <v>28</v>
      </c>
      <c r="B505" s="1" t="s">
        <v>101</v>
      </c>
      <c r="C505" s="1" t="s">
        <v>49</v>
      </c>
      <c r="D505" s="1" t="s">
        <v>17</v>
      </c>
      <c r="E505" s="1" t="s">
        <v>24</v>
      </c>
      <c r="F505" s="2">
        <v>41906</v>
      </c>
      <c r="G505">
        <v>316</v>
      </c>
      <c r="H505">
        <v>651.21</v>
      </c>
      <c r="I505">
        <v>524.96</v>
      </c>
      <c r="J505">
        <v>205782.36</v>
      </c>
      <c r="K505">
        <v>165887.35999999999</v>
      </c>
      <c r="L505">
        <v>39895</v>
      </c>
      <c r="M505">
        <v>2014</v>
      </c>
      <c r="N505">
        <v>9</v>
      </c>
    </row>
    <row r="506" spans="1:14" x14ac:dyDescent="0.3">
      <c r="A506" s="1" t="s">
        <v>25</v>
      </c>
      <c r="B506" s="1" t="s">
        <v>119</v>
      </c>
      <c r="C506" s="1" t="s">
        <v>49</v>
      </c>
      <c r="D506" s="1" t="s">
        <v>22</v>
      </c>
      <c r="E506" s="1" t="s">
        <v>24</v>
      </c>
      <c r="F506" s="2">
        <v>42277</v>
      </c>
      <c r="G506">
        <v>8128</v>
      </c>
      <c r="H506">
        <v>651.21</v>
      </c>
      <c r="I506">
        <v>524.96</v>
      </c>
      <c r="J506">
        <v>5293034.88</v>
      </c>
      <c r="K506">
        <v>4266874.8799999999</v>
      </c>
      <c r="L506">
        <v>1026160</v>
      </c>
      <c r="M506">
        <v>2015</v>
      </c>
      <c r="N506">
        <v>9</v>
      </c>
    </row>
    <row r="507" spans="1:14" x14ac:dyDescent="0.3">
      <c r="A507" s="1" t="s">
        <v>32</v>
      </c>
      <c r="B507" s="1" t="s">
        <v>160</v>
      </c>
      <c r="C507" s="1" t="s">
        <v>60</v>
      </c>
      <c r="D507" s="1" t="s">
        <v>17</v>
      </c>
      <c r="E507" s="1" t="s">
        <v>18</v>
      </c>
      <c r="F507" s="2">
        <v>40633</v>
      </c>
      <c r="G507">
        <v>4355</v>
      </c>
      <c r="H507">
        <v>421.89</v>
      </c>
      <c r="I507">
        <v>364.69</v>
      </c>
      <c r="J507">
        <v>1837330.95</v>
      </c>
      <c r="K507">
        <v>1588224.95</v>
      </c>
      <c r="L507">
        <v>249106</v>
      </c>
      <c r="M507">
        <v>2011</v>
      </c>
      <c r="N507">
        <v>3</v>
      </c>
    </row>
    <row r="508" spans="1:14" x14ac:dyDescent="0.3">
      <c r="A508" s="1" t="s">
        <v>28</v>
      </c>
      <c r="B508" s="1" t="s">
        <v>91</v>
      </c>
      <c r="C508" s="1" t="s">
        <v>51</v>
      </c>
      <c r="D508" s="1" t="s">
        <v>22</v>
      </c>
      <c r="E508" s="1" t="s">
        <v>24</v>
      </c>
      <c r="F508" s="2">
        <v>41572</v>
      </c>
      <c r="G508">
        <v>5093</v>
      </c>
      <c r="H508">
        <v>47.45</v>
      </c>
      <c r="I508">
        <v>31.79</v>
      </c>
      <c r="J508">
        <v>241662.85</v>
      </c>
      <c r="K508">
        <v>161906.47</v>
      </c>
      <c r="L508">
        <v>79756.38</v>
      </c>
      <c r="M508">
        <v>2013</v>
      </c>
      <c r="N508">
        <v>10</v>
      </c>
    </row>
    <row r="509" spans="1:14" x14ac:dyDescent="0.3">
      <c r="A509" s="1" t="s">
        <v>32</v>
      </c>
      <c r="B509" s="1" t="s">
        <v>146</v>
      </c>
      <c r="C509" s="1" t="s">
        <v>21</v>
      </c>
      <c r="D509" s="1" t="s">
        <v>17</v>
      </c>
      <c r="E509" s="1" t="s">
        <v>18</v>
      </c>
      <c r="F509" s="2">
        <v>40402</v>
      </c>
      <c r="G509">
        <v>3475</v>
      </c>
      <c r="H509">
        <v>154.06</v>
      </c>
      <c r="I509">
        <v>90.93</v>
      </c>
      <c r="J509">
        <v>535358.5</v>
      </c>
      <c r="K509">
        <v>315981.75</v>
      </c>
      <c r="L509">
        <v>219376.75</v>
      </c>
      <c r="M509">
        <v>2010</v>
      </c>
      <c r="N509">
        <v>8</v>
      </c>
    </row>
    <row r="510" spans="1:14" x14ac:dyDescent="0.3">
      <c r="A510" s="1" t="s">
        <v>32</v>
      </c>
      <c r="B510" s="1" t="s">
        <v>200</v>
      </c>
      <c r="C510" s="1" t="s">
        <v>36</v>
      </c>
      <c r="D510" s="1" t="s">
        <v>17</v>
      </c>
      <c r="E510" s="1" t="s">
        <v>18</v>
      </c>
      <c r="F510" s="2">
        <v>41116</v>
      </c>
      <c r="G510">
        <v>4659</v>
      </c>
      <c r="H510">
        <v>109.28</v>
      </c>
      <c r="I510">
        <v>35.840000000000003</v>
      </c>
      <c r="J510">
        <v>509135.52</v>
      </c>
      <c r="K510">
        <v>166978.56</v>
      </c>
      <c r="L510">
        <v>342156.96</v>
      </c>
      <c r="M510">
        <v>2012</v>
      </c>
      <c r="N510">
        <v>7</v>
      </c>
    </row>
    <row r="511" spans="1:14" x14ac:dyDescent="0.3">
      <c r="A511" s="1" t="s">
        <v>39</v>
      </c>
      <c r="B511" s="1" t="s">
        <v>112</v>
      </c>
      <c r="C511" s="1" t="s">
        <v>44</v>
      </c>
      <c r="D511" s="1" t="s">
        <v>22</v>
      </c>
      <c r="E511" s="1" t="s">
        <v>47</v>
      </c>
      <c r="F511" s="2">
        <v>41182</v>
      </c>
      <c r="G511">
        <v>840</v>
      </c>
      <c r="H511">
        <v>668.27</v>
      </c>
      <c r="I511">
        <v>502.54</v>
      </c>
      <c r="J511">
        <v>561346.80000000005</v>
      </c>
      <c r="K511">
        <v>422133.6</v>
      </c>
      <c r="L511">
        <v>139213.20000000001</v>
      </c>
      <c r="M511">
        <v>2012</v>
      </c>
      <c r="N511">
        <v>9</v>
      </c>
    </row>
    <row r="512" spans="1:14" x14ac:dyDescent="0.3">
      <c r="A512" s="1" t="s">
        <v>28</v>
      </c>
      <c r="B512" s="1" t="s">
        <v>97</v>
      </c>
      <c r="C512" s="1" t="s">
        <v>23</v>
      </c>
      <c r="D512" s="1" t="s">
        <v>22</v>
      </c>
      <c r="E512" s="1" t="s">
        <v>24</v>
      </c>
      <c r="F512" s="2">
        <v>41222</v>
      </c>
      <c r="G512">
        <v>6240</v>
      </c>
      <c r="H512">
        <v>255.28</v>
      </c>
      <c r="I512">
        <v>159.41999999999999</v>
      </c>
      <c r="J512">
        <v>1592947.2</v>
      </c>
      <c r="K512">
        <v>994780.8</v>
      </c>
      <c r="L512">
        <v>598166.4</v>
      </c>
      <c r="M512">
        <v>2012</v>
      </c>
      <c r="N512">
        <v>11</v>
      </c>
    </row>
    <row r="513" spans="1:14" x14ac:dyDescent="0.3">
      <c r="A513" s="1" t="s">
        <v>32</v>
      </c>
      <c r="B513" s="1" t="s">
        <v>116</v>
      </c>
      <c r="C513" s="1" t="s">
        <v>27</v>
      </c>
      <c r="D513" s="1" t="s">
        <v>17</v>
      </c>
      <c r="E513" s="1" t="s">
        <v>18</v>
      </c>
      <c r="F513" s="2">
        <v>40866</v>
      </c>
      <c r="G513">
        <v>2114</v>
      </c>
      <c r="H513">
        <v>205.7</v>
      </c>
      <c r="I513">
        <v>117.11</v>
      </c>
      <c r="J513">
        <v>434849.8</v>
      </c>
      <c r="K513">
        <v>247570.54</v>
      </c>
      <c r="L513">
        <v>187279.26</v>
      </c>
      <c r="M513">
        <v>2011</v>
      </c>
      <c r="N513">
        <v>11</v>
      </c>
    </row>
    <row r="514" spans="1:14" x14ac:dyDescent="0.3">
      <c r="A514" s="1" t="s">
        <v>32</v>
      </c>
      <c r="B514" s="1" t="s">
        <v>133</v>
      </c>
      <c r="C514" s="1" t="s">
        <v>44</v>
      </c>
      <c r="D514" s="1" t="s">
        <v>17</v>
      </c>
      <c r="E514" s="1" t="s">
        <v>18</v>
      </c>
      <c r="F514" s="2">
        <v>42895</v>
      </c>
      <c r="G514">
        <v>1749</v>
      </c>
      <c r="H514">
        <v>668.27</v>
      </c>
      <c r="I514">
        <v>502.54</v>
      </c>
      <c r="J514">
        <v>1168804.23</v>
      </c>
      <c r="K514">
        <v>878942.46</v>
      </c>
      <c r="L514">
        <v>289861.77</v>
      </c>
      <c r="M514">
        <v>2017</v>
      </c>
      <c r="N514">
        <v>6</v>
      </c>
    </row>
    <row r="515" spans="1:14" x14ac:dyDescent="0.3">
      <c r="A515" s="1" t="s">
        <v>28</v>
      </c>
      <c r="B515" s="1" t="s">
        <v>101</v>
      </c>
      <c r="C515" s="1" t="s">
        <v>42</v>
      </c>
      <c r="D515" s="1" t="s">
        <v>22</v>
      </c>
      <c r="E515" s="1" t="s">
        <v>31</v>
      </c>
      <c r="F515" s="2">
        <v>40803</v>
      </c>
      <c r="G515">
        <v>5462</v>
      </c>
      <c r="H515">
        <v>152.58000000000001</v>
      </c>
      <c r="I515">
        <v>97.44</v>
      </c>
      <c r="J515">
        <v>833391.96</v>
      </c>
      <c r="K515">
        <v>532217.28</v>
      </c>
      <c r="L515">
        <v>301174.68</v>
      </c>
      <c r="M515">
        <v>2011</v>
      </c>
      <c r="N515">
        <v>9</v>
      </c>
    </row>
    <row r="516" spans="1:14" x14ac:dyDescent="0.3">
      <c r="A516" s="1" t="s">
        <v>28</v>
      </c>
      <c r="B516" s="1" t="s">
        <v>170</v>
      </c>
      <c r="C516" s="1" t="s">
        <v>21</v>
      </c>
      <c r="D516" s="1" t="s">
        <v>22</v>
      </c>
      <c r="E516" s="1" t="s">
        <v>24</v>
      </c>
      <c r="F516" s="2">
        <v>42300</v>
      </c>
      <c r="G516">
        <v>5602</v>
      </c>
      <c r="H516">
        <v>154.06</v>
      </c>
      <c r="I516">
        <v>90.93</v>
      </c>
      <c r="J516">
        <v>863044.12</v>
      </c>
      <c r="K516">
        <v>509389.86</v>
      </c>
      <c r="L516">
        <v>353654.26</v>
      </c>
      <c r="M516">
        <v>2015</v>
      </c>
      <c r="N516">
        <v>10</v>
      </c>
    </row>
    <row r="517" spans="1:14" x14ac:dyDescent="0.3">
      <c r="A517" s="1" t="s">
        <v>25</v>
      </c>
      <c r="B517" s="1" t="s">
        <v>203</v>
      </c>
      <c r="C517" s="1" t="s">
        <v>51</v>
      </c>
      <c r="D517" s="1" t="s">
        <v>22</v>
      </c>
      <c r="E517" s="1" t="s">
        <v>24</v>
      </c>
      <c r="F517" s="2">
        <v>40271</v>
      </c>
      <c r="G517">
        <v>1547</v>
      </c>
      <c r="H517">
        <v>47.45</v>
      </c>
      <c r="I517">
        <v>31.79</v>
      </c>
      <c r="J517">
        <v>73405.149999999994</v>
      </c>
      <c r="K517">
        <v>49179.13</v>
      </c>
      <c r="L517">
        <v>24226.02</v>
      </c>
      <c r="M517">
        <v>2010</v>
      </c>
      <c r="N517">
        <v>4</v>
      </c>
    </row>
    <row r="518" spans="1:14" x14ac:dyDescent="0.3">
      <c r="A518" s="1" t="s">
        <v>32</v>
      </c>
      <c r="B518" s="1" t="s">
        <v>161</v>
      </c>
      <c r="C518" s="1" t="s">
        <v>21</v>
      </c>
      <c r="D518" s="1" t="s">
        <v>17</v>
      </c>
      <c r="E518" s="1" t="s">
        <v>47</v>
      </c>
      <c r="F518" s="2">
        <v>41823</v>
      </c>
      <c r="G518">
        <v>4711</v>
      </c>
      <c r="H518">
        <v>154.06</v>
      </c>
      <c r="I518">
        <v>90.93</v>
      </c>
      <c r="J518">
        <v>725776.66</v>
      </c>
      <c r="K518">
        <v>428371.23</v>
      </c>
      <c r="L518">
        <v>297405.43</v>
      </c>
      <c r="M518">
        <v>2014</v>
      </c>
      <c r="N518">
        <v>7</v>
      </c>
    </row>
    <row r="519" spans="1:14" x14ac:dyDescent="0.3">
      <c r="A519" s="1" t="s">
        <v>25</v>
      </c>
      <c r="B519" s="1" t="s">
        <v>81</v>
      </c>
      <c r="C519" s="1" t="s">
        <v>16</v>
      </c>
      <c r="D519" s="1" t="s">
        <v>17</v>
      </c>
      <c r="E519" s="1" t="s">
        <v>18</v>
      </c>
      <c r="F519" s="2">
        <v>42003</v>
      </c>
      <c r="G519">
        <v>3534</v>
      </c>
      <c r="H519">
        <v>437.2</v>
      </c>
      <c r="I519">
        <v>263.33</v>
      </c>
      <c r="J519">
        <v>1545064.8</v>
      </c>
      <c r="K519">
        <v>930608.22</v>
      </c>
      <c r="L519">
        <v>614456.57999999996</v>
      </c>
      <c r="M519">
        <v>2014</v>
      </c>
      <c r="N519">
        <v>12</v>
      </c>
    </row>
    <row r="520" spans="1:14" x14ac:dyDescent="0.3">
      <c r="A520" s="1" t="s">
        <v>28</v>
      </c>
      <c r="B520" s="1" t="s">
        <v>101</v>
      </c>
      <c r="C520" s="1" t="s">
        <v>51</v>
      </c>
      <c r="D520" s="1" t="s">
        <v>22</v>
      </c>
      <c r="E520" s="1" t="s">
        <v>47</v>
      </c>
      <c r="F520" s="2">
        <v>41778</v>
      </c>
      <c r="G520">
        <v>8491</v>
      </c>
      <c r="H520">
        <v>47.45</v>
      </c>
      <c r="I520">
        <v>31.79</v>
      </c>
      <c r="J520">
        <v>402897.95</v>
      </c>
      <c r="K520">
        <v>269928.89</v>
      </c>
      <c r="L520">
        <v>132969.06</v>
      </c>
      <c r="M520">
        <v>2014</v>
      </c>
      <c r="N520">
        <v>5</v>
      </c>
    </row>
    <row r="521" spans="1:14" x14ac:dyDescent="0.3">
      <c r="A521" s="1" t="s">
        <v>39</v>
      </c>
      <c r="B521" s="1" t="s">
        <v>76</v>
      </c>
      <c r="C521" s="1" t="s">
        <v>16</v>
      </c>
      <c r="D521" s="1" t="s">
        <v>22</v>
      </c>
      <c r="E521" s="1" t="s">
        <v>31</v>
      </c>
      <c r="F521" s="2">
        <v>41125</v>
      </c>
      <c r="G521">
        <v>7086</v>
      </c>
      <c r="H521">
        <v>437.2</v>
      </c>
      <c r="I521">
        <v>263.33</v>
      </c>
      <c r="J521">
        <v>3097999.2</v>
      </c>
      <c r="K521">
        <v>1865956.38</v>
      </c>
      <c r="L521">
        <v>1232042.82</v>
      </c>
      <c r="M521">
        <v>2012</v>
      </c>
      <c r="N521">
        <v>8</v>
      </c>
    </row>
    <row r="522" spans="1:14" x14ac:dyDescent="0.3">
      <c r="A522" s="1" t="s">
        <v>39</v>
      </c>
      <c r="B522" s="1" t="s">
        <v>156</v>
      </c>
      <c r="C522" s="1" t="s">
        <v>23</v>
      </c>
      <c r="D522" s="1" t="s">
        <v>17</v>
      </c>
      <c r="E522" s="1" t="s">
        <v>47</v>
      </c>
      <c r="F522" s="2">
        <v>40405</v>
      </c>
      <c r="G522">
        <v>8856</v>
      </c>
      <c r="H522">
        <v>255.28</v>
      </c>
      <c r="I522">
        <v>159.41999999999999</v>
      </c>
      <c r="J522">
        <v>2260759.6800000002</v>
      </c>
      <c r="K522">
        <v>1411823.52</v>
      </c>
      <c r="L522">
        <v>848936.16</v>
      </c>
      <c r="M522">
        <v>2010</v>
      </c>
      <c r="N522">
        <v>8</v>
      </c>
    </row>
    <row r="523" spans="1:14" x14ac:dyDescent="0.3">
      <c r="A523" s="1" t="s">
        <v>14</v>
      </c>
      <c r="B523" s="1" t="s">
        <v>71</v>
      </c>
      <c r="C523" s="1" t="s">
        <v>23</v>
      </c>
      <c r="D523" s="1" t="s">
        <v>22</v>
      </c>
      <c r="E523" s="1" t="s">
        <v>18</v>
      </c>
      <c r="F523" s="2">
        <v>41755</v>
      </c>
      <c r="G523">
        <v>368</v>
      </c>
      <c r="H523">
        <v>255.28</v>
      </c>
      <c r="I523">
        <v>159.41999999999999</v>
      </c>
      <c r="J523">
        <v>93943.039999999994</v>
      </c>
      <c r="K523">
        <v>58666.559999999998</v>
      </c>
      <c r="L523">
        <v>35276.480000000003</v>
      </c>
      <c r="M523">
        <v>2014</v>
      </c>
      <c r="N523">
        <v>4</v>
      </c>
    </row>
    <row r="524" spans="1:14" x14ac:dyDescent="0.3">
      <c r="A524" s="1" t="s">
        <v>32</v>
      </c>
      <c r="B524" s="1" t="s">
        <v>211</v>
      </c>
      <c r="C524" s="1" t="s">
        <v>30</v>
      </c>
      <c r="D524" s="1" t="s">
        <v>17</v>
      </c>
      <c r="E524" s="1" t="s">
        <v>18</v>
      </c>
      <c r="F524" s="2">
        <v>42165</v>
      </c>
      <c r="G524">
        <v>221</v>
      </c>
      <c r="H524">
        <v>9.33</v>
      </c>
      <c r="I524">
        <v>6.92</v>
      </c>
      <c r="J524">
        <v>2061.9299999999998</v>
      </c>
      <c r="K524">
        <v>1529.32</v>
      </c>
      <c r="L524">
        <v>532.61</v>
      </c>
      <c r="M524">
        <v>2015</v>
      </c>
      <c r="N524">
        <v>6</v>
      </c>
    </row>
    <row r="525" spans="1:14" x14ac:dyDescent="0.3">
      <c r="A525" s="1" t="s">
        <v>32</v>
      </c>
      <c r="B525" s="1" t="s">
        <v>187</v>
      </c>
      <c r="C525" s="1" t="s">
        <v>42</v>
      </c>
      <c r="D525" s="1" t="s">
        <v>17</v>
      </c>
      <c r="E525" s="1" t="s">
        <v>24</v>
      </c>
      <c r="F525" s="2">
        <v>40402</v>
      </c>
      <c r="G525">
        <v>4044</v>
      </c>
      <c r="H525">
        <v>152.58000000000001</v>
      </c>
      <c r="I525">
        <v>97.44</v>
      </c>
      <c r="J525">
        <v>617033.52</v>
      </c>
      <c r="K525">
        <v>394047.36</v>
      </c>
      <c r="L525">
        <v>222986.16</v>
      </c>
      <c r="M525">
        <v>2010</v>
      </c>
      <c r="N525">
        <v>8</v>
      </c>
    </row>
    <row r="526" spans="1:14" x14ac:dyDescent="0.3">
      <c r="A526" s="1" t="s">
        <v>14</v>
      </c>
      <c r="B526" s="1" t="s">
        <v>62</v>
      </c>
      <c r="C526" s="1" t="s">
        <v>51</v>
      </c>
      <c r="D526" s="1" t="s">
        <v>17</v>
      </c>
      <c r="E526" s="1" t="s">
        <v>24</v>
      </c>
      <c r="F526" s="2">
        <v>41149</v>
      </c>
      <c r="G526">
        <v>9499</v>
      </c>
      <c r="H526">
        <v>47.45</v>
      </c>
      <c r="I526">
        <v>31.79</v>
      </c>
      <c r="J526">
        <v>450727.55</v>
      </c>
      <c r="K526">
        <v>301973.21000000002</v>
      </c>
      <c r="L526">
        <v>148754.34</v>
      </c>
      <c r="M526">
        <v>2012</v>
      </c>
      <c r="N526">
        <v>8</v>
      </c>
    </row>
    <row r="527" spans="1:14" x14ac:dyDescent="0.3">
      <c r="A527" s="1" t="s">
        <v>28</v>
      </c>
      <c r="B527" s="1" t="s">
        <v>65</v>
      </c>
      <c r="C527" s="1" t="s">
        <v>60</v>
      </c>
      <c r="D527" s="1" t="s">
        <v>17</v>
      </c>
      <c r="E527" s="1" t="s">
        <v>47</v>
      </c>
      <c r="F527" s="2">
        <v>42566</v>
      </c>
      <c r="G527">
        <v>1277</v>
      </c>
      <c r="H527">
        <v>421.89</v>
      </c>
      <c r="I527">
        <v>364.69</v>
      </c>
      <c r="J527">
        <v>538753.53</v>
      </c>
      <c r="K527">
        <v>465709.13</v>
      </c>
      <c r="L527">
        <v>73044.399999999994</v>
      </c>
      <c r="M527">
        <v>2016</v>
      </c>
      <c r="N527">
        <v>7</v>
      </c>
    </row>
    <row r="528" spans="1:14" x14ac:dyDescent="0.3">
      <c r="A528" s="1" t="s">
        <v>14</v>
      </c>
      <c r="B528" s="1" t="s">
        <v>115</v>
      </c>
      <c r="C528" s="1" t="s">
        <v>21</v>
      </c>
      <c r="D528" s="1" t="s">
        <v>22</v>
      </c>
      <c r="E528" s="1" t="s">
        <v>18</v>
      </c>
      <c r="F528" s="2">
        <v>40435</v>
      </c>
      <c r="G528">
        <v>6104</v>
      </c>
      <c r="H528">
        <v>154.06</v>
      </c>
      <c r="I528">
        <v>90.93</v>
      </c>
      <c r="J528">
        <v>940382.24</v>
      </c>
      <c r="K528">
        <v>555036.72</v>
      </c>
      <c r="L528">
        <v>385345.52</v>
      </c>
      <c r="M528">
        <v>2010</v>
      </c>
      <c r="N528">
        <v>9</v>
      </c>
    </row>
    <row r="529" spans="1:14" x14ac:dyDescent="0.3">
      <c r="A529" s="1" t="s">
        <v>25</v>
      </c>
      <c r="B529" s="1" t="s">
        <v>203</v>
      </c>
      <c r="C529" s="1" t="s">
        <v>21</v>
      </c>
      <c r="D529" s="1" t="s">
        <v>22</v>
      </c>
      <c r="E529" s="1" t="s">
        <v>31</v>
      </c>
      <c r="F529" s="2">
        <v>40609</v>
      </c>
      <c r="G529">
        <v>7733</v>
      </c>
      <c r="H529">
        <v>154.06</v>
      </c>
      <c r="I529">
        <v>90.93</v>
      </c>
      <c r="J529">
        <v>1191345.98</v>
      </c>
      <c r="K529">
        <v>703161.69</v>
      </c>
      <c r="L529">
        <v>488184.29</v>
      </c>
      <c r="M529">
        <v>2011</v>
      </c>
      <c r="N529">
        <v>3</v>
      </c>
    </row>
    <row r="530" spans="1:14" x14ac:dyDescent="0.3">
      <c r="A530" s="1" t="s">
        <v>28</v>
      </c>
      <c r="B530" s="1" t="s">
        <v>142</v>
      </c>
      <c r="C530" s="1" t="s">
        <v>30</v>
      </c>
      <c r="D530" s="1" t="s">
        <v>22</v>
      </c>
      <c r="E530" s="1" t="s">
        <v>47</v>
      </c>
      <c r="F530" s="2">
        <v>41029</v>
      </c>
      <c r="G530">
        <v>1950</v>
      </c>
      <c r="H530">
        <v>9.33</v>
      </c>
      <c r="I530">
        <v>6.92</v>
      </c>
      <c r="J530">
        <v>18193.5</v>
      </c>
      <c r="K530">
        <v>13494</v>
      </c>
      <c r="L530">
        <v>4699.5</v>
      </c>
      <c r="M530">
        <v>2012</v>
      </c>
      <c r="N530">
        <v>4</v>
      </c>
    </row>
    <row r="531" spans="1:14" x14ac:dyDescent="0.3">
      <c r="A531" s="1" t="s">
        <v>39</v>
      </c>
      <c r="B531" s="1" t="s">
        <v>114</v>
      </c>
      <c r="C531" s="1" t="s">
        <v>42</v>
      </c>
      <c r="D531" s="1" t="s">
        <v>17</v>
      </c>
      <c r="E531" s="1" t="s">
        <v>24</v>
      </c>
      <c r="F531" s="2">
        <v>41412</v>
      </c>
      <c r="G531">
        <v>1574</v>
      </c>
      <c r="H531">
        <v>152.58000000000001</v>
      </c>
      <c r="I531">
        <v>97.44</v>
      </c>
      <c r="J531">
        <v>240160.92</v>
      </c>
      <c r="K531">
        <v>153370.56</v>
      </c>
      <c r="L531">
        <v>86790.36</v>
      </c>
      <c r="M531">
        <v>2013</v>
      </c>
      <c r="N531">
        <v>5</v>
      </c>
    </row>
    <row r="532" spans="1:14" x14ac:dyDescent="0.3">
      <c r="A532" s="1" t="s">
        <v>32</v>
      </c>
      <c r="B532" s="1" t="s">
        <v>48</v>
      </c>
      <c r="C532" s="1" t="s">
        <v>60</v>
      </c>
      <c r="D532" s="1" t="s">
        <v>17</v>
      </c>
      <c r="E532" s="1" t="s">
        <v>31</v>
      </c>
      <c r="F532" s="2">
        <v>41861</v>
      </c>
      <c r="G532">
        <v>1452</v>
      </c>
      <c r="H532">
        <v>421.89</v>
      </c>
      <c r="I532">
        <v>364.69</v>
      </c>
      <c r="J532">
        <v>612584.28</v>
      </c>
      <c r="K532">
        <v>529529.88</v>
      </c>
      <c r="L532">
        <v>83054.399999999994</v>
      </c>
      <c r="M532">
        <v>2014</v>
      </c>
      <c r="N532">
        <v>8</v>
      </c>
    </row>
    <row r="533" spans="1:14" x14ac:dyDescent="0.3">
      <c r="A533" s="1" t="s">
        <v>25</v>
      </c>
      <c r="B533" s="1" t="s">
        <v>121</v>
      </c>
      <c r="C533" s="1" t="s">
        <v>42</v>
      </c>
      <c r="D533" s="1" t="s">
        <v>22</v>
      </c>
      <c r="E533" s="1" t="s">
        <v>31</v>
      </c>
      <c r="F533" s="2">
        <v>41486</v>
      </c>
      <c r="G533">
        <v>3465</v>
      </c>
      <c r="H533">
        <v>152.58000000000001</v>
      </c>
      <c r="I533">
        <v>97.44</v>
      </c>
      <c r="J533">
        <v>528689.69999999995</v>
      </c>
      <c r="K533">
        <v>337629.6</v>
      </c>
      <c r="L533">
        <v>191060.1</v>
      </c>
      <c r="M533">
        <v>2013</v>
      </c>
      <c r="N533">
        <v>7</v>
      </c>
    </row>
    <row r="534" spans="1:14" x14ac:dyDescent="0.3">
      <c r="A534" s="1" t="s">
        <v>28</v>
      </c>
      <c r="B534" s="1" t="s">
        <v>53</v>
      </c>
      <c r="C534" s="1" t="s">
        <v>30</v>
      </c>
      <c r="D534" s="1" t="s">
        <v>17</v>
      </c>
      <c r="E534" s="1" t="s">
        <v>31</v>
      </c>
      <c r="F534" s="2">
        <v>42553</v>
      </c>
      <c r="G534">
        <v>1523</v>
      </c>
      <c r="H534">
        <v>9.33</v>
      </c>
      <c r="I534">
        <v>6.92</v>
      </c>
      <c r="J534">
        <v>14209.59</v>
      </c>
      <c r="K534">
        <v>10539.16</v>
      </c>
      <c r="L534">
        <v>3670.43</v>
      </c>
      <c r="M534">
        <v>2016</v>
      </c>
      <c r="N534">
        <v>7</v>
      </c>
    </row>
    <row r="535" spans="1:14" x14ac:dyDescent="0.3">
      <c r="A535" s="1" t="s">
        <v>14</v>
      </c>
      <c r="B535" s="1" t="s">
        <v>197</v>
      </c>
      <c r="C535" s="1" t="s">
        <v>30</v>
      </c>
      <c r="D535" s="1" t="s">
        <v>17</v>
      </c>
      <c r="E535" s="1" t="s">
        <v>47</v>
      </c>
      <c r="F535" s="2">
        <v>40799</v>
      </c>
      <c r="G535">
        <v>6569</v>
      </c>
      <c r="H535">
        <v>9.33</v>
      </c>
      <c r="I535">
        <v>6.92</v>
      </c>
      <c r="J535">
        <v>61288.77</v>
      </c>
      <c r="K535">
        <v>45457.48</v>
      </c>
      <c r="L535">
        <v>15831.29</v>
      </c>
      <c r="M535">
        <v>2011</v>
      </c>
      <c r="N535">
        <v>9</v>
      </c>
    </row>
    <row r="536" spans="1:14" x14ac:dyDescent="0.3">
      <c r="A536" s="1" t="s">
        <v>32</v>
      </c>
      <c r="B536" s="1" t="s">
        <v>106</v>
      </c>
      <c r="C536" s="1" t="s">
        <v>51</v>
      </c>
      <c r="D536" s="1" t="s">
        <v>22</v>
      </c>
      <c r="E536" s="1" t="s">
        <v>31</v>
      </c>
      <c r="F536" s="2">
        <v>40651</v>
      </c>
      <c r="G536">
        <v>1578</v>
      </c>
      <c r="H536">
        <v>47.45</v>
      </c>
      <c r="I536">
        <v>31.79</v>
      </c>
      <c r="J536">
        <v>74876.100000000006</v>
      </c>
      <c r="K536">
        <v>50164.62</v>
      </c>
      <c r="L536">
        <v>24711.48</v>
      </c>
      <c r="M536">
        <v>2011</v>
      </c>
      <c r="N536">
        <v>4</v>
      </c>
    </row>
    <row r="537" spans="1:14" x14ac:dyDescent="0.3">
      <c r="A537" s="1" t="s">
        <v>28</v>
      </c>
      <c r="B537" s="1" t="s">
        <v>129</v>
      </c>
      <c r="C537" s="1" t="s">
        <v>60</v>
      </c>
      <c r="D537" s="1" t="s">
        <v>17</v>
      </c>
      <c r="E537" s="1" t="s">
        <v>24</v>
      </c>
      <c r="F537" s="2">
        <v>42775</v>
      </c>
      <c r="G537">
        <v>6552</v>
      </c>
      <c r="H537">
        <v>421.89</v>
      </c>
      <c r="I537">
        <v>364.69</v>
      </c>
      <c r="J537">
        <v>2764223.28</v>
      </c>
      <c r="K537">
        <v>2389448.88</v>
      </c>
      <c r="L537">
        <v>374774.4</v>
      </c>
      <c r="M537">
        <v>2017</v>
      </c>
      <c r="N537">
        <v>2</v>
      </c>
    </row>
    <row r="538" spans="1:14" x14ac:dyDescent="0.3">
      <c r="A538" s="1" t="s">
        <v>25</v>
      </c>
      <c r="B538" s="1" t="s">
        <v>26</v>
      </c>
      <c r="C538" s="1" t="s">
        <v>16</v>
      </c>
      <c r="D538" s="1" t="s">
        <v>17</v>
      </c>
      <c r="E538" s="1" t="s">
        <v>31</v>
      </c>
      <c r="F538" s="2">
        <v>42694</v>
      </c>
      <c r="G538">
        <v>3530</v>
      </c>
      <c r="H538">
        <v>437.2</v>
      </c>
      <c r="I538">
        <v>263.33</v>
      </c>
      <c r="J538">
        <v>1543316</v>
      </c>
      <c r="K538">
        <v>929554.9</v>
      </c>
      <c r="L538">
        <v>613761.1</v>
      </c>
      <c r="M538">
        <v>2016</v>
      </c>
      <c r="N538">
        <v>11</v>
      </c>
    </row>
    <row r="539" spans="1:14" x14ac:dyDescent="0.3">
      <c r="A539" s="1" t="s">
        <v>25</v>
      </c>
      <c r="B539" s="1" t="s">
        <v>205</v>
      </c>
      <c r="C539" s="1" t="s">
        <v>23</v>
      </c>
      <c r="D539" s="1" t="s">
        <v>17</v>
      </c>
      <c r="E539" s="1" t="s">
        <v>31</v>
      </c>
      <c r="F539" s="2">
        <v>40467</v>
      </c>
      <c r="G539">
        <v>1578</v>
      </c>
      <c r="H539">
        <v>255.28</v>
      </c>
      <c r="I539">
        <v>159.41999999999999</v>
      </c>
      <c r="J539">
        <v>402831.84</v>
      </c>
      <c r="K539">
        <v>251564.76</v>
      </c>
      <c r="L539">
        <v>151267.07999999999</v>
      </c>
      <c r="M539">
        <v>2010</v>
      </c>
      <c r="N539">
        <v>10</v>
      </c>
    </row>
    <row r="540" spans="1:14" x14ac:dyDescent="0.3">
      <c r="A540" s="1" t="s">
        <v>37</v>
      </c>
      <c r="B540" s="1" t="s">
        <v>190</v>
      </c>
      <c r="C540" s="1" t="s">
        <v>42</v>
      </c>
      <c r="D540" s="1" t="s">
        <v>17</v>
      </c>
      <c r="E540" s="1" t="s">
        <v>31</v>
      </c>
      <c r="F540" s="2">
        <v>42078</v>
      </c>
      <c r="G540">
        <v>1794</v>
      </c>
      <c r="H540">
        <v>152.58000000000001</v>
      </c>
      <c r="I540">
        <v>97.44</v>
      </c>
      <c r="J540">
        <v>273728.52</v>
      </c>
      <c r="K540">
        <v>174807.36</v>
      </c>
      <c r="L540">
        <v>98921.16</v>
      </c>
      <c r="M540">
        <v>2015</v>
      </c>
      <c r="N540">
        <v>3</v>
      </c>
    </row>
    <row r="541" spans="1:14" x14ac:dyDescent="0.3">
      <c r="A541" s="1" t="s">
        <v>28</v>
      </c>
      <c r="B541" s="1" t="s">
        <v>151</v>
      </c>
      <c r="C541" s="1" t="s">
        <v>44</v>
      </c>
      <c r="D541" s="1" t="s">
        <v>22</v>
      </c>
      <c r="E541" s="1" t="s">
        <v>18</v>
      </c>
      <c r="F541" s="2">
        <v>41450</v>
      </c>
      <c r="G541">
        <v>2309</v>
      </c>
      <c r="H541">
        <v>668.27</v>
      </c>
      <c r="I541">
        <v>502.54</v>
      </c>
      <c r="J541">
        <v>1543035.43</v>
      </c>
      <c r="K541">
        <v>1160364.8600000001</v>
      </c>
      <c r="L541">
        <v>382670.57</v>
      </c>
      <c r="M541">
        <v>2013</v>
      </c>
      <c r="N541">
        <v>6</v>
      </c>
    </row>
    <row r="542" spans="1:14" x14ac:dyDescent="0.3">
      <c r="A542" s="1" t="s">
        <v>28</v>
      </c>
      <c r="B542" s="1" t="s">
        <v>155</v>
      </c>
      <c r="C542" s="1" t="s">
        <v>16</v>
      </c>
      <c r="D542" s="1" t="s">
        <v>17</v>
      </c>
      <c r="E542" s="1" t="s">
        <v>47</v>
      </c>
      <c r="F542" s="2">
        <v>41193</v>
      </c>
      <c r="G542">
        <v>3284</v>
      </c>
      <c r="H542">
        <v>437.2</v>
      </c>
      <c r="I542">
        <v>263.33</v>
      </c>
      <c r="J542">
        <v>1435764.8</v>
      </c>
      <c r="K542">
        <v>864775.72</v>
      </c>
      <c r="L542">
        <v>570989.07999999996</v>
      </c>
      <c r="M542">
        <v>2012</v>
      </c>
      <c r="N542">
        <v>10</v>
      </c>
    </row>
    <row r="543" spans="1:14" x14ac:dyDescent="0.3">
      <c r="A543" s="1" t="s">
        <v>28</v>
      </c>
      <c r="B543" s="1" t="s">
        <v>80</v>
      </c>
      <c r="C543" s="1" t="s">
        <v>30</v>
      </c>
      <c r="D543" s="1" t="s">
        <v>17</v>
      </c>
      <c r="E543" s="1" t="s">
        <v>18</v>
      </c>
      <c r="F543" s="2">
        <v>42924</v>
      </c>
      <c r="G543">
        <v>1910</v>
      </c>
      <c r="H543">
        <v>9.33</v>
      </c>
      <c r="I543">
        <v>6.92</v>
      </c>
      <c r="J543">
        <v>17820.3</v>
      </c>
      <c r="K543">
        <v>13217.2</v>
      </c>
      <c r="L543">
        <v>4603.1000000000004</v>
      </c>
      <c r="M543">
        <v>2017</v>
      </c>
      <c r="N543">
        <v>7</v>
      </c>
    </row>
    <row r="544" spans="1:14" x14ac:dyDescent="0.3">
      <c r="A544" s="1" t="s">
        <v>32</v>
      </c>
      <c r="B544" s="1" t="s">
        <v>212</v>
      </c>
      <c r="C544" s="1" t="s">
        <v>49</v>
      </c>
      <c r="D544" s="1" t="s">
        <v>22</v>
      </c>
      <c r="E544" s="1" t="s">
        <v>18</v>
      </c>
      <c r="F544" s="2">
        <v>40351</v>
      </c>
      <c r="G544">
        <v>7413</v>
      </c>
      <c r="H544">
        <v>651.21</v>
      </c>
      <c r="I544">
        <v>524.96</v>
      </c>
      <c r="J544">
        <v>4827419.7300000004</v>
      </c>
      <c r="K544">
        <v>3891528.48</v>
      </c>
      <c r="L544">
        <v>935891.25</v>
      </c>
      <c r="M544">
        <v>2010</v>
      </c>
      <c r="N544">
        <v>6</v>
      </c>
    </row>
    <row r="545" spans="1:14" x14ac:dyDescent="0.3">
      <c r="A545" s="1" t="s">
        <v>32</v>
      </c>
      <c r="B545" s="1" t="s">
        <v>43</v>
      </c>
      <c r="C545" s="1" t="s">
        <v>21</v>
      </c>
      <c r="D545" s="1" t="s">
        <v>22</v>
      </c>
      <c r="E545" s="1" t="s">
        <v>47</v>
      </c>
      <c r="F545" s="2">
        <v>42783</v>
      </c>
      <c r="G545">
        <v>6046</v>
      </c>
      <c r="H545">
        <v>154.06</v>
      </c>
      <c r="I545">
        <v>90.93</v>
      </c>
      <c r="J545">
        <v>931446.76</v>
      </c>
      <c r="K545">
        <v>549762.78</v>
      </c>
      <c r="L545">
        <v>381683.98</v>
      </c>
      <c r="M545">
        <v>2017</v>
      </c>
      <c r="N545">
        <v>2</v>
      </c>
    </row>
    <row r="546" spans="1:14" x14ac:dyDescent="0.3">
      <c r="A546" s="1" t="s">
        <v>14</v>
      </c>
      <c r="B546" s="1" t="s">
        <v>122</v>
      </c>
      <c r="C546" s="1" t="s">
        <v>60</v>
      </c>
      <c r="D546" s="1" t="s">
        <v>22</v>
      </c>
      <c r="E546" s="1" t="s">
        <v>24</v>
      </c>
      <c r="F546" s="2">
        <v>40557</v>
      </c>
      <c r="G546">
        <v>6096</v>
      </c>
      <c r="H546">
        <v>421.89</v>
      </c>
      <c r="I546">
        <v>364.69</v>
      </c>
      <c r="J546">
        <v>2571841.44</v>
      </c>
      <c r="K546">
        <v>2223150.2400000002</v>
      </c>
      <c r="L546">
        <v>348691.20000000001</v>
      </c>
      <c r="M546">
        <v>2011</v>
      </c>
      <c r="N546">
        <v>1</v>
      </c>
    </row>
    <row r="547" spans="1:14" x14ac:dyDescent="0.3">
      <c r="A547" s="1" t="s">
        <v>28</v>
      </c>
      <c r="B547" s="1" t="s">
        <v>97</v>
      </c>
      <c r="C547" s="1" t="s">
        <v>30</v>
      </c>
      <c r="D547" s="1" t="s">
        <v>22</v>
      </c>
      <c r="E547" s="1" t="s">
        <v>18</v>
      </c>
      <c r="F547" s="2">
        <v>42378</v>
      </c>
      <c r="G547">
        <v>2880</v>
      </c>
      <c r="H547">
        <v>9.33</v>
      </c>
      <c r="I547">
        <v>6.92</v>
      </c>
      <c r="J547">
        <v>26870.400000000001</v>
      </c>
      <c r="K547">
        <v>19929.599999999999</v>
      </c>
      <c r="L547">
        <v>6940.8</v>
      </c>
      <c r="M547">
        <v>2016</v>
      </c>
      <c r="N547">
        <v>1</v>
      </c>
    </row>
    <row r="548" spans="1:14" x14ac:dyDescent="0.3">
      <c r="A548" s="1" t="s">
        <v>32</v>
      </c>
      <c r="B548" s="1" t="s">
        <v>213</v>
      </c>
      <c r="C548" s="1" t="s">
        <v>23</v>
      </c>
      <c r="D548" s="1" t="s">
        <v>22</v>
      </c>
      <c r="E548" s="1" t="s">
        <v>47</v>
      </c>
      <c r="F548" s="2">
        <v>40742</v>
      </c>
      <c r="G548">
        <v>3747</v>
      </c>
      <c r="H548">
        <v>255.28</v>
      </c>
      <c r="I548">
        <v>159.41999999999999</v>
      </c>
      <c r="J548">
        <v>956534.16</v>
      </c>
      <c r="K548">
        <v>597346.74</v>
      </c>
      <c r="L548">
        <v>359187.42</v>
      </c>
      <c r="M548">
        <v>2011</v>
      </c>
      <c r="N548">
        <v>7</v>
      </c>
    </row>
    <row r="549" spans="1:14" x14ac:dyDescent="0.3">
      <c r="A549" s="1" t="s">
        <v>25</v>
      </c>
      <c r="B549" s="1" t="s">
        <v>139</v>
      </c>
      <c r="C549" s="1" t="s">
        <v>51</v>
      </c>
      <c r="D549" s="1" t="s">
        <v>22</v>
      </c>
      <c r="E549" s="1" t="s">
        <v>47</v>
      </c>
      <c r="F549" s="2">
        <v>40984</v>
      </c>
      <c r="G549">
        <v>3077</v>
      </c>
      <c r="H549">
        <v>47.45</v>
      </c>
      <c r="I549">
        <v>31.79</v>
      </c>
      <c r="J549">
        <v>146003.65</v>
      </c>
      <c r="K549">
        <v>97817.83</v>
      </c>
      <c r="L549">
        <v>48185.82</v>
      </c>
      <c r="M549">
        <v>2012</v>
      </c>
      <c r="N549">
        <v>3</v>
      </c>
    </row>
    <row r="550" spans="1:14" x14ac:dyDescent="0.3">
      <c r="A550" s="1" t="s">
        <v>39</v>
      </c>
      <c r="B550" s="1" t="s">
        <v>206</v>
      </c>
      <c r="C550" s="1" t="s">
        <v>21</v>
      </c>
      <c r="D550" s="1" t="s">
        <v>22</v>
      </c>
      <c r="E550" s="1" t="s">
        <v>24</v>
      </c>
      <c r="F550" s="2">
        <v>40527</v>
      </c>
      <c r="G550">
        <v>7281</v>
      </c>
      <c r="H550">
        <v>154.06</v>
      </c>
      <c r="I550">
        <v>90.93</v>
      </c>
      <c r="J550">
        <v>1121710.8600000001</v>
      </c>
      <c r="K550">
        <v>662061.32999999996</v>
      </c>
      <c r="L550">
        <v>459649.53</v>
      </c>
      <c r="M550">
        <v>2010</v>
      </c>
      <c r="N550">
        <v>12</v>
      </c>
    </row>
    <row r="551" spans="1:14" x14ac:dyDescent="0.3">
      <c r="A551" s="1" t="s">
        <v>28</v>
      </c>
      <c r="B551" s="1" t="s">
        <v>52</v>
      </c>
      <c r="C551" s="1" t="s">
        <v>30</v>
      </c>
      <c r="D551" s="1" t="s">
        <v>17</v>
      </c>
      <c r="E551" s="1" t="s">
        <v>31</v>
      </c>
      <c r="F551" s="2">
        <v>41335</v>
      </c>
      <c r="G551">
        <v>9800</v>
      </c>
      <c r="H551">
        <v>9.33</v>
      </c>
      <c r="I551">
        <v>6.92</v>
      </c>
      <c r="J551">
        <v>91434</v>
      </c>
      <c r="K551">
        <v>67816</v>
      </c>
      <c r="L551">
        <v>23618</v>
      </c>
      <c r="M551">
        <v>2013</v>
      </c>
      <c r="N551">
        <v>3</v>
      </c>
    </row>
    <row r="552" spans="1:14" x14ac:dyDescent="0.3">
      <c r="A552" s="1" t="s">
        <v>28</v>
      </c>
      <c r="B552" s="1" t="s">
        <v>117</v>
      </c>
      <c r="C552" s="1" t="s">
        <v>44</v>
      </c>
      <c r="D552" s="1" t="s">
        <v>17</v>
      </c>
      <c r="E552" s="1" t="s">
        <v>31</v>
      </c>
      <c r="F552" s="2">
        <v>40226</v>
      </c>
      <c r="G552">
        <v>6110</v>
      </c>
      <c r="H552">
        <v>668.27</v>
      </c>
      <c r="I552">
        <v>502.54</v>
      </c>
      <c r="J552">
        <v>4083129.7</v>
      </c>
      <c r="K552">
        <v>3070519.4</v>
      </c>
      <c r="L552">
        <v>1012610.3</v>
      </c>
      <c r="M552">
        <v>2010</v>
      </c>
      <c r="N552">
        <v>2</v>
      </c>
    </row>
    <row r="553" spans="1:14" x14ac:dyDescent="0.3">
      <c r="A553" s="1" t="s">
        <v>25</v>
      </c>
      <c r="B553" s="1" t="s">
        <v>107</v>
      </c>
      <c r="C553" s="1" t="s">
        <v>57</v>
      </c>
      <c r="D553" s="1" t="s">
        <v>22</v>
      </c>
      <c r="E553" s="1" t="s">
        <v>47</v>
      </c>
      <c r="F553" s="2">
        <v>41324</v>
      </c>
      <c r="G553">
        <v>8714</v>
      </c>
      <c r="H553">
        <v>81.73</v>
      </c>
      <c r="I553">
        <v>56.67</v>
      </c>
      <c r="J553">
        <v>712195.22</v>
      </c>
      <c r="K553">
        <v>493822.38</v>
      </c>
      <c r="L553">
        <v>218372.84</v>
      </c>
      <c r="M553">
        <v>2013</v>
      </c>
      <c r="N553">
        <v>2</v>
      </c>
    </row>
    <row r="554" spans="1:14" x14ac:dyDescent="0.3">
      <c r="A554" s="1" t="s">
        <v>32</v>
      </c>
      <c r="B554" s="1" t="s">
        <v>48</v>
      </c>
      <c r="C554" s="1" t="s">
        <v>51</v>
      </c>
      <c r="D554" s="1" t="s">
        <v>22</v>
      </c>
      <c r="E554" s="1" t="s">
        <v>47</v>
      </c>
      <c r="F554" s="2">
        <v>40844</v>
      </c>
      <c r="G554">
        <v>2149</v>
      </c>
      <c r="H554">
        <v>47.45</v>
      </c>
      <c r="I554">
        <v>31.79</v>
      </c>
      <c r="J554">
        <v>101970.05</v>
      </c>
      <c r="K554">
        <v>68316.710000000006</v>
      </c>
      <c r="L554">
        <v>33653.339999999997</v>
      </c>
      <c r="M554">
        <v>2011</v>
      </c>
      <c r="N554">
        <v>10</v>
      </c>
    </row>
    <row r="555" spans="1:14" x14ac:dyDescent="0.3">
      <c r="A555" s="1" t="s">
        <v>37</v>
      </c>
      <c r="B555" s="1" t="s">
        <v>67</v>
      </c>
      <c r="C555" s="1" t="s">
        <v>49</v>
      </c>
      <c r="D555" s="1" t="s">
        <v>17</v>
      </c>
      <c r="E555" s="1" t="s">
        <v>47</v>
      </c>
      <c r="F555" s="2">
        <v>42303</v>
      </c>
      <c r="G555">
        <v>7982</v>
      </c>
      <c r="H555">
        <v>651.21</v>
      </c>
      <c r="I555">
        <v>524.96</v>
      </c>
      <c r="J555">
        <v>5197958.22</v>
      </c>
      <c r="K555">
        <v>4190230.72</v>
      </c>
      <c r="L555">
        <v>1007727.5</v>
      </c>
      <c r="M555">
        <v>2015</v>
      </c>
      <c r="N555">
        <v>10</v>
      </c>
    </row>
    <row r="556" spans="1:14" x14ac:dyDescent="0.3">
      <c r="A556" s="1" t="s">
        <v>25</v>
      </c>
      <c r="B556" s="1" t="s">
        <v>58</v>
      </c>
      <c r="C556" s="1" t="s">
        <v>44</v>
      </c>
      <c r="D556" s="1" t="s">
        <v>22</v>
      </c>
      <c r="E556" s="1" t="s">
        <v>24</v>
      </c>
      <c r="F556" s="2">
        <v>41310</v>
      </c>
      <c r="G556">
        <v>9812</v>
      </c>
      <c r="H556">
        <v>668.27</v>
      </c>
      <c r="I556">
        <v>502.54</v>
      </c>
      <c r="J556">
        <v>6557065.2400000002</v>
      </c>
      <c r="K556">
        <v>4930922.4800000004</v>
      </c>
      <c r="L556">
        <v>1626142.76</v>
      </c>
      <c r="M556">
        <v>2013</v>
      </c>
      <c r="N556">
        <v>2</v>
      </c>
    </row>
    <row r="557" spans="1:14" x14ac:dyDescent="0.3">
      <c r="A557" s="1" t="s">
        <v>25</v>
      </c>
      <c r="B557" s="1" t="s">
        <v>26</v>
      </c>
      <c r="C557" s="1" t="s">
        <v>57</v>
      </c>
      <c r="D557" s="1" t="s">
        <v>17</v>
      </c>
      <c r="E557" s="1" t="s">
        <v>18</v>
      </c>
      <c r="F557" s="2">
        <v>40780</v>
      </c>
      <c r="G557">
        <v>8269</v>
      </c>
      <c r="H557">
        <v>81.73</v>
      </c>
      <c r="I557">
        <v>56.67</v>
      </c>
      <c r="J557">
        <v>675825.37</v>
      </c>
      <c r="K557">
        <v>468604.23</v>
      </c>
      <c r="L557">
        <v>207221.14</v>
      </c>
      <c r="M557">
        <v>2011</v>
      </c>
      <c r="N557">
        <v>8</v>
      </c>
    </row>
    <row r="558" spans="1:14" x14ac:dyDescent="0.3">
      <c r="A558" s="1" t="s">
        <v>28</v>
      </c>
      <c r="B558" s="1" t="s">
        <v>91</v>
      </c>
      <c r="C558" s="1" t="s">
        <v>60</v>
      </c>
      <c r="D558" s="1" t="s">
        <v>22</v>
      </c>
      <c r="E558" s="1" t="s">
        <v>24</v>
      </c>
      <c r="F558" s="2">
        <v>41247</v>
      </c>
      <c r="G558">
        <v>6014</v>
      </c>
      <c r="H558">
        <v>421.89</v>
      </c>
      <c r="I558">
        <v>364.69</v>
      </c>
      <c r="J558">
        <v>2537246.46</v>
      </c>
      <c r="K558">
        <v>2193245.66</v>
      </c>
      <c r="L558">
        <v>344000.8</v>
      </c>
      <c r="M558">
        <v>2012</v>
      </c>
      <c r="N558">
        <v>12</v>
      </c>
    </row>
    <row r="559" spans="1:14" x14ac:dyDescent="0.3">
      <c r="A559" s="1" t="s">
        <v>14</v>
      </c>
      <c r="B559" s="1" t="s">
        <v>122</v>
      </c>
      <c r="C559" s="1" t="s">
        <v>23</v>
      </c>
      <c r="D559" s="1" t="s">
        <v>17</v>
      </c>
      <c r="E559" s="1" t="s">
        <v>18</v>
      </c>
      <c r="F559" s="2">
        <v>42255</v>
      </c>
      <c r="G559">
        <v>2739</v>
      </c>
      <c r="H559">
        <v>255.28</v>
      </c>
      <c r="I559">
        <v>159.41999999999999</v>
      </c>
      <c r="J559">
        <v>699211.92</v>
      </c>
      <c r="K559">
        <v>436651.38</v>
      </c>
      <c r="L559">
        <v>262560.53999999998</v>
      </c>
      <c r="M559">
        <v>2015</v>
      </c>
      <c r="N559">
        <v>9</v>
      </c>
    </row>
    <row r="560" spans="1:14" x14ac:dyDescent="0.3">
      <c r="A560" s="1" t="s">
        <v>37</v>
      </c>
      <c r="B560" s="1" t="s">
        <v>130</v>
      </c>
      <c r="C560" s="1" t="s">
        <v>21</v>
      </c>
      <c r="D560" s="1" t="s">
        <v>22</v>
      </c>
      <c r="E560" s="1" t="s">
        <v>24</v>
      </c>
      <c r="F560" s="2">
        <v>40969</v>
      </c>
      <c r="G560">
        <v>168</v>
      </c>
      <c r="H560">
        <v>154.06</v>
      </c>
      <c r="I560">
        <v>90.93</v>
      </c>
      <c r="J560">
        <v>25882.080000000002</v>
      </c>
      <c r="K560">
        <v>15276.24</v>
      </c>
      <c r="L560">
        <v>10605.84</v>
      </c>
      <c r="M560">
        <v>2012</v>
      </c>
      <c r="N560">
        <v>3</v>
      </c>
    </row>
    <row r="561" spans="1:14" x14ac:dyDescent="0.3">
      <c r="A561" s="1" t="s">
        <v>14</v>
      </c>
      <c r="B561" s="1" t="s">
        <v>96</v>
      </c>
      <c r="C561" s="1" t="s">
        <v>27</v>
      </c>
      <c r="D561" s="1" t="s">
        <v>17</v>
      </c>
      <c r="E561" s="1" t="s">
        <v>24</v>
      </c>
      <c r="F561" s="2">
        <v>41856</v>
      </c>
      <c r="G561">
        <v>7055</v>
      </c>
      <c r="H561">
        <v>205.7</v>
      </c>
      <c r="I561">
        <v>117.11</v>
      </c>
      <c r="J561">
        <v>1451213.5</v>
      </c>
      <c r="K561">
        <v>826211.05</v>
      </c>
      <c r="L561">
        <v>625002.44999999995</v>
      </c>
      <c r="M561">
        <v>2014</v>
      </c>
      <c r="N561">
        <v>8</v>
      </c>
    </row>
    <row r="562" spans="1:14" x14ac:dyDescent="0.3">
      <c r="A562" s="1" t="s">
        <v>28</v>
      </c>
      <c r="B562" s="1" t="s">
        <v>90</v>
      </c>
      <c r="C562" s="1" t="s">
        <v>30</v>
      </c>
      <c r="D562" s="1" t="s">
        <v>17</v>
      </c>
      <c r="E562" s="1" t="s">
        <v>31</v>
      </c>
      <c r="F562" s="2">
        <v>41479</v>
      </c>
      <c r="G562">
        <v>4188</v>
      </c>
      <c r="H562">
        <v>9.33</v>
      </c>
      <c r="I562">
        <v>6.92</v>
      </c>
      <c r="J562">
        <v>39074.04</v>
      </c>
      <c r="K562">
        <v>28980.959999999999</v>
      </c>
      <c r="L562">
        <v>10093.08</v>
      </c>
      <c r="M562">
        <v>2013</v>
      </c>
      <c r="N562">
        <v>7</v>
      </c>
    </row>
    <row r="563" spans="1:14" x14ac:dyDescent="0.3">
      <c r="A563" s="1" t="s">
        <v>37</v>
      </c>
      <c r="B563" s="1" t="s">
        <v>130</v>
      </c>
      <c r="C563" s="1" t="s">
        <v>16</v>
      </c>
      <c r="D563" s="1" t="s">
        <v>22</v>
      </c>
      <c r="E563" s="1" t="s">
        <v>47</v>
      </c>
      <c r="F563" s="2">
        <v>40934</v>
      </c>
      <c r="G563">
        <v>9383</v>
      </c>
      <c r="H563">
        <v>437.2</v>
      </c>
      <c r="I563">
        <v>263.33</v>
      </c>
      <c r="J563">
        <v>4102247.6</v>
      </c>
      <c r="K563">
        <v>2470825.39</v>
      </c>
      <c r="L563">
        <v>1631422.21</v>
      </c>
      <c r="M563">
        <v>2012</v>
      </c>
      <c r="N563">
        <v>1</v>
      </c>
    </row>
    <row r="564" spans="1:14" x14ac:dyDescent="0.3">
      <c r="A564" s="1" t="s">
        <v>28</v>
      </c>
      <c r="B564" s="1" t="s">
        <v>66</v>
      </c>
      <c r="C564" s="1" t="s">
        <v>36</v>
      </c>
      <c r="D564" s="1" t="s">
        <v>17</v>
      </c>
      <c r="E564" s="1" t="s">
        <v>18</v>
      </c>
      <c r="F564" s="2">
        <v>41708</v>
      </c>
      <c r="G564">
        <v>2488</v>
      </c>
      <c r="H564">
        <v>109.28</v>
      </c>
      <c r="I564">
        <v>35.840000000000003</v>
      </c>
      <c r="J564">
        <v>271888.64000000001</v>
      </c>
      <c r="K564">
        <v>89169.919999999998</v>
      </c>
      <c r="L564">
        <v>182718.72</v>
      </c>
      <c r="M564">
        <v>2014</v>
      </c>
      <c r="N564">
        <v>3</v>
      </c>
    </row>
    <row r="565" spans="1:14" x14ac:dyDescent="0.3">
      <c r="A565" s="1" t="s">
        <v>25</v>
      </c>
      <c r="B565" s="1" t="s">
        <v>58</v>
      </c>
      <c r="C565" s="1" t="s">
        <v>30</v>
      </c>
      <c r="D565" s="1" t="s">
        <v>22</v>
      </c>
      <c r="E565" s="1" t="s">
        <v>18</v>
      </c>
      <c r="F565" s="2">
        <v>41529</v>
      </c>
      <c r="G565">
        <v>385</v>
      </c>
      <c r="H565">
        <v>9.33</v>
      </c>
      <c r="I565">
        <v>6.92</v>
      </c>
      <c r="J565">
        <v>3592.05</v>
      </c>
      <c r="K565">
        <v>2664.2</v>
      </c>
      <c r="L565">
        <v>927.85</v>
      </c>
      <c r="M565">
        <v>2013</v>
      </c>
      <c r="N565">
        <v>9</v>
      </c>
    </row>
    <row r="566" spans="1:14" x14ac:dyDescent="0.3">
      <c r="A566" s="1" t="s">
        <v>28</v>
      </c>
      <c r="B566" s="1" t="s">
        <v>87</v>
      </c>
      <c r="C566" s="1" t="s">
        <v>49</v>
      </c>
      <c r="D566" s="1" t="s">
        <v>22</v>
      </c>
      <c r="E566" s="1" t="s">
        <v>24</v>
      </c>
      <c r="F566" s="2">
        <v>41279</v>
      </c>
      <c r="G566">
        <v>1983</v>
      </c>
      <c r="H566">
        <v>651.21</v>
      </c>
      <c r="I566">
        <v>524.96</v>
      </c>
      <c r="J566">
        <v>1291349.43</v>
      </c>
      <c r="K566">
        <v>1040995.68</v>
      </c>
      <c r="L566">
        <v>250353.75</v>
      </c>
      <c r="M566">
        <v>2013</v>
      </c>
      <c r="N566">
        <v>1</v>
      </c>
    </row>
    <row r="567" spans="1:14" x14ac:dyDescent="0.3">
      <c r="A567" s="1" t="s">
        <v>32</v>
      </c>
      <c r="B567" s="1" t="s">
        <v>211</v>
      </c>
      <c r="C567" s="1" t="s">
        <v>16</v>
      </c>
      <c r="D567" s="1" t="s">
        <v>22</v>
      </c>
      <c r="E567" s="1" t="s">
        <v>31</v>
      </c>
      <c r="F567" s="2">
        <v>40844</v>
      </c>
      <c r="G567">
        <v>3226</v>
      </c>
      <c r="H567">
        <v>437.2</v>
      </c>
      <c r="I567">
        <v>263.33</v>
      </c>
      <c r="J567">
        <v>1410407.2</v>
      </c>
      <c r="K567">
        <v>849502.58</v>
      </c>
      <c r="L567">
        <v>560904.62</v>
      </c>
      <c r="M567">
        <v>2011</v>
      </c>
      <c r="N567">
        <v>10</v>
      </c>
    </row>
    <row r="568" spans="1:14" x14ac:dyDescent="0.3">
      <c r="A568" s="1" t="s">
        <v>14</v>
      </c>
      <c r="B568" s="1" t="s">
        <v>137</v>
      </c>
      <c r="C568" s="1" t="s">
        <v>30</v>
      </c>
      <c r="D568" s="1" t="s">
        <v>22</v>
      </c>
      <c r="E568" s="1" t="s">
        <v>24</v>
      </c>
      <c r="F568" s="2">
        <v>40503</v>
      </c>
      <c r="G568">
        <v>2087</v>
      </c>
      <c r="H568">
        <v>9.33</v>
      </c>
      <c r="I568">
        <v>6.92</v>
      </c>
      <c r="J568">
        <v>19471.71</v>
      </c>
      <c r="K568">
        <v>14442.04</v>
      </c>
      <c r="L568">
        <v>5029.67</v>
      </c>
      <c r="M568">
        <v>2010</v>
      </c>
      <c r="N568">
        <v>11</v>
      </c>
    </row>
    <row r="569" spans="1:14" x14ac:dyDescent="0.3">
      <c r="A569" s="1" t="s">
        <v>25</v>
      </c>
      <c r="B569" s="1" t="s">
        <v>121</v>
      </c>
      <c r="C569" s="1" t="s">
        <v>49</v>
      </c>
      <c r="D569" s="1" t="s">
        <v>17</v>
      </c>
      <c r="E569" s="1" t="s">
        <v>24</v>
      </c>
      <c r="F569" s="2">
        <v>42305</v>
      </c>
      <c r="G569">
        <v>3570</v>
      </c>
      <c r="H569">
        <v>651.21</v>
      </c>
      <c r="I569">
        <v>524.96</v>
      </c>
      <c r="J569">
        <v>2324819.7000000002</v>
      </c>
      <c r="K569">
        <v>1874107.2</v>
      </c>
      <c r="L569">
        <v>450712.5</v>
      </c>
      <c r="M569">
        <v>2015</v>
      </c>
      <c r="N569">
        <v>10</v>
      </c>
    </row>
    <row r="570" spans="1:14" x14ac:dyDescent="0.3">
      <c r="A570" s="1" t="s">
        <v>28</v>
      </c>
      <c r="B570" s="1" t="s">
        <v>134</v>
      </c>
      <c r="C570" s="1" t="s">
        <v>16</v>
      </c>
      <c r="D570" s="1" t="s">
        <v>17</v>
      </c>
      <c r="E570" s="1" t="s">
        <v>24</v>
      </c>
      <c r="F570" s="2">
        <v>40388</v>
      </c>
      <c r="G570">
        <v>4713</v>
      </c>
      <c r="H570">
        <v>437.2</v>
      </c>
      <c r="I570">
        <v>263.33</v>
      </c>
      <c r="J570">
        <v>2060523.6</v>
      </c>
      <c r="K570">
        <v>1241074.29</v>
      </c>
      <c r="L570">
        <v>819449.31</v>
      </c>
      <c r="M570">
        <v>2010</v>
      </c>
      <c r="N570">
        <v>7</v>
      </c>
    </row>
    <row r="571" spans="1:14" x14ac:dyDescent="0.3">
      <c r="A571" s="1" t="s">
        <v>25</v>
      </c>
      <c r="B571" s="1" t="s">
        <v>58</v>
      </c>
      <c r="C571" s="1" t="s">
        <v>30</v>
      </c>
      <c r="D571" s="1" t="s">
        <v>22</v>
      </c>
      <c r="E571" s="1" t="s">
        <v>18</v>
      </c>
      <c r="F571" s="2">
        <v>41728</v>
      </c>
      <c r="G571">
        <v>9582</v>
      </c>
      <c r="H571">
        <v>9.33</v>
      </c>
      <c r="I571">
        <v>6.92</v>
      </c>
      <c r="J571">
        <v>89400.06</v>
      </c>
      <c r="K571">
        <v>66307.44</v>
      </c>
      <c r="L571">
        <v>23092.62</v>
      </c>
      <c r="M571">
        <v>2014</v>
      </c>
      <c r="N571">
        <v>3</v>
      </c>
    </row>
    <row r="572" spans="1:14" x14ac:dyDescent="0.3">
      <c r="A572" s="1" t="s">
        <v>25</v>
      </c>
      <c r="B572" s="1" t="s">
        <v>184</v>
      </c>
      <c r="C572" s="1" t="s">
        <v>51</v>
      </c>
      <c r="D572" s="1" t="s">
        <v>22</v>
      </c>
      <c r="E572" s="1" t="s">
        <v>24</v>
      </c>
      <c r="F572" s="2">
        <v>42627</v>
      </c>
      <c r="G572">
        <v>4276</v>
      </c>
      <c r="H572">
        <v>47.45</v>
      </c>
      <c r="I572">
        <v>31.79</v>
      </c>
      <c r="J572">
        <v>202896.2</v>
      </c>
      <c r="K572">
        <v>135934.04</v>
      </c>
      <c r="L572">
        <v>66962.16</v>
      </c>
      <c r="M572">
        <v>2016</v>
      </c>
      <c r="N572">
        <v>9</v>
      </c>
    </row>
    <row r="573" spans="1:14" x14ac:dyDescent="0.3">
      <c r="A573" s="1" t="s">
        <v>32</v>
      </c>
      <c r="B573" s="1" t="s">
        <v>214</v>
      </c>
      <c r="C573" s="1" t="s">
        <v>36</v>
      </c>
      <c r="D573" s="1" t="s">
        <v>22</v>
      </c>
      <c r="E573" s="1" t="s">
        <v>18</v>
      </c>
      <c r="F573" s="2">
        <v>41158</v>
      </c>
      <c r="G573">
        <v>1925</v>
      </c>
      <c r="H573">
        <v>109.28</v>
      </c>
      <c r="I573">
        <v>35.840000000000003</v>
      </c>
      <c r="J573">
        <v>210364</v>
      </c>
      <c r="K573">
        <v>68992</v>
      </c>
      <c r="L573">
        <v>141372</v>
      </c>
      <c r="M573">
        <v>2012</v>
      </c>
      <c r="N573">
        <v>9</v>
      </c>
    </row>
    <row r="574" spans="1:14" x14ac:dyDescent="0.3">
      <c r="A574" s="1" t="s">
        <v>28</v>
      </c>
      <c r="B574" s="1" t="s">
        <v>77</v>
      </c>
      <c r="C574" s="1" t="s">
        <v>42</v>
      </c>
      <c r="D574" s="1" t="s">
        <v>17</v>
      </c>
      <c r="E574" s="1" t="s">
        <v>18</v>
      </c>
      <c r="F574" s="2">
        <v>41313</v>
      </c>
      <c r="G574">
        <v>7689</v>
      </c>
      <c r="H574">
        <v>152.58000000000001</v>
      </c>
      <c r="I574">
        <v>97.44</v>
      </c>
      <c r="J574">
        <v>1173187.6200000001</v>
      </c>
      <c r="K574">
        <v>749216.16</v>
      </c>
      <c r="L574">
        <v>423971.46</v>
      </c>
      <c r="M574">
        <v>2013</v>
      </c>
      <c r="N574">
        <v>2</v>
      </c>
    </row>
    <row r="575" spans="1:14" x14ac:dyDescent="0.3">
      <c r="A575" s="1" t="s">
        <v>28</v>
      </c>
      <c r="B575" s="1" t="s">
        <v>176</v>
      </c>
      <c r="C575" s="1" t="s">
        <v>57</v>
      </c>
      <c r="D575" s="1" t="s">
        <v>22</v>
      </c>
      <c r="E575" s="1" t="s">
        <v>24</v>
      </c>
      <c r="F575" s="2">
        <v>40560</v>
      </c>
      <c r="G575">
        <v>3762</v>
      </c>
      <c r="H575">
        <v>81.73</v>
      </c>
      <c r="I575">
        <v>56.67</v>
      </c>
      <c r="J575">
        <v>307468.26</v>
      </c>
      <c r="K575">
        <v>213192.54</v>
      </c>
      <c r="L575">
        <v>94275.72</v>
      </c>
      <c r="M575">
        <v>2011</v>
      </c>
      <c r="N575">
        <v>1</v>
      </c>
    </row>
    <row r="576" spans="1:14" x14ac:dyDescent="0.3">
      <c r="A576" s="1" t="s">
        <v>28</v>
      </c>
      <c r="B576" s="1" t="s">
        <v>103</v>
      </c>
      <c r="C576" s="1" t="s">
        <v>27</v>
      </c>
      <c r="D576" s="1" t="s">
        <v>22</v>
      </c>
      <c r="E576" s="1" t="s">
        <v>31</v>
      </c>
      <c r="F576" s="2">
        <v>42288</v>
      </c>
      <c r="G576">
        <v>4368</v>
      </c>
      <c r="H576">
        <v>205.7</v>
      </c>
      <c r="I576">
        <v>117.11</v>
      </c>
      <c r="J576">
        <v>898497.6</v>
      </c>
      <c r="K576">
        <v>511536.48</v>
      </c>
      <c r="L576">
        <v>386961.12</v>
      </c>
      <c r="M576">
        <v>2015</v>
      </c>
      <c r="N576">
        <v>10</v>
      </c>
    </row>
    <row r="577" spans="1:14" x14ac:dyDescent="0.3">
      <c r="A577" s="1" t="s">
        <v>28</v>
      </c>
      <c r="B577" s="1" t="s">
        <v>64</v>
      </c>
      <c r="C577" s="1" t="s">
        <v>49</v>
      </c>
      <c r="D577" s="1" t="s">
        <v>22</v>
      </c>
      <c r="E577" s="1" t="s">
        <v>24</v>
      </c>
      <c r="F577" s="2">
        <v>40595</v>
      </c>
      <c r="G577">
        <v>760</v>
      </c>
      <c r="H577">
        <v>651.21</v>
      </c>
      <c r="I577">
        <v>524.96</v>
      </c>
      <c r="J577">
        <v>494919.6</v>
      </c>
      <c r="K577">
        <v>398969.59999999998</v>
      </c>
      <c r="L577">
        <v>95950</v>
      </c>
      <c r="M577">
        <v>2011</v>
      </c>
      <c r="N577">
        <v>2</v>
      </c>
    </row>
    <row r="578" spans="1:14" x14ac:dyDescent="0.3">
      <c r="A578" s="1" t="s">
        <v>37</v>
      </c>
      <c r="B578" s="1" t="s">
        <v>130</v>
      </c>
      <c r="C578" s="1" t="s">
        <v>57</v>
      </c>
      <c r="D578" s="1" t="s">
        <v>22</v>
      </c>
      <c r="E578" s="1" t="s">
        <v>24</v>
      </c>
      <c r="F578" s="2">
        <v>41028</v>
      </c>
      <c r="G578">
        <v>6225</v>
      </c>
      <c r="H578">
        <v>81.73</v>
      </c>
      <c r="I578">
        <v>56.67</v>
      </c>
      <c r="J578">
        <v>508769.25</v>
      </c>
      <c r="K578">
        <v>352770.75</v>
      </c>
      <c r="L578">
        <v>155998.5</v>
      </c>
      <c r="M578">
        <v>2012</v>
      </c>
      <c r="N578">
        <v>4</v>
      </c>
    </row>
    <row r="579" spans="1:14" x14ac:dyDescent="0.3">
      <c r="A579" s="1" t="s">
        <v>14</v>
      </c>
      <c r="B579" s="1" t="s">
        <v>96</v>
      </c>
      <c r="C579" s="1" t="s">
        <v>60</v>
      </c>
      <c r="D579" s="1" t="s">
        <v>22</v>
      </c>
      <c r="E579" s="1" t="s">
        <v>31</v>
      </c>
      <c r="F579" s="2">
        <v>42612</v>
      </c>
      <c r="G579">
        <v>1080</v>
      </c>
      <c r="H579">
        <v>421.89</v>
      </c>
      <c r="I579">
        <v>364.69</v>
      </c>
      <c r="J579">
        <v>455641.2</v>
      </c>
      <c r="K579">
        <v>393865.2</v>
      </c>
      <c r="L579">
        <v>61776</v>
      </c>
      <c r="M579">
        <v>2016</v>
      </c>
      <c r="N579">
        <v>8</v>
      </c>
    </row>
    <row r="580" spans="1:14" x14ac:dyDescent="0.3">
      <c r="A580" s="1" t="s">
        <v>28</v>
      </c>
      <c r="B580" s="1" t="s">
        <v>167</v>
      </c>
      <c r="C580" s="1" t="s">
        <v>51</v>
      </c>
      <c r="D580" s="1" t="s">
        <v>22</v>
      </c>
      <c r="E580" s="1" t="s">
        <v>24</v>
      </c>
      <c r="F580" s="2">
        <v>41993</v>
      </c>
      <c r="G580">
        <v>7675</v>
      </c>
      <c r="H580">
        <v>47.45</v>
      </c>
      <c r="I580">
        <v>31.79</v>
      </c>
      <c r="J580">
        <v>364178.75</v>
      </c>
      <c r="K580">
        <v>243988.25</v>
      </c>
      <c r="L580">
        <v>120190.5</v>
      </c>
      <c r="M580">
        <v>2014</v>
      </c>
      <c r="N580">
        <v>12</v>
      </c>
    </row>
    <row r="581" spans="1:14" x14ac:dyDescent="0.3">
      <c r="A581" s="1" t="s">
        <v>14</v>
      </c>
      <c r="B581" s="1" t="s">
        <v>197</v>
      </c>
      <c r="C581" s="1" t="s">
        <v>36</v>
      </c>
      <c r="D581" s="1" t="s">
        <v>17</v>
      </c>
      <c r="E581" s="1" t="s">
        <v>18</v>
      </c>
      <c r="F581" s="2">
        <v>40357</v>
      </c>
      <c r="G581">
        <v>5388</v>
      </c>
      <c r="H581">
        <v>109.28</v>
      </c>
      <c r="I581">
        <v>35.840000000000003</v>
      </c>
      <c r="J581">
        <v>588800.64</v>
      </c>
      <c r="K581">
        <v>193105.92000000001</v>
      </c>
      <c r="L581">
        <v>395694.72</v>
      </c>
      <c r="M581">
        <v>2010</v>
      </c>
      <c r="N581">
        <v>6</v>
      </c>
    </row>
    <row r="582" spans="1:14" x14ac:dyDescent="0.3">
      <c r="A582" s="1" t="s">
        <v>25</v>
      </c>
      <c r="B582" s="1" t="s">
        <v>125</v>
      </c>
      <c r="C582" s="1" t="s">
        <v>57</v>
      </c>
      <c r="D582" s="1" t="s">
        <v>22</v>
      </c>
      <c r="E582" s="1" t="s">
        <v>18</v>
      </c>
      <c r="F582" s="2">
        <v>42041</v>
      </c>
      <c r="G582">
        <v>5631</v>
      </c>
      <c r="H582">
        <v>81.73</v>
      </c>
      <c r="I582">
        <v>56.67</v>
      </c>
      <c r="J582">
        <v>460221.63</v>
      </c>
      <c r="K582">
        <v>319108.77</v>
      </c>
      <c r="L582">
        <v>141112.85999999999</v>
      </c>
      <c r="M582">
        <v>2015</v>
      </c>
      <c r="N582">
        <v>2</v>
      </c>
    </row>
    <row r="583" spans="1:14" x14ac:dyDescent="0.3">
      <c r="A583" s="1" t="s">
        <v>37</v>
      </c>
      <c r="B583" s="1" t="s">
        <v>105</v>
      </c>
      <c r="C583" s="1" t="s">
        <v>27</v>
      </c>
      <c r="D583" s="1" t="s">
        <v>17</v>
      </c>
      <c r="E583" s="1" t="s">
        <v>47</v>
      </c>
      <c r="F583" s="2">
        <v>42093</v>
      </c>
      <c r="G583">
        <v>6847</v>
      </c>
      <c r="H583">
        <v>205.7</v>
      </c>
      <c r="I583">
        <v>117.11</v>
      </c>
      <c r="J583">
        <v>1408427.9</v>
      </c>
      <c r="K583">
        <v>801852.17</v>
      </c>
      <c r="L583">
        <v>606575.73</v>
      </c>
      <c r="M583">
        <v>2015</v>
      </c>
      <c r="N583">
        <v>3</v>
      </c>
    </row>
    <row r="584" spans="1:14" x14ac:dyDescent="0.3">
      <c r="A584" s="1" t="s">
        <v>37</v>
      </c>
      <c r="B584" s="1" t="s">
        <v>105</v>
      </c>
      <c r="C584" s="1" t="s">
        <v>44</v>
      </c>
      <c r="D584" s="1" t="s">
        <v>17</v>
      </c>
      <c r="E584" s="1" t="s">
        <v>31</v>
      </c>
      <c r="F584" s="2">
        <v>41483</v>
      </c>
      <c r="G584">
        <v>9509</v>
      </c>
      <c r="H584">
        <v>668.27</v>
      </c>
      <c r="I584">
        <v>502.54</v>
      </c>
      <c r="J584">
        <v>6354579.4299999997</v>
      </c>
      <c r="K584">
        <v>4778652.8600000003</v>
      </c>
      <c r="L584">
        <v>1575926.57</v>
      </c>
      <c r="M584">
        <v>2013</v>
      </c>
      <c r="N584">
        <v>7</v>
      </c>
    </row>
    <row r="585" spans="1:14" x14ac:dyDescent="0.3">
      <c r="A585" s="1" t="s">
        <v>32</v>
      </c>
      <c r="B585" s="1" t="s">
        <v>175</v>
      </c>
      <c r="C585" s="1" t="s">
        <v>51</v>
      </c>
      <c r="D585" s="1" t="s">
        <v>17</v>
      </c>
      <c r="E585" s="1" t="s">
        <v>24</v>
      </c>
      <c r="F585" s="2">
        <v>40184</v>
      </c>
      <c r="G585">
        <v>1122</v>
      </c>
      <c r="H585">
        <v>47.45</v>
      </c>
      <c r="I585">
        <v>31.79</v>
      </c>
      <c r="J585">
        <v>53238.9</v>
      </c>
      <c r="K585">
        <v>35668.379999999997</v>
      </c>
      <c r="L585">
        <v>17570.52</v>
      </c>
      <c r="M585">
        <v>2010</v>
      </c>
      <c r="N585">
        <v>1</v>
      </c>
    </row>
    <row r="586" spans="1:14" x14ac:dyDescent="0.3">
      <c r="A586" s="1" t="s">
        <v>32</v>
      </c>
      <c r="B586" s="1" t="s">
        <v>171</v>
      </c>
      <c r="C586" s="1" t="s">
        <v>27</v>
      </c>
      <c r="D586" s="1" t="s">
        <v>17</v>
      </c>
      <c r="E586" s="1" t="s">
        <v>24</v>
      </c>
      <c r="F586" s="2">
        <v>41325</v>
      </c>
      <c r="G586">
        <v>1222</v>
      </c>
      <c r="H586">
        <v>205.7</v>
      </c>
      <c r="I586">
        <v>117.11</v>
      </c>
      <c r="J586">
        <v>251365.4</v>
      </c>
      <c r="K586">
        <v>143108.42000000001</v>
      </c>
      <c r="L586">
        <v>108256.98</v>
      </c>
      <c r="M586">
        <v>2013</v>
      </c>
      <c r="N586">
        <v>2</v>
      </c>
    </row>
    <row r="587" spans="1:14" x14ac:dyDescent="0.3">
      <c r="A587" s="1" t="s">
        <v>32</v>
      </c>
      <c r="B587" s="1" t="s">
        <v>106</v>
      </c>
      <c r="C587" s="1" t="s">
        <v>57</v>
      </c>
      <c r="D587" s="1" t="s">
        <v>17</v>
      </c>
      <c r="E587" s="1" t="s">
        <v>31</v>
      </c>
      <c r="F587" s="2">
        <v>41511</v>
      </c>
      <c r="G587">
        <v>6377</v>
      </c>
      <c r="H587">
        <v>81.73</v>
      </c>
      <c r="I587">
        <v>56.67</v>
      </c>
      <c r="J587">
        <v>521192.21</v>
      </c>
      <c r="K587">
        <v>361384.59</v>
      </c>
      <c r="L587">
        <v>159807.62</v>
      </c>
      <c r="M587">
        <v>2013</v>
      </c>
      <c r="N587">
        <v>8</v>
      </c>
    </row>
    <row r="588" spans="1:14" x14ac:dyDescent="0.3">
      <c r="A588" s="1" t="s">
        <v>32</v>
      </c>
      <c r="B588" s="1" t="s">
        <v>133</v>
      </c>
      <c r="C588" s="1" t="s">
        <v>60</v>
      </c>
      <c r="D588" s="1" t="s">
        <v>17</v>
      </c>
      <c r="E588" s="1" t="s">
        <v>24</v>
      </c>
      <c r="F588" s="2">
        <v>40498</v>
      </c>
      <c r="G588">
        <v>5185</v>
      </c>
      <c r="H588">
        <v>421.89</v>
      </c>
      <c r="I588">
        <v>364.69</v>
      </c>
      <c r="J588">
        <v>2187499.65</v>
      </c>
      <c r="K588">
        <v>1890917.65</v>
      </c>
      <c r="L588">
        <v>296582</v>
      </c>
      <c r="M588">
        <v>2010</v>
      </c>
      <c r="N588">
        <v>11</v>
      </c>
    </row>
    <row r="589" spans="1:14" x14ac:dyDescent="0.3">
      <c r="A589" s="1" t="s">
        <v>28</v>
      </c>
      <c r="B589" s="1" t="s">
        <v>61</v>
      </c>
      <c r="C589" s="1" t="s">
        <v>27</v>
      </c>
      <c r="D589" s="1" t="s">
        <v>17</v>
      </c>
      <c r="E589" s="1" t="s">
        <v>47</v>
      </c>
      <c r="F589" s="2">
        <v>42584</v>
      </c>
      <c r="G589">
        <v>3275</v>
      </c>
      <c r="H589">
        <v>205.7</v>
      </c>
      <c r="I589">
        <v>117.11</v>
      </c>
      <c r="J589">
        <v>673667.5</v>
      </c>
      <c r="K589">
        <v>383535.25</v>
      </c>
      <c r="L589">
        <v>290132.25</v>
      </c>
      <c r="M589">
        <v>2016</v>
      </c>
      <c r="N589">
        <v>8</v>
      </c>
    </row>
    <row r="590" spans="1:14" x14ac:dyDescent="0.3">
      <c r="A590" s="1" t="s">
        <v>14</v>
      </c>
      <c r="B590" s="1" t="s">
        <v>197</v>
      </c>
      <c r="C590" s="1" t="s">
        <v>21</v>
      </c>
      <c r="D590" s="1" t="s">
        <v>17</v>
      </c>
      <c r="E590" s="1" t="s">
        <v>18</v>
      </c>
      <c r="F590" s="2">
        <v>41389</v>
      </c>
      <c r="G590">
        <v>8310</v>
      </c>
      <c r="H590">
        <v>154.06</v>
      </c>
      <c r="I590">
        <v>90.93</v>
      </c>
      <c r="J590">
        <v>1280238.6000000001</v>
      </c>
      <c r="K590">
        <v>755628.3</v>
      </c>
      <c r="L590">
        <v>524610.30000000005</v>
      </c>
      <c r="M590">
        <v>2013</v>
      </c>
      <c r="N590">
        <v>4</v>
      </c>
    </row>
    <row r="591" spans="1:14" x14ac:dyDescent="0.3">
      <c r="A591" s="1" t="s">
        <v>28</v>
      </c>
      <c r="B591" s="1" t="s">
        <v>127</v>
      </c>
      <c r="C591" s="1" t="s">
        <v>30</v>
      </c>
      <c r="D591" s="1" t="s">
        <v>17</v>
      </c>
      <c r="E591" s="1" t="s">
        <v>47</v>
      </c>
      <c r="F591" s="2">
        <v>40604</v>
      </c>
      <c r="G591">
        <v>4981</v>
      </c>
      <c r="H591">
        <v>9.33</v>
      </c>
      <c r="I591">
        <v>6.92</v>
      </c>
      <c r="J591">
        <v>46472.73</v>
      </c>
      <c r="K591">
        <v>34468.519999999997</v>
      </c>
      <c r="L591">
        <v>12004.21</v>
      </c>
      <c r="M591">
        <v>2011</v>
      </c>
      <c r="N591">
        <v>3</v>
      </c>
    </row>
    <row r="592" spans="1:14" x14ac:dyDescent="0.3">
      <c r="A592" s="1" t="s">
        <v>28</v>
      </c>
      <c r="B592" s="1" t="s">
        <v>176</v>
      </c>
      <c r="C592" s="1" t="s">
        <v>44</v>
      </c>
      <c r="D592" s="1" t="s">
        <v>22</v>
      </c>
      <c r="E592" s="1" t="s">
        <v>24</v>
      </c>
      <c r="F592" s="2">
        <v>41545</v>
      </c>
      <c r="G592">
        <v>13</v>
      </c>
      <c r="H592">
        <v>668.27</v>
      </c>
      <c r="I592">
        <v>502.54</v>
      </c>
      <c r="J592">
        <v>8687.51</v>
      </c>
      <c r="K592">
        <v>6533.02</v>
      </c>
      <c r="L592">
        <v>2154.4899999999998</v>
      </c>
      <c r="M592">
        <v>2013</v>
      </c>
      <c r="N592">
        <v>9</v>
      </c>
    </row>
    <row r="593" spans="1:14" x14ac:dyDescent="0.3">
      <c r="A593" s="1" t="s">
        <v>28</v>
      </c>
      <c r="B593" s="1" t="s">
        <v>64</v>
      </c>
      <c r="C593" s="1" t="s">
        <v>60</v>
      </c>
      <c r="D593" s="1" t="s">
        <v>17</v>
      </c>
      <c r="E593" s="1" t="s">
        <v>18</v>
      </c>
      <c r="F593" s="2">
        <v>41764</v>
      </c>
      <c r="G593">
        <v>7159</v>
      </c>
      <c r="H593">
        <v>421.89</v>
      </c>
      <c r="I593">
        <v>364.69</v>
      </c>
      <c r="J593">
        <v>3020310.51</v>
      </c>
      <c r="K593">
        <v>2610815.71</v>
      </c>
      <c r="L593">
        <v>409494.8</v>
      </c>
      <c r="M593">
        <v>2014</v>
      </c>
      <c r="N593">
        <v>5</v>
      </c>
    </row>
    <row r="594" spans="1:14" x14ac:dyDescent="0.3">
      <c r="A594" s="1" t="s">
        <v>28</v>
      </c>
      <c r="B594" s="1" t="s">
        <v>64</v>
      </c>
      <c r="C594" s="1" t="s">
        <v>60</v>
      </c>
      <c r="D594" s="1" t="s">
        <v>17</v>
      </c>
      <c r="E594" s="1" t="s">
        <v>47</v>
      </c>
      <c r="F594" s="2">
        <v>41971</v>
      </c>
      <c r="G594">
        <v>2207</v>
      </c>
      <c r="H594">
        <v>421.89</v>
      </c>
      <c r="I594">
        <v>364.69</v>
      </c>
      <c r="J594">
        <v>931111.23</v>
      </c>
      <c r="K594">
        <v>804870.83</v>
      </c>
      <c r="L594">
        <v>126240.4</v>
      </c>
      <c r="M594">
        <v>2014</v>
      </c>
      <c r="N594">
        <v>11</v>
      </c>
    </row>
    <row r="595" spans="1:14" x14ac:dyDescent="0.3">
      <c r="A595" s="1" t="s">
        <v>37</v>
      </c>
      <c r="B595" s="1" t="s">
        <v>140</v>
      </c>
      <c r="C595" s="1" t="s">
        <v>30</v>
      </c>
      <c r="D595" s="1" t="s">
        <v>22</v>
      </c>
      <c r="E595" s="1" t="s">
        <v>18</v>
      </c>
      <c r="F595" s="2">
        <v>41881</v>
      </c>
      <c r="G595">
        <v>7973</v>
      </c>
      <c r="H595">
        <v>9.33</v>
      </c>
      <c r="I595">
        <v>6.92</v>
      </c>
      <c r="J595">
        <v>74388.09</v>
      </c>
      <c r="K595">
        <v>55173.16</v>
      </c>
      <c r="L595">
        <v>19214.93</v>
      </c>
      <c r="M595">
        <v>2014</v>
      </c>
      <c r="N595">
        <v>8</v>
      </c>
    </row>
    <row r="596" spans="1:14" x14ac:dyDescent="0.3">
      <c r="A596" s="1" t="s">
        <v>14</v>
      </c>
      <c r="B596" s="1" t="s">
        <v>149</v>
      </c>
      <c r="C596" s="1" t="s">
        <v>49</v>
      </c>
      <c r="D596" s="1" t="s">
        <v>22</v>
      </c>
      <c r="E596" s="1" t="s">
        <v>47</v>
      </c>
      <c r="F596" s="2">
        <v>41598</v>
      </c>
      <c r="G596">
        <v>9306</v>
      </c>
      <c r="H596">
        <v>651.21</v>
      </c>
      <c r="I596">
        <v>524.96</v>
      </c>
      <c r="J596">
        <v>6060160.2599999998</v>
      </c>
      <c r="K596">
        <v>4885277.76</v>
      </c>
      <c r="L596">
        <v>1174882.5</v>
      </c>
      <c r="M596">
        <v>2013</v>
      </c>
      <c r="N596">
        <v>11</v>
      </c>
    </row>
    <row r="597" spans="1:14" x14ac:dyDescent="0.3">
      <c r="A597" s="1" t="s">
        <v>32</v>
      </c>
      <c r="B597" s="1" t="s">
        <v>144</v>
      </c>
      <c r="C597" s="1" t="s">
        <v>60</v>
      </c>
      <c r="D597" s="1" t="s">
        <v>22</v>
      </c>
      <c r="E597" s="1" t="s">
        <v>18</v>
      </c>
      <c r="F597" s="2">
        <v>40232</v>
      </c>
      <c r="G597">
        <v>8086</v>
      </c>
      <c r="H597">
        <v>421.89</v>
      </c>
      <c r="I597">
        <v>364.69</v>
      </c>
      <c r="J597">
        <v>3411402.54</v>
      </c>
      <c r="K597">
        <v>2948883.34</v>
      </c>
      <c r="L597">
        <v>462519.2</v>
      </c>
      <c r="M597">
        <v>2010</v>
      </c>
      <c r="N597">
        <v>2</v>
      </c>
    </row>
    <row r="598" spans="1:14" x14ac:dyDescent="0.3">
      <c r="A598" s="1" t="s">
        <v>14</v>
      </c>
      <c r="B598" s="1" t="s">
        <v>99</v>
      </c>
      <c r="C598" s="1" t="s">
        <v>42</v>
      </c>
      <c r="D598" s="1" t="s">
        <v>22</v>
      </c>
      <c r="E598" s="1" t="s">
        <v>31</v>
      </c>
      <c r="F598" s="2">
        <v>42814</v>
      </c>
      <c r="G598">
        <v>8225</v>
      </c>
      <c r="H598">
        <v>152.58000000000001</v>
      </c>
      <c r="I598">
        <v>97.44</v>
      </c>
      <c r="J598">
        <v>1254970.5</v>
      </c>
      <c r="K598">
        <v>801444</v>
      </c>
      <c r="L598">
        <v>453526.5</v>
      </c>
      <c r="M598">
        <v>2017</v>
      </c>
      <c r="N598">
        <v>3</v>
      </c>
    </row>
    <row r="599" spans="1:14" x14ac:dyDescent="0.3">
      <c r="A599" s="1" t="s">
        <v>39</v>
      </c>
      <c r="B599" s="1" t="s">
        <v>76</v>
      </c>
      <c r="C599" s="1" t="s">
        <v>51</v>
      </c>
      <c r="D599" s="1" t="s">
        <v>17</v>
      </c>
      <c r="E599" s="1" t="s">
        <v>18</v>
      </c>
      <c r="F599" s="2">
        <v>42316</v>
      </c>
      <c r="G599">
        <v>664</v>
      </c>
      <c r="H599">
        <v>47.45</v>
      </c>
      <c r="I599">
        <v>31.79</v>
      </c>
      <c r="J599">
        <v>31506.799999999999</v>
      </c>
      <c r="K599">
        <v>21108.560000000001</v>
      </c>
      <c r="L599">
        <v>10398.24</v>
      </c>
      <c r="M599">
        <v>2015</v>
      </c>
      <c r="N599">
        <v>11</v>
      </c>
    </row>
    <row r="600" spans="1:14" x14ac:dyDescent="0.3">
      <c r="A600" s="1" t="s">
        <v>28</v>
      </c>
      <c r="B600" s="1" t="s">
        <v>97</v>
      </c>
      <c r="C600" s="1" t="s">
        <v>51</v>
      </c>
      <c r="D600" s="1" t="s">
        <v>22</v>
      </c>
      <c r="E600" s="1" t="s">
        <v>24</v>
      </c>
      <c r="F600" s="2">
        <v>40399</v>
      </c>
      <c r="G600">
        <v>8377</v>
      </c>
      <c r="H600">
        <v>47.45</v>
      </c>
      <c r="I600">
        <v>31.79</v>
      </c>
      <c r="J600">
        <v>397488.65</v>
      </c>
      <c r="K600">
        <v>266304.83</v>
      </c>
      <c r="L600">
        <v>131183.82</v>
      </c>
      <c r="M600">
        <v>2010</v>
      </c>
      <c r="N600">
        <v>8</v>
      </c>
    </row>
    <row r="601" spans="1:14" x14ac:dyDescent="0.3">
      <c r="A601" s="1" t="s">
        <v>32</v>
      </c>
      <c r="B601" s="1" t="s">
        <v>68</v>
      </c>
      <c r="C601" s="1" t="s">
        <v>27</v>
      </c>
      <c r="D601" s="1" t="s">
        <v>22</v>
      </c>
      <c r="E601" s="1" t="s">
        <v>47</v>
      </c>
      <c r="F601" s="2">
        <v>40494</v>
      </c>
      <c r="G601">
        <v>1370</v>
      </c>
      <c r="H601">
        <v>205.7</v>
      </c>
      <c r="I601">
        <v>117.11</v>
      </c>
      <c r="J601">
        <v>281809</v>
      </c>
      <c r="K601">
        <v>160440.70000000001</v>
      </c>
      <c r="L601">
        <v>121368.3</v>
      </c>
      <c r="M601">
        <v>2010</v>
      </c>
      <c r="N601">
        <v>11</v>
      </c>
    </row>
    <row r="602" spans="1:14" x14ac:dyDescent="0.3">
      <c r="A602" s="1" t="s">
        <v>32</v>
      </c>
      <c r="B602" s="1" t="s">
        <v>126</v>
      </c>
      <c r="C602" s="1" t="s">
        <v>60</v>
      </c>
      <c r="D602" s="1" t="s">
        <v>17</v>
      </c>
      <c r="E602" s="1" t="s">
        <v>24</v>
      </c>
      <c r="F602" s="2">
        <v>40891</v>
      </c>
      <c r="G602">
        <v>1677</v>
      </c>
      <c r="H602">
        <v>421.89</v>
      </c>
      <c r="I602">
        <v>364.69</v>
      </c>
      <c r="J602">
        <v>707509.53</v>
      </c>
      <c r="K602">
        <v>611585.13</v>
      </c>
      <c r="L602">
        <v>95924.4</v>
      </c>
      <c r="M602">
        <v>2011</v>
      </c>
      <c r="N602">
        <v>12</v>
      </c>
    </row>
    <row r="603" spans="1:14" x14ac:dyDescent="0.3">
      <c r="A603" s="1" t="s">
        <v>32</v>
      </c>
      <c r="B603" s="1" t="s">
        <v>83</v>
      </c>
      <c r="C603" s="1" t="s">
        <v>21</v>
      </c>
      <c r="D603" s="1" t="s">
        <v>17</v>
      </c>
      <c r="E603" s="1" t="s">
        <v>47</v>
      </c>
      <c r="F603" s="2">
        <v>41649</v>
      </c>
      <c r="G603">
        <v>8367</v>
      </c>
      <c r="H603">
        <v>154.06</v>
      </c>
      <c r="I603">
        <v>90.93</v>
      </c>
      <c r="J603">
        <v>1289020.02</v>
      </c>
      <c r="K603">
        <v>760811.31</v>
      </c>
      <c r="L603">
        <v>528208.71</v>
      </c>
      <c r="M603">
        <v>2014</v>
      </c>
      <c r="N603">
        <v>1</v>
      </c>
    </row>
    <row r="604" spans="1:14" x14ac:dyDescent="0.3">
      <c r="A604" s="1" t="s">
        <v>32</v>
      </c>
      <c r="B604" s="1" t="s">
        <v>215</v>
      </c>
      <c r="C604" s="1" t="s">
        <v>21</v>
      </c>
      <c r="D604" s="1" t="s">
        <v>22</v>
      </c>
      <c r="E604" s="1" t="s">
        <v>24</v>
      </c>
      <c r="F604" s="2">
        <v>40454</v>
      </c>
      <c r="G604">
        <v>2539</v>
      </c>
      <c r="H604">
        <v>154.06</v>
      </c>
      <c r="I604">
        <v>90.93</v>
      </c>
      <c r="J604">
        <v>391158.34</v>
      </c>
      <c r="K604">
        <v>230871.27</v>
      </c>
      <c r="L604">
        <v>160287.07</v>
      </c>
      <c r="M604">
        <v>2010</v>
      </c>
      <c r="N604">
        <v>10</v>
      </c>
    </row>
    <row r="605" spans="1:14" x14ac:dyDescent="0.3">
      <c r="A605" s="1" t="s">
        <v>32</v>
      </c>
      <c r="B605" s="1" t="s">
        <v>215</v>
      </c>
      <c r="C605" s="1" t="s">
        <v>44</v>
      </c>
      <c r="D605" s="1" t="s">
        <v>22</v>
      </c>
      <c r="E605" s="1" t="s">
        <v>31</v>
      </c>
      <c r="F605" s="2">
        <v>42292</v>
      </c>
      <c r="G605">
        <v>2321</v>
      </c>
      <c r="H605">
        <v>668.27</v>
      </c>
      <c r="I605">
        <v>502.54</v>
      </c>
      <c r="J605">
        <v>1551054.67</v>
      </c>
      <c r="K605">
        <v>1166395.3400000001</v>
      </c>
      <c r="L605">
        <v>384659.33</v>
      </c>
      <c r="M605">
        <v>2015</v>
      </c>
      <c r="N605">
        <v>10</v>
      </c>
    </row>
    <row r="606" spans="1:14" x14ac:dyDescent="0.3">
      <c r="A606" s="1" t="s">
        <v>32</v>
      </c>
      <c r="B606" s="1" t="s">
        <v>133</v>
      </c>
      <c r="C606" s="1" t="s">
        <v>42</v>
      </c>
      <c r="D606" s="1" t="s">
        <v>17</v>
      </c>
      <c r="E606" s="1" t="s">
        <v>18</v>
      </c>
      <c r="F606" s="2">
        <v>41475</v>
      </c>
      <c r="G606">
        <v>7876</v>
      </c>
      <c r="H606">
        <v>152.58000000000001</v>
      </c>
      <c r="I606">
        <v>97.44</v>
      </c>
      <c r="J606">
        <v>1201720.08</v>
      </c>
      <c r="K606">
        <v>767437.44</v>
      </c>
      <c r="L606">
        <v>434282.64</v>
      </c>
      <c r="M606">
        <v>2013</v>
      </c>
      <c r="N606">
        <v>7</v>
      </c>
    </row>
    <row r="607" spans="1:14" x14ac:dyDescent="0.3">
      <c r="A607" s="1" t="s">
        <v>14</v>
      </c>
      <c r="B607" s="1" t="s">
        <v>210</v>
      </c>
      <c r="C607" s="1" t="s">
        <v>42</v>
      </c>
      <c r="D607" s="1" t="s">
        <v>22</v>
      </c>
      <c r="E607" s="1" t="s">
        <v>31</v>
      </c>
      <c r="F607" s="2">
        <v>42388</v>
      </c>
      <c r="G607">
        <v>6396</v>
      </c>
      <c r="H607">
        <v>152.58000000000001</v>
      </c>
      <c r="I607">
        <v>97.44</v>
      </c>
      <c r="J607">
        <v>975901.68</v>
      </c>
      <c r="K607">
        <v>623226.24</v>
      </c>
      <c r="L607">
        <v>352675.44</v>
      </c>
      <c r="M607">
        <v>2016</v>
      </c>
      <c r="N607">
        <v>1</v>
      </c>
    </row>
    <row r="608" spans="1:14" x14ac:dyDescent="0.3">
      <c r="A608" s="1" t="s">
        <v>28</v>
      </c>
      <c r="B608" s="1" t="s">
        <v>45</v>
      </c>
      <c r="C608" s="1" t="s">
        <v>27</v>
      </c>
      <c r="D608" s="1" t="s">
        <v>22</v>
      </c>
      <c r="E608" s="1" t="s">
        <v>18</v>
      </c>
      <c r="F608" s="2">
        <v>41503</v>
      </c>
      <c r="G608">
        <v>7103</v>
      </c>
      <c r="H608">
        <v>205.7</v>
      </c>
      <c r="I608">
        <v>117.11</v>
      </c>
      <c r="J608">
        <v>1461087.1</v>
      </c>
      <c r="K608">
        <v>831832.33</v>
      </c>
      <c r="L608">
        <v>629254.77</v>
      </c>
      <c r="M608">
        <v>2013</v>
      </c>
      <c r="N608">
        <v>8</v>
      </c>
    </row>
    <row r="609" spans="1:14" x14ac:dyDescent="0.3">
      <c r="A609" s="1" t="s">
        <v>14</v>
      </c>
      <c r="B609" s="1" t="s">
        <v>192</v>
      </c>
      <c r="C609" s="1" t="s">
        <v>21</v>
      </c>
      <c r="D609" s="1" t="s">
        <v>22</v>
      </c>
      <c r="E609" s="1" t="s">
        <v>24</v>
      </c>
      <c r="F609" s="2">
        <v>42598</v>
      </c>
      <c r="G609">
        <v>6254</v>
      </c>
      <c r="H609">
        <v>154.06</v>
      </c>
      <c r="I609">
        <v>90.93</v>
      </c>
      <c r="J609">
        <v>963491.24</v>
      </c>
      <c r="K609">
        <v>568676.22</v>
      </c>
      <c r="L609">
        <v>394815.02</v>
      </c>
      <c r="M609">
        <v>2016</v>
      </c>
      <c r="N609">
        <v>8</v>
      </c>
    </row>
    <row r="610" spans="1:14" x14ac:dyDescent="0.3">
      <c r="A610" s="1" t="s">
        <v>28</v>
      </c>
      <c r="B610" s="1" t="s">
        <v>66</v>
      </c>
      <c r="C610" s="1" t="s">
        <v>23</v>
      </c>
      <c r="D610" s="1" t="s">
        <v>17</v>
      </c>
      <c r="E610" s="1" t="s">
        <v>18</v>
      </c>
      <c r="F610" s="2">
        <v>41542</v>
      </c>
      <c r="G610">
        <v>2134</v>
      </c>
      <c r="H610">
        <v>255.28</v>
      </c>
      <c r="I610">
        <v>159.41999999999999</v>
      </c>
      <c r="J610">
        <v>544767.52</v>
      </c>
      <c r="K610">
        <v>340202.28</v>
      </c>
      <c r="L610">
        <v>204565.24</v>
      </c>
      <c r="M610">
        <v>2013</v>
      </c>
      <c r="N610">
        <v>9</v>
      </c>
    </row>
    <row r="611" spans="1:14" x14ac:dyDescent="0.3">
      <c r="A611" s="1" t="s">
        <v>28</v>
      </c>
      <c r="B611" s="1" t="s">
        <v>104</v>
      </c>
      <c r="C611" s="1" t="s">
        <v>60</v>
      </c>
      <c r="D611" s="1" t="s">
        <v>17</v>
      </c>
      <c r="E611" s="1" t="s">
        <v>24</v>
      </c>
      <c r="F611" s="2">
        <v>41507</v>
      </c>
      <c r="G611">
        <v>61</v>
      </c>
      <c r="H611">
        <v>421.89</v>
      </c>
      <c r="I611">
        <v>364.69</v>
      </c>
      <c r="J611">
        <v>25735.29</v>
      </c>
      <c r="K611">
        <v>22246.09</v>
      </c>
      <c r="L611">
        <v>3489.2</v>
      </c>
      <c r="M611">
        <v>2013</v>
      </c>
      <c r="N611">
        <v>8</v>
      </c>
    </row>
    <row r="612" spans="1:14" x14ac:dyDescent="0.3">
      <c r="A612" s="1" t="s">
        <v>25</v>
      </c>
      <c r="B612" s="1" t="s">
        <v>202</v>
      </c>
      <c r="C612" s="1" t="s">
        <v>16</v>
      </c>
      <c r="D612" s="1" t="s">
        <v>17</v>
      </c>
      <c r="E612" s="1" t="s">
        <v>18</v>
      </c>
      <c r="F612" s="2">
        <v>40522</v>
      </c>
      <c r="G612">
        <v>7383</v>
      </c>
      <c r="H612">
        <v>437.2</v>
      </c>
      <c r="I612">
        <v>263.33</v>
      </c>
      <c r="J612">
        <v>3227847.6</v>
      </c>
      <c r="K612">
        <v>1944165.39</v>
      </c>
      <c r="L612">
        <v>1283682.21</v>
      </c>
      <c r="M612">
        <v>2010</v>
      </c>
      <c r="N612">
        <v>12</v>
      </c>
    </row>
    <row r="613" spans="1:14" x14ac:dyDescent="0.3">
      <c r="A613" s="1" t="s">
        <v>28</v>
      </c>
      <c r="B613" s="1" t="s">
        <v>72</v>
      </c>
      <c r="C613" s="1" t="s">
        <v>21</v>
      </c>
      <c r="D613" s="1" t="s">
        <v>22</v>
      </c>
      <c r="E613" s="1" t="s">
        <v>24</v>
      </c>
      <c r="F613" s="2">
        <v>41156</v>
      </c>
      <c r="G613">
        <v>8480</v>
      </c>
      <c r="H613">
        <v>154.06</v>
      </c>
      <c r="I613">
        <v>90.93</v>
      </c>
      <c r="J613">
        <v>1306428.8</v>
      </c>
      <c r="K613">
        <v>771086.4</v>
      </c>
      <c r="L613">
        <v>535342.4</v>
      </c>
      <c r="M613">
        <v>2012</v>
      </c>
      <c r="N613">
        <v>9</v>
      </c>
    </row>
    <row r="614" spans="1:14" x14ac:dyDescent="0.3">
      <c r="A614" s="1" t="s">
        <v>25</v>
      </c>
      <c r="B614" s="1" t="s">
        <v>46</v>
      </c>
      <c r="C614" s="1" t="s">
        <v>16</v>
      </c>
      <c r="D614" s="1" t="s">
        <v>17</v>
      </c>
      <c r="E614" s="1" t="s">
        <v>18</v>
      </c>
      <c r="F614" s="2">
        <v>40831</v>
      </c>
      <c r="G614">
        <v>9764</v>
      </c>
      <c r="H614">
        <v>437.2</v>
      </c>
      <c r="I614">
        <v>263.33</v>
      </c>
      <c r="J614">
        <v>4268820.8</v>
      </c>
      <c r="K614">
        <v>2571154.12</v>
      </c>
      <c r="L614">
        <v>1697666.68</v>
      </c>
      <c r="M614">
        <v>2011</v>
      </c>
      <c r="N614">
        <v>10</v>
      </c>
    </row>
    <row r="615" spans="1:14" x14ac:dyDescent="0.3">
      <c r="A615" s="1" t="s">
        <v>28</v>
      </c>
      <c r="B615" s="1" t="s">
        <v>188</v>
      </c>
      <c r="C615" s="1" t="s">
        <v>44</v>
      </c>
      <c r="D615" s="1" t="s">
        <v>17</v>
      </c>
      <c r="E615" s="1" t="s">
        <v>24</v>
      </c>
      <c r="F615" s="2">
        <v>41512</v>
      </c>
      <c r="G615">
        <v>4676</v>
      </c>
      <c r="H615">
        <v>668.27</v>
      </c>
      <c r="I615">
        <v>502.54</v>
      </c>
      <c r="J615">
        <v>3124830.52</v>
      </c>
      <c r="K615">
        <v>2349877.04</v>
      </c>
      <c r="L615">
        <v>774953.48</v>
      </c>
      <c r="M615">
        <v>2013</v>
      </c>
      <c r="N615">
        <v>8</v>
      </c>
    </row>
    <row r="616" spans="1:14" x14ac:dyDescent="0.3">
      <c r="A616" s="1" t="s">
        <v>25</v>
      </c>
      <c r="B616" s="1" t="s">
        <v>191</v>
      </c>
      <c r="C616" s="1" t="s">
        <v>51</v>
      </c>
      <c r="D616" s="1" t="s">
        <v>22</v>
      </c>
      <c r="E616" s="1" t="s">
        <v>18</v>
      </c>
      <c r="F616" s="2">
        <v>42783</v>
      </c>
      <c r="G616">
        <v>8691</v>
      </c>
      <c r="H616">
        <v>47.45</v>
      </c>
      <c r="I616">
        <v>31.79</v>
      </c>
      <c r="J616">
        <v>412387.95</v>
      </c>
      <c r="K616">
        <v>276286.89</v>
      </c>
      <c r="L616">
        <v>136101.06</v>
      </c>
      <c r="M616">
        <v>2017</v>
      </c>
      <c r="N616">
        <v>2</v>
      </c>
    </row>
    <row r="617" spans="1:14" x14ac:dyDescent="0.3">
      <c r="A617" s="1" t="s">
        <v>25</v>
      </c>
      <c r="B617" s="1" t="s">
        <v>216</v>
      </c>
      <c r="C617" s="1" t="s">
        <v>23</v>
      </c>
      <c r="D617" s="1" t="s">
        <v>22</v>
      </c>
      <c r="E617" s="1" t="s">
        <v>31</v>
      </c>
      <c r="F617" s="2">
        <v>40470</v>
      </c>
      <c r="G617">
        <v>4312</v>
      </c>
      <c r="H617">
        <v>255.28</v>
      </c>
      <c r="I617">
        <v>159.41999999999999</v>
      </c>
      <c r="J617">
        <v>1100767.3600000001</v>
      </c>
      <c r="K617">
        <v>687419.04</v>
      </c>
      <c r="L617">
        <v>413348.32</v>
      </c>
      <c r="M617">
        <v>2010</v>
      </c>
      <c r="N617">
        <v>10</v>
      </c>
    </row>
    <row r="618" spans="1:14" x14ac:dyDescent="0.3">
      <c r="A618" s="1" t="s">
        <v>32</v>
      </c>
      <c r="B618" s="1" t="s">
        <v>35</v>
      </c>
      <c r="C618" s="1" t="s">
        <v>57</v>
      </c>
      <c r="D618" s="1" t="s">
        <v>22</v>
      </c>
      <c r="E618" s="1" t="s">
        <v>18</v>
      </c>
      <c r="F618" s="2">
        <v>41850</v>
      </c>
      <c r="G618">
        <v>6077</v>
      </c>
      <c r="H618">
        <v>81.73</v>
      </c>
      <c r="I618">
        <v>56.67</v>
      </c>
      <c r="J618">
        <v>496673.21</v>
      </c>
      <c r="K618">
        <v>344383.59</v>
      </c>
      <c r="L618">
        <v>152289.62</v>
      </c>
      <c r="M618">
        <v>2014</v>
      </c>
      <c r="N618">
        <v>7</v>
      </c>
    </row>
    <row r="619" spans="1:14" x14ac:dyDescent="0.3">
      <c r="A619" s="1" t="s">
        <v>14</v>
      </c>
      <c r="B619" s="1" t="s">
        <v>118</v>
      </c>
      <c r="C619" s="1" t="s">
        <v>57</v>
      </c>
      <c r="D619" s="1" t="s">
        <v>22</v>
      </c>
      <c r="E619" s="1" t="s">
        <v>31</v>
      </c>
      <c r="F619" s="2">
        <v>42145</v>
      </c>
      <c r="G619">
        <v>5553</v>
      </c>
      <c r="H619">
        <v>81.73</v>
      </c>
      <c r="I619">
        <v>56.67</v>
      </c>
      <c r="J619">
        <v>453846.69</v>
      </c>
      <c r="K619">
        <v>314688.51</v>
      </c>
      <c r="L619">
        <v>139158.18</v>
      </c>
      <c r="M619">
        <v>2015</v>
      </c>
      <c r="N619">
        <v>5</v>
      </c>
    </row>
    <row r="620" spans="1:14" x14ac:dyDescent="0.3">
      <c r="A620" s="1" t="s">
        <v>37</v>
      </c>
      <c r="B620" s="1" t="s">
        <v>186</v>
      </c>
      <c r="C620" s="1" t="s">
        <v>57</v>
      </c>
      <c r="D620" s="1" t="s">
        <v>17</v>
      </c>
      <c r="E620" s="1" t="s">
        <v>24</v>
      </c>
      <c r="F620" s="2">
        <v>42495</v>
      </c>
      <c r="G620">
        <v>6338</v>
      </c>
      <c r="H620">
        <v>81.73</v>
      </c>
      <c r="I620">
        <v>56.67</v>
      </c>
      <c r="J620">
        <v>518004.74</v>
      </c>
      <c r="K620">
        <v>359174.46</v>
      </c>
      <c r="L620">
        <v>158830.28</v>
      </c>
      <c r="M620">
        <v>2016</v>
      </c>
      <c r="N620">
        <v>5</v>
      </c>
    </row>
    <row r="621" spans="1:14" x14ac:dyDescent="0.3">
      <c r="A621" s="1" t="s">
        <v>28</v>
      </c>
      <c r="B621" s="1" t="s">
        <v>176</v>
      </c>
      <c r="C621" s="1" t="s">
        <v>49</v>
      </c>
      <c r="D621" s="1" t="s">
        <v>17</v>
      </c>
      <c r="E621" s="1" t="s">
        <v>24</v>
      </c>
      <c r="F621" s="2">
        <v>40282</v>
      </c>
      <c r="G621">
        <v>9063</v>
      </c>
      <c r="H621">
        <v>651.21</v>
      </c>
      <c r="I621">
        <v>524.96</v>
      </c>
      <c r="J621">
        <v>5901916.2300000004</v>
      </c>
      <c r="K621">
        <v>4757712.4800000004</v>
      </c>
      <c r="L621">
        <v>1144203.75</v>
      </c>
      <c r="M621">
        <v>2010</v>
      </c>
      <c r="N621">
        <v>4</v>
      </c>
    </row>
    <row r="622" spans="1:14" x14ac:dyDescent="0.3">
      <c r="A622" s="1" t="s">
        <v>32</v>
      </c>
      <c r="B622" s="1" t="s">
        <v>95</v>
      </c>
      <c r="C622" s="1" t="s">
        <v>49</v>
      </c>
      <c r="D622" s="1" t="s">
        <v>22</v>
      </c>
      <c r="E622" s="1" t="s">
        <v>24</v>
      </c>
      <c r="F622" s="2">
        <v>41573</v>
      </c>
      <c r="G622">
        <v>6388</v>
      </c>
      <c r="H622">
        <v>651.21</v>
      </c>
      <c r="I622">
        <v>524.96</v>
      </c>
      <c r="J622">
        <v>4159929.48</v>
      </c>
      <c r="K622">
        <v>3353444.48</v>
      </c>
      <c r="L622">
        <v>806485</v>
      </c>
      <c r="M622">
        <v>2013</v>
      </c>
      <c r="N622">
        <v>10</v>
      </c>
    </row>
    <row r="623" spans="1:14" x14ac:dyDescent="0.3">
      <c r="A623" s="1" t="s">
        <v>28</v>
      </c>
      <c r="B623" s="1" t="s">
        <v>153</v>
      </c>
      <c r="C623" s="1" t="s">
        <v>21</v>
      </c>
      <c r="D623" s="1" t="s">
        <v>17</v>
      </c>
      <c r="E623" s="1" t="s">
        <v>24</v>
      </c>
      <c r="F623" s="2">
        <v>40380</v>
      </c>
      <c r="G623">
        <v>8005</v>
      </c>
      <c r="H623">
        <v>154.06</v>
      </c>
      <c r="I623">
        <v>90.93</v>
      </c>
      <c r="J623">
        <v>1233250.3</v>
      </c>
      <c r="K623">
        <v>727894.65</v>
      </c>
      <c r="L623">
        <v>505355.65</v>
      </c>
      <c r="M623">
        <v>2010</v>
      </c>
      <c r="N623">
        <v>7</v>
      </c>
    </row>
    <row r="624" spans="1:14" x14ac:dyDescent="0.3">
      <c r="A624" s="1" t="s">
        <v>28</v>
      </c>
      <c r="B624" s="1" t="s">
        <v>104</v>
      </c>
      <c r="C624" s="1" t="s">
        <v>30</v>
      </c>
      <c r="D624" s="1" t="s">
        <v>22</v>
      </c>
      <c r="E624" s="1" t="s">
        <v>31</v>
      </c>
      <c r="F624" s="2">
        <v>42164</v>
      </c>
      <c r="G624">
        <v>5639</v>
      </c>
      <c r="H624">
        <v>9.33</v>
      </c>
      <c r="I624">
        <v>6.92</v>
      </c>
      <c r="J624">
        <v>52611.87</v>
      </c>
      <c r="K624">
        <v>39021.879999999997</v>
      </c>
      <c r="L624">
        <v>13589.99</v>
      </c>
      <c r="M624">
        <v>2015</v>
      </c>
      <c r="N624">
        <v>6</v>
      </c>
    </row>
    <row r="625" spans="1:14" x14ac:dyDescent="0.3">
      <c r="A625" s="1" t="s">
        <v>32</v>
      </c>
      <c r="B625" s="1" t="s">
        <v>146</v>
      </c>
      <c r="C625" s="1" t="s">
        <v>42</v>
      </c>
      <c r="D625" s="1" t="s">
        <v>17</v>
      </c>
      <c r="E625" s="1" t="s">
        <v>24</v>
      </c>
      <c r="F625" s="2">
        <v>40332</v>
      </c>
      <c r="G625">
        <v>8044</v>
      </c>
      <c r="H625">
        <v>152.58000000000001</v>
      </c>
      <c r="I625">
        <v>97.44</v>
      </c>
      <c r="J625">
        <v>1227353.52</v>
      </c>
      <c r="K625">
        <v>783807.36</v>
      </c>
      <c r="L625">
        <v>443546.16</v>
      </c>
      <c r="M625">
        <v>2010</v>
      </c>
      <c r="N625">
        <v>6</v>
      </c>
    </row>
    <row r="626" spans="1:14" x14ac:dyDescent="0.3">
      <c r="A626" s="1" t="s">
        <v>32</v>
      </c>
      <c r="B626" s="1" t="s">
        <v>69</v>
      </c>
      <c r="C626" s="1" t="s">
        <v>23</v>
      </c>
      <c r="D626" s="1" t="s">
        <v>22</v>
      </c>
      <c r="E626" s="1" t="s">
        <v>47</v>
      </c>
      <c r="F626" s="2">
        <v>42507</v>
      </c>
      <c r="G626">
        <v>6007</v>
      </c>
      <c r="H626">
        <v>255.28</v>
      </c>
      <c r="I626">
        <v>159.41999999999999</v>
      </c>
      <c r="J626">
        <v>1533466.96</v>
      </c>
      <c r="K626">
        <v>957635.94</v>
      </c>
      <c r="L626">
        <v>575831.02</v>
      </c>
      <c r="M626">
        <v>2016</v>
      </c>
      <c r="N626">
        <v>5</v>
      </c>
    </row>
    <row r="627" spans="1:14" x14ac:dyDescent="0.3">
      <c r="A627" s="1" t="s">
        <v>28</v>
      </c>
      <c r="B627" s="1" t="s">
        <v>97</v>
      </c>
      <c r="C627" s="1" t="s">
        <v>16</v>
      </c>
      <c r="D627" s="1" t="s">
        <v>17</v>
      </c>
      <c r="E627" s="1" t="s">
        <v>31</v>
      </c>
      <c r="F627" s="2">
        <v>41489</v>
      </c>
      <c r="G627">
        <v>7344</v>
      </c>
      <c r="H627">
        <v>437.2</v>
      </c>
      <c r="I627">
        <v>263.33</v>
      </c>
      <c r="J627">
        <v>3210796.8</v>
      </c>
      <c r="K627">
        <v>1933895.52</v>
      </c>
      <c r="L627">
        <v>1276901.28</v>
      </c>
      <c r="M627">
        <v>2013</v>
      </c>
      <c r="N627">
        <v>8</v>
      </c>
    </row>
    <row r="628" spans="1:14" x14ac:dyDescent="0.3">
      <c r="A628" s="1" t="s">
        <v>32</v>
      </c>
      <c r="B628" s="1" t="s">
        <v>160</v>
      </c>
      <c r="C628" s="1" t="s">
        <v>21</v>
      </c>
      <c r="D628" s="1" t="s">
        <v>22</v>
      </c>
      <c r="E628" s="1" t="s">
        <v>18</v>
      </c>
      <c r="F628" s="2">
        <v>41532</v>
      </c>
      <c r="G628">
        <v>1905</v>
      </c>
      <c r="H628">
        <v>154.06</v>
      </c>
      <c r="I628">
        <v>90.93</v>
      </c>
      <c r="J628">
        <v>293484.3</v>
      </c>
      <c r="K628">
        <v>173221.65</v>
      </c>
      <c r="L628">
        <v>120262.65</v>
      </c>
      <c r="M628">
        <v>2013</v>
      </c>
      <c r="N628">
        <v>9</v>
      </c>
    </row>
    <row r="629" spans="1:14" x14ac:dyDescent="0.3">
      <c r="A629" s="1" t="s">
        <v>25</v>
      </c>
      <c r="B629" s="1" t="s">
        <v>26</v>
      </c>
      <c r="C629" s="1" t="s">
        <v>60</v>
      </c>
      <c r="D629" s="1" t="s">
        <v>17</v>
      </c>
      <c r="E629" s="1" t="s">
        <v>18</v>
      </c>
      <c r="F629" s="2">
        <v>40361</v>
      </c>
      <c r="G629">
        <v>6569</v>
      </c>
      <c r="H629">
        <v>421.89</v>
      </c>
      <c r="I629">
        <v>364.69</v>
      </c>
      <c r="J629">
        <v>2771395.41</v>
      </c>
      <c r="K629">
        <v>2395648.61</v>
      </c>
      <c r="L629">
        <v>375746.8</v>
      </c>
      <c r="M629">
        <v>2010</v>
      </c>
      <c r="N629">
        <v>7</v>
      </c>
    </row>
    <row r="630" spans="1:14" x14ac:dyDescent="0.3">
      <c r="A630" s="1" t="s">
        <v>37</v>
      </c>
      <c r="B630" s="1" t="s">
        <v>108</v>
      </c>
      <c r="C630" s="1" t="s">
        <v>60</v>
      </c>
      <c r="D630" s="1" t="s">
        <v>17</v>
      </c>
      <c r="E630" s="1" t="s">
        <v>47</v>
      </c>
      <c r="F630" s="2">
        <v>41626</v>
      </c>
      <c r="G630">
        <v>248</v>
      </c>
      <c r="H630">
        <v>421.89</v>
      </c>
      <c r="I630">
        <v>364.69</v>
      </c>
      <c r="J630">
        <v>104628.72</v>
      </c>
      <c r="K630">
        <v>90443.12</v>
      </c>
      <c r="L630">
        <v>14185.6</v>
      </c>
      <c r="M630">
        <v>2013</v>
      </c>
      <c r="N630">
        <v>12</v>
      </c>
    </row>
    <row r="631" spans="1:14" x14ac:dyDescent="0.3">
      <c r="A631" s="1" t="s">
        <v>28</v>
      </c>
      <c r="B631" s="1" t="s">
        <v>103</v>
      </c>
      <c r="C631" s="1" t="s">
        <v>49</v>
      </c>
      <c r="D631" s="1" t="s">
        <v>17</v>
      </c>
      <c r="E631" s="1" t="s">
        <v>47</v>
      </c>
      <c r="F631" s="2">
        <v>42448</v>
      </c>
      <c r="G631">
        <v>8883</v>
      </c>
      <c r="H631">
        <v>651.21</v>
      </c>
      <c r="I631">
        <v>524.96</v>
      </c>
      <c r="J631">
        <v>5784698.4299999997</v>
      </c>
      <c r="K631">
        <v>4663219.68</v>
      </c>
      <c r="L631">
        <v>1121478.75</v>
      </c>
      <c r="M631">
        <v>2016</v>
      </c>
      <c r="N631">
        <v>3</v>
      </c>
    </row>
    <row r="632" spans="1:14" x14ac:dyDescent="0.3">
      <c r="A632" s="1" t="s">
        <v>32</v>
      </c>
      <c r="B632" s="1" t="s">
        <v>215</v>
      </c>
      <c r="C632" s="1" t="s">
        <v>42</v>
      </c>
      <c r="D632" s="1" t="s">
        <v>22</v>
      </c>
      <c r="E632" s="1" t="s">
        <v>18</v>
      </c>
      <c r="F632" s="2">
        <v>40338</v>
      </c>
      <c r="G632">
        <v>449</v>
      </c>
      <c r="H632">
        <v>152.58000000000001</v>
      </c>
      <c r="I632">
        <v>97.44</v>
      </c>
      <c r="J632">
        <v>68508.42</v>
      </c>
      <c r="K632">
        <v>43750.559999999998</v>
      </c>
      <c r="L632">
        <v>24757.86</v>
      </c>
      <c r="M632">
        <v>2010</v>
      </c>
      <c r="N632">
        <v>6</v>
      </c>
    </row>
    <row r="633" spans="1:14" x14ac:dyDescent="0.3">
      <c r="A633" s="1" t="s">
        <v>32</v>
      </c>
      <c r="B633" s="1" t="s">
        <v>160</v>
      </c>
      <c r="C633" s="1" t="s">
        <v>57</v>
      </c>
      <c r="D633" s="1" t="s">
        <v>22</v>
      </c>
      <c r="E633" s="1" t="s">
        <v>18</v>
      </c>
      <c r="F633" s="2">
        <v>42876</v>
      </c>
      <c r="G633">
        <v>9950</v>
      </c>
      <c r="H633">
        <v>81.73</v>
      </c>
      <c r="I633">
        <v>56.67</v>
      </c>
      <c r="J633">
        <v>813213.5</v>
      </c>
      <c r="K633">
        <v>563866.5</v>
      </c>
      <c r="L633">
        <v>249347</v>
      </c>
      <c r="M633">
        <v>2017</v>
      </c>
      <c r="N633">
        <v>5</v>
      </c>
    </row>
    <row r="634" spans="1:14" x14ac:dyDescent="0.3">
      <c r="A634" s="1" t="s">
        <v>28</v>
      </c>
      <c r="B634" s="1" t="s">
        <v>52</v>
      </c>
      <c r="C634" s="1" t="s">
        <v>16</v>
      </c>
      <c r="D634" s="1" t="s">
        <v>22</v>
      </c>
      <c r="E634" s="1" t="s">
        <v>31</v>
      </c>
      <c r="F634" s="2">
        <v>41437</v>
      </c>
      <c r="G634">
        <v>4423</v>
      </c>
      <c r="H634">
        <v>437.2</v>
      </c>
      <c r="I634">
        <v>263.33</v>
      </c>
      <c r="J634">
        <v>1933735.6</v>
      </c>
      <c r="K634">
        <v>1164708.5900000001</v>
      </c>
      <c r="L634">
        <v>769027.01</v>
      </c>
      <c r="M634">
        <v>2013</v>
      </c>
      <c r="N634">
        <v>6</v>
      </c>
    </row>
    <row r="635" spans="1:14" x14ac:dyDescent="0.3">
      <c r="A635" s="1" t="s">
        <v>39</v>
      </c>
      <c r="B635" s="1" t="s">
        <v>164</v>
      </c>
      <c r="C635" s="1" t="s">
        <v>30</v>
      </c>
      <c r="D635" s="1" t="s">
        <v>22</v>
      </c>
      <c r="E635" s="1" t="s">
        <v>47</v>
      </c>
      <c r="F635" s="2">
        <v>40231</v>
      </c>
      <c r="G635">
        <v>7934</v>
      </c>
      <c r="H635">
        <v>9.33</v>
      </c>
      <c r="I635">
        <v>6.92</v>
      </c>
      <c r="J635">
        <v>74024.22</v>
      </c>
      <c r="K635">
        <v>54903.28</v>
      </c>
      <c r="L635">
        <v>19120.939999999999</v>
      </c>
      <c r="M635">
        <v>2010</v>
      </c>
      <c r="N635">
        <v>2</v>
      </c>
    </row>
    <row r="636" spans="1:14" x14ac:dyDescent="0.3">
      <c r="A636" s="1" t="s">
        <v>32</v>
      </c>
      <c r="B636" s="1" t="s">
        <v>106</v>
      </c>
      <c r="C636" s="1" t="s">
        <v>27</v>
      </c>
      <c r="D636" s="1" t="s">
        <v>17</v>
      </c>
      <c r="E636" s="1" t="s">
        <v>31</v>
      </c>
      <c r="F636" s="2">
        <v>41089</v>
      </c>
      <c r="G636">
        <v>6583</v>
      </c>
      <c r="H636">
        <v>205.7</v>
      </c>
      <c r="I636">
        <v>117.11</v>
      </c>
      <c r="J636">
        <v>1354123.1</v>
      </c>
      <c r="K636">
        <v>770935.13</v>
      </c>
      <c r="L636">
        <v>583187.97</v>
      </c>
      <c r="M636">
        <v>2012</v>
      </c>
      <c r="N636">
        <v>6</v>
      </c>
    </row>
    <row r="637" spans="1:14" x14ac:dyDescent="0.3">
      <c r="A637" s="1" t="s">
        <v>32</v>
      </c>
      <c r="B637" s="1" t="s">
        <v>138</v>
      </c>
      <c r="C637" s="1" t="s">
        <v>21</v>
      </c>
      <c r="D637" s="1" t="s">
        <v>22</v>
      </c>
      <c r="E637" s="1" t="s">
        <v>47</v>
      </c>
      <c r="F637" s="2">
        <v>42086</v>
      </c>
      <c r="G637">
        <v>3500</v>
      </c>
      <c r="H637">
        <v>154.06</v>
      </c>
      <c r="I637">
        <v>90.93</v>
      </c>
      <c r="J637">
        <v>539210</v>
      </c>
      <c r="K637">
        <v>318255</v>
      </c>
      <c r="L637">
        <v>220955</v>
      </c>
      <c r="M637">
        <v>2015</v>
      </c>
      <c r="N637">
        <v>3</v>
      </c>
    </row>
    <row r="638" spans="1:14" x14ac:dyDescent="0.3">
      <c r="A638" s="1" t="s">
        <v>39</v>
      </c>
      <c r="B638" s="1" t="s">
        <v>112</v>
      </c>
      <c r="C638" s="1" t="s">
        <v>27</v>
      </c>
      <c r="D638" s="1" t="s">
        <v>17</v>
      </c>
      <c r="E638" s="1" t="s">
        <v>24</v>
      </c>
      <c r="F638" s="2">
        <v>41682</v>
      </c>
      <c r="G638">
        <v>3844</v>
      </c>
      <c r="H638">
        <v>205.7</v>
      </c>
      <c r="I638">
        <v>117.11</v>
      </c>
      <c r="J638">
        <v>790710.8</v>
      </c>
      <c r="K638">
        <v>450170.84</v>
      </c>
      <c r="L638">
        <v>340539.96</v>
      </c>
      <c r="M638">
        <v>2014</v>
      </c>
      <c r="N638">
        <v>2</v>
      </c>
    </row>
    <row r="639" spans="1:14" x14ac:dyDescent="0.3">
      <c r="A639" s="1" t="s">
        <v>28</v>
      </c>
      <c r="B639" s="1" t="s">
        <v>80</v>
      </c>
      <c r="C639" s="1" t="s">
        <v>36</v>
      </c>
      <c r="D639" s="1" t="s">
        <v>17</v>
      </c>
      <c r="E639" s="1" t="s">
        <v>31</v>
      </c>
      <c r="F639" s="2">
        <v>42877</v>
      </c>
      <c r="G639">
        <v>9810</v>
      </c>
      <c r="H639">
        <v>109.28</v>
      </c>
      <c r="I639">
        <v>35.840000000000003</v>
      </c>
      <c r="J639">
        <v>1072036.8</v>
      </c>
      <c r="K639">
        <v>351590.40000000002</v>
      </c>
      <c r="L639">
        <v>720446.4</v>
      </c>
      <c r="M639">
        <v>2017</v>
      </c>
      <c r="N639">
        <v>5</v>
      </c>
    </row>
    <row r="640" spans="1:14" x14ac:dyDescent="0.3">
      <c r="A640" s="1" t="s">
        <v>28</v>
      </c>
      <c r="B640" s="1" t="s">
        <v>151</v>
      </c>
      <c r="C640" s="1" t="s">
        <v>21</v>
      </c>
      <c r="D640" s="1" t="s">
        <v>22</v>
      </c>
      <c r="E640" s="1" t="s">
        <v>24</v>
      </c>
      <c r="F640" s="2">
        <v>40761</v>
      </c>
      <c r="G640">
        <v>5620</v>
      </c>
      <c r="H640">
        <v>154.06</v>
      </c>
      <c r="I640">
        <v>90.93</v>
      </c>
      <c r="J640">
        <v>865817.2</v>
      </c>
      <c r="K640">
        <v>511026.6</v>
      </c>
      <c r="L640">
        <v>354790.6</v>
      </c>
      <c r="M640">
        <v>2011</v>
      </c>
      <c r="N640">
        <v>8</v>
      </c>
    </row>
    <row r="641" spans="1:14" x14ac:dyDescent="0.3">
      <c r="A641" s="1" t="s">
        <v>25</v>
      </c>
      <c r="B641" s="1" t="s">
        <v>81</v>
      </c>
      <c r="C641" s="1" t="s">
        <v>23</v>
      </c>
      <c r="D641" s="1" t="s">
        <v>17</v>
      </c>
      <c r="E641" s="1" t="s">
        <v>47</v>
      </c>
      <c r="F641" s="2">
        <v>40496</v>
      </c>
      <c r="G641">
        <v>2530</v>
      </c>
      <c r="H641">
        <v>255.28</v>
      </c>
      <c r="I641">
        <v>159.41999999999999</v>
      </c>
      <c r="J641">
        <v>645858.4</v>
      </c>
      <c r="K641">
        <v>403332.6</v>
      </c>
      <c r="L641">
        <v>242525.8</v>
      </c>
      <c r="M641">
        <v>2010</v>
      </c>
      <c r="N641">
        <v>11</v>
      </c>
    </row>
    <row r="642" spans="1:14" x14ac:dyDescent="0.3">
      <c r="A642" s="1" t="s">
        <v>28</v>
      </c>
      <c r="B642" s="1" t="s">
        <v>88</v>
      </c>
      <c r="C642" s="1" t="s">
        <v>44</v>
      </c>
      <c r="D642" s="1" t="s">
        <v>17</v>
      </c>
      <c r="E642" s="1" t="s">
        <v>24</v>
      </c>
      <c r="F642" s="2">
        <v>42099</v>
      </c>
      <c r="G642">
        <v>3825</v>
      </c>
      <c r="H642">
        <v>668.27</v>
      </c>
      <c r="I642">
        <v>502.54</v>
      </c>
      <c r="J642">
        <v>2556132.75</v>
      </c>
      <c r="K642">
        <v>1922215.5</v>
      </c>
      <c r="L642">
        <v>633917.25</v>
      </c>
      <c r="M642">
        <v>2015</v>
      </c>
      <c r="N642">
        <v>4</v>
      </c>
    </row>
    <row r="643" spans="1:14" x14ac:dyDescent="0.3">
      <c r="A643" s="1" t="s">
        <v>28</v>
      </c>
      <c r="B643" s="1" t="s">
        <v>170</v>
      </c>
      <c r="C643" s="1" t="s">
        <v>21</v>
      </c>
      <c r="D643" s="1" t="s">
        <v>17</v>
      </c>
      <c r="E643" s="1" t="s">
        <v>18</v>
      </c>
      <c r="F643" s="2">
        <v>41828</v>
      </c>
      <c r="G643">
        <v>9823</v>
      </c>
      <c r="H643">
        <v>154.06</v>
      </c>
      <c r="I643">
        <v>90.93</v>
      </c>
      <c r="J643">
        <v>1513331.38</v>
      </c>
      <c r="K643">
        <v>893205.39</v>
      </c>
      <c r="L643">
        <v>620125.99</v>
      </c>
      <c r="M643">
        <v>2014</v>
      </c>
      <c r="N643">
        <v>7</v>
      </c>
    </row>
    <row r="644" spans="1:14" x14ac:dyDescent="0.3">
      <c r="A644" s="1" t="s">
        <v>39</v>
      </c>
      <c r="B644" s="1" t="s">
        <v>154</v>
      </c>
      <c r="C644" s="1" t="s">
        <v>36</v>
      </c>
      <c r="D644" s="1" t="s">
        <v>17</v>
      </c>
      <c r="E644" s="1" t="s">
        <v>18</v>
      </c>
      <c r="F644" s="2">
        <v>41860</v>
      </c>
      <c r="G644">
        <v>2873</v>
      </c>
      <c r="H644">
        <v>109.28</v>
      </c>
      <c r="I644">
        <v>35.840000000000003</v>
      </c>
      <c r="J644">
        <v>313961.44</v>
      </c>
      <c r="K644">
        <v>102968.32000000001</v>
      </c>
      <c r="L644">
        <v>210993.12</v>
      </c>
      <c r="M644">
        <v>2014</v>
      </c>
      <c r="N644">
        <v>8</v>
      </c>
    </row>
    <row r="645" spans="1:14" x14ac:dyDescent="0.3">
      <c r="A645" s="1" t="s">
        <v>32</v>
      </c>
      <c r="B645" s="1" t="s">
        <v>212</v>
      </c>
      <c r="C645" s="1" t="s">
        <v>36</v>
      </c>
      <c r="D645" s="1" t="s">
        <v>22</v>
      </c>
      <c r="E645" s="1" t="s">
        <v>31</v>
      </c>
      <c r="F645" s="2">
        <v>40615</v>
      </c>
      <c r="G645">
        <v>2354</v>
      </c>
      <c r="H645">
        <v>109.28</v>
      </c>
      <c r="I645">
        <v>35.840000000000003</v>
      </c>
      <c r="J645">
        <v>257245.12</v>
      </c>
      <c r="K645">
        <v>84367.360000000001</v>
      </c>
      <c r="L645">
        <v>172877.76</v>
      </c>
      <c r="M645">
        <v>2011</v>
      </c>
      <c r="N645">
        <v>3</v>
      </c>
    </row>
    <row r="646" spans="1:14" x14ac:dyDescent="0.3">
      <c r="A646" s="1" t="s">
        <v>28</v>
      </c>
      <c r="B646" s="1" t="s">
        <v>90</v>
      </c>
      <c r="C646" s="1" t="s">
        <v>23</v>
      </c>
      <c r="D646" s="1" t="s">
        <v>17</v>
      </c>
      <c r="E646" s="1" t="s">
        <v>18</v>
      </c>
      <c r="F646" s="2">
        <v>42431</v>
      </c>
      <c r="G646">
        <v>9677</v>
      </c>
      <c r="H646">
        <v>255.28</v>
      </c>
      <c r="I646">
        <v>159.41999999999999</v>
      </c>
      <c r="J646">
        <v>2470344.56</v>
      </c>
      <c r="K646">
        <v>1542707.34</v>
      </c>
      <c r="L646">
        <v>927637.22</v>
      </c>
      <c r="M646">
        <v>2016</v>
      </c>
      <c r="N646">
        <v>3</v>
      </c>
    </row>
    <row r="647" spans="1:14" x14ac:dyDescent="0.3">
      <c r="A647" s="1" t="s">
        <v>14</v>
      </c>
      <c r="B647" s="1" t="s">
        <v>111</v>
      </c>
      <c r="C647" s="1" t="s">
        <v>27</v>
      </c>
      <c r="D647" s="1" t="s">
        <v>17</v>
      </c>
      <c r="E647" s="1" t="s">
        <v>24</v>
      </c>
      <c r="F647" s="2">
        <v>42357</v>
      </c>
      <c r="G647">
        <v>3286</v>
      </c>
      <c r="H647">
        <v>205.7</v>
      </c>
      <c r="I647">
        <v>117.11</v>
      </c>
      <c r="J647">
        <v>675930.2</v>
      </c>
      <c r="K647">
        <v>384823.46</v>
      </c>
      <c r="L647">
        <v>291106.74</v>
      </c>
      <c r="M647">
        <v>2015</v>
      </c>
      <c r="N647">
        <v>12</v>
      </c>
    </row>
    <row r="648" spans="1:14" x14ac:dyDescent="0.3">
      <c r="A648" s="1" t="s">
        <v>32</v>
      </c>
      <c r="B648" s="1" t="s">
        <v>144</v>
      </c>
      <c r="C648" s="1" t="s">
        <v>57</v>
      </c>
      <c r="D648" s="1" t="s">
        <v>22</v>
      </c>
      <c r="E648" s="1" t="s">
        <v>24</v>
      </c>
      <c r="F648" s="2">
        <v>41361</v>
      </c>
      <c r="G648">
        <v>3653</v>
      </c>
      <c r="H648">
        <v>81.73</v>
      </c>
      <c r="I648">
        <v>56.67</v>
      </c>
      <c r="J648">
        <v>298559.69</v>
      </c>
      <c r="K648">
        <v>207015.51</v>
      </c>
      <c r="L648">
        <v>91544.18</v>
      </c>
      <c r="M648">
        <v>2013</v>
      </c>
      <c r="N648">
        <v>3</v>
      </c>
    </row>
    <row r="649" spans="1:14" x14ac:dyDescent="0.3">
      <c r="A649" s="1" t="s">
        <v>25</v>
      </c>
      <c r="B649" s="1" t="s">
        <v>75</v>
      </c>
      <c r="C649" s="1" t="s">
        <v>42</v>
      </c>
      <c r="D649" s="1" t="s">
        <v>22</v>
      </c>
      <c r="E649" s="1" t="s">
        <v>31</v>
      </c>
      <c r="F649" s="2">
        <v>42182</v>
      </c>
      <c r="G649">
        <v>8283</v>
      </c>
      <c r="H649">
        <v>152.58000000000001</v>
      </c>
      <c r="I649">
        <v>97.44</v>
      </c>
      <c r="J649">
        <v>1263820.1399999999</v>
      </c>
      <c r="K649">
        <v>807095.52</v>
      </c>
      <c r="L649">
        <v>456724.62</v>
      </c>
      <c r="M649">
        <v>2015</v>
      </c>
      <c r="N649">
        <v>6</v>
      </c>
    </row>
    <row r="650" spans="1:14" x14ac:dyDescent="0.3">
      <c r="A650" s="1" t="s">
        <v>25</v>
      </c>
      <c r="B650" s="1" t="s">
        <v>123</v>
      </c>
      <c r="C650" s="1" t="s">
        <v>21</v>
      </c>
      <c r="D650" s="1" t="s">
        <v>17</v>
      </c>
      <c r="E650" s="1" t="s">
        <v>18</v>
      </c>
      <c r="F650" s="2">
        <v>42418</v>
      </c>
      <c r="G650">
        <v>6714</v>
      </c>
      <c r="H650">
        <v>154.06</v>
      </c>
      <c r="I650">
        <v>90.93</v>
      </c>
      <c r="J650">
        <v>1034358.84</v>
      </c>
      <c r="K650">
        <v>610504.02</v>
      </c>
      <c r="L650">
        <v>423854.82</v>
      </c>
      <c r="M650">
        <v>2016</v>
      </c>
      <c r="N650">
        <v>2</v>
      </c>
    </row>
    <row r="651" spans="1:14" x14ac:dyDescent="0.3">
      <c r="A651" s="1" t="s">
        <v>32</v>
      </c>
      <c r="B651" s="1" t="s">
        <v>85</v>
      </c>
      <c r="C651" s="1" t="s">
        <v>21</v>
      </c>
      <c r="D651" s="1" t="s">
        <v>22</v>
      </c>
      <c r="E651" s="1" t="s">
        <v>31</v>
      </c>
      <c r="F651" s="2">
        <v>41439</v>
      </c>
      <c r="G651">
        <v>5511</v>
      </c>
      <c r="H651">
        <v>154.06</v>
      </c>
      <c r="I651">
        <v>90.93</v>
      </c>
      <c r="J651">
        <v>849024.66</v>
      </c>
      <c r="K651">
        <v>501115.23</v>
      </c>
      <c r="L651">
        <v>347909.43</v>
      </c>
      <c r="M651">
        <v>2013</v>
      </c>
      <c r="N651">
        <v>6</v>
      </c>
    </row>
    <row r="652" spans="1:14" x14ac:dyDescent="0.3">
      <c r="A652" s="1" t="s">
        <v>32</v>
      </c>
      <c r="B652" s="1" t="s">
        <v>168</v>
      </c>
      <c r="C652" s="1" t="s">
        <v>23</v>
      </c>
      <c r="D652" s="1" t="s">
        <v>22</v>
      </c>
      <c r="E652" s="1" t="s">
        <v>18</v>
      </c>
      <c r="F652" s="2">
        <v>41769</v>
      </c>
      <c r="G652">
        <v>3273</v>
      </c>
      <c r="H652">
        <v>255.28</v>
      </c>
      <c r="I652">
        <v>159.41999999999999</v>
      </c>
      <c r="J652">
        <v>835531.44</v>
      </c>
      <c r="K652">
        <v>521781.66</v>
      </c>
      <c r="L652">
        <v>313749.78000000003</v>
      </c>
      <c r="M652">
        <v>2014</v>
      </c>
      <c r="N652">
        <v>5</v>
      </c>
    </row>
    <row r="653" spans="1:14" x14ac:dyDescent="0.3">
      <c r="A653" s="1" t="s">
        <v>14</v>
      </c>
      <c r="B653" s="1" t="s">
        <v>122</v>
      </c>
      <c r="C653" s="1" t="s">
        <v>60</v>
      </c>
      <c r="D653" s="1" t="s">
        <v>17</v>
      </c>
      <c r="E653" s="1" t="s">
        <v>24</v>
      </c>
      <c r="F653" s="2">
        <v>42172</v>
      </c>
      <c r="G653">
        <v>5632</v>
      </c>
      <c r="H653">
        <v>421.89</v>
      </c>
      <c r="I653">
        <v>364.69</v>
      </c>
      <c r="J653">
        <v>2376084.48</v>
      </c>
      <c r="K653">
        <v>2053934.0800000001</v>
      </c>
      <c r="L653">
        <v>322150.40000000002</v>
      </c>
      <c r="M653">
        <v>2015</v>
      </c>
      <c r="N653">
        <v>6</v>
      </c>
    </row>
    <row r="654" spans="1:14" x14ac:dyDescent="0.3">
      <c r="A654" s="1" t="s">
        <v>32</v>
      </c>
      <c r="B654" s="1" t="s">
        <v>169</v>
      </c>
      <c r="C654" s="1" t="s">
        <v>42</v>
      </c>
      <c r="D654" s="1" t="s">
        <v>22</v>
      </c>
      <c r="E654" s="1" t="s">
        <v>24</v>
      </c>
      <c r="F654" s="2">
        <v>41801</v>
      </c>
      <c r="G654">
        <v>246</v>
      </c>
      <c r="H654">
        <v>152.58000000000001</v>
      </c>
      <c r="I654">
        <v>97.44</v>
      </c>
      <c r="J654">
        <v>37534.68</v>
      </c>
      <c r="K654">
        <v>23970.240000000002</v>
      </c>
      <c r="L654">
        <v>13564.44</v>
      </c>
      <c r="M654">
        <v>2014</v>
      </c>
      <c r="N654">
        <v>6</v>
      </c>
    </row>
    <row r="655" spans="1:14" x14ac:dyDescent="0.3">
      <c r="A655" s="1" t="s">
        <v>25</v>
      </c>
      <c r="B655" s="1" t="s">
        <v>81</v>
      </c>
      <c r="C655" s="1" t="s">
        <v>16</v>
      </c>
      <c r="D655" s="1" t="s">
        <v>17</v>
      </c>
      <c r="E655" s="1" t="s">
        <v>31</v>
      </c>
      <c r="F655" s="2">
        <v>41581</v>
      </c>
      <c r="G655">
        <v>1810</v>
      </c>
      <c r="H655">
        <v>437.2</v>
      </c>
      <c r="I655">
        <v>263.33</v>
      </c>
      <c r="J655">
        <v>791332</v>
      </c>
      <c r="K655">
        <v>476627.3</v>
      </c>
      <c r="L655">
        <v>314704.7</v>
      </c>
      <c r="M655">
        <v>2013</v>
      </c>
      <c r="N655">
        <v>11</v>
      </c>
    </row>
    <row r="656" spans="1:14" x14ac:dyDescent="0.3">
      <c r="A656" s="1" t="s">
        <v>37</v>
      </c>
      <c r="B656" s="1" t="s">
        <v>186</v>
      </c>
      <c r="C656" s="1" t="s">
        <v>16</v>
      </c>
      <c r="D656" s="1" t="s">
        <v>17</v>
      </c>
      <c r="E656" s="1" t="s">
        <v>24</v>
      </c>
      <c r="F656" s="2">
        <v>42827</v>
      </c>
      <c r="G656">
        <v>7047</v>
      </c>
      <c r="H656">
        <v>437.2</v>
      </c>
      <c r="I656">
        <v>263.33</v>
      </c>
      <c r="J656">
        <v>3080948.4</v>
      </c>
      <c r="K656">
        <v>1855686.51</v>
      </c>
      <c r="L656">
        <v>1225261.8899999999</v>
      </c>
      <c r="M656">
        <v>2017</v>
      </c>
      <c r="N656">
        <v>4</v>
      </c>
    </row>
    <row r="657" spans="1:14" x14ac:dyDescent="0.3">
      <c r="A657" s="1" t="s">
        <v>32</v>
      </c>
      <c r="B657" s="1" t="s">
        <v>48</v>
      </c>
      <c r="C657" s="1" t="s">
        <v>51</v>
      </c>
      <c r="D657" s="1" t="s">
        <v>17</v>
      </c>
      <c r="E657" s="1" t="s">
        <v>31</v>
      </c>
      <c r="F657" s="2">
        <v>40326</v>
      </c>
      <c r="G657">
        <v>9711</v>
      </c>
      <c r="H657">
        <v>47.45</v>
      </c>
      <c r="I657">
        <v>31.79</v>
      </c>
      <c r="J657">
        <v>460786.95</v>
      </c>
      <c r="K657">
        <v>308712.69</v>
      </c>
      <c r="L657">
        <v>152074.26</v>
      </c>
      <c r="M657">
        <v>2010</v>
      </c>
      <c r="N657">
        <v>5</v>
      </c>
    </row>
    <row r="658" spans="1:14" x14ac:dyDescent="0.3">
      <c r="A658" s="1" t="s">
        <v>28</v>
      </c>
      <c r="B658" s="1" t="s">
        <v>77</v>
      </c>
      <c r="C658" s="1" t="s">
        <v>42</v>
      </c>
      <c r="D658" s="1" t="s">
        <v>17</v>
      </c>
      <c r="E658" s="1" t="s">
        <v>24</v>
      </c>
      <c r="F658" s="2">
        <v>40320</v>
      </c>
      <c r="G658">
        <v>5588</v>
      </c>
      <c r="H658">
        <v>152.58000000000001</v>
      </c>
      <c r="I658">
        <v>97.44</v>
      </c>
      <c r="J658">
        <v>852617.04</v>
      </c>
      <c r="K658">
        <v>544494.72</v>
      </c>
      <c r="L658">
        <v>308122.32</v>
      </c>
      <c r="M658">
        <v>2010</v>
      </c>
      <c r="N658">
        <v>5</v>
      </c>
    </row>
    <row r="659" spans="1:14" x14ac:dyDescent="0.3">
      <c r="A659" s="1" t="s">
        <v>32</v>
      </c>
      <c r="B659" s="1" t="s">
        <v>214</v>
      </c>
      <c r="C659" s="1" t="s">
        <v>51</v>
      </c>
      <c r="D659" s="1" t="s">
        <v>22</v>
      </c>
      <c r="E659" s="1" t="s">
        <v>18</v>
      </c>
      <c r="F659" s="2">
        <v>42523</v>
      </c>
      <c r="G659">
        <v>7497</v>
      </c>
      <c r="H659">
        <v>47.45</v>
      </c>
      <c r="I659">
        <v>31.79</v>
      </c>
      <c r="J659">
        <v>355732.65</v>
      </c>
      <c r="K659">
        <v>238329.63</v>
      </c>
      <c r="L659">
        <v>117403.02</v>
      </c>
      <c r="M659">
        <v>2016</v>
      </c>
      <c r="N659">
        <v>6</v>
      </c>
    </row>
    <row r="660" spans="1:14" x14ac:dyDescent="0.3">
      <c r="A660" s="1" t="s">
        <v>25</v>
      </c>
      <c r="B660" s="1" t="s">
        <v>191</v>
      </c>
      <c r="C660" s="1" t="s">
        <v>60</v>
      </c>
      <c r="D660" s="1" t="s">
        <v>17</v>
      </c>
      <c r="E660" s="1" t="s">
        <v>18</v>
      </c>
      <c r="F660" s="2">
        <v>41508</v>
      </c>
      <c r="G660">
        <v>285</v>
      </c>
      <c r="H660">
        <v>421.89</v>
      </c>
      <c r="I660">
        <v>364.69</v>
      </c>
      <c r="J660">
        <v>120238.65</v>
      </c>
      <c r="K660">
        <v>103936.65</v>
      </c>
      <c r="L660">
        <v>16302</v>
      </c>
      <c r="M660">
        <v>2013</v>
      </c>
      <c r="N660">
        <v>8</v>
      </c>
    </row>
    <row r="661" spans="1:14" x14ac:dyDescent="0.3">
      <c r="A661" s="1" t="s">
        <v>28</v>
      </c>
      <c r="B661" s="1" t="s">
        <v>135</v>
      </c>
      <c r="C661" s="1" t="s">
        <v>30</v>
      </c>
      <c r="D661" s="1" t="s">
        <v>17</v>
      </c>
      <c r="E661" s="1" t="s">
        <v>31</v>
      </c>
      <c r="F661" s="2">
        <v>41917</v>
      </c>
      <c r="G661">
        <v>5833</v>
      </c>
      <c r="H661">
        <v>9.33</v>
      </c>
      <c r="I661">
        <v>6.92</v>
      </c>
      <c r="J661">
        <v>54421.89</v>
      </c>
      <c r="K661">
        <v>40364.36</v>
      </c>
      <c r="L661">
        <v>14057.53</v>
      </c>
      <c r="M661">
        <v>2014</v>
      </c>
      <c r="N661">
        <v>10</v>
      </c>
    </row>
    <row r="662" spans="1:14" x14ac:dyDescent="0.3">
      <c r="A662" s="1" t="s">
        <v>28</v>
      </c>
      <c r="B662" s="1" t="s">
        <v>157</v>
      </c>
      <c r="C662" s="1" t="s">
        <v>60</v>
      </c>
      <c r="D662" s="1" t="s">
        <v>17</v>
      </c>
      <c r="E662" s="1" t="s">
        <v>47</v>
      </c>
      <c r="F662" s="2">
        <v>40482</v>
      </c>
      <c r="G662">
        <v>8052</v>
      </c>
      <c r="H662">
        <v>421.89</v>
      </c>
      <c r="I662">
        <v>364.69</v>
      </c>
      <c r="J662">
        <v>3397058.28</v>
      </c>
      <c r="K662">
        <v>2936483.88</v>
      </c>
      <c r="L662">
        <v>460574.4</v>
      </c>
      <c r="M662">
        <v>2010</v>
      </c>
      <c r="N662">
        <v>10</v>
      </c>
    </row>
    <row r="663" spans="1:14" x14ac:dyDescent="0.3">
      <c r="A663" s="1" t="s">
        <v>28</v>
      </c>
      <c r="B663" s="1" t="s">
        <v>134</v>
      </c>
      <c r="C663" s="1" t="s">
        <v>36</v>
      </c>
      <c r="D663" s="1" t="s">
        <v>22</v>
      </c>
      <c r="E663" s="1" t="s">
        <v>47</v>
      </c>
      <c r="F663" s="2">
        <v>41240</v>
      </c>
      <c r="G663">
        <v>7884</v>
      </c>
      <c r="H663">
        <v>109.28</v>
      </c>
      <c r="I663">
        <v>35.840000000000003</v>
      </c>
      <c r="J663">
        <v>861563.52</v>
      </c>
      <c r="K663">
        <v>282562.56</v>
      </c>
      <c r="L663">
        <v>579000.96</v>
      </c>
      <c r="M663">
        <v>2012</v>
      </c>
      <c r="N663">
        <v>11</v>
      </c>
    </row>
    <row r="664" spans="1:14" x14ac:dyDescent="0.3">
      <c r="A664" s="1" t="s">
        <v>32</v>
      </c>
      <c r="B664" s="1" t="s">
        <v>173</v>
      </c>
      <c r="C664" s="1" t="s">
        <v>27</v>
      </c>
      <c r="D664" s="1" t="s">
        <v>17</v>
      </c>
      <c r="E664" s="1" t="s">
        <v>31</v>
      </c>
      <c r="F664" s="2">
        <v>40320</v>
      </c>
      <c r="G664">
        <v>8302</v>
      </c>
      <c r="H664">
        <v>205.7</v>
      </c>
      <c r="I664">
        <v>117.11</v>
      </c>
      <c r="J664">
        <v>1707721.4</v>
      </c>
      <c r="K664">
        <v>972247.22</v>
      </c>
      <c r="L664">
        <v>735474.18</v>
      </c>
      <c r="M664">
        <v>2010</v>
      </c>
      <c r="N664">
        <v>5</v>
      </c>
    </row>
    <row r="665" spans="1:14" x14ac:dyDescent="0.3">
      <c r="A665" s="1" t="s">
        <v>32</v>
      </c>
      <c r="B665" s="1" t="s">
        <v>55</v>
      </c>
      <c r="C665" s="1" t="s">
        <v>42</v>
      </c>
      <c r="D665" s="1" t="s">
        <v>17</v>
      </c>
      <c r="E665" s="1" t="s">
        <v>47</v>
      </c>
      <c r="F665" s="2">
        <v>41152</v>
      </c>
      <c r="G665">
        <v>9312</v>
      </c>
      <c r="H665">
        <v>152.58000000000001</v>
      </c>
      <c r="I665">
        <v>97.44</v>
      </c>
      <c r="J665">
        <v>1420824.96</v>
      </c>
      <c r="K665">
        <v>907361.28000000003</v>
      </c>
      <c r="L665">
        <v>513463.68</v>
      </c>
      <c r="M665">
        <v>2012</v>
      </c>
      <c r="N665">
        <v>8</v>
      </c>
    </row>
    <row r="666" spans="1:14" x14ac:dyDescent="0.3">
      <c r="A666" s="1" t="s">
        <v>28</v>
      </c>
      <c r="B666" s="1" t="s">
        <v>70</v>
      </c>
      <c r="C666" s="1" t="s">
        <v>27</v>
      </c>
      <c r="D666" s="1" t="s">
        <v>22</v>
      </c>
      <c r="E666" s="1" t="s">
        <v>47</v>
      </c>
      <c r="F666" s="2">
        <v>42027</v>
      </c>
      <c r="G666">
        <v>2950</v>
      </c>
      <c r="H666">
        <v>205.7</v>
      </c>
      <c r="I666">
        <v>117.11</v>
      </c>
      <c r="J666">
        <v>606815</v>
      </c>
      <c r="K666">
        <v>345474.5</v>
      </c>
      <c r="L666">
        <v>261340.5</v>
      </c>
      <c r="M666">
        <v>2015</v>
      </c>
      <c r="N666">
        <v>1</v>
      </c>
    </row>
    <row r="667" spans="1:14" x14ac:dyDescent="0.3">
      <c r="A667" s="1" t="s">
        <v>28</v>
      </c>
      <c r="B667" s="1" t="s">
        <v>148</v>
      </c>
      <c r="C667" s="1" t="s">
        <v>51</v>
      </c>
      <c r="D667" s="1" t="s">
        <v>17</v>
      </c>
      <c r="E667" s="1" t="s">
        <v>47</v>
      </c>
      <c r="F667" s="2">
        <v>40239</v>
      </c>
      <c r="G667">
        <v>8282</v>
      </c>
      <c r="H667">
        <v>47.45</v>
      </c>
      <c r="I667">
        <v>31.79</v>
      </c>
      <c r="J667">
        <v>392980.9</v>
      </c>
      <c r="K667">
        <v>263284.78000000003</v>
      </c>
      <c r="L667">
        <v>129696.12</v>
      </c>
      <c r="M667">
        <v>2010</v>
      </c>
      <c r="N667">
        <v>3</v>
      </c>
    </row>
    <row r="668" spans="1:14" x14ac:dyDescent="0.3">
      <c r="A668" s="1" t="s">
        <v>25</v>
      </c>
      <c r="B668" s="1" t="s">
        <v>216</v>
      </c>
      <c r="C668" s="1" t="s">
        <v>16</v>
      </c>
      <c r="D668" s="1" t="s">
        <v>17</v>
      </c>
      <c r="E668" s="1" t="s">
        <v>47</v>
      </c>
      <c r="F668" s="2">
        <v>41768</v>
      </c>
      <c r="G668">
        <v>6409</v>
      </c>
      <c r="H668">
        <v>437.2</v>
      </c>
      <c r="I668">
        <v>263.33</v>
      </c>
      <c r="J668">
        <v>2802014.8</v>
      </c>
      <c r="K668">
        <v>1687681.97</v>
      </c>
      <c r="L668">
        <v>1114332.83</v>
      </c>
      <c r="M668">
        <v>2014</v>
      </c>
      <c r="N668">
        <v>5</v>
      </c>
    </row>
    <row r="669" spans="1:14" x14ac:dyDescent="0.3">
      <c r="A669" s="1" t="s">
        <v>39</v>
      </c>
      <c r="B669" s="1" t="s">
        <v>114</v>
      </c>
      <c r="C669" s="1" t="s">
        <v>42</v>
      </c>
      <c r="D669" s="1" t="s">
        <v>22</v>
      </c>
      <c r="E669" s="1" t="s">
        <v>31</v>
      </c>
      <c r="F669" s="2">
        <v>40540</v>
      </c>
      <c r="G669">
        <v>5459</v>
      </c>
      <c r="H669">
        <v>152.58000000000001</v>
      </c>
      <c r="I669">
        <v>97.44</v>
      </c>
      <c r="J669">
        <v>832934.22</v>
      </c>
      <c r="K669">
        <v>531924.96</v>
      </c>
      <c r="L669">
        <v>301009.26</v>
      </c>
      <c r="M669">
        <v>2010</v>
      </c>
      <c r="N669">
        <v>12</v>
      </c>
    </row>
    <row r="670" spans="1:14" x14ac:dyDescent="0.3">
      <c r="A670" s="1" t="s">
        <v>32</v>
      </c>
      <c r="B670" s="1" t="s">
        <v>69</v>
      </c>
      <c r="C670" s="1" t="s">
        <v>44</v>
      </c>
      <c r="D670" s="1" t="s">
        <v>22</v>
      </c>
      <c r="E670" s="1" t="s">
        <v>18</v>
      </c>
      <c r="F670" s="2">
        <v>41931</v>
      </c>
      <c r="G670">
        <v>5594</v>
      </c>
      <c r="H670">
        <v>668.27</v>
      </c>
      <c r="I670">
        <v>502.54</v>
      </c>
      <c r="J670">
        <v>3738302.38</v>
      </c>
      <c r="K670">
        <v>2811208.76</v>
      </c>
      <c r="L670">
        <v>927093.62</v>
      </c>
      <c r="M670">
        <v>2014</v>
      </c>
      <c r="N670">
        <v>10</v>
      </c>
    </row>
    <row r="671" spans="1:14" x14ac:dyDescent="0.3">
      <c r="A671" s="1" t="s">
        <v>28</v>
      </c>
      <c r="B671" s="1" t="s">
        <v>64</v>
      </c>
      <c r="C671" s="1" t="s">
        <v>60</v>
      </c>
      <c r="D671" s="1" t="s">
        <v>17</v>
      </c>
      <c r="E671" s="1" t="s">
        <v>31</v>
      </c>
      <c r="F671" s="2">
        <v>42025</v>
      </c>
      <c r="G671">
        <v>4006</v>
      </c>
      <c r="H671">
        <v>421.89</v>
      </c>
      <c r="I671">
        <v>364.69</v>
      </c>
      <c r="J671">
        <v>1690091.34</v>
      </c>
      <c r="K671">
        <v>1460948.14</v>
      </c>
      <c r="L671">
        <v>229143.2</v>
      </c>
      <c r="M671">
        <v>2015</v>
      </c>
      <c r="N671">
        <v>1</v>
      </c>
    </row>
    <row r="672" spans="1:14" x14ac:dyDescent="0.3">
      <c r="A672" s="1" t="s">
        <v>32</v>
      </c>
      <c r="B672" s="1" t="s">
        <v>126</v>
      </c>
      <c r="C672" s="1" t="s">
        <v>51</v>
      </c>
      <c r="D672" s="1" t="s">
        <v>17</v>
      </c>
      <c r="E672" s="1" t="s">
        <v>47</v>
      </c>
      <c r="F672" s="2">
        <v>42829</v>
      </c>
      <c r="G672">
        <v>9919</v>
      </c>
      <c r="H672">
        <v>47.45</v>
      </c>
      <c r="I672">
        <v>31.79</v>
      </c>
      <c r="J672">
        <v>470656.55</v>
      </c>
      <c r="K672">
        <v>315325.01</v>
      </c>
      <c r="L672">
        <v>155331.54</v>
      </c>
      <c r="M672">
        <v>2017</v>
      </c>
      <c r="N672">
        <v>4</v>
      </c>
    </row>
    <row r="673" spans="1:14" x14ac:dyDescent="0.3">
      <c r="A673" s="1" t="s">
        <v>14</v>
      </c>
      <c r="B673" s="1" t="s">
        <v>158</v>
      </c>
      <c r="C673" s="1" t="s">
        <v>60</v>
      </c>
      <c r="D673" s="1" t="s">
        <v>17</v>
      </c>
      <c r="E673" s="1" t="s">
        <v>31</v>
      </c>
      <c r="F673" s="2">
        <v>42587</v>
      </c>
      <c r="G673">
        <v>9587</v>
      </c>
      <c r="H673">
        <v>421.89</v>
      </c>
      <c r="I673">
        <v>364.69</v>
      </c>
      <c r="J673">
        <v>4044659.43</v>
      </c>
      <c r="K673">
        <v>3496283.03</v>
      </c>
      <c r="L673">
        <v>548376.4</v>
      </c>
      <c r="M673">
        <v>2016</v>
      </c>
      <c r="N673">
        <v>8</v>
      </c>
    </row>
    <row r="674" spans="1:14" x14ac:dyDescent="0.3">
      <c r="A674" s="1" t="s">
        <v>28</v>
      </c>
      <c r="B674" s="1" t="s">
        <v>64</v>
      </c>
      <c r="C674" s="1" t="s">
        <v>44</v>
      </c>
      <c r="D674" s="1" t="s">
        <v>17</v>
      </c>
      <c r="E674" s="1" t="s">
        <v>24</v>
      </c>
      <c r="F674" s="2">
        <v>42700</v>
      </c>
      <c r="G674">
        <v>1297</v>
      </c>
      <c r="H674">
        <v>668.27</v>
      </c>
      <c r="I674">
        <v>502.54</v>
      </c>
      <c r="J674">
        <v>866746.19</v>
      </c>
      <c r="K674">
        <v>651794.38</v>
      </c>
      <c r="L674">
        <v>214951.81</v>
      </c>
      <c r="M674">
        <v>2016</v>
      </c>
      <c r="N674">
        <v>11</v>
      </c>
    </row>
    <row r="675" spans="1:14" x14ac:dyDescent="0.3">
      <c r="A675" s="1" t="s">
        <v>28</v>
      </c>
      <c r="B675" s="1" t="s">
        <v>97</v>
      </c>
      <c r="C675" s="1" t="s">
        <v>51</v>
      </c>
      <c r="D675" s="1" t="s">
        <v>22</v>
      </c>
      <c r="E675" s="1" t="s">
        <v>47</v>
      </c>
      <c r="F675" s="2">
        <v>40809</v>
      </c>
      <c r="G675">
        <v>366</v>
      </c>
      <c r="H675">
        <v>47.45</v>
      </c>
      <c r="I675">
        <v>31.79</v>
      </c>
      <c r="J675">
        <v>17366.7</v>
      </c>
      <c r="K675">
        <v>11635.14</v>
      </c>
      <c r="L675">
        <v>5731.56</v>
      </c>
      <c r="M675">
        <v>2011</v>
      </c>
      <c r="N675">
        <v>9</v>
      </c>
    </row>
    <row r="676" spans="1:14" x14ac:dyDescent="0.3">
      <c r="A676" s="1" t="s">
        <v>28</v>
      </c>
      <c r="B676" s="1" t="s">
        <v>157</v>
      </c>
      <c r="C676" s="1" t="s">
        <v>57</v>
      </c>
      <c r="D676" s="1" t="s">
        <v>22</v>
      </c>
      <c r="E676" s="1" t="s">
        <v>47</v>
      </c>
      <c r="F676" s="2">
        <v>40475</v>
      </c>
      <c r="G676">
        <v>4144</v>
      </c>
      <c r="H676">
        <v>81.73</v>
      </c>
      <c r="I676">
        <v>56.67</v>
      </c>
      <c r="J676">
        <v>338689.12</v>
      </c>
      <c r="K676">
        <v>234840.48</v>
      </c>
      <c r="L676">
        <v>103848.64</v>
      </c>
      <c r="M676">
        <v>2010</v>
      </c>
      <c r="N676">
        <v>10</v>
      </c>
    </row>
    <row r="677" spans="1:14" x14ac:dyDescent="0.3">
      <c r="A677" s="1" t="s">
        <v>32</v>
      </c>
      <c r="B677" s="1" t="s">
        <v>133</v>
      </c>
      <c r="C677" s="1" t="s">
        <v>23</v>
      </c>
      <c r="D677" s="1" t="s">
        <v>22</v>
      </c>
      <c r="E677" s="1" t="s">
        <v>31</v>
      </c>
      <c r="F677" s="2">
        <v>41500</v>
      </c>
      <c r="G677">
        <v>7008</v>
      </c>
      <c r="H677">
        <v>255.28</v>
      </c>
      <c r="I677">
        <v>159.41999999999999</v>
      </c>
      <c r="J677">
        <v>1789002.24</v>
      </c>
      <c r="K677">
        <v>1117215.3600000001</v>
      </c>
      <c r="L677">
        <v>671786.88</v>
      </c>
      <c r="M677">
        <v>2013</v>
      </c>
      <c r="N677">
        <v>8</v>
      </c>
    </row>
    <row r="678" spans="1:14" x14ac:dyDescent="0.3">
      <c r="A678" s="1" t="s">
        <v>32</v>
      </c>
      <c r="B678" s="1" t="s">
        <v>215</v>
      </c>
      <c r="C678" s="1" t="s">
        <v>16</v>
      </c>
      <c r="D678" s="1" t="s">
        <v>17</v>
      </c>
      <c r="E678" s="1" t="s">
        <v>24</v>
      </c>
      <c r="F678" s="2">
        <v>41309</v>
      </c>
      <c r="G678">
        <v>5372</v>
      </c>
      <c r="H678">
        <v>437.2</v>
      </c>
      <c r="I678">
        <v>263.33</v>
      </c>
      <c r="J678">
        <v>2348638.4</v>
      </c>
      <c r="K678">
        <v>1414608.76</v>
      </c>
      <c r="L678">
        <v>934029.64</v>
      </c>
      <c r="M678">
        <v>2013</v>
      </c>
      <c r="N678">
        <v>2</v>
      </c>
    </row>
    <row r="679" spans="1:14" x14ac:dyDescent="0.3">
      <c r="A679" s="1" t="s">
        <v>28</v>
      </c>
      <c r="B679" s="1" t="s">
        <v>134</v>
      </c>
      <c r="C679" s="1" t="s">
        <v>21</v>
      </c>
      <c r="D679" s="1" t="s">
        <v>17</v>
      </c>
      <c r="E679" s="1" t="s">
        <v>24</v>
      </c>
      <c r="F679" s="2">
        <v>41862</v>
      </c>
      <c r="G679">
        <v>2677</v>
      </c>
      <c r="H679">
        <v>154.06</v>
      </c>
      <c r="I679">
        <v>90.93</v>
      </c>
      <c r="J679">
        <v>412418.62</v>
      </c>
      <c r="K679">
        <v>243419.61</v>
      </c>
      <c r="L679">
        <v>168999.01</v>
      </c>
      <c r="M679">
        <v>2014</v>
      </c>
      <c r="N679">
        <v>8</v>
      </c>
    </row>
    <row r="680" spans="1:14" x14ac:dyDescent="0.3">
      <c r="A680" s="1" t="s">
        <v>32</v>
      </c>
      <c r="B680" s="1" t="s">
        <v>168</v>
      </c>
      <c r="C680" s="1" t="s">
        <v>49</v>
      </c>
      <c r="D680" s="1" t="s">
        <v>17</v>
      </c>
      <c r="E680" s="1" t="s">
        <v>24</v>
      </c>
      <c r="F680" s="2">
        <v>42747</v>
      </c>
      <c r="G680">
        <v>4396</v>
      </c>
      <c r="H680">
        <v>651.21</v>
      </c>
      <c r="I680">
        <v>524.96</v>
      </c>
      <c r="J680">
        <v>2862719.16</v>
      </c>
      <c r="K680">
        <v>2307724.16</v>
      </c>
      <c r="L680">
        <v>554995</v>
      </c>
      <c r="M680">
        <v>2017</v>
      </c>
      <c r="N680">
        <v>1</v>
      </c>
    </row>
    <row r="681" spans="1:14" x14ac:dyDescent="0.3">
      <c r="A681" s="1" t="s">
        <v>14</v>
      </c>
      <c r="B681" s="1" t="s">
        <v>158</v>
      </c>
      <c r="C681" s="1" t="s">
        <v>60</v>
      </c>
      <c r="D681" s="1" t="s">
        <v>22</v>
      </c>
      <c r="E681" s="1" t="s">
        <v>24</v>
      </c>
      <c r="F681" s="2">
        <v>42554</v>
      </c>
      <c r="G681">
        <v>3036</v>
      </c>
      <c r="H681">
        <v>421.89</v>
      </c>
      <c r="I681">
        <v>364.69</v>
      </c>
      <c r="J681">
        <v>1280858.04</v>
      </c>
      <c r="K681">
        <v>1107198.8400000001</v>
      </c>
      <c r="L681">
        <v>173659.2</v>
      </c>
      <c r="M681">
        <v>2016</v>
      </c>
      <c r="N681">
        <v>7</v>
      </c>
    </row>
    <row r="682" spans="1:14" x14ac:dyDescent="0.3">
      <c r="A682" s="1" t="s">
        <v>37</v>
      </c>
      <c r="B682" s="1" t="s">
        <v>180</v>
      </c>
      <c r="C682" s="1" t="s">
        <v>49</v>
      </c>
      <c r="D682" s="1" t="s">
        <v>17</v>
      </c>
      <c r="E682" s="1" t="s">
        <v>24</v>
      </c>
      <c r="F682" s="2">
        <v>40264</v>
      </c>
      <c r="G682">
        <v>3131</v>
      </c>
      <c r="H682">
        <v>651.21</v>
      </c>
      <c r="I682">
        <v>524.96</v>
      </c>
      <c r="J682">
        <v>2038938.51</v>
      </c>
      <c r="K682">
        <v>1643649.76</v>
      </c>
      <c r="L682">
        <v>395288.75</v>
      </c>
      <c r="M682">
        <v>2010</v>
      </c>
      <c r="N682">
        <v>3</v>
      </c>
    </row>
    <row r="683" spans="1:14" x14ac:dyDescent="0.3">
      <c r="A683" s="1" t="s">
        <v>39</v>
      </c>
      <c r="B683" s="1" t="s">
        <v>114</v>
      </c>
      <c r="C683" s="1" t="s">
        <v>51</v>
      </c>
      <c r="D683" s="1" t="s">
        <v>22</v>
      </c>
      <c r="E683" s="1" t="s">
        <v>24</v>
      </c>
      <c r="F683" s="2">
        <v>42160</v>
      </c>
      <c r="G683">
        <v>6249</v>
      </c>
      <c r="H683">
        <v>47.45</v>
      </c>
      <c r="I683">
        <v>31.79</v>
      </c>
      <c r="J683">
        <v>296515.05</v>
      </c>
      <c r="K683">
        <v>198655.71</v>
      </c>
      <c r="L683">
        <v>97859.34</v>
      </c>
      <c r="M683">
        <v>2015</v>
      </c>
      <c r="N683">
        <v>6</v>
      </c>
    </row>
    <row r="684" spans="1:14" x14ac:dyDescent="0.3">
      <c r="A684" s="1" t="s">
        <v>14</v>
      </c>
      <c r="B684" s="1" t="s">
        <v>145</v>
      </c>
      <c r="C684" s="1" t="s">
        <v>44</v>
      </c>
      <c r="D684" s="1" t="s">
        <v>22</v>
      </c>
      <c r="E684" s="1" t="s">
        <v>31</v>
      </c>
      <c r="F684" s="2">
        <v>41087</v>
      </c>
      <c r="G684">
        <v>5990</v>
      </c>
      <c r="H684">
        <v>668.27</v>
      </c>
      <c r="I684">
        <v>502.54</v>
      </c>
      <c r="J684">
        <v>4002937.3</v>
      </c>
      <c r="K684">
        <v>3010214.6</v>
      </c>
      <c r="L684">
        <v>992722.7</v>
      </c>
      <c r="M684">
        <v>2012</v>
      </c>
      <c r="N684">
        <v>6</v>
      </c>
    </row>
    <row r="685" spans="1:14" x14ac:dyDescent="0.3">
      <c r="A685" s="1" t="s">
        <v>28</v>
      </c>
      <c r="B685" s="1" t="s">
        <v>151</v>
      </c>
      <c r="C685" s="1" t="s">
        <v>49</v>
      </c>
      <c r="D685" s="1" t="s">
        <v>22</v>
      </c>
      <c r="E685" s="1" t="s">
        <v>47</v>
      </c>
      <c r="F685" s="2">
        <v>42723</v>
      </c>
      <c r="G685">
        <v>2982</v>
      </c>
      <c r="H685">
        <v>651.21</v>
      </c>
      <c r="I685">
        <v>524.96</v>
      </c>
      <c r="J685">
        <v>1941908.22</v>
      </c>
      <c r="K685">
        <v>1565430.72</v>
      </c>
      <c r="L685">
        <v>376477.5</v>
      </c>
      <c r="M685">
        <v>2016</v>
      </c>
      <c r="N685">
        <v>12</v>
      </c>
    </row>
    <row r="686" spans="1:14" x14ac:dyDescent="0.3">
      <c r="A686" s="1" t="s">
        <v>39</v>
      </c>
      <c r="B686" s="1" t="s">
        <v>154</v>
      </c>
      <c r="C686" s="1" t="s">
        <v>57</v>
      </c>
      <c r="D686" s="1" t="s">
        <v>17</v>
      </c>
      <c r="E686" s="1" t="s">
        <v>18</v>
      </c>
      <c r="F686" s="2">
        <v>42072</v>
      </c>
      <c r="G686">
        <v>9886</v>
      </c>
      <c r="H686">
        <v>81.73</v>
      </c>
      <c r="I686">
        <v>56.67</v>
      </c>
      <c r="J686">
        <v>807982.78</v>
      </c>
      <c r="K686">
        <v>560239.62</v>
      </c>
      <c r="L686">
        <v>247743.16</v>
      </c>
      <c r="M686">
        <v>2015</v>
      </c>
      <c r="N686">
        <v>3</v>
      </c>
    </row>
    <row r="687" spans="1:14" x14ac:dyDescent="0.3">
      <c r="A687" s="1" t="s">
        <v>37</v>
      </c>
      <c r="B687" s="1" t="s">
        <v>159</v>
      </c>
      <c r="C687" s="1" t="s">
        <v>42</v>
      </c>
      <c r="D687" s="1" t="s">
        <v>22</v>
      </c>
      <c r="E687" s="1" t="s">
        <v>24</v>
      </c>
      <c r="F687" s="2">
        <v>41443</v>
      </c>
      <c r="G687">
        <v>6397</v>
      </c>
      <c r="H687">
        <v>152.58000000000001</v>
      </c>
      <c r="I687">
        <v>97.44</v>
      </c>
      <c r="J687">
        <v>976054.26</v>
      </c>
      <c r="K687">
        <v>623323.68000000005</v>
      </c>
      <c r="L687">
        <v>352730.58</v>
      </c>
      <c r="M687">
        <v>2013</v>
      </c>
      <c r="N687">
        <v>6</v>
      </c>
    </row>
    <row r="688" spans="1:14" x14ac:dyDescent="0.3">
      <c r="A688" s="1" t="s">
        <v>25</v>
      </c>
      <c r="B688" s="1" t="s">
        <v>216</v>
      </c>
      <c r="C688" s="1" t="s">
        <v>49</v>
      </c>
      <c r="D688" s="1" t="s">
        <v>22</v>
      </c>
      <c r="E688" s="1" t="s">
        <v>24</v>
      </c>
      <c r="F688" s="2">
        <v>40767</v>
      </c>
      <c r="G688">
        <v>4236</v>
      </c>
      <c r="H688">
        <v>651.21</v>
      </c>
      <c r="I688">
        <v>524.96</v>
      </c>
      <c r="J688">
        <v>2758525.56</v>
      </c>
      <c r="K688">
        <v>2223730.56</v>
      </c>
      <c r="L688">
        <v>534795</v>
      </c>
      <c r="M688">
        <v>2011</v>
      </c>
      <c r="N688">
        <v>8</v>
      </c>
    </row>
    <row r="689" spans="1:14" x14ac:dyDescent="0.3">
      <c r="A689" s="1" t="s">
        <v>37</v>
      </c>
      <c r="B689" s="1" t="s">
        <v>177</v>
      </c>
      <c r="C689" s="1" t="s">
        <v>36</v>
      </c>
      <c r="D689" s="1" t="s">
        <v>17</v>
      </c>
      <c r="E689" s="1" t="s">
        <v>31</v>
      </c>
      <c r="F689" s="2">
        <v>41746</v>
      </c>
      <c r="G689">
        <v>2158</v>
      </c>
      <c r="H689">
        <v>109.28</v>
      </c>
      <c r="I689">
        <v>35.840000000000003</v>
      </c>
      <c r="J689">
        <v>235826.24</v>
      </c>
      <c r="K689">
        <v>77342.720000000001</v>
      </c>
      <c r="L689">
        <v>158483.51999999999</v>
      </c>
      <c r="M689">
        <v>2014</v>
      </c>
      <c r="N689">
        <v>4</v>
      </c>
    </row>
    <row r="690" spans="1:14" x14ac:dyDescent="0.3">
      <c r="A690" s="1" t="s">
        <v>28</v>
      </c>
      <c r="B690" s="1" t="s">
        <v>153</v>
      </c>
      <c r="C690" s="1" t="s">
        <v>23</v>
      </c>
      <c r="D690" s="1" t="s">
        <v>22</v>
      </c>
      <c r="E690" s="1" t="s">
        <v>47</v>
      </c>
      <c r="F690" s="2">
        <v>40942</v>
      </c>
      <c r="G690">
        <v>951</v>
      </c>
      <c r="H690">
        <v>255.28</v>
      </c>
      <c r="I690">
        <v>159.41999999999999</v>
      </c>
      <c r="J690">
        <v>242771.28</v>
      </c>
      <c r="K690">
        <v>151608.42000000001</v>
      </c>
      <c r="L690">
        <v>91162.86</v>
      </c>
      <c r="M690">
        <v>2012</v>
      </c>
      <c r="N690">
        <v>2</v>
      </c>
    </row>
    <row r="691" spans="1:14" x14ac:dyDescent="0.3">
      <c r="A691" s="1" t="s">
        <v>14</v>
      </c>
      <c r="B691" s="1" t="s">
        <v>158</v>
      </c>
      <c r="C691" s="1" t="s">
        <v>49</v>
      </c>
      <c r="D691" s="1" t="s">
        <v>22</v>
      </c>
      <c r="E691" s="1" t="s">
        <v>47</v>
      </c>
      <c r="F691" s="2">
        <v>42217</v>
      </c>
      <c r="G691">
        <v>8431</v>
      </c>
      <c r="H691">
        <v>651.21</v>
      </c>
      <c r="I691">
        <v>524.96</v>
      </c>
      <c r="J691">
        <v>5490351.5099999998</v>
      </c>
      <c r="K691">
        <v>4425937.76</v>
      </c>
      <c r="L691">
        <v>1064413.75</v>
      </c>
      <c r="M691">
        <v>2015</v>
      </c>
      <c r="N691">
        <v>8</v>
      </c>
    </row>
    <row r="692" spans="1:14" x14ac:dyDescent="0.3">
      <c r="A692" s="1" t="s">
        <v>28</v>
      </c>
      <c r="B692" s="1" t="s">
        <v>188</v>
      </c>
      <c r="C692" s="1" t="s">
        <v>23</v>
      </c>
      <c r="D692" s="1" t="s">
        <v>22</v>
      </c>
      <c r="E692" s="1" t="s">
        <v>24</v>
      </c>
      <c r="F692" s="2">
        <v>41528</v>
      </c>
      <c r="G692">
        <v>4447</v>
      </c>
      <c r="H692">
        <v>255.28</v>
      </c>
      <c r="I692">
        <v>159.41999999999999</v>
      </c>
      <c r="J692">
        <v>1135230.1599999999</v>
      </c>
      <c r="K692">
        <v>708940.74</v>
      </c>
      <c r="L692">
        <v>426289.42</v>
      </c>
      <c r="M692">
        <v>2013</v>
      </c>
      <c r="N692">
        <v>9</v>
      </c>
    </row>
    <row r="693" spans="1:14" x14ac:dyDescent="0.3">
      <c r="A693" s="1" t="s">
        <v>25</v>
      </c>
      <c r="B693" s="1" t="s">
        <v>102</v>
      </c>
      <c r="C693" s="1" t="s">
        <v>42</v>
      </c>
      <c r="D693" s="1" t="s">
        <v>22</v>
      </c>
      <c r="E693" s="1" t="s">
        <v>47</v>
      </c>
      <c r="F693" s="2">
        <v>42132</v>
      </c>
      <c r="G693">
        <v>5879</v>
      </c>
      <c r="H693">
        <v>152.58000000000001</v>
      </c>
      <c r="I693">
        <v>97.44</v>
      </c>
      <c r="J693">
        <v>897017.82</v>
      </c>
      <c r="K693">
        <v>572849.76</v>
      </c>
      <c r="L693">
        <v>324168.06</v>
      </c>
      <c r="M693">
        <v>2015</v>
      </c>
      <c r="N693">
        <v>5</v>
      </c>
    </row>
    <row r="694" spans="1:14" x14ac:dyDescent="0.3">
      <c r="A694" s="1" t="s">
        <v>37</v>
      </c>
      <c r="B694" s="1" t="s">
        <v>217</v>
      </c>
      <c r="C694" s="1" t="s">
        <v>42</v>
      </c>
      <c r="D694" s="1" t="s">
        <v>17</v>
      </c>
      <c r="E694" s="1" t="s">
        <v>47</v>
      </c>
      <c r="F694" s="2">
        <v>42146</v>
      </c>
      <c r="G694">
        <v>1637</v>
      </c>
      <c r="H694">
        <v>152.58000000000001</v>
      </c>
      <c r="I694">
        <v>97.44</v>
      </c>
      <c r="J694">
        <v>249773.46</v>
      </c>
      <c r="K694">
        <v>159509.28</v>
      </c>
      <c r="L694">
        <v>90264.18</v>
      </c>
      <c r="M694">
        <v>2015</v>
      </c>
      <c r="N694">
        <v>5</v>
      </c>
    </row>
    <row r="695" spans="1:14" x14ac:dyDescent="0.3">
      <c r="A695" s="1" t="s">
        <v>25</v>
      </c>
      <c r="B695" s="1" t="s">
        <v>123</v>
      </c>
      <c r="C695" s="1" t="s">
        <v>42</v>
      </c>
      <c r="D695" s="1" t="s">
        <v>22</v>
      </c>
      <c r="E695" s="1" t="s">
        <v>47</v>
      </c>
      <c r="F695" s="2">
        <v>41458</v>
      </c>
      <c r="G695">
        <v>7665</v>
      </c>
      <c r="H695">
        <v>152.58000000000001</v>
      </c>
      <c r="I695">
        <v>97.44</v>
      </c>
      <c r="J695">
        <v>1169525.7</v>
      </c>
      <c r="K695">
        <v>746877.6</v>
      </c>
      <c r="L695">
        <v>422648.1</v>
      </c>
      <c r="M695">
        <v>2013</v>
      </c>
      <c r="N695">
        <v>7</v>
      </c>
    </row>
    <row r="696" spans="1:14" x14ac:dyDescent="0.3">
      <c r="A696" s="1" t="s">
        <v>32</v>
      </c>
      <c r="B696" s="1" t="s">
        <v>136</v>
      </c>
      <c r="C696" s="1" t="s">
        <v>57</v>
      </c>
      <c r="D696" s="1" t="s">
        <v>17</v>
      </c>
      <c r="E696" s="1" t="s">
        <v>31</v>
      </c>
      <c r="F696" s="2">
        <v>40345</v>
      </c>
      <c r="G696">
        <v>1936</v>
      </c>
      <c r="H696">
        <v>81.73</v>
      </c>
      <c r="I696">
        <v>56.67</v>
      </c>
      <c r="J696">
        <v>158229.28</v>
      </c>
      <c r="K696">
        <v>109713.12</v>
      </c>
      <c r="L696">
        <v>48516.160000000003</v>
      </c>
      <c r="M696">
        <v>2010</v>
      </c>
      <c r="N696">
        <v>6</v>
      </c>
    </row>
    <row r="697" spans="1:14" x14ac:dyDescent="0.3">
      <c r="A697" s="1" t="s">
        <v>37</v>
      </c>
      <c r="B697" s="1" t="s">
        <v>218</v>
      </c>
      <c r="C697" s="1" t="s">
        <v>51</v>
      </c>
      <c r="D697" s="1" t="s">
        <v>22</v>
      </c>
      <c r="E697" s="1" t="s">
        <v>24</v>
      </c>
      <c r="F697" s="2">
        <v>40855</v>
      </c>
      <c r="G697">
        <v>9455</v>
      </c>
      <c r="H697">
        <v>47.45</v>
      </c>
      <c r="I697">
        <v>31.79</v>
      </c>
      <c r="J697">
        <v>448639.75</v>
      </c>
      <c r="K697">
        <v>300574.45</v>
      </c>
      <c r="L697">
        <v>148065.29999999999</v>
      </c>
      <c r="M697">
        <v>2011</v>
      </c>
      <c r="N697">
        <v>11</v>
      </c>
    </row>
    <row r="698" spans="1:14" x14ac:dyDescent="0.3">
      <c r="A698" s="1" t="s">
        <v>37</v>
      </c>
      <c r="B698" s="1" t="s">
        <v>38</v>
      </c>
      <c r="C698" s="1" t="s">
        <v>30</v>
      </c>
      <c r="D698" s="1" t="s">
        <v>17</v>
      </c>
      <c r="E698" s="1" t="s">
        <v>47</v>
      </c>
      <c r="F698" s="2">
        <v>42660</v>
      </c>
      <c r="G698">
        <v>7258</v>
      </c>
      <c r="H698">
        <v>9.33</v>
      </c>
      <c r="I698">
        <v>6.92</v>
      </c>
      <c r="J698">
        <v>67717.14</v>
      </c>
      <c r="K698">
        <v>50225.36</v>
      </c>
      <c r="L698">
        <v>17491.78</v>
      </c>
      <c r="M698">
        <v>2016</v>
      </c>
      <c r="N698">
        <v>10</v>
      </c>
    </row>
    <row r="699" spans="1:14" x14ac:dyDescent="0.3">
      <c r="A699" s="1" t="s">
        <v>28</v>
      </c>
      <c r="B699" s="1" t="s">
        <v>45</v>
      </c>
      <c r="C699" s="1" t="s">
        <v>21</v>
      </c>
      <c r="D699" s="1" t="s">
        <v>17</v>
      </c>
      <c r="E699" s="1" t="s">
        <v>18</v>
      </c>
      <c r="F699" s="2">
        <v>41672</v>
      </c>
      <c r="G699">
        <v>9412</v>
      </c>
      <c r="H699">
        <v>154.06</v>
      </c>
      <c r="I699">
        <v>90.93</v>
      </c>
      <c r="J699">
        <v>1450012.72</v>
      </c>
      <c r="K699">
        <v>855833.16</v>
      </c>
      <c r="L699">
        <v>594179.56000000006</v>
      </c>
      <c r="M699">
        <v>2014</v>
      </c>
      <c r="N699">
        <v>2</v>
      </c>
    </row>
    <row r="700" spans="1:14" x14ac:dyDescent="0.3">
      <c r="A700" s="1" t="s">
        <v>28</v>
      </c>
      <c r="B700" s="1" t="s">
        <v>183</v>
      </c>
      <c r="C700" s="1" t="s">
        <v>60</v>
      </c>
      <c r="D700" s="1" t="s">
        <v>17</v>
      </c>
      <c r="E700" s="1" t="s">
        <v>47</v>
      </c>
      <c r="F700" s="2">
        <v>42490</v>
      </c>
      <c r="G700">
        <v>2016</v>
      </c>
      <c r="H700">
        <v>421.89</v>
      </c>
      <c r="I700">
        <v>364.69</v>
      </c>
      <c r="J700">
        <v>850530.24</v>
      </c>
      <c r="K700">
        <v>735215.04</v>
      </c>
      <c r="L700">
        <v>115315.2</v>
      </c>
      <c r="M700">
        <v>2016</v>
      </c>
      <c r="N700">
        <v>4</v>
      </c>
    </row>
    <row r="701" spans="1:14" x14ac:dyDescent="0.3">
      <c r="A701" s="1" t="s">
        <v>37</v>
      </c>
      <c r="B701" s="1" t="s">
        <v>86</v>
      </c>
      <c r="C701" s="1" t="s">
        <v>16</v>
      </c>
      <c r="D701" s="1" t="s">
        <v>17</v>
      </c>
      <c r="E701" s="1" t="s">
        <v>18</v>
      </c>
      <c r="F701" s="2">
        <v>40421</v>
      </c>
      <c r="G701">
        <v>8200</v>
      </c>
      <c r="H701">
        <v>437.2</v>
      </c>
      <c r="I701">
        <v>263.33</v>
      </c>
      <c r="J701">
        <v>3585040</v>
      </c>
      <c r="K701">
        <v>2159306</v>
      </c>
      <c r="L701">
        <v>1425734</v>
      </c>
      <c r="M701">
        <v>2010</v>
      </c>
      <c r="N701">
        <v>8</v>
      </c>
    </row>
    <row r="702" spans="1:14" x14ac:dyDescent="0.3">
      <c r="A702" s="1" t="s">
        <v>32</v>
      </c>
      <c r="B702" s="1" t="s">
        <v>43</v>
      </c>
      <c r="C702" s="1" t="s">
        <v>57</v>
      </c>
      <c r="D702" s="1" t="s">
        <v>22</v>
      </c>
      <c r="E702" s="1" t="s">
        <v>18</v>
      </c>
      <c r="F702" s="2">
        <v>42224</v>
      </c>
      <c r="G702">
        <v>3124</v>
      </c>
      <c r="H702">
        <v>81.73</v>
      </c>
      <c r="I702">
        <v>56.67</v>
      </c>
      <c r="J702">
        <v>255324.52</v>
      </c>
      <c r="K702">
        <v>177037.08</v>
      </c>
      <c r="L702">
        <v>78287.44</v>
      </c>
      <c r="M702">
        <v>2015</v>
      </c>
      <c r="N702">
        <v>8</v>
      </c>
    </row>
    <row r="703" spans="1:14" x14ac:dyDescent="0.3">
      <c r="A703" s="1" t="s">
        <v>28</v>
      </c>
      <c r="B703" s="1" t="s">
        <v>80</v>
      </c>
      <c r="C703" s="1" t="s">
        <v>27</v>
      </c>
      <c r="D703" s="1" t="s">
        <v>17</v>
      </c>
      <c r="E703" s="1" t="s">
        <v>31</v>
      </c>
      <c r="F703" s="2">
        <v>42600</v>
      </c>
      <c r="G703">
        <v>8983</v>
      </c>
      <c r="H703">
        <v>205.7</v>
      </c>
      <c r="I703">
        <v>117.11</v>
      </c>
      <c r="J703">
        <v>1847803.1</v>
      </c>
      <c r="K703">
        <v>1051999.1299999999</v>
      </c>
      <c r="L703">
        <v>795803.97</v>
      </c>
      <c r="M703">
        <v>2016</v>
      </c>
      <c r="N703">
        <v>8</v>
      </c>
    </row>
    <row r="704" spans="1:14" x14ac:dyDescent="0.3">
      <c r="A704" s="1" t="s">
        <v>28</v>
      </c>
      <c r="B704" s="1" t="s">
        <v>70</v>
      </c>
      <c r="C704" s="1" t="s">
        <v>36</v>
      </c>
      <c r="D704" s="1" t="s">
        <v>22</v>
      </c>
      <c r="E704" s="1" t="s">
        <v>47</v>
      </c>
      <c r="F704" s="2">
        <v>42173</v>
      </c>
      <c r="G704">
        <v>9998</v>
      </c>
      <c r="H704">
        <v>109.28</v>
      </c>
      <c r="I704">
        <v>35.840000000000003</v>
      </c>
      <c r="J704">
        <v>1092581.44</v>
      </c>
      <c r="K704">
        <v>358328.32000000001</v>
      </c>
      <c r="L704">
        <v>734253.12</v>
      </c>
      <c r="M704">
        <v>2015</v>
      </c>
      <c r="N704">
        <v>6</v>
      </c>
    </row>
    <row r="705" spans="1:14" x14ac:dyDescent="0.3">
      <c r="A705" s="1" t="s">
        <v>19</v>
      </c>
      <c r="B705" s="1" t="s">
        <v>50</v>
      </c>
      <c r="C705" s="1" t="s">
        <v>36</v>
      </c>
      <c r="D705" s="1" t="s">
        <v>22</v>
      </c>
      <c r="E705" s="1" t="s">
        <v>47</v>
      </c>
      <c r="F705" s="2">
        <v>40571</v>
      </c>
      <c r="G705">
        <v>7425</v>
      </c>
      <c r="H705">
        <v>109.28</v>
      </c>
      <c r="I705">
        <v>35.840000000000003</v>
      </c>
      <c r="J705">
        <v>811404</v>
      </c>
      <c r="K705">
        <v>266112</v>
      </c>
      <c r="L705">
        <v>545292</v>
      </c>
      <c r="M705">
        <v>2011</v>
      </c>
      <c r="N705">
        <v>1</v>
      </c>
    </row>
    <row r="706" spans="1:14" x14ac:dyDescent="0.3">
      <c r="A706" s="1" t="s">
        <v>14</v>
      </c>
      <c r="B706" s="1" t="s">
        <v>15</v>
      </c>
      <c r="C706" s="1" t="s">
        <v>51</v>
      </c>
      <c r="D706" s="1" t="s">
        <v>17</v>
      </c>
      <c r="E706" s="1" t="s">
        <v>31</v>
      </c>
      <c r="F706" s="2">
        <v>40578</v>
      </c>
      <c r="G706">
        <v>4550</v>
      </c>
      <c r="H706">
        <v>47.45</v>
      </c>
      <c r="I706">
        <v>31.79</v>
      </c>
      <c r="J706">
        <v>215897.5</v>
      </c>
      <c r="K706">
        <v>144644.5</v>
      </c>
      <c r="L706">
        <v>71253</v>
      </c>
      <c r="M706">
        <v>2011</v>
      </c>
      <c r="N706">
        <v>2</v>
      </c>
    </row>
    <row r="707" spans="1:14" x14ac:dyDescent="0.3">
      <c r="A707" s="1" t="s">
        <v>32</v>
      </c>
      <c r="B707" s="1" t="s">
        <v>69</v>
      </c>
      <c r="C707" s="1" t="s">
        <v>21</v>
      </c>
      <c r="D707" s="1" t="s">
        <v>17</v>
      </c>
      <c r="E707" s="1" t="s">
        <v>24</v>
      </c>
      <c r="F707" s="2">
        <v>41216</v>
      </c>
      <c r="G707">
        <v>1691</v>
      </c>
      <c r="H707">
        <v>154.06</v>
      </c>
      <c r="I707">
        <v>90.93</v>
      </c>
      <c r="J707">
        <v>260515.46</v>
      </c>
      <c r="K707">
        <v>153762.63</v>
      </c>
      <c r="L707">
        <v>106752.83</v>
      </c>
      <c r="M707">
        <v>2012</v>
      </c>
      <c r="N707">
        <v>11</v>
      </c>
    </row>
    <row r="708" spans="1:14" x14ac:dyDescent="0.3">
      <c r="A708" s="1" t="s">
        <v>14</v>
      </c>
      <c r="B708" s="1" t="s">
        <v>149</v>
      </c>
      <c r="C708" s="1" t="s">
        <v>36</v>
      </c>
      <c r="D708" s="1" t="s">
        <v>17</v>
      </c>
      <c r="E708" s="1" t="s">
        <v>31</v>
      </c>
      <c r="F708" s="2">
        <v>41900</v>
      </c>
      <c r="G708">
        <v>1196</v>
      </c>
      <c r="H708">
        <v>109.28</v>
      </c>
      <c r="I708">
        <v>35.840000000000003</v>
      </c>
      <c r="J708">
        <v>130698.88</v>
      </c>
      <c r="K708">
        <v>42864.639999999999</v>
      </c>
      <c r="L708">
        <v>87834.240000000005</v>
      </c>
      <c r="M708">
        <v>2014</v>
      </c>
      <c r="N708">
        <v>9</v>
      </c>
    </row>
    <row r="709" spans="1:14" x14ac:dyDescent="0.3">
      <c r="A709" s="1" t="s">
        <v>28</v>
      </c>
      <c r="B709" s="1" t="s">
        <v>188</v>
      </c>
      <c r="C709" s="1" t="s">
        <v>23</v>
      </c>
      <c r="D709" s="1" t="s">
        <v>17</v>
      </c>
      <c r="E709" s="1" t="s">
        <v>31</v>
      </c>
      <c r="F709" s="2">
        <v>41046</v>
      </c>
      <c r="G709">
        <v>2444</v>
      </c>
      <c r="H709">
        <v>255.28</v>
      </c>
      <c r="I709">
        <v>159.41999999999999</v>
      </c>
      <c r="J709">
        <v>623904.31999999995</v>
      </c>
      <c r="K709">
        <v>389622.48</v>
      </c>
      <c r="L709">
        <v>234281.84</v>
      </c>
      <c r="M709">
        <v>2012</v>
      </c>
      <c r="N709">
        <v>5</v>
      </c>
    </row>
    <row r="710" spans="1:14" x14ac:dyDescent="0.3">
      <c r="A710" s="1" t="s">
        <v>37</v>
      </c>
      <c r="B710" s="1" t="s">
        <v>209</v>
      </c>
      <c r="C710" s="1" t="s">
        <v>57</v>
      </c>
      <c r="D710" s="1" t="s">
        <v>22</v>
      </c>
      <c r="E710" s="1" t="s">
        <v>24</v>
      </c>
      <c r="F710" s="2">
        <v>40229</v>
      </c>
      <c r="G710">
        <v>6848</v>
      </c>
      <c r="H710">
        <v>81.73</v>
      </c>
      <c r="I710">
        <v>56.67</v>
      </c>
      <c r="J710">
        <v>559687.04</v>
      </c>
      <c r="K710">
        <v>388076.16</v>
      </c>
      <c r="L710">
        <v>171610.88</v>
      </c>
      <c r="M710">
        <v>2010</v>
      </c>
      <c r="N710">
        <v>2</v>
      </c>
    </row>
    <row r="711" spans="1:14" x14ac:dyDescent="0.3">
      <c r="A711" s="1" t="s">
        <v>28</v>
      </c>
      <c r="B711" s="1" t="s">
        <v>70</v>
      </c>
      <c r="C711" s="1" t="s">
        <v>21</v>
      </c>
      <c r="D711" s="1" t="s">
        <v>22</v>
      </c>
      <c r="E711" s="1" t="s">
        <v>47</v>
      </c>
      <c r="F711" s="2">
        <v>42794</v>
      </c>
      <c r="G711">
        <v>2849</v>
      </c>
      <c r="H711">
        <v>154.06</v>
      </c>
      <c r="I711">
        <v>90.93</v>
      </c>
      <c r="J711">
        <v>438916.94</v>
      </c>
      <c r="K711">
        <v>259059.57</v>
      </c>
      <c r="L711">
        <v>179857.37</v>
      </c>
      <c r="M711">
        <v>2017</v>
      </c>
      <c r="N711">
        <v>2</v>
      </c>
    </row>
    <row r="712" spans="1:14" x14ac:dyDescent="0.3">
      <c r="A712" s="1" t="s">
        <v>32</v>
      </c>
      <c r="B712" s="1" t="s">
        <v>165</v>
      </c>
      <c r="C712" s="1" t="s">
        <v>57</v>
      </c>
      <c r="D712" s="1" t="s">
        <v>17</v>
      </c>
      <c r="E712" s="1" t="s">
        <v>24</v>
      </c>
      <c r="F712" s="2">
        <v>41411</v>
      </c>
      <c r="G712">
        <v>921</v>
      </c>
      <c r="H712">
        <v>81.73</v>
      </c>
      <c r="I712">
        <v>56.67</v>
      </c>
      <c r="J712">
        <v>75273.33</v>
      </c>
      <c r="K712">
        <v>52193.07</v>
      </c>
      <c r="L712">
        <v>23080.26</v>
      </c>
      <c r="M712">
        <v>2013</v>
      </c>
      <c r="N712">
        <v>5</v>
      </c>
    </row>
    <row r="713" spans="1:14" x14ac:dyDescent="0.3">
      <c r="A713" s="1" t="s">
        <v>37</v>
      </c>
      <c r="B713" s="1" t="s">
        <v>218</v>
      </c>
      <c r="C713" s="1" t="s">
        <v>23</v>
      </c>
      <c r="D713" s="1" t="s">
        <v>17</v>
      </c>
      <c r="E713" s="1" t="s">
        <v>47</v>
      </c>
      <c r="F713" s="2">
        <v>41587</v>
      </c>
      <c r="G713">
        <v>8569</v>
      </c>
      <c r="H713">
        <v>255.28</v>
      </c>
      <c r="I713">
        <v>159.41999999999999</v>
      </c>
      <c r="J713">
        <v>2187494.3199999998</v>
      </c>
      <c r="K713">
        <v>1366069.98</v>
      </c>
      <c r="L713">
        <v>821424.34</v>
      </c>
      <c r="M713">
        <v>2013</v>
      </c>
      <c r="N713">
        <v>11</v>
      </c>
    </row>
    <row r="714" spans="1:14" x14ac:dyDescent="0.3">
      <c r="A714" s="1" t="s">
        <v>28</v>
      </c>
      <c r="B714" s="1" t="s">
        <v>91</v>
      </c>
      <c r="C714" s="1" t="s">
        <v>36</v>
      </c>
      <c r="D714" s="1" t="s">
        <v>17</v>
      </c>
      <c r="E714" s="1" t="s">
        <v>18</v>
      </c>
      <c r="F714" s="2">
        <v>40918</v>
      </c>
      <c r="G714">
        <v>5330</v>
      </c>
      <c r="H714">
        <v>109.28</v>
      </c>
      <c r="I714">
        <v>35.840000000000003</v>
      </c>
      <c r="J714">
        <v>582462.4</v>
      </c>
      <c r="K714">
        <v>191027.20000000001</v>
      </c>
      <c r="L714">
        <v>391435.2</v>
      </c>
      <c r="M714">
        <v>2012</v>
      </c>
      <c r="N714">
        <v>1</v>
      </c>
    </row>
    <row r="715" spans="1:14" x14ac:dyDescent="0.3">
      <c r="A715" s="1" t="s">
        <v>37</v>
      </c>
      <c r="B715" s="1" t="s">
        <v>67</v>
      </c>
      <c r="C715" s="1" t="s">
        <v>30</v>
      </c>
      <c r="D715" s="1" t="s">
        <v>17</v>
      </c>
      <c r="E715" s="1" t="s">
        <v>47</v>
      </c>
      <c r="F715" s="2">
        <v>41541</v>
      </c>
      <c r="G715">
        <v>7769</v>
      </c>
      <c r="H715">
        <v>9.33</v>
      </c>
      <c r="I715">
        <v>6.92</v>
      </c>
      <c r="J715">
        <v>72484.77</v>
      </c>
      <c r="K715">
        <v>53761.48</v>
      </c>
      <c r="L715">
        <v>18723.29</v>
      </c>
      <c r="M715">
        <v>2013</v>
      </c>
      <c r="N715">
        <v>9</v>
      </c>
    </row>
    <row r="716" spans="1:14" x14ac:dyDescent="0.3">
      <c r="A716" s="1" t="s">
        <v>37</v>
      </c>
      <c r="B716" s="1" t="s">
        <v>59</v>
      </c>
      <c r="C716" s="1" t="s">
        <v>57</v>
      </c>
      <c r="D716" s="1" t="s">
        <v>22</v>
      </c>
      <c r="E716" s="1" t="s">
        <v>18</v>
      </c>
      <c r="F716" s="2">
        <v>40447</v>
      </c>
      <c r="G716">
        <v>4487</v>
      </c>
      <c r="H716">
        <v>81.73</v>
      </c>
      <c r="I716">
        <v>56.67</v>
      </c>
      <c r="J716">
        <v>366722.51</v>
      </c>
      <c r="K716">
        <v>254278.29</v>
      </c>
      <c r="L716">
        <v>112444.22</v>
      </c>
      <c r="M716">
        <v>2010</v>
      </c>
      <c r="N716">
        <v>9</v>
      </c>
    </row>
    <row r="717" spans="1:14" x14ac:dyDescent="0.3">
      <c r="A717" s="1" t="s">
        <v>37</v>
      </c>
      <c r="B717" s="1" t="s">
        <v>186</v>
      </c>
      <c r="C717" s="1" t="s">
        <v>27</v>
      </c>
      <c r="D717" s="1" t="s">
        <v>17</v>
      </c>
      <c r="E717" s="1" t="s">
        <v>31</v>
      </c>
      <c r="F717" s="2">
        <v>41933</v>
      </c>
      <c r="G717">
        <v>1113</v>
      </c>
      <c r="H717">
        <v>205.7</v>
      </c>
      <c r="I717">
        <v>117.11</v>
      </c>
      <c r="J717">
        <v>228944.1</v>
      </c>
      <c r="K717">
        <v>130343.43</v>
      </c>
      <c r="L717">
        <v>98600.67</v>
      </c>
      <c r="M717">
        <v>2014</v>
      </c>
      <c r="N717">
        <v>10</v>
      </c>
    </row>
    <row r="718" spans="1:14" x14ac:dyDescent="0.3">
      <c r="A718" s="1" t="s">
        <v>32</v>
      </c>
      <c r="B718" s="1" t="s">
        <v>200</v>
      </c>
      <c r="C718" s="1" t="s">
        <v>44</v>
      </c>
      <c r="D718" s="1" t="s">
        <v>17</v>
      </c>
      <c r="E718" s="1" t="s">
        <v>24</v>
      </c>
      <c r="F718" s="2">
        <v>42386</v>
      </c>
      <c r="G718">
        <v>5308</v>
      </c>
      <c r="H718">
        <v>668.27</v>
      </c>
      <c r="I718">
        <v>502.54</v>
      </c>
      <c r="J718">
        <v>3547177.16</v>
      </c>
      <c r="K718">
        <v>2667482.3199999998</v>
      </c>
      <c r="L718">
        <v>879694.84</v>
      </c>
      <c r="M718">
        <v>2016</v>
      </c>
      <c r="N718">
        <v>1</v>
      </c>
    </row>
    <row r="719" spans="1:14" x14ac:dyDescent="0.3">
      <c r="A719" s="1" t="s">
        <v>32</v>
      </c>
      <c r="B719" s="1" t="s">
        <v>48</v>
      </c>
      <c r="C719" s="1" t="s">
        <v>21</v>
      </c>
      <c r="D719" s="1" t="s">
        <v>22</v>
      </c>
      <c r="E719" s="1" t="s">
        <v>47</v>
      </c>
      <c r="F719" s="2">
        <v>42731</v>
      </c>
      <c r="G719">
        <v>1764</v>
      </c>
      <c r="H719">
        <v>154.06</v>
      </c>
      <c r="I719">
        <v>90.93</v>
      </c>
      <c r="J719">
        <v>271761.84000000003</v>
      </c>
      <c r="K719">
        <v>160400.51999999999</v>
      </c>
      <c r="L719">
        <v>111361.32</v>
      </c>
      <c r="M719">
        <v>2016</v>
      </c>
      <c r="N719">
        <v>12</v>
      </c>
    </row>
    <row r="720" spans="1:14" x14ac:dyDescent="0.3">
      <c r="A720" s="1" t="s">
        <v>32</v>
      </c>
      <c r="B720" s="1" t="s">
        <v>83</v>
      </c>
      <c r="C720" s="1" t="s">
        <v>51</v>
      </c>
      <c r="D720" s="1" t="s">
        <v>17</v>
      </c>
      <c r="E720" s="1" t="s">
        <v>31</v>
      </c>
      <c r="F720" s="2">
        <v>41516</v>
      </c>
      <c r="G720">
        <v>7206</v>
      </c>
      <c r="H720">
        <v>47.45</v>
      </c>
      <c r="I720">
        <v>31.79</v>
      </c>
      <c r="J720">
        <v>341924.7</v>
      </c>
      <c r="K720">
        <v>229078.74</v>
      </c>
      <c r="L720">
        <v>112845.96</v>
      </c>
      <c r="M720">
        <v>2013</v>
      </c>
      <c r="N720">
        <v>8</v>
      </c>
    </row>
    <row r="721" spans="1:14" x14ac:dyDescent="0.3">
      <c r="A721" s="1" t="s">
        <v>25</v>
      </c>
      <c r="B721" s="1" t="s">
        <v>81</v>
      </c>
      <c r="C721" s="1" t="s">
        <v>49</v>
      </c>
      <c r="D721" s="1" t="s">
        <v>22</v>
      </c>
      <c r="E721" s="1" t="s">
        <v>24</v>
      </c>
      <c r="F721" s="2">
        <v>41827</v>
      </c>
      <c r="G721">
        <v>5387</v>
      </c>
      <c r="H721">
        <v>651.21</v>
      </c>
      <c r="I721">
        <v>524.96</v>
      </c>
      <c r="J721">
        <v>3508068.27</v>
      </c>
      <c r="K721">
        <v>2827959.52</v>
      </c>
      <c r="L721">
        <v>680108.75</v>
      </c>
      <c r="M721">
        <v>2014</v>
      </c>
      <c r="N721">
        <v>7</v>
      </c>
    </row>
    <row r="722" spans="1:14" x14ac:dyDescent="0.3">
      <c r="A722" s="1" t="s">
        <v>28</v>
      </c>
      <c r="B722" s="1" t="s">
        <v>129</v>
      </c>
      <c r="C722" s="1" t="s">
        <v>49</v>
      </c>
      <c r="D722" s="1" t="s">
        <v>17</v>
      </c>
      <c r="E722" s="1" t="s">
        <v>47</v>
      </c>
      <c r="F722" s="2">
        <v>41607</v>
      </c>
      <c r="G722">
        <v>2095</v>
      </c>
      <c r="H722">
        <v>651.21</v>
      </c>
      <c r="I722">
        <v>524.96</v>
      </c>
      <c r="J722">
        <v>1364284.95</v>
      </c>
      <c r="K722">
        <v>1099791.2</v>
      </c>
      <c r="L722">
        <v>264493.75</v>
      </c>
      <c r="M722">
        <v>2013</v>
      </c>
      <c r="N722">
        <v>11</v>
      </c>
    </row>
    <row r="723" spans="1:14" x14ac:dyDescent="0.3">
      <c r="A723" s="1" t="s">
        <v>14</v>
      </c>
      <c r="B723" s="1" t="s">
        <v>197</v>
      </c>
      <c r="C723" s="1" t="s">
        <v>36</v>
      </c>
      <c r="D723" s="1" t="s">
        <v>17</v>
      </c>
      <c r="E723" s="1" t="s">
        <v>24</v>
      </c>
      <c r="F723" s="2">
        <v>40572</v>
      </c>
      <c r="G723">
        <v>146</v>
      </c>
      <c r="H723">
        <v>109.28</v>
      </c>
      <c r="I723">
        <v>35.840000000000003</v>
      </c>
      <c r="J723">
        <v>15954.88</v>
      </c>
      <c r="K723">
        <v>5232.6400000000003</v>
      </c>
      <c r="L723">
        <v>10722.24</v>
      </c>
      <c r="M723">
        <v>2011</v>
      </c>
      <c r="N723">
        <v>1</v>
      </c>
    </row>
    <row r="724" spans="1:14" x14ac:dyDescent="0.3">
      <c r="A724" s="1" t="s">
        <v>25</v>
      </c>
      <c r="B724" s="1" t="s">
        <v>216</v>
      </c>
      <c r="C724" s="1" t="s">
        <v>42</v>
      </c>
      <c r="D724" s="1" t="s">
        <v>17</v>
      </c>
      <c r="E724" s="1" t="s">
        <v>47</v>
      </c>
      <c r="F724" s="2">
        <v>41591</v>
      </c>
      <c r="G724">
        <v>4390</v>
      </c>
      <c r="H724">
        <v>152.58000000000001</v>
      </c>
      <c r="I724">
        <v>97.44</v>
      </c>
      <c r="J724">
        <v>669826.19999999995</v>
      </c>
      <c r="K724">
        <v>427761.6</v>
      </c>
      <c r="L724">
        <v>242064.6</v>
      </c>
      <c r="M724">
        <v>2013</v>
      </c>
      <c r="N724">
        <v>11</v>
      </c>
    </row>
    <row r="725" spans="1:14" x14ac:dyDescent="0.3">
      <c r="A725" s="1" t="s">
        <v>32</v>
      </c>
      <c r="B725" s="1" t="s">
        <v>89</v>
      </c>
      <c r="C725" s="1" t="s">
        <v>30</v>
      </c>
      <c r="D725" s="1" t="s">
        <v>17</v>
      </c>
      <c r="E725" s="1" t="s">
        <v>24</v>
      </c>
      <c r="F725" s="2">
        <v>41008</v>
      </c>
      <c r="G725">
        <v>6705</v>
      </c>
      <c r="H725">
        <v>9.33</v>
      </c>
      <c r="I725">
        <v>6.92</v>
      </c>
      <c r="J725">
        <v>62557.65</v>
      </c>
      <c r="K725">
        <v>46398.6</v>
      </c>
      <c r="L725">
        <v>16159.05</v>
      </c>
      <c r="M725">
        <v>2012</v>
      </c>
      <c r="N725">
        <v>4</v>
      </c>
    </row>
    <row r="726" spans="1:14" x14ac:dyDescent="0.3">
      <c r="A726" s="1" t="s">
        <v>14</v>
      </c>
      <c r="B726" s="1" t="s">
        <v>96</v>
      </c>
      <c r="C726" s="1" t="s">
        <v>49</v>
      </c>
      <c r="D726" s="1" t="s">
        <v>22</v>
      </c>
      <c r="E726" s="1" t="s">
        <v>31</v>
      </c>
      <c r="F726" s="2">
        <v>41088</v>
      </c>
      <c r="G726">
        <v>1004</v>
      </c>
      <c r="H726">
        <v>651.21</v>
      </c>
      <c r="I726">
        <v>524.96</v>
      </c>
      <c r="J726">
        <v>653814.84</v>
      </c>
      <c r="K726">
        <v>527059.84</v>
      </c>
      <c r="L726">
        <v>126755</v>
      </c>
      <c r="M726">
        <v>2012</v>
      </c>
      <c r="N726">
        <v>6</v>
      </c>
    </row>
    <row r="727" spans="1:14" x14ac:dyDescent="0.3">
      <c r="A727" s="1" t="s">
        <v>28</v>
      </c>
      <c r="B727" s="1" t="s">
        <v>170</v>
      </c>
      <c r="C727" s="1" t="s">
        <v>36</v>
      </c>
      <c r="D727" s="1" t="s">
        <v>22</v>
      </c>
      <c r="E727" s="1" t="s">
        <v>31</v>
      </c>
      <c r="F727" s="2">
        <v>40337</v>
      </c>
      <c r="G727">
        <v>8228</v>
      </c>
      <c r="H727">
        <v>109.28</v>
      </c>
      <c r="I727">
        <v>35.840000000000003</v>
      </c>
      <c r="J727">
        <v>899155.84</v>
      </c>
      <c r="K727">
        <v>294891.52000000002</v>
      </c>
      <c r="L727">
        <v>604264.31999999995</v>
      </c>
      <c r="M727">
        <v>2010</v>
      </c>
      <c r="N727">
        <v>6</v>
      </c>
    </row>
    <row r="728" spans="1:14" x14ac:dyDescent="0.3">
      <c r="A728" s="1" t="s">
        <v>14</v>
      </c>
      <c r="B728" s="1" t="s">
        <v>122</v>
      </c>
      <c r="C728" s="1" t="s">
        <v>49</v>
      </c>
      <c r="D728" s="1" t="s">
        <v>22</v>
      </c>
      <c r="E728" s="1" t="s">
        <v>18</v>
      </c>
      <c r="F728" s="2">
        <v>40413</v>
      </c>
      <c r="G728">
        <v>1352</v>
      </c>
      <c r="H728">
        <v>651.21</v>
      </c>
      <c r="I728">
        <v>524.96</v>
      </c>
      <c r="J728">
        <v>880435.92</v>
      </c>
      <c r="K728">
        <v>709745.92</v>
      </c>
      <c r="L728">
        <v>170690</v>
      </c>
      <c r="M728">
        <v>2010</v>
      </c>
      <c r="N728">
        <v>8</v>
      </c>
    </row>
    <row r="729" spans="1:14" x14ac:dyDescent="0.3">
      <c r="A729" s="1" t="s">
        <v>14</v>
      </c>
      <c r="B729" s="1" t="s">
        <v>158</v>
      </c>
      <c r="C729" s="1" t="s">
        <v>42</v>
      </c>
      <c r="D729" s="1" t="s">
        <v>17</v>
      </c>
      <c r="E729" s="1" t="s">
        <v>31</v>
      </c>
      <c r="F729" s="2">
        <v>41984</v>
      </c>
      <c r="G729">
        <v>379</v>
      </c>
      <c r="H729">
        <v>152.58000000000001</v>
      </c>
      <c r="I729">
        <v>97.44</v>
      </c>
      <c r="J729">
        <v>57827.82</v>
      </c>
      <c r="K729">
        <v>36929.760000000002</v>
      </c>
      <c r="L729">
        <v>20898.060000000001</v>
      </c>
      <c r="M729">
        <v>2014</v>
      </c>
      <c r="N729">
        <v>12</v>
      </c>
    </row>
    <row r="730" spans="1:14" x14ac:dyDescent="0.3">
      <c r="A730" s="1" t="s">
        <v>14</v>
      </c>
      <c r="B730" s="1" t="s">
        <v>120</v>
      </c>
      <c r="C730" s="1" t="s">
        <v>36</v>
      </c>
      <c r="D730" s="1" t="s">
        <v>22</v>
      </c>
      <c r="E730" s="1" t="s">
        <v>24</v>
      </c>
      <c r="F730" s="2">
        <v>40570</v>
      </c>
      <c r="G730">
        <v>7347</v>
      </c>
      <c r="H730">
        <v>109.28</v>
      </c>
      <c r="I730">
        <v>35.840000000000003</v>
      </c>
      <c r="J730">
        <v>802880.16</v>
      </c>
      <c r="K730">
        <v>263316.47999999998</v>
      </c>
      <c r="L730">
        <v>539563.68000000005</v>
      </c>
      <c r="M730">
        <v>2011</v>
      </c>
      <c r="N730">
        <v>1</v>
      </c>
    </row>
    <row r="731" spans="1:14" x14ac:dyDescent="0.3">
      <c r="A731" s="1" t="s">
        <v>14</v>
      </c>
      <c r="B731" s="1" t="s">
        <v>207</v>
      </c>
      <c r="C731" s="1" t="s">
        <v>57</v>
      </c>
      <c r="D731" s="1" t="s">
        <v>17</v>
      </c>
      <c r="E731" s="1" t="s">
        <v>24</v>
      </c>
      <c r="F731" s="2">
        <v>41766</v>
      </c>
      <c r="G731">
        <v>1322</v>
      </c>
      <c r="H731">
        <v>81.73</v>
      </c>
      <c r="I731">
        <v>56.67</v>
      </c>
      <c r="J731">
        <v>108047.06</v>
      </c>
      <c r="K731">
        <v>74917.740000000005</v>
      </c>
      <c r="L731">
        <v>33129.32</v>
      </c>
      <c r="M731">
        <v>2014</v>
      </c>
      <c r="N731">
        <v>5</v>
      </c>
    </row>
    <row r="732" spans="1:14" x14ac:dyDescent="0.3">
      <c r="A732" s="1" t="s">
        <v>39</v>
      </c>
      <c r="B732" s="1" t="s">
        <v>154</v>
      </c>
      <c r="C732" s="1" t="s">
        <v>27</v>
      </c>
      <c r="D732" s="1" t="s">
        <v>17</v>
      </c>
      <c r="E732" s="1" t="s">
        <v>24</v>
      </c>
      <c r="F732" s="2">
        <v>40490</v>
      </c>
      <c r="G732">
        <v>3404</v>
      </c>
      <c r="H732">
        <v>205.7</v>
      </c>
      <c r="I732">
        <v>117.11</v>
      </c>
      <c r="J732">
        <v>700202.8</v>
      </c>
      <c r="K732">
        <v>398642.44</v>
      </c>
      <c r="L732">
        <v>301560.36</v>
      </c>
      <c r="M732">
        <v>2010</v>
      </c>
      <c r="N732">
        <v>11</v>
      </c>
    </row>
    <row r="733" spans="1:14" x14ac:dyDescent="0.3">
      <c r="A733" s="1" t="s">
        <v>37</v>
      </c>
      <c r="B733" s="1" t="s">
        <v>180</v>
      </c>
      <c r="C733" s="1" t="s">
        <v>30</v>
      </c>
      <c r="D733" s="1" t="s">
        <v>22</v>
      </c>
      <c r="E733" s="1" t="s">
        <v>18</v>
      </c>
      <c r="F733" s="2">
        <v>41728</v>
      </c>
      <c r="G733">
        <v>1721</v>
      </c>
      <c r="H733">
        <v>9.33</v>
      </c>
      <c r="I733">
        <v>6.92</v>
      </c>
      <c r="J733">
        <v>16056.93</v>
      </c>
      <c r="K733">
        <v>11909.32</v>
      </c>
      <c r="L733">
        <v>4147.6099999999997</v>
      </c>
      <c r="M733">
        <v>2014</v>
      </c>
      <c r="N733">
        <v>3</v>
      </c>
    </row>
    <row r="734" spans="1:14" x14ac:dyDescent="0.3">
      <c r="A734" s="1" t="s">
        <v>14</v>
      </c>
      <c r="B734" s="1" t="s">
        <v>210</v>
      </c>
      <c r="C734" s="1" t="s">
        <v>36</v>
      </c>
      <c r="D734" s="1" t="s">
        <v>17</v>
      </c>
      <c r="E734" s="1" t="s">
        <v>24</v>
      </c>
      <c r="F734" s="2">
        <v>42560</v>
      </c>
      <c r="G734">
        <v>6436</v>
      </c>
      <c r="H734">
        <v>109.28</v>
      </c>
      <c r="I734">
        <v>35.840000000000003</v>
      </c>
      <c r="J734">
        <v>703326.08</v>
      </c>
      <c r="K734">
        <v>230666.23999999999</v>
      </c>
      <c r="L734">
        <v>472659.84</v>
      </c>
      <c r="M734">
        <v>2016</v>
      </c>
      <c r="N734">
        <v>7</v>
      </c>
    </row>
    <row r="735" spans="1:14" x14ac:dyDescent="0.3">
      <c r="A735" s="1" t="s">
        <v>14</v>
      </c>
      <c r="B735" s="1" t="s">
        <v>115</v>
      </c>
      <c r="C735" s="1" t="s">
        <v>60</v>
      </c>
      <c r="D735" s="1" t="s">
        <v>22</v>
      </c>
      <c r="E735" s="1" t="s">
        <v>47</v>
      </c>
      <c r="F735" s="2">
        <v>41835</v>
      </c>
      <c r="G735">
        <v>4741</v>
      </c>
      <c r="H735">
        <v>421.89</v>
      </c>
      <c r="I735">
        <v>364.69</v>
      </c>
      <c r="J735">
        <v>2000180.49</v>
      </c>
      <c r="K735">
        <v>1728995.29</v>
      </c>
      <c r="L735">
        <v>271185.2</v>
      </c>
      <c r="M735">
        <v>2014</v>
      </c>
      <c r="N735">
        <v>7</v>
      </c>
    </row>
    <row r="736" spans="1:14" x14ac:dyDescent="0.3">
      <c r="A736" s="1" t="s">
        <v>39</v>
      </c>
      <c r="B736" s="1" t="s">
        <v>124</v>
      </c>
      <c r="C736" s="1" t="s">
        <v>51</v>
      </c>
      <c r="D736" s="1" t="s">
        <v>17</v>
      </c>
      <c r="E736" s="1" t="s">
        <v>31</v>
      </c>
      <c r="F736" s="2">
        <v>41561</v>
      </c>
      <c r="G736">
        <v>5859</v>
      </c>
      <c r="H736">
        <v>47.45</v>
      </c>
      <c r="I736">
        <v>31.79</v>
      </c>
      <c r="J736">
        <v>278009.55</v>
      </c>
      <c r="K736">
        <v>186257.61</v>
      </c>
      <c r="L736">
        <v>91751.94</v>
      </c>
      <c r="M736">
        <v>2013</v>
      </c>
      <c r="N736">
        <v>10</v>
      </c>
    </row>
    <row r="737" spans="1:14" x14ac:dyDescent="0.3">
      <c r="A737" s="1" t="s">
        <v>14</v>
      </c>
      <c r="B737" s="1" t="s">
        <v>122</v>
      </c>
      <c r="C737" s="1" t="s">
        <v>42</v>
      </c>
      <c r="D737" s="1" t="s">
        <v>17</v>
      </c>
      <c r="E737" s="1" t="s">
        <v>24</v>
      </c>
      <c r="F737" s="2">
        <v>42748</v>
      </c>
      <c r="G737">
        <v>6045</v>
      </c>
      <c r="H737">
        <v>152.58000000000001</v>
      </c>
      <c r="I737">
        <v>97.44</v>
      </c>
      <c r="J737">
        <v>922346.1</v>
      </c>
      <c r="K737">
        <v>589024.80000000005</v>
      </c>
      <c r="L737">
        <v>333321.3</v>
      </c>
      <c r="M737">
        <v>2017</v>
      </c>
      <c r="N737">
        <v>1</v>
      </c>
    </row>
    <row r="738" spans="1:14" x14ac:dyDescent="0.3">
      <c r="A738" s="1" t="s">
        <v>32</v>
      </c>
      <c r="B738" s="1" t="s">
        <v>171</v>
      </c>
      <c r="C738" s="1" t="s">
        <v>60</v>
      </c>
      <c r="D738" s="1" t="s">
        <v>22</v>
      </c>
      <c r="E738" s="1" t="s">
        <v>24</v>
      </c>
      <c r="F738" s="2">
        <v>41265</v>
      </c>
      <c r="G738">
        <v>3585</v>
      </c>
      <c r="H738">
        <v>421.89</v>
      </c>
      <c r="I738">
        <v>364.69</v>
      </c>
      <c r="J738">
        <v>1512475.65</v>
      </c>
      <c r="K738">
        <v>1307413.6499999999</v>
      </c>
      <c r="L738">
        <v>205062</v>
      </c>
      <c r="M738">
        <v>2012</v>
      </c>
      <c r="N738">
        <v>12</v>
      </c>
    </row>
    <row r="739" spans="1:14" x14ac:dyDescent="0.3">
      <c r="A739" s="1" t="s">
        <v>39</v>
      </c>
      <c r="B739" s="1" t="s">
        <v>195</v>
      </c>
      <c r="C739" s="1" t="s">
        <v>57</v>
      </c>
      <c r="D739" s="1" t="s">
        <v>22</v>
      </c>
      <c r="E739" s="1" t="s">
        <v>24</v>
      </c>
      <c r="F739" s="2">
        <v>40284</v>
      </c>
      <c r="G739">
        <v>3797</v>
      </c>
      <c r="H739">
        <v>81.73</v>
      </c>
      <c r="I739">
        <v>56.67</v>
      </c>
      <c r="J739">
        <v>310328.81</v>
      </c>
      <c r="K739">
        <v>215175.99</v>
      </c>
      <c r="L739">
        <v>95152.82</v>
      </c>
      <c r="M739">
        <v>2010</v>
      </c>
      <c r="N739">
        <v>4</v>
      </c>
    </row>
    <row r="740" spans="1:14" x14ac:dyDescent="0.3">
      <c r="A740" s="1" t="s">
        <v>32</v>
      </c>
      <c r="B740" s="1" t="s">
        <v>85</v>
      </c>
      <c r="C740" s="1" t="s">
        <v>16</v>
      </c>
      <c r="D740" s="1" t="s">
        <v>17</v>
      </c>
      <c r="E740" s="1" t="s">
        <v>24</v>
      </c>
      <c r="F740" s="2">
        <v>40601</v>
      </c>
      <c r="G740">
        <v>4029</v>
      </c>
      <c r="H740">
        <v>437.2</v>
      </c>
      <c r="I740">
        <v>263.33</v>
      </c>
      <c r="J740">
        <v>1761478.8</v>
      </c>
      <c r="K740">
        <v>1060956.57</v>
      </c>
      <c r="L740">
        <v>700522.23</v>
      </c>
      <c r="M740">
        <v>2011</v>
      </c>
      <c r="N740">
        <v>2</v>
      </c>
    </row>
    <row r="741" spans="1:14" x14ac:dyDescent="0.3">
      <c r="A741" s="1" t="s">
        <v>32</v>
      </c>
      <c r="B741" s="1" t="s">
        <v>128</v>
      </c>
      <c r="C741" s="1" t="s">
        <v>36</v>
      </c>
      <c r="D741" s="1" t="s">
        <v>17</v>
      </c>
      <c r="E741" s="1" t="s">
        <v>24</v>
      </c>
      <c r="F741" s="2">
        <v>42018</v>
      </c>
      <c r="G741">
        <v>8661</v>
      </c>
      <c r="H741">
        <v>109.28</v>
      </c>
      <c r="I741">
        <v>35.840000000000003</v>
      </c>
      <c r="J741">
        <v>946474.08</v>
      </c>
      <c r="K741">
        <v>310410.23999999999</v>
      </c>
      <c r="L741">
        <v>636063.84</v>
      </c>
      <c r="M741">
        <v>2015</v>
      </c>
      <c r="N741">
        <v>1</v>
      </c>
    </row>
    <row r="742" spans="1:14" x14ac:dyDescent="0.3">
      <c r="A742" s="1" t="s">
        <v>37</v>
      </c>
      <c r="B742" s="1" t="s">
        <v>217</v>
      </c>
      <c r="C742" s="1" t="s">
        <v>21</v>
      </c>
      <c r="D742" s="1" t="s">
        <v>17</v>
      </c>
      <c r="E742" s="1" t="s">
        <v>24</v>
      </c>
      <c r="F742" s="2">
        <v>41959</v>
      </c>
      <c r="G742">
        <v>4105</v>
      </c>
      <c r="H742">
        <v>154.06</v>
      </c>
      <c r="I742">
        <v>90.93</v>
      </c>
      <c r="J742">
        <v>632416.30000000005</v>
      </c>
      <c r="K742">
        <v>373267.65</v>
      </c>
      <c r="L742">
        <v>259148.65</v>
      </c>
      <c r="M742">
        <v>2014</v>
      </c>
      <c r="N742">
        <v>11</v>
      </c>
    </row>
    <row r="743" spans="1:14" x14ac:dyDescent="0.3">
      <c r="A743" s="1" t="s">
        <v>39</v>
      </c>
      <c r="B743" s="1" t="s">
        <v>112</v>
      </c>
      <c r="C743" s="1" t="s">
        <v>16</v>
      </c>
      <c r="D743" s="1" t="s">
        <v>22</v>
      </c>
      <c r="E743" s="1" t="s">
        <v>31</v>
      </c>
      <c r="F743" s="2">
        <v>42386</v>
      </c>
      <c r="G743">
        <v>3803</v>
      </c>
      <c r="H743">
        <v>437.2</v>
      </c>
      <c r="I743">
        <v>263.33</v>
      </c>
      <c r="J743">
        <v>1662671.6</v>
      </c>
      <c r="K743">
        <v>1001443.99</v>
      </c>
      <c r="L743">
        <v>661227.61</v>
      </c>
      <c r="M743">
        <v>2016</v>
      </c>
      <c r="N743">
        <v>1</v>
      </c>
    </row>
    <row r="744" spans="1:14" x14ac:dyDescent="0.3">
      <c r="A744" s="1" t="s">
        <v>39</v>
      </c>
      <c r="B744" s="1" t="s">
        <v>124</v>
      </c>
      <c r="C744" s="1" t="s">
        <v>27</v>
      </c>
      <c r="D744" s="1" t="s">
        <v>22</v>
      </c>
      <c r="E744" s="1" t="s">
        <v>47</v>
      </c>
      <c r="F744" s="2">
        <v>42884</v>
      </c>
      <c r="G744">
        <v>3227</v>
      </c>
      <c r="H744">
        <v>205.7</v>
      </c>
      <c r="I744">
        <v>117.11</v>
      </c>
      <c r="J744">
        <v>663793.9</v>
      </c>
      <c r="K744">
        <v>377913.97</v>
      </c>
      <c r="L744">
        <v>285879.93</v>
      </c>
      <c r="M744">
        <v>2017</v>
      </c>
      <c r="N744">
        <v>5</v>
      </c>
    </row>
    <row r="745" spans="1:14" x14ac:dyDescent="0.3">
      <c r="A745" s="1" t="s">
        <v>32</v>
      </c>
      <c r="B745" s="1" t="s">
        <v>55</v>
      </c>
      <c r="C745" s="1" t="s">
        <v>30</v>
      </c>
      <c r="D745" s="1" t="s">
        <v>22</v>
      </c>
      <c r="E745" s="1" t="s">
        <v>31</v>
      </c>
      <c r="F745" s="2">
        <v>42045</v>
      </c>
      <c r="G745">
        <v>4884</v>
      </c>
      <c r="H745">
        <v>9.33</v>
      </c>
      <c r="I745">
        <v>6.92</v>
      </c>
      <c r="J745">
        <v>45567.72</v>
      </c>
      <c r="K745">
        <v>33797.279999999999</v>
      </c>
      <c r="L745">
        <v>11770.44</v>
      </c>
      <c r="M745">
        <v>2015</v>
      </c>
      <c r="N745">
        <v>2</v>
      </c>
    </row>
    <row r="746" spans="1:14" x14ac:dyDescent="0.3">
      <c r="A746" s="1" t="s">
        <v>28</v>
      </c>
      <c r="B746" s="1" t="s">
        <v>91</v>
      </c>
      <c r="C746" s="1" t="s">
        <v>49</v>
      </c>
      <c r="D746" s="1" t="s">
        <v>17</v>
      </c>
      <c r="E746" s="1" t="s">
        <v>18</v>
      </c>
      <c r="F746" s="2">
        <v>41616</v>
      </c>
      <c r="G746">
        <v>3309</v>
      </c>
      <c r="H746">
        <v>651.21</v>
      </c>
      <c r="I746">
        <v>524.96</v>
      </c>
      <c r="J746">
        <v>2154853.89</v>
      </c>
      <c r="K746">
        <v>1737092.64</v>
      </c>
      <c r="L746">
        <v>417761.25</v>
      </c>
      <c r="M746">
        <v>2013</v>
      </c>
      <c r="N746">
        <v>12</v>
      </c>
    </row>
    <row r="747" spans="1:14" x14ac:dyDescent="0.3">
      <c r="A747" s="1" t="s">
        <v>37</v>
      </c>
      <c r="B747" s="1" t="s">
        <v>219</v>
      </c>
      <c r="C747" s="1" t="s">
        <v>49</v>
      </c>
      <c r="D747" s="1" t="s">
        <v>17</v>
      </c>
      <c r="E747" s="1" t="s">
        <v>31</v>
      </c>
      <c r="F747" s="2">
        <v>42348</v>
      </c>
      <c r="G747">
        <v>70</v>
      </c>
      <c r="H747">
        <v>651.21</v>
      </c>
      <c r="I747">
        <v>524.96</v>
      </c>
      <c r="J747">
        <v>45584.7</v>
      </c>
      <c r="K747">
        <v>36747.199999999997</v>
      </c>
      <c r="L747">
        <v>8837.5</v>
      </c>
      <c r="M747">
        <v>2015</v>
      </c>
      <c r="N747">
        <v>12</v>
      </c>
    </row>
    <row r="748" spans="1:14" x14ac:dyDescent="0.3">
      <c r="A748" s="1" t="s">
        <v>28</v>
      </c>
      <c r="B748" s="1" t="s">
        <v>117</v>
      </c>
      <c r="C748" s="1" t="s">
        <v>51</v>
      </c>
      <c r="D748" s="1" t="s">
        <v>17</v>
      </c>
      <c r="E748" s="1" t="s">
        <v>47</v>
      </c>
      <c r="F748" s="2">
        <v>42617</v>
      </c>
      <c r="G748">
        <v>8766</v>
      </c>
      <c r="H748">
        <v>47.45</v>
      </c>
      <c r="I748">
        <v>31.79</v>
      </c>
      <c r="J748">
        <v>415946.7</v>
      </c>
      <c r="K748">
        <v>278671.14</v>
      </c>
      <c r="L748">
        <v>137275.56</v>
      </c>
      <c r="M748">
        <v>2016</v>
      </c>
      <c r="N748">
        <v>9</v>
      </c>
    </row>
    <row r="749" spans="1:14" x14ac:dyDescent="0.3">
      <c r="A749" s="1" t="s">
        <v>28</v>
      </c>
      <c r="B749" s="1" t="s">
        <v>52</v>
      </c>
      <c r="C749" s="1" t="s">
        <v>57</v>
      </c>
      <c r="D749" s="1" t="s">
        <v>17</v>
      </c>
      <c r="E749" s="1" t="s">
        <v>47</v>
      </c>
      <c r="F749" s="2">
        <v>42570</v>
      </c>
      <c r="G749">
        <v>25</v>
      </c>
      <c r="H749">
        <v>81.73</v>
      </c>
      <c r="I749">
        <v>56.67</v>
      </c>
      <c r="J749">
        <v>2043.25</v>
      </c>
      <c r="K749">
        <v>1416.75</v>
      </c>
      <c r="L749">
        <v>626.5</v>
      </c>
      <c r="M749">
        <v>2016</v>
      </c>
      <c r="N749">
        <v>7</v>
      </c>
    </row>
    <row r="750" spans="1:14" x14ac:dyDescent="0.3">
      <c r="A750" s="1" t="s">
        <v>37</v>
      </c>
      <c r="B750" s="1" t="s">
        <v>219</v>
      </c>
      <c r="C750" s="1" t="s">
        <v>51</v>
      </c>
      <c r="D750" s="1" t="s">
        <v>17</v>
      </c>
      <c r="E750" s="1" t="s">
        <v>24</v>
      </c>
      <c r="F750" s="2">
        <v>42744</v>
      </c>
      <c r="G750">
        <v>6510</v>
      </c>
      <c r="H750">
        <v>47.45</v>
      </c>
      <c r="I750">
        <v>31.79</v>
      </c>
      <c r="J750">
        <v>308899.5</v>
      </c>
      <c r="K750">
        <v>206952.9</v>
      </c>
      <c r="L750">
        <v>101946.6</v>
      </c>
      <c r="M750">
        <v>2017</v>
      </c>
      <c r="N750">
        <v>1</v>
      </c>
    </row>
    <row r="751" spans="1:14" x14ac:dyDescent="0.3">
      <c r="A751" s="1" t="s">
        <v>32</v>
      </c>
      <c r="B751" s="1" t="s">
        <v>43</v>
      </c>
      <c r="C751" s="1" t="s">
        <v>57</v>
      </c>
      <c r="D751" s="1" t="s">
        <v>17</v>
      </c>
      <c r="E751" s="1" t="s">
        <v>31</v>
      </c>
      <c r="F751" s="2">
        <v>42679</v>
      </c>
      <c r="G751">
        <v>7913</v>
      </c>
      <c r="H751">
        <v>81.73</v>
      </c>
      <c r="I751">
        <v>56.67</v>
      </c>
      <c r="J751">
        <v>646729.49</v>
      </c>
      <c r="K751">
        <v>448429.71</v>
      </c>
      <c r="L751">
        <v>198299.78</v>
      </c>
      <c r="M751">
        <v>2016</v>
      </c>
      <c r="N751">
        <v>11</v>
      </c>
    </row>
    <row r="752" spans="1:14" x14ac:dyDescent="0.3">
      <c r="A752" s="1" t="s">
        <v>32</v>
      </c>
      <c r="B752" s="1" t="s">
        <v>200</v>
      </c>
      <c r="C752" s="1" t="s">
        <v>36</v>
      </c>
      <c r="D752" s="1" t="s">
        <v>22</v>
      </c>
      <c r="E752" s="1" t="s">
        <v>47</v>
      </c>
      <c r="F752" s="2">
        <v>42308</v>
      </c>
      <c r="G752">
        <v>5957</v>
      </c>
      <c r="H752">
        <v>109.28</v>
      </c>
      <c r="I752">
        <v>35.840000000000003</v>
      </c>
      <c r="J752">
        <v>650980.96</v>
      </c>
      <c r="K752">
        <v>213498.88</v>
      </c>
      <c r="L752">
        <v>437482.08</v>
      </c>
      <c r="M752">
        <v>2015</v>
      </c>
      <c r="N752">
        <v>10</v>
      </c>
    </row>
    <row r="753" spans="1:14" x14ac:dyDescent="0.3">
      <c r="A753" s="1" t="s">
        <v>28</v>
      </c>
      <c r="B753" s="1" t="s">
        <v>153</v>
      </c>
      <c r="C753" s="1" t="s">
        <v>51</v>
      </c>
      <c r="D753" s="1" t="s">
        <v>22</v>
      </c>
      <c r="E753" s="1" t="s">
        <v>47</v>
      </c>
      <c r="F753" s="2">
        <v>40568</v>
      </c>
      <c r="G753">
        <v>9397</v>
      </c>
      <c r="H753">
        <v>47.45</v>
      </c>
      <c r="I753">
        <v>31.79</v>
      </c>
      <c r="J753">
        <v>445887.65</v>
      </c>
      <c r="K753">
        <v>298730.63</v>
      </c>
      <c r="L753">
        <v>147157.01999999999</v>
      </c>
      <c r="M753">
        <v>2011</v>
      </c>
      <c r="N753">
        <v>1</v>
      </c>
    </row>
    <row r="754" spans="1:14" x14ac:dyDescent="0.3">
      <c r="A754" s="1" t="s">
        <v>32</v>
      </c>
      <c r="B754" s="1" t="s">
        <v>136</v>
      </c>
      <c r="C754" s="1" t="s">
        <v>16</v>
      </c>
      <c r="D754" s="1" t="s">
        <v>17</v>
      </c>
      <c r="E754" s="1" t="s">
        <v>24</v>
      </c>
      <c r="F754" s="2">
        <v>42316</v>
      </c>
      <c r="G754">
        <v>9020</v>
      </c>
      <c r="H754">
        <v>437.2</v>
      </c>
      <c r="I754">
        <v>263.33</v>
      </c>
      <c r="J754">
        <v>3943544</v>
      </c>
      <c r="K754">
        <v>2375236.6</v>
      </c>
      <c r="L754">
        <v>1568307.4</v>
      </c>
      <c r="M754">
        <v>2015</v>
      </c>
      <c r="N754">
        <v>11</v>
      </c>
    </row>
    <row r="755" spans="1:14" x14ac:dyDescent="0.3">
      <c r="A755" s="1" t="s">
        <v>19</v>
      </c>
      <c r="B755" s="1" t="s">
        <v>50</v>
      </c>
      <c r="C755" s="1" t="s">
        <v>42</v>
      </c>
      <c r="D755" s="1" t="s">
        <v>17</v>
      </c>
      <c r="E755" s="1" t="s">
        <v>47</v>
      </c>
      <c r="F755" s="2">
        <v>40353</v>
      </c>
      <c r="G755">
        <v>2643</v>
      </c>
      <c r="H755">
        <v>152.58000000000001</v>
      </c>
      <c r="I755">
        <v>97.44</v>
      </c>
      <c r="J755">
        <v>403268.94</v>
      </c>
      <c r="K755">
        <v>257533.92</v>
      </c>
      <c r="L755">
        <v>145735.01999999999</v>
      </c>
      <c r="M755">
        <v>2010</v>
      </c>
      <c r="N755">
        <v>6</v>
      </c>
    </row>
    <row r="756" spans="1:14" x14ac:dyDescent="0.3">
      <c r="A756" s="1" t="s">
        <v>14</v>
      </c>
      <c r="B756" s="1" t="s">
        <v>99</v>
      </c>
      <c r="C756" s="1" t="s">
        <v>51</v>
      </c>
      <c r="D756" s="1" t="s">
        <v>22</v>
      </c>
      <c r="E756" s="1" t="s">
        <v>47</v>
      </c>
      <c r="F756" s="2">
        <v>41697</v>
      </c>
      <c r="G756">
        <v>114</v>
      </c>
      <c r="H756">
        <v>47.45</v>
      </c>
      <c r="I756">
        <v>31.79</v>
      </c>
      <c r="J756">
        <v>5409.3</v>
      </c>
      <c r="K756">
        <v>3624.06</v>
      </c>
      <c r="L756">
        <v>1785.24</v>
      </c>
      <c r="M756">
        <v>2014</v>
      </c>
      <c r="N756">
        <v>2</v>
      </c>
    </row>
    <row r="757" spans="1:14" x14ac:dyDescent="0.3">
      <c r="A757" s="1" t="s">
        <v>25</v>
      </c>
      <c r="B757" s="1" t="s">
        <v>82</v>
      </c>
      <c r="C757" s="1" t="s">
        <v>60</v>
      </c>
      <c r="D757" s="1" t="s">
        <v>17</v>
      </c>
      <c r="E757" s="1" t="s">
        <v>31</v>
      </c>
      <c r="F757" s="2">
        <v>41310</v>
      </c>
      <c r="G757">
        <v>8313</v>
      </c>
      <c r="H757">
        <v>421.89</v>
      </c>
      <c r="I757">
        <v>364.69</v>
      </c>
      <c r="J757">
        <v>3507171.57</v>
      </c>
      <c r="K757">
        <v>3031667.97</v>
      </c>
      <c r="L757">
        <v>475503.6</v>
      </c>
      <c r="M757">
        <v>2013</v>
      </c>
      <c r="N757">
        <v>2</v>
      </c>
    </row>
    <row r="758" spans="1:14" x14ac:dyDescent="0.3">
      <c r="A758" s="1" t="s">
        <v>37</v>
      </c>
      <c r="B758" s="1" t="s">
        <v>201</v>
      </c>
      <c r="C758" s="1" t="s">
        <v>21</v>
      </c>
      <c r="D758" s="1" t="s">
        <v>22</v>
      </c>
      <c r="E758" s="1" t="s">
        <v>31</v>
      </c>
      <c r="F758" s="2">
        <v>42840</v>
      </c>
      <c r="G758">
        <v>6152</v>
      </c>
      <c r="H758">
        <v>154.06</v>
      </c>
      <c r="I758">
        <v>90.93</v>
      </c>
      <c r="J758">
        <v>947777.12</v>
      </c>
      <c r="K758">
        <v>559401.36</v>
      </c>
      <c r="L758">
        <v>388375.76</v>
      </c>
      <c r="M758">
        <v>2017</v>
      </c>
      <c r="N758">
        <v>4</v>
      </c>
    </row>
    <row r="759" spans="1:14" x14ac:dyDescent="0.3">
      <c r="A759" s="1" t="s">
        <v>37</v>
      </c>
      <c r="B759" s="1" t="s">
        <v>159</v>
      </c>
      <c r="C759" s="1" t="s">
        <v>60</v>
      </c>
      <c r="D759" s="1" t="s">
        <v>22</v>
      </c>
      <c r="E759" s="1" t="s">
        <v>47</v>
      </c>
      <c r="F759" s="2">
        <v>40642</v>
      </c>
      <c r="G759">
        <v>9572</v>
      </c>
      <c r="H759">
        <v>421.89</v>
      </c>
      <c r="I759">
        <v>364.69</v>
      </c>
      <c r="J759">
        <v>4038331.08</v>
      </c>
      <c r="K759">
        <v>3490812.68</v>
      </c>
      <c r="L759">
        <v>547518.4</v>
      </c>
      <c r="M759">
        <v>2011</v>
      </c>
      <c r="N759">
        <v>4</v>
      </c>
    </row>
    <row r="760" spans="1:14" x14ac:dyDescent="0.3">
      <c r="A760" s="1" t="s">
        <v>28</v>
      </c>
      <c r="B760" s="1" t="s">
        <v>183</v>
      </c>
      <c r="C760" s="1" t="s">
        <v>57</v>
      </c>
      <c r="D760" s="1" t="s">
        <v>22</v>
      </c>
      <c r="E760" s="1" t="s">
        <v>31</v>
      </c>
      <c r="F760" s="2">
        <v>40525</v>
      </c>
      <c r="G760">
        <v>6548</v>
      </c>
      <c r="H760">
        <v>81.73</v>
      </c>
      <c r="I760">
        <v>56.67</v>
      </c>
      <c r="J760">
        <v>535168.04</v>
      </c>
      <c r="K760">
        <v>371075.16</v>
      </c>
      <c r="L760">
        <v>164092.88</v>
      </c>
      <c r="M760">
        <v>2010</v>
      </c>
      <c r="N760">
        <v>12</v>
      </c>
    </row>
    <row r="761" spans="1:14" x14ac:dyDescent="0.3">
      <c r="A761" s="1" t="s">
        <v>25</v>
      </c>
      <c r="B761" s="1" t="s">
        <v>75</v>
      </c>
      <c r="C761" s="1" t="s">
        <v>60</v>
      </c>
      <c r="D761" s="1" t="s">
        <v>22</v>
      </c>
      <c r="E761" s="1" t="s">
        <v>24</v>
      </c>
      <c r="F761" s="2">
        <v>41772</v>
      </c>
      <c r="G761">
        <v>2085</v>
      </c>
      <c r="H761">
        <v>421.89</v>
      </c>
      <c r="I761">
        <v>364.69</v>
      </c>
      <c r="J761">
        <v>879640.65</v>
      </c>
      <c r="K761">
        <v>760378.65</v>
      </c>
      <c r="L761">
        <v>119262</v>
      </c>
      <c r="M761">
        <v>2014</v>
      </c>
      <c r="N761">
        <v>5</v>
      </c>
    </row>
    <row r="762" spans="1:14" x14ac:dyDescent="0.3">
      <c r="A762" s="1" t="s">
        <v>37</v>
      </c>
      <c r="B762" s="1" t="s">
        <v>63</v>
      </c>
      <c r="C762" s="1" t="s">
        <v>57</v>
      </c>
      <c r="D762" s="1" t="s">
        <v>17</v>
      </c>
      <c r="E762" s="1" t="s">
        <v>47</v>
      </c>
      <c r="F762" s="2">
        <v>41290</v>
      </c>
      <c r="G762">
        <v>3217</v>
      </c>
      <c r="H762">
        <v>81.73</v>
      </c>
      <c r="I762">
        <v>56.67</v>
      </c>
      <c r="J762">
        <v>262925.40999999997</v>
      </c>
      <c r="K762">
        <v>182307.39</v>
      </c>
      <c r="L762">
        <v>80618.02</v>
      </c>
      <c r="M762">
        <v>2013</v>
      </c>
      <c r="N762">
        <v>1</v>
      </c>
    </row>
    <row r="763" spans="1:14" x14ac:dyDescent="0.3">
      <c r="A763" s="1" t="s">
        <v>28</v>
      </c>
      <c r="B763" s="1" t="s">
        <v>97</v>
      </c>
      <c r="C763" s="1" t="s">
        <v>44</v>
      </c>
      <c r="D763" s="1" t="s">
        <v>17</v>
      </c>
      <c r="E763" s="1" t="s">
        <v>31</v>
      </c>
      <c r="F763" s="2">
        <v>40521</v>
      </c>
      <c r="G763">
        <v>4014</v>
      </c>
      <c r="H763">
        <v>668.27</v>
      </c>
      <c r="I763">
        <v>502.54</v>
      </c>
      <c r="J763">
        <v>2682435.7799999998</v>
      </c>
      <c r="K763">
        <v>2017195.56</v>
      </c>
      <c r="L763">
        <v>665240.22</v>
      </c>
      <c r="M763">
        <v>2010</v>
      </c>
      <c r="N763">
        <v>12</v>
      </c>
    </row>
    <row r="764" spans="1:14" x14ac:dyDescent="0.3">
      <c r="A764" s="1" t="s">
        <v>25</v>
      </c>
      <c r="B764" s="1" t="s">
        <v>203</v>
      </c>
      <c r="C764" s="1" t="s">
        <v>23</v>
      </c>
      <c r="D764" s="1" t="s">
        <v>22</v>
      </c>
      <c r="E764" s="1" t="s">
        <v>47</v>
      </c>
      <c r="F764" s="2">
        <v>41298</v>
      </c>
      <c r="G764">
        <v>573</v>
      </c>
      <c r="H764">
        <v>255.28</v>
      </c>
      <c r="I764">
        <v>159.41999999999999</v>
      </c>
      <c r="J764">
        <v>146275.44</v>
      </c>
      <c r="K764">
        <v>91347.66</v>
      </c>
      <c r="L764">
        <v>54927.78</v>
      </c>
      <c r="M764">
        <v>2013</v>
      </c>
      <c r="N764">
        <v>1</v>
      </c>
    </row>
    <row r="765" spans="1:14" x14ac:dyDescent="0.3">
      <c r="A765" s="1" t="s">
        <v>28</v>
      </c>
      <c r="B765" s="1" t="s">
        <v>198</v>
      </c>
      <c r="C765" s="1" t="s">
        <v>16</v>
      </c>
      <c r="D765" s="1" t="s">
        <v>17</v>
      </c>
      <c r="E765" s="1" t="s">
        <v>18</v>
      </c>
      <c r="F765" s="2">
        <v>41695</v>
      </c>
      <c r="G765">
        <v>6025</v>
      </c>
      <c r="H765">
        <v>437.2</v>
      </c>
      <c r="I765">
        <v>263.33</v>
      </c>
      <c r="J765">
        <v>2634130</v>
      </c>
      <c r="K765">
        <v>1586563.25</v>
      </c>
      <c r="L765">
        <v>1047566.75</v>
      </c>
      <c r="M765">
        <v>2014</v>
      </c>
      <c r="N765">
        <v>2</v>
      </c>
    </row>
    <row r="766" spans="1:14" x14ac:dyDescent="0.3">
      <c r="A766" s="1" t="s">
        <v>28</v>
      </c>
      <c r="B766" s="1" t="s">
        <v>80</v>
      </c>
      <c r="C766" s="1" t="s">
        <v>30</v>
      </c>
      <c r="D766" s="1" t="s">
        <v>22</v>
      </c>
      <c r="E766" s="1" t="s">
        <v>18</v>
      </c>
      <c r="F766" s="2">
        <v>42939</v>
      </c>
      <c r="G766">
        <v>5530</v>
      </c>
      <c r="H766">
        <v>9.33</v>
      </c>
      <c r="I766">
        <v>6.92</v>
      </c>
      <c r="J766">
        <v>51594.9</v>
      </c>
      <c r="K766">
        <v>38267.599999999999</v>
      </c>
      <c r="L766">
        <v>13327.3</v>
      </c>
      <c r="M766">
        <v>2017</v>
      </c>
      <c r="N766">
        <v>7</v>
      </c>
    </row>
    <row r="767" spans="1:14" x14ac:dyDescent="0.3">
      <c r="A767" s="1" t="s">
        <v>28</v>
      </c>
      <c r="B767" s="1" t="s">
        <v>53</v>
      </c>
      <c r="C767" s="1" t="s">
        <v>44</v>
      </c>
      <c r="D767" s="1" t="s">
        <v>22</v>
      </c>
      <c r="E767" s="1" t="s">
        <v>31</v>
      </c>
      <c r="F767" s="2">
        <v>42497</v>
      </c>
      <c r="G767">
        <v>1280</v>
      </c>
      <c r="H767">
        <v>668.27</v>
      </c>
      <c r="I767">
        <v>502.54</v>
      </c>
      <c r="J767">
        <v>855385.59999999998</v>
      </c>
      <c r="K767">
        <v>643251.19999999995</v>
      </c>
      <c r="L767">
        <v>212134.39999999999</v>
      </c>
      <c r="M767">
        <v>2016</v>
      </c>
      <c r="N767">
        <v>5</v>
      </c>
    </row>
    <row r="768" spans="1:14" x14ac:dyDescent="0.3">
      <c r="A768" s="1" t="s">
        <v>28</v>
      </c>
      <c r="B768" s="1" t="s">
        <v>220</v>
      </c>
      <c r="C768" s="1" t="s">
        <v>49</v>
      </c>
      <c r="D768" s="1" t="s">
        <v>22</v>
      </c>
      <c r="E768" s="1" t="s">
        <v>24</v>
      </c>
      <c r="F768" s="2">
        <v>40992</v>
      </c>
      <c r="G768">
        <v>7501</v>
      </c>
      <c r="H768">
        <v>651.21</v>
      </c>
      <c r="I768">
        <v>524.96</v>
      </c>
      <c r="J768">
        <v>4884726.21</v>
      </c>
      <c r="K768">
        <v>3937724.96</v>
      </c>
      <c r="L768">
        <v>947001.25</v>
      </c>
      <c r="M768">
        <v>2012</v>
      </c>
      <c r="N768">
        <v>3</v>
      </c>
    </row>
    <row r="769" spans="1:14" x14ac:dyDescent="0.3">
      <c r="A769" s="1" t="s">
        <v>25</v>
      </c>
      <c r="B769" s="1" t="s">
        <v>81</v>
      </c>
      <c r="C769" s="1" t="s">
        <v>44</v>
      </c>
      <c r="D769" s="1" t="s">
        <v>17</v>
      </c>
      <c r="E769" s="1" t="s">
        <v>31</v>
      </c>
      <c r="F769" s="2">
        <v>40819</v>
      </c>
      <c r="G769">
        <v>5446</v>
      </c>
      <c r="H769">
        <v>668.27</v>
      </c>
      <c r="I769">
        <v>502.54</v>
      </c>
      <c r="J769">
        <v>3639398.42</v>
      </c>
      <c r="K769">
        <v>2736832.84</v>
      </c>
      <c r="L769">
        <v>902565.58</v>
      </c>
      <c r="M769">
        <v>2011</v>
      </c>
      <c r="N769">
        <v>10</v>
      </c>
    </row>
    <row r="770" spans="1:14" x14ac:dyDescent="0.3">
      <c r="A770" s="1" t="s">
        <v>37</v>
      </c>
      <c r="B770" s="1" t="s">
        <v>105</v>
      </c>
      <c r="C770" s="1" t="s">
        <v>49</v>
      </c>
      <c r="D770" s="1" t="s">
        <v>22</v>
      </c>
      <c r="E770" s="1" t="s">
        <v>24</v>
      </c>
      <c r="F770" s="2">
        <v>41995</v>
      </c>
      <c r="G770">
        <v>8401</v>
      </c>
      <c r="H770">
        <v>651.21</v>
      </c>
      <c r="I770">
        <v>524.96</v>
      </c>
      <c r="J770">
        <v>5470815.21</v>
      </c>
      <c r="K770">
        <v>4410188.96</v>
      </c>
      <c r="L770">
        <v>1060626.25</v>
      </c>
      <c r="M770">
        <v>2014</v>
      </c>
      <c r="N770">
        <v>12</v>
      </c>
    </row>
    <row r="771" spans="1:14" x14ac:dyDescent="0.3">
      <c r="A771" s="1" t="s">
        <v>28</v>
      </c>
      <c r="B771" s="1" t="s">
        <v>135</v>
      </c>
      <c r="C771" s="1" t="s">
        <v>57</v>
      </c>
      <c r="D771" s="1" t="s">
        <v>17</v>
      </c>
      <c r="E771" s="1" t="s">
        <v>47</v>
      </c>
      <c r="F771" s="2">
        <v>40778</v>
      </c>
      <c r="G771">
        <v>6684</v>
      </c>
      <c r="H771">
        <v>81.73</v>
      </c>
      <c r="I771">
        <v>56.67</v>
      </c>
      <c r="J771">
        <v>546283.31999999995</v>
      </c>
      <c r="K771">
        <v>378782.28</v>
      </c>
      <c r="L771">
        <v>167501.04</v>
      </c>
      <c r="M771">
        <v>2011</v>
      </c>
      <c r="N771">
        <v>8</v>
      </c>
    </row>
    <row r="772" spans="1:14" x14ac:dyDescent="0.3">
      <c r="A772" s="1" t="s">
        <v>32</v>
      </c>
      <c r="B772" s="1" t="s">
        <v>138</v>
      </c>
      <c r="C772" s="1" t="s">
        <v>51</v>
      </c>
      <c r="D772" s="1" t="s">
        <v>22</v>
      </c>
      <c r="E772" s="1" t="s">
        <v>31</v>
      </c>
      <c r="F772" s="2">
        <v>42112</v>
      </c>
      <c r="G772">
        <v>2644</v>
      </c>
      <c r="H772">
        <v>47.45</v>
      </c>
      <c r="I772">
        <v>31.79</v>
      </c>
      <c r="J772">
        <v>125457.8</v>
      </c>
      <c r="K772">
        <v>84052.76</v>
      </c>
      <c r="L772">
        <v>41405.040000000001</v>
      </c>
      <c r="M772">
        <v>2015</v>
      </c>
      <c r="N772">
        <v>4</v>
      </c>
    </row>
    <row r="773" spans="1:14" x14ac:dyDescent="0.3">
      <c r="A773" s="1" t="s">
        <v>25</v>
      </c>
      <c r="B773" s="1" t="s">
        <v>46</v>
      </c>
      <c r="C773" s="1" t="s">
        <v>21</v>
      </c>
      <c r="D773" s="1" t="s">
        <v>17</v>
      </c>
      <c r="E773" s="1" t="s">
        <v>18</v>
      </c>
      <c r="F773" s="2">
        <v>41650</v>
      </c>
      <c r="G773">
        <v>5660</v>
      </c>
      <c r="H773">
        <v>154.06</v>
      </c>
      <c r="I773">
        <v>90.93</v>
      </c>
      <c r="J773">
        <v>871979.6</v>
      </c>
      <c r="K773">
        <v>514663.8</v>
      </c>
      <c r="L773">
        <v>357315.8</v>
      </c>
      <c r="M773">
        <v>2014</v>
      </c>
      <c r="N773">
        <v>1</v>
      </c>
    </row>
    <row r="774" spans="1:14" x14ac:dyDescent="0.3">
      <c r="A774" s="1" t="s">
        <v>32</v>
      </c>
      <c r="B774" s="1" t="s">
        <v>126</v>
      </c>
      <c r="C774" s="1" t="s">
        <v>49</v>
      </c>
      <c r="D774" s="1" t="s">
        <v>17</v>
      </c>
      <c r="E774" s="1" t="s">
        <v>18</v>
      </c>
      <c r="F774" s="2">
        <v>40966</v>
      </c>
      <c r="G774">
        <v>7144</v>
      </c>
      <c r="H774">
        <v>651.21</v>
      </c>
      <c r="I774">
        <v>524.96</v>
      </c>
      <c r="J774">
        <v>4652244.24</v>
      </c>
      <c r="K774">
        <v>3750314.24</v>
      </c>
      <c r="L774">
        <v>901930</v>
      </c>
      <c r="M774">
        <v>2012</v>
      </c>
      <c r="N774">
        <v>2</v>
      </c>
    </row>
    <row r="775" spans="1:14" x14ac:dyDescent="0.3">
      <c r="A775" s="1" t="s">
        <v>32</v>
      </c>
      <c r="B775" s="1" t="s">
        <v>89</v>
      </c>
      <c r="C775" s="1" t="s">
        <v>36</v>
      </c>
      <c r="D775" s="1" t="s">
        <v>17</v>
      </c>
      <c r="E775" s="1" t="s">
        <v>47</v>
      </c>
      <c r="F775" s="2">
        <v>40637</v>
      </c>
      <c r="G775">
        <v>5537</v>
      </c>
      <c r="H775">
        <v>109.28</v>
      </c>
      <c r="I775">
        <v>35.840000000000003</v>
      </c>
      <c r="J775">
        <v>605083.36</v>
      </c>
      <c r="K775">
        <v>198446.07999999999</v>
      </c>
      <c r="L775">
        <v>406637.28</v>
      </c>
      <c r="M775">
        <v>2011</v>
      </c>
      <c r="N775">
        <v>4</v>
      </c>
    </row>
    <row r="776" spans="1:14" x14ac:dyDescent="0.3">
      <c r="A776" s="1" t="s">
        <v>32</v>
      </c>
      <c r="B776" s="1" t="s">
        <v>79</v>
      </c>
      <c r="C776" s="1" t="s">
        <v>51</v>
      </c>
      <c r="D776" s="1" t="s">
        <v>22</v>
      </c>
      <c r="E776" s="1" t="s">
        <v>18</v>
      </c>
      <c r="F776" s="2">
        <v>41634</v>
      </c>
      <c r="G776">
        <v>1315</v>
      </c>
      <c r="H776">
        <v>47.45</v>
      </c>
      <c r="I776">
        <v>31.79</v>
      </c>
      <c r="J776">
        <v>62396.75</v>
      </c>
      <c r="K776">
        <v>41803.85</v>
      </c>
      <c r="L776">
        <v>20592.900000000001</v>
      </c>
      <c r="M776">
        <v>2013</v>
      </c>
      <c r="N776">
        <v>12</v>
      </c>
    </row>
    <row r="777" spans="1:14" x14ac:dyDescent="0.3">
      <c r="A777" s="1" t="s">
        <v>32</v>
      </c>
      <c r="B777" s="1" t="s">
        <v>128</v>
      </c>
      <c r="C777" s="1" t="s">
        <v>21</v>
      </c>
      <c r="D777" s="1" t="s">
        <v>17</v>
      </c>
      <c r="E777" s="1" t="s">
        <v>18</v>
      </c>
      <c r="F777" s="2">
        <v>41164</v>
      </c>
      <c r="G777">
        <v>1980</v>
      </c>
      <c r="H777">
        <v>154.06</v>
      </c>
      <c r="I777">
        <v>90.93</v>
      </c>
      <c r="J777">
        <v>305038.8</v>
      </c>
      <c r="K777">
        <v>180041.4</v>
      </c>
      <c r="L777">
        <v>124997.4</v>
      </c>
      <c r="M777">
        <v>2012</v>
      </c>
      <c r="N777">
        <v>9</v>
      </c>
    </row>
    <row r="778" spans="1:14" x14ac:dyDescent="0.3">
      <c r="A778" s="1" t="s">
        <v>37</v>
      </c>
      <c r="B778" s="1" t="s">
        <v>186</v>
      </c>
      <c r="C778" s="1" t="s">
        <v>21</v>
      </c>
      <c r="D778" s="1" t="s">
        <v>17</v>
      </c>
      <c r="E778" s="1" t="s">
        <v>47</v>
      </c>
      <c r="F778" s="2">
        <v>42357</v>
      </c>
      <c r="G778">
        <v>7071</v>
      </c>
      <c r="H778">
        <v>154.06</v>
      </c>
      <c r="I778">
        <v>90.93</v>
      </c>
      <c r="J778">
        <v>1089358.26</v>
      </c>
      <c r="K778">
        <v>642966.03</v>
      </c>
      <c r="L778">
        <v>446392.23</v>
      </c>
      <c r="M778">
        <v>2015</v>
      </c>
      <c r="N778">
        <v>12</v>
      </c>
    </row>
    <row r="779" spans="1:14" x14ac:dyDescent="0.3">
      <c r="A779" s="1" t="s">
        <v>28</v>
      </c>
      <c r="B779" s="1" t="s">
        <v>135</v>
      </c>
      <c r="C779" s="1" t="s">
        <v>21</v>
      </c>
      <c r="D779" s="1" t="s">
        <v>22</v>
      </c>
      <c r="E779" s="1" t="s">
        <v>18</v>
      </c>
      <c r="F779" s="2">
        <v>41816</v>
      </c>
      <c r="G779">
        <v>3153</v>
      </c>
      <c r="H779">
        <v>154.06</v>
      </c>
      <c r="I779">
        <v>90.93</v>
      </c>
      <c r="J779">
        <v>485751.18</v>
      </c>
      <c r="K779">
        <v>286702.28999999998</v>
      </c>
      <c r="L779">
        <v>199048.89</v>
      </c>
      <c r="M779">
        <v>2014</v>
      </c>
      <c r="N779">
        <v>6</v>
      </c>
    </row>
    <row r="780" spans="1:14" x14ac:dyDescent="0.3">
      <c r="A780" s="1" t="s">
        <v>28</v>
      </c>
      <c r="B780" s="1" t="s">
        <v>129</v>
      </c>
      <c r="C780" s="1" t="s">
        <v>49</v>
      </c>
      <c r="D780" s="1" t="s">
        <v>17</v>
      </c>
      <c r="E780" s="1" t="s">
        <v>47</v>
      </c>
      <c r="F780" s="2">
        <v>42065</v>
      </c>
      <c r="G780">
        <v>8826</v>
      </c>
      <c r="H780">
        <v>651.21</v>
      </c>
      <c r="I780">
        <v>524.96</v>
      </c>
      <c r="J780">
        <v>5747579.46</v>
      </c>
      <c r="K780">
        <v>4633296.96</v>
      </c>
      <c r="L780">
        <v>1114282.5</v>
      </c>
      <c r="M780">
        <v>2015</v>
      </c>
      <c r="N780">
        <v>3</v>
      </c>
    </row>
    <row r="781" spans="1:14" x14ac:dyDescent="0.3">
      <c r="A781" s="1" t="s">
        <v>25</v>
      </c>
      <c r="B781" s="1" t="s">
        <v>73</v>
      </c>
      <c r="C781" s="1" t="s">
        <v>51</v>
      </c>
      <c r="D781" s="1" t="s">
        <v>22</v>
      </c>
      <c r="E781" s="1" t="s">
        <v>31</v>
      </c>
      <c r="F781" s="2">
        <v>41868</v>
      </c>
      <c r="G781">
        <v>9719</v>
      </c>
      <c r="H781">
        <v>47.45</v>
      </c>
      <c r="I781">
        <v>31.79</v>
      </c>
      <c r="J781">
        <v>461166.55</v>
      </c>
      <c r="K781">
        <v>308967.01</v>
      </c>
      <c r="L781">
        <v>152199.54</v>
      </c>
      <c r="M781">
        <v>2014</v>
      </c>
      <c r="N781">
        <v>8</v>
      </c>
    </row>
    <row r="782" spans="1:14" x14ac:dyDescent="0.3">
      <c r="A782" s="1" t="s">
        <v>37</v>
      </c>
      <c r="B782" s="1" t="s">
        <v>86</v>
      </c>
      <c r="C782" s="1" t="s">
        <v>57</v>
      </c>
      <c r="D782" s="1" t="s">
        <v>17</v>
      </c>
      <c r="E782" s="1" t="s">
        <v>18</v>
      </c>
      <c r="F782" s="2">
        <v>40378</v>
      </c>
      <c r="G782">
        <v>3494</v>
      </c>
      <c r="H782">
        <v>81.73</v>
      </c>
      <c r="I782">
        <v>56.67</v>
      </c>
      <c r="J782">
        <v>285564.62</v>
      </c>
      <c r="K782">
        <v>198004.98</v>
      </c>
      <c r="L782">
        <v>87559.64</v>
      </c>
      <c r="M782">
        <v>2010</v>
      </c>
      <c r="N782">
        <v>7</v>
      </c>
    </row>
    <row r="783" spans="1:14" x14ac:dyDescent="0.3">
      <c r="A783" s="1" t="s">
        <v>28</v>
      </c>
      <c r="B783" s="1" t="s">
        <v>183</v>
      </c>
      <c r="C783" s="1" t="s">
        <v>44</v>
      </c>
      <c r="D783" s="1" t="s">
        <v>22</v>
      </c>
      <c r="E783" s="1" t="s">
        <v>47</v>
      </c>
      <c r="F783" s="2">
        <v>41288</v>
      </c>
      <c r="G783">
        <v>4843</v>
      </c>
      <c r="H783">
        <v>668.27</v>
      </c>
      <c r="I783">
        <v>502.54</v>
      </c>
      <c r="J783">
        <v>3236431.61</v>
      </c>
      <c r="K783">
        <v>2433801.2200000002</v>
      </c>
      <c r="L783">
        <v>802630.39</v>
      </c>
      <c r="M783">
        <v>2013</v>
      </c>
      <c r="N783">
        <v>1</v>
      </c>
    </row>
    <row r="784" spans="1:14" x14ac:dyDescent="0.3">
      <c r="A784" s="1" t="s">
        <v>14</v>
      </c>
      <c r="B784" s="1" t="s">
        <v>207</v>
      </c>
      <c r="C784" s="1" t="s">
        <v>42</v>
      </c>
      <c r="D784" s="1" t="s">
        <v>17</v>
      </c>
      <c r="E784" s="1" t="s">
        <v>47</v>
      </c>
      <c r="F784" s="2">
        <v>40378</v>
      </c>
      <c r="G784">
        <v>490</v>
      </c>
      <c r="H784">
        <v>152.58000000000001</v>
      </c>
      <c r="I784">
        <v>97.44</v>
      </c>
      <c r="J784">
        <v>74764.2</v>
      </c>
      <c r="K784">
        <v>47745.599999999999</v>
      </c>
      <c r="L784">
        <v>27018.6</v>
      </c>
      <c r="M784">
        <v>2010</v>
      </c>
      <c r="N784">
        <v>7</v>
      </c>
    </row>
    <row r="785" spans="1:14" x14ac:dyDescent="0.3">
      <c r="A785" s="1" t="s">
        <v>28</v>
      </c>
      <c r="B785" s="1" t="s">
        <v>220</v>
      </c>
      <c r="C785" s="1" t="s">
        <v>16</v>
      </c>
      <c r="D785" s="1" t="s">
        <v>17</v>
      </c>
      <c r="E785" s="1" t="s">
        <v>31</v>
      </c>
      <c r="F785" s="2">
        <v>40735</v>
      </c>
      <c r="G785">
        <v>4189</v>
      </c>
      <c r="H785">
        <v>437.2</v>
      </c>
      <c r="I785">
        <v>263.33</v>
      </c>
      <c r="J785">
        <v>1831430.8</v>
      </c>
      <c r="K785">
        <v>1103089.3700000001</v>
      </c>
      <c r="L785">
        <v>728341.43</v>
      </c>
      <c r="M785">
        <v>2011</v>
      </c>
      <c r="N785">
        <v>7</v>
      </c>
    </row>
    <row r="786" spans="1:14" x14ac:dyDescent="0.3">
      <c r="A786" s="1" t="s">
        <v>28</v>
      </c>
      <c r="B786" s="1" t="s">
        <v>179</v>
      </c>
      <c r="C786" s="1" t="s">
        <v>30</v>
      </c>
      <c r="D786" s="1" t="s">
        <v>22</v>
      </c>
      <c r="E786" s="1" t="s">
        <v>47</v>
      </c>
      <c r="F786" s="2">
        <v>40302</v>
      </c>
      <c r="G786">
        <v>1727</v>
      </c>
      <c r="H786">
        <v>9.33</v>
      </c>
      <c r="I786">
        <v>6.92</v>
      </c>
      <c r="J786">
        <v>16112.91</v>
      </c>
      <c r="K786">
        <v>11950.84</v>
      </c>
      <c r="L786">
        <v>4162.07</v>
      </c>
      <c r="M786">
        <v>2010</v>
      </c>
      <c r="N786">
        <v>5</v>
      </c>
    </row>
    <row r="787" spans="1:14" x14ac:dyDescent="0.3">
      <c r="A787" s="1" t="s">
        <v>25</v>
      </c>
      <c r="B787" s="1" t="s">
        <v>125</v>
      </c>
      <c r="C787" s="1" t="s">
        <v>36</v>
      </c>
      <c r="D787" s="1" t="s">
        <v>17</v>
      </c>
      <c r="E787" s="1" t="s">
        <v>18</v>
      </c>
      <c r="F787" s="2">
        <v>41560</v>
      </c>
      <c r="G787">
        <v>5921</v>
      </c>
      <c r="H787">
        <v>109.28</v>
      </c>
      <c r="I787">
        <v>35.840000000000003</v>
      </c>
      <c r="J787">
        <v>647046.88</v>
      </c>
      <c r="K787">
        <v>212208.64000000001</v>
      </c>
      <c r="L787">
        <v>434838.24</v>
      </c>
      <c r="M787">
        <v>2013</v>
      </c>
      <c r="N787">
        <v>10</v>
      </c>
    </row>
    <row r="788" spans="1:14" x14ac:dyDescent="0.3">
      <c r="A788" s="1" t="s">
        <v>14</v>
      </c>
      <c r="B788" s="1" t="s">
        <v>208</v>
      </c>
      <c r="C788" s="1" t="s">
        <v>21</v>
      </c>
      <c r="D788" s="1" t="s">
        <v>22</v>
      </c>
      <c r="E788" s="1" t="s">
        <v>24</v>
      </c>
      <c r="F788" s="2">
        <v>41847</v>
      </c>
      <c r="G788">
        <v>1619</v>
      </c>
      <c r="H788">
        <v>154.06</v>
      </c>
      <c r="I788">
        <v>90.93</v>
      </c>
      <c r="J788">
        <v>249423.14</v>
      </c>
      <c r="K788">
        <v>147215.67000000001</v>
      </c>
      <c r="L788">
        <v>102207.47</v>
      </c>
      <c r="M788">
        <v>2014</v>
      </c>
      <c r="N788">
        <v>7</v>
      </c>
    </row>
    <row r="789" spans="1:14" x14ac:dyDescent="0.3">
      <c r="A789" s="1" t="s">
        <v>25</v>
      </c>
      <c r="B789" s="1" t="s">
        <v>46</v>
      </c>
      <c r="C789" s="1" t="s">
        <v>49</v>
      </c>
      <c r="D789" s="1" t="s">
        <v>22</v>
      </c>
      <c r="E789" s="1" t="s">
        <v>31</v>
      </c>
      <c r="F789" s="2">
        <v>40272</v>
      </c>
      <c r="G789">
        <v>702</v>
      </c>
      <c r="H789">
        <v>651.21</v>
      </c>
      <c r="I789">
        <v>524.96</v>
      </c>
      <c r="J789">
        <v>457149.42</v>
      </c>
      <c r="K789">
        <v>368521.92</v>
      </c>
      <c r="L789">
        <v>88627.5</v>
      </c>
      <c r="M789">
        <v>2010</v>
      </c>
      <c r="N789">
        <v>4</v>
      </c>
    </row>
    <row r="790" spans="1:14" x14ac:dyDescent="0.3">
      <c r="A790" s="1" t="s">
        <v>28</v>
      </c>
      <c r="B790" s="1" t="s">
        <v>193</v>
      </c>
      <c r="C790" s="1" t="s">
        <v>60</v>
      </c>
      <c r="D790" s="1" t="s">
        <v>17</v>
      </c>
      <c r="E790" s="1" t="s">
        <v>31</v>
      </c>
      <c r="F790" s="2">
        <v>41868</v>
      </c>
      <c r="G790">
        <v>7081</v>
      </c>
      <c r="H790">
        <v>421.89</v>
      </c>
      <c r="I790">
        <v>364.69</v>
      </c>
      <c r="J790">
        <v>2987403.09</v>
      </c>
      <c r="K790">
        <v>2582369.89</v>
      </c>
      <c r="L790">
        <v>405033.2</v>
      </c>
      <c r="M790">
        <v>2014</v>
      </c>
      <c r="N790">
        <v>8</v>
      </c>
    </row>
    <row r="791" spans="1:14" x14ac:dyDescent="0.3">
      <c r="A791" s="1" t="s">
        <v>28</v>
      </c>
      <c r="B791" s="1" t="s">
        <v>77</v>
      </c>
      <c r="C791" s="1" t="s">
        <v>23</v>
      </c>
      <c r="D791" s="1" t="s">
        <v>22</v>
      </c>
      <c r="E791" s="1" t="s">
        <v>31</v>
      </c>
      <c r="F791" s="2">
        <v>42373</v>
      </c>
      <c r="G791">
        <v>1698</v>
      </c>
      <c r="H791">
        <v>255.28</v>
      </c>
      <c r="I791">
        <v>159.41999999999999</v>
      </c>
      <c r="J791">
        <v>433465.44</v>
      </c>
      <c r="K791">
        <v>270695.15999999997</v>
      </c>
      <c r="L791">
        <v>162770.28</v>
      </c>
      <c r="M791">
        <v>2016</v>
      </c>
      <c r="N791">
        <v>1</v>
      </c>
    </row>
    <row r="792" spans="1:14" x14ac:dyDescent="0.3">
      <c r="A792" s="1" t="s">
        <v>28</v>
      </c>
      <c r="B792" s="1" t="s">
        <v>221</v>
      </c>
      <c r="C792" s="1" t="s">
        <v>23</v>
      </c>
      <c r="D792" s="1" t="s">
        <v>17</v>
      </c>
      <c r="E792" s="1" t="s">
        <v>31</v>
      </c>
      <c r="F792" s="2">
        <v>40680</v>
      </c>
      <c r="G792">
        <v>7526</v>
      </c>
      <c r="H792">
        <v>255.28</v>
      </c>
      <c r="I792">
        <v>159.41999999999999</v>
      </c>
      <c r="J792">
        <v>1921237.28</v>
      </c>
      <c r="K792">
        <v>1199794.92</v>
      </c>
      <c r="L792">
        <v>721442.36</v>
      </c>
      <c r="M792">
        <v>2011</v>
      </c>
      <c r="N792">
        <v>5</v>
      </c>
    </row>
    <row r="793" spans="1:14" x14ac:dyDescent="0.3">
      <c r="A793" s="1" t="s">
        <v>25</v>
      </c>
      <c r="B793" s="1" t="s">
        <v>196</v>
      </c>
      <c r="C793" s="1" t="s">
        <v>51</v>
      </c>
      <c r="D793" s="1" t="s">
        <v>17</v>
      </c>
      <c r="E793" s="1" t="s">
        <v>47</v>
      </c>
      <c r="F793" s="2">
        <v>40221</v>
      </c>
      <c r="G793">
        <v>4571</v>
      </c>
      <c r="H793">
        <v>47.45</v>
      </c>
      <c r="I793">
        <v>31.79</v>
      </c>
      <c r="J793">
        <v>216893.95</v>
      </c>
      <c r="K793">
        <v>145312.09</v>
      </c>
      <c r="L793">
        <v>71581.86</v>
      </c>
      <c r="M793">
        <v>2010</v>
      </c>
      <c r="N793">
        <v>2</v>
      </c>
    </row>
    <row r="794" spans="1:14" x14ac:dyDescent="0.3">
      <c r="A794" s="1" t="s">
        <v>28</v>
      </c>
      <c r="B794" s="1" t="s">
        <v>129</v>
      </c>
      <c r="C794" s="1" t="s">
        <v>44</v>
      </c>
      <c r="D794" s="1" t="s">
        <v>22</v>
      </c>
      <c r="E794" s="1" t="s">
        <v>47</v>
      </c>
      <c r="F794" s="2">
        <v>42052</v>
      </c>
      <c r="G794">
        <v>4869</v>
      </c>
      <c r="H794">
        <v>668.27</v>
      </c>
      <c r="I794">
        <v>502.54</v>
      </c>
      <c r="J794">
        <v>3253806.63</v>
      </c>
      <c r="K794">
        <v>2446867.2599999998</v>
      </c>
      <c r="L794">
        <v>806939.37</v>
      </c>
      <c r="M794">
        <v>2015</v>
      </c>
      <c r="N794">
        <v>2</v>
      </c>
    </row>
    <row r="795" spans="1:14" x14ac:dyDescent="0.3">
      <c r="A795" s="1" t="s">
        <v>28</v>
      </c>
      <c r="B795" s="1" t="s">
        <v>174</v>
      </c>
      <c r="C795" s="1" t="s">
        <v>60</v>
      </c>
      <c r="D795" s="1" t="s">
        <v>17</v>
      </c>
      <c r="E795" s="1" t="s">
        <v>18</v>
      </c>
      <c r="F795" s="2">
        <v>40701</v>
      </c>
      <c r="G795">
        <v>7487</v>
      </c>
      <c r="H795">
        <v>421.89</v>
      </c>
      <c r="I795">
        <v>364.69</v>
      </c>
      <c r="J795">
        <v>3158690.43</v>
      </c>
      <c r="K795">
        <v>2730434.03</v>
      </c>
      <c r="L795">
        <v>428256.4</v>
      </c>
      <c r="M795">
        <v>2011</v>
      </c>
      <c r="N795">
        <v>6</v>
      </c>
    </row>
    <row r="796" spans="1:14" x14ac:dyDescent="0.3">
      <c r="A796" s="1" t="s">
        <v>28</v>
      </c>
      <c r="B796" s="1" t="s">
        <v>221</v>
      </c>
      <c r="C796" s="1" t="s">
        <v>30</v>
      </c>
      <c r="D796" s="1" t="s">
        <v>22</v>
      </c>
      <c r="E796" s="1" t="s">
        <v>47</v>
      </c>
      <c r="F796" s="2">
        <v>42150</v>
      </c>
      <c r="G796">
        <v>3524</v>
      </c>
      <c r="H796">
        <v>9.33</v>
      </c>
      <c r="I796">
        <v>6.92</v>
      </c>
      <c r="J796">
        <v>32878.92</v>
      </c>
      <c r="K796">
        <v>24386.080000000002</v>
      </c>
      <c r="L796">
        <v>8492.84</v>
      </c>
      <c r="M796">
        <v>2015</v>
      </c>
      <c r="N796">
        <v>5</v>
      </c>
    </row>
    <row r="797" spans="1:14" x14ac:dyDescent="0.3">
      <c r="A797" s="1" t="s">
        <v>32</v>
      </c>
      <c r="B797" s="1" t="s">
        <v>150</v>
      </c>
      <c r="C797" s="1" t="s">
        <v>42</v>
      </c>
      <c r="D797" s="1" t="s">
        <v>22</v>
      </c>
      <c r="E797" s="1" t="s">
        <v>24</v>
      </c>
      <c r="F797" s="2">
        <v>40322</v>
      </c>
      <c r="G797">
        <v>1109</v>
      </c>
      <c r="H797">
        <v>152.58000000000001</v>
      </c>
      <c r="I797">
        <v>97.44</v>
      </c>
      <c r="J797">
        <v>169211.22</v>
      </c>
      <c r="K797">
        <v>108060.96</v>
      </c>
      <c r="L797">
        <v>61150.26</v>
      </c>
      <c r="M797">
        <v>2010</v>
      </c>
      <c r="N797">
        <v>5</v>
      </c>
    </row>
    <row r="798" spans="1:14" x14ac:dyDescent="0.3">
      <c r="A798" s="1" t="s">
        <v>14</v>
      </c>
      <c r="B798" s="1" t="s">
        <v>145</v>
      </c>
      <c r="C798" s="1" t="s">
        <v>23</v>
      </c>
      <c r="D798" s="1" t="s">
        <v>22</v>
      </c>
      <c r="E798" s="1" t="s">
        <v>18</v>
      </c>
      <c r="F798" s="2">
        <v>40595</v>
      </c>
      <c r="G798">
        <v>404</v>
      </c>
      <c r="H798">
        <v>255.28</v>
      </c>
      <c r="I798">
        <v>159.41999999999999</v>
      </c>
      <c r="J798">
        <v>103133.12</v>
      </c>
      <c r="K798">
        <v>64405.68</v>
      </c>
      <c r="L798">
        <v>38727.440000000002</v>
      </c>
      <c r="M798">
        <v>2011</v>
      </c>
      <c r="N798">
        <v>2</v>
      </c>
    </row>
    <row r="799" spans="1:14" x14ac:dyDescent="0.3">
      <c r="A799" s="1" t="s">
        <v>28</v>
      </c>
      <c r="B799" s="1" t="s">
        <v>148</v>
      </c>
      <c r="C799" s="1" t="s">
        <v>57</v>
      </c>
      <c r="D799" s="1" t="s">
        <v>17</v>
      </c>
      <c r="E799" s="1" t="s">
        <v>18</v>
      </c>
      <c r="F799" s="2">
        <v>41818</v>
      </c>
      <c r="G799">
        <v>8601</v>
      </c>
      <c r="H799">
        <v>81.73</v>
      </c>
      <c r="I799">
        <v>56.67</v>
      </c>
      <c r="J799">
        <v>702959.73</v>
      </c>
      <c r="K799">
        <v>487418.67</v>
      </c>
      <c r="L799">
        <v>215541.06</v>
      </c>
      <c r="M799">
        <v>2014</v>
      </c>
      <c r="N799">
        <v>6</v>
      </c>
    </row>
    <row r="800" spans="1:14" x14ac:dyDescent="0.3">
      <c r="A800" s="1" t="s">
        <v>37</v>
      </c>
      <c r="B800" s="1" t="s">
        <v>209</v>
      </c>
      <c r="C800" s="1" t="s">
        <v>16</v>
      </c>
      <c r="D800" s="1" t="s">
        <v>17</v>
      </c>
      <c r="E800" s="1" t="s">
        <v>31</v>
      </c>
      <c r="F800" s="2">
        <v>40466</v>
      </c>
      <c r="G800">
        <v>4924</v>
      </c>
      <c r="H800">
        <v>437.2</v>
      </c>
      <c r="I800">
        <v>263.33</v>
      </c>
      <c r="J800">
        <v>2152772.7999999998</v>
      </c>
      <c r="K800">
        <v>1296636.92</v>
      </c>
      <c r="L800">
        <v>856135.88</v>
      </c>
      <c r="M800">
        <v>2010</v>
      </c>
      <c r="N800">
        <v>10</v>
      </c>
    </row>
    <row r="801" spans="1:14" x14ac:dyDescent="0.3">
      <c r="A801" s="1" t="s">
        <v>14</v>
      </c>
      <c r="B801" s="1" t="s">
        <v>192</v>
      </c>
      <c r="C801" s="1" t="s">
        <v>21</v>
      </c>
      <c r="D801" s="1" t="s">
        <v>22</v>
      </c>
      <c r="E801" s="1" t="s">
        <v>31</v>
      </c>
      <c r="F801" s="2">
        <v>40316</v>
      </c>
      <c r="G801">
        <v>5628</v>
      </c>
      <c r="H801">
        <v>154.06</v>
      </c>
      <c r="I801">
        <v>90.93</v>
      </c>
      <c r="J801">
        <v>867049.68</v>
      </c>
      <c r="K801">
        <v>511754.04</v>
      </c>
      <c r="L801">
        <v>355295.64</v>
      </c>
      <c r="M801">
        <v>2010</v>
      </c>
      <c r="N801">
        <v>5</v>
      </c>
    </row>
    <row r="802" spans="1:14" x14ac:dyDescent="0.3">
      <c r="A802" s="1" t="s">
        <v>32</v>
      </c>
      <c r="B802" s="1" t="s">
        <v>131</v>
      </c>
      <c r="C802" s="1" t="s">
        <v>57</v>
      </c>
      <c r="D802" s="1" t="s">
        <v>17</v>
      </c>
      <c r="E802" s="1" t="s">
        <v>31</v>
      </c>
      <c r="F802" s="2">
        <v>42768</v>
      </c>
      <c r="G802">
        <v>8998</v>
      </c>
      <c r="H802">
        <v>81.73</v>
      </c>
      <c r="I802">
        <v>56.67</v>
      </c>
      <c r="J802">
        <v>735406.54</v>
      </c>
      <c r="K802">
        <v>509916.66</v>
      </c>
      <c r="L802">
        <v>225489.88</v>
      </c>
      <c r="M802">
        <v>2017</v>
      </c>
      <c r="N802">
        <v>2</v>
      </c>
    </row>
    <row r="803" spans="1:14" x14ac:dyDescent="0.3">
      <c r="A803" s="1" t="s">
        <v>25</v>
      </c>
      <c r="B803" s="1" t="s">
        <v>199</v>
      </c>
      <c r="C803" s="1" t="s">
        <v>49</v>
      </c>
      <c r="D803" s="1" t="s">
        <v>17</v>
      </c>
      <c r="E803" s="1" t="s">
        <v>18</v>
      </c>
      <c r="F803" s="2">
        <v>42698</v>
      </c>
      <c r="G803">
        <v>352</v>
      </c>
      <c r="H803">
        <v>651.21</v>
      </c>
      <c r="I803">
        <v>524.96</v>
      </c>
      <c r="J803">
        <v>229225.92</v>
      </c>
      <c r="K803">
        <v>184785.92000000001</v>
      </c>
      <c r="L803">
        <v>44440</v>
      </c>
      <c r="M803">
        <v>2016</v>
      </c>
      <c r="N803">
        <v>11</v>
      </c>
    </row>
    <row r="804" spans="1:14" x14ac:dyDescent="0.3">
      <c r="A804" s="1" t="s">
        <v>32</v>
      </c>
      <c r="B804" s="1" t="s">
        <v>128</v>
      </c>
      <c r="C804" s="1" t="s">
        <v>23</v>
      </c>
      <c r="D804" s="1" t="s">
        <v>22</v>
      </c>
      <c r="E804" s="1" t="s">
        <v>47</v>
      </c>
      <c r="F804" s="2">
        <v>40900</v>
      </c>
      <c r="G804">
        <v>7040</v>
      </c>
      <c r="H804">
        <v>255.28</v>
      </c>
      <c r="I804">
        <v>159.41999999999999</v>
      </c>
      <c r="J804">
        <v>1797171.2</v>
      </c>
      <c r="K804">
        <v>1122316.8</v>
      </c>
      <c r="L804">
        <v>674854.40000000002</v>
      </c>
      <c r="M804">
        <v>2011</v>
      </c>
      <c r="N804">
        <v>12</v>
      </c>
    </row>
    <row r="805" spans="1:14" x14ac:dyDescent="0.3">
      <c r="A805" s="1" t="s">
        <v>14</v>
      </c>
      <c r="B805" s="1" t="s">
        <v>111</v>
      </c>
      <c r="C805" s="1" t="s">
        <v>36</v>
      </c>
      <c r="D805" s="1" t="s">
        <v>22</v>
      </c>
      <c r="E805" s="1" t="s">
        <v>24</v>
      </c>
      <c r="F805" s="2">
        <v>42709</v>
      </c>
      <c r="G805">
        <v>3440</v>
      </c>
      <c r="H805">
        <v>109.28</v>
      </c>
      <c r="I805">
        <v>35.840000000000003</v>
      </c>
      <c r="J805">
        <v>375923.20000000001</v>
      </c>
      <c r="K805">
        <v>123289.60000000001</v>
      </c>
      <c r="L805">
        <v>252633.60000000001</v>
      </c>
      <c r="M805">
        <v>2016</v>
      </c>
      <c r="N805">
        <v>12</v>
      </c>
    </row>
    <row r="806" spans="1:14" x14ac:dyDescent="0.3">
      <c r="A806" s="1" t="s">
        <v>39</v>
      </c>
      <c r="B806" s="1" t="s">
        <v>156</v>
      </c>
      <c r="C806" s="1" t="s">
        <v>36</v>
      </c>
      <c r="D806" s="1" t="s">
        <v>17</v>
      </c>
      <c r="E806" s="1" t="s">
        <v>18</v>
      </c>
      <c r="F806" s="2">
        <v>42782</v>
      </c>
      <c r="G806">
        <v>5963</v>
      </c>
      <c r="H806">
        <v>109.28</v>
      </c>
      <c r="I806">
        <v>35.840000000000003</v>
      </c>
      <c r="J806">
        <v>651636.64</v>
      </c>
      <c r="K806">
        <v>213713.92000000001</v>
      </c>
      <c r="L806">
        <v>437922.72</v>
      </c>
      <c r="M806">
        <v>2017</v>
      </c>
      <c r="N806">
        <v>2</v>
      </c>
    </row>
    <row r="807" spans="1:14" x14ac:dyDescent="0.3">
      <c r="A807" s="1" t="s">
        <v>14</v>
      </c>
      <c r="B807" s="1" t="s">
        <v>62</v>
      </c>
      <c r="C807" s="1" t="s">
        <v>16</v>
      </c>
      <c r="D807" s="1" t="s">
        <v>22</v>
      </c>
      <c r="E807" s="1" t="s">
        <v>24</v>
      </c>
      <c r="F807" s="2">
        <v>40316</v>
      </c>
      <c r="G807">
        <v>8053</v>
      </c>
      <c r="H807">
        <v>437.2</v>
      </c>
      <c r="I807">
        <v>263.33</v>
      </c>
      <c r="J807">
        <v>3520771.6</v>
      </c>
      <c r="K807">
        <v>2120596.4900000002</v>
      </c>
      <c r="L807">
        <v>1400175.11</v>
      </c>
      <c r="M807">
        <v>2010</v>
      </c>
      <c r="N807">
        <v>5</v>
      </c>
    </row>
    <row r="808" spans="1:14" x14ac:dyDescent="0.3">
      <c r="A808" s="1" t="s">
        <v>32</v>
      </c>
      <c r="B808" s="1" t="s">
        <v>136</v>
      </c>
      <c r="C808" s="1" t="s">
        <v>23</v>
      </c>
      <c r="D808" s="1" t="s">
        <v>17</v>
      </c>
      <c r="E808" s="1" t="s">
        <v>47</v>
      </c>
      <c r="F808" s="2">
        <v>40428</v>
      </c>
      <c r="G808">
        <v>5183</v>
      </c>
      <c r="H808">
        <v>255.28</v>
      </c>
      <c r="I808">
        <v>159.41999999999999</v>
      </c>
      <c r="J808">
        <v>1323116.24</v>
      </c>
      <c r="K808">
        <v>826273.86</v>
      </c>
      <c r="L808">
        <v>496842.38</v>
      </c>
      <c r="M808">
        <v>2010</v>
      </c>
      <c r="N808">
        <v>9</v>
      </c>
    </row>
    <row r="809" spans="1:14" x14ac:dyDescent="0.3">
      <c r="A809" s="1" t="s">
        <v>32</v>
      </c>
      <c r="B809" s="1" t="s">
        <v>68</v>
      </c>
      <c r="C809" s="1" t="s">
        <v>16</v>
      </c>
      <c r="D809" s="1" t="s">
        <v>22</v>
      </c>
      <c r="E809" s="1" t="s">
        <v>47</v>
      </c>
      <c r="F809" s="2">
        <v>41710</v>
      </c>
      <c r="G809">
        <v>9858</v>
      </c>
      <c r="H809">
        <v>437.2</v>
      </c>
      <c r="I809">
        <v>263.33</v>
      </c>
      <c r="J809">
        <v>4309917.5999999996</v>
      </c>
      <c r="K809">
        <v>2595907.14</v>
      </c>
      <c r="L809">
        <v>1714010.46</v>
      </c>
      <c r="M809">
        <v>2014</v>
      </c>
      <c r="N809">
        <v>3</v>
      </c>
    </row>
    <row r="810" spans="1:14" x14ac:dyDescent="0.3">
      <c r="A810" s="1" t="s">
        <v>25</v>
      </c>
      <c r="B810" s="1" t="s">
        <v>191</v>
      </c>
      <c r="C810" s="1" t="s">
        <v>57</v>
      </c>
      <c r="D810" s="1" t="s">
        <v>22</v>
      </c>
      <c r="E810" s="1" t="s">
        <v>18</v>
      </c>
      <c r="F810" s="2">
        <v>40375</v>
      </c>
      <c r="G810">
        <v>6613</v>
      </c>
      <c r="H810">
        <v>81.73</v>
      </c>
      <c r="I810">
        <v>56.67</v>
      </c>
      <c r="J810">
        <v>540480.49</v>
      </c>
      <c r="K810">
        <v>374758.71</v>
      </c>
      <c r="L810">
        <v>165721.78</v>
      </c>
      <c r="M810">
        <v>2010</v>
      </c>
      <c r="N810">
        <v>7</v>
      </c>
    </row>
    <row r="811" spans="1:14" x14ac:dyDescent="0.3">
      <c r="A811" s="1" t="s">
        <v>32</v>
      </c>
      <c r="B811" s="1" t="s">
        <v>212</v>
      </c>
      <c r="C811" s="1" t="s">
        <v>16</v>
      </c>
      <c r="D811" s="1" t="s">
        <v>22</v>
      </c>
      <c r="E811" s="1" t="s">
        <v>18</v>
      </c>
      <c r="F811" s="2">
        <v>42709</v>
      </c>
      <c r="G811">
        <v>7017</v>
      </c>
      <c r="H811">
        <v>437.2</v>
      </c>
      <c r="I811">
        <v>263.33</v>
      </c>
      <c r="J811">
        <v>3067832.4</v>
      </c>
      <c r="K811">
        <v>1847786.61</v>
      </c>
      <c r="L811">
        <v>1220045.79</v>
      </c>
      <c r="M811">
        <v>2016</v>
      </c>
      <c r="N811">
        <v>12</v>
      </c>
    </row>
    <row r="812" spans="1:14" x14ac:dyDescent="0.3">
      <c r="A812" s="1" t="s">
        <v>32</v>
      </c>
      <c r="B812" s="1" t="s">
        <v>168</v>
      </c>
      <c r="C812" s="1" t="s">
        <v>21</v>
      </c>
      <c r="D812" s="1" t="s">
        <v>22</v>
      </c>
      <c r="E812" s="1" t="s">
        <v>47</v>
      </c>
      <c r="F812" s="2">
        <v>41555</v>
      </c>
      <c r="G812">
        <v>4667</v>
      </c>
      <c r="H812">
        <v>154.06</v>
      </c>
      <c r="I812">
        <v>90.93</v>
      </c>
      <c r="J812">
        <v>718998.02</v>
      </c>
      <c r="K812">
        <v>424370.31</v>
      </c>
      <c r="L812">
        <v>294627.71000000002</v>
      </c>
      <c r="M812">
        <v>2013</v>
      </c>
      <c r="N812">
        <v>10</v>
      </c>
    </row>
    <row r="813" spans="1:14" x14ac:dyDescent="0.3">
      <c r="A813" s="1" t="s">
        <v>28</v>
      </c>
      <c r="B813" s="1" t="s">
        <v>29</v>
      </c>
      <c r="C813" s="1" t="s">
        <v>23</v>
      </c>
      <c r="D813" s="1" t="s">
        <v>17</v>
      </c>
      <c r="E813" s="1" t="s">
        <v>31</v>
      </c>
      <c r="F813" s="2">
        <v>42591</v>
      </c>
      <c r="G813">
        <v>194</v>
      </c>
      <c r="H813">
        <v>255.28</v>
      </c>
      <c r="I813">
        <v>159.41999999999999</v>
      </c>
      <c r="J813">
        <v>49524.32</v>
      </c>
      <c r="K813">
        <v>30927.48</v>
      </c>
      <c r="L813">
        <v>18596.84</v>
      </c>
      <c r="M813">
        <v>2016</v>
      </c>
      <c r="N813">
        <v>8</v>
      </c>
    </row>
    <row r="814" spans="1:14" x14ac:dyDescent="0.3">
      <c r="A814" s="1" t="s">
        <v>32</v>
      </c>
      <c r="B814" s="1" t="s">
        <v>126</v>
      </c>
      <c r="C814" s="1" t="s">
        <v>60</v>
      </c>
      <c r="D814" s="1" t="s">
        <v>22</v>
      </c>
      <c r="E814" s="1" t="s">
        <v>24</v>
      </c>
      <c r="F814" s="2">
        <v>40822</v>
      </c>
      <c r="G814">
        <v>6259</v>
      </c>
      <c r="H814">
        <v>421.89</v>
      </c>
      <c r="I814">
        <v>364.69</v>
      </c>
      <c r="J814">
        <v>2640609.5099999998</v>
      </c>
      <c r="K814">
        <v>2282594.71</v>
      </c>
      <c r="L814">
        <v>358014.8</v>
      </c>
      <c r="M814">
        <v>2011</v>
      </c>
      <c r="N814">
        <v>10</v>
      </c>
    </row>
    <row r="815" spans="1:14" x14ac:dyDescent="0.3">
      <c r="A815" s="1" t="s">
        <v>14</v>
      </c>
      <c r="B815" s="1" t="s">
        <v>197</v>
      </c>
      <c r="C815" s="1" t="s">
        <v>60</v>
      </c>
      <c r="D815" s="1" t="s">
        <v>22</v>
      </c>
      <c r="E815" s="1" t="s">
        <v>24</v>
      </c>
      <c r="F815" s="2">
        <v>41322</v>
      </c>
      <c r="G815">
        <v>2554</v>
      </c>
      <c r="H815">
        <v>421.89</v>
      </c>
      <c r="I815">
        <v>364.69</v>
      </c>
      <c r="J815">
        <v>1077507.06</v>
      </c>
      <c r="K815">
        <v>931418.26</v>
      </c>
      <c r="L815">
        <v>146088.79999999999</v>
      </c>
      <c r="M815">
        <v>2013</v>
      </c>
      <c r="N815">
        <v>2</v>
      </c>
    </row>
    <row r="816" spans="1:14" x14ac:dyDescent="0.3">
      <c r="A816" s="1" t="s">
        <v>28</v>
      </c>
      <c r="B816" s="1" t="s">
        <v>167</v>
      </c>
      <c r="C816" s="1" t="s">
        <v>30</v>
      </c>
      <c r="D816" s="1" t="s">
        <v>22</v>
      </c>
      <c r="E816" s="1" t="s">
        <v>24</v>
      </c>
      <c r="F816" s="2">
        <v>41257</v>
      </c>
      <c r="G816">
        <v>804</v>
      </c>
      <c r="H816">
        <v>9.33</v>
      </c>
      <c r="I816">
        <v>6.92</v>
      </c>
      <c r="J816">
        <v>7501.32</v>
      </c>
      <c r="K816">
        <v>5563.68</v>
      </c>
      <c r="L816">
        <v>1937.64</v>
      </c>
      <c r="M816">
        <v>2012</v>
      </c>
      <c r="N816">
        <v>12</v>
      </c>
    </row>
    <row r="817" spans="1:14" x14ac:dyDescent="0.3">
      <c r="A817" s="1" t="s">
        <v>14</v>
      </c>
      <c r="B817" s="1" t="s">
        <v>145</v>
      </c>
      <c r="C817" s="1" t="s">
        <v>30</v>
      </c>
      <c r="D817" s="1" t="s">
        <v>22</v>
      </c>
      <c r="E817" s="1" t="s">
        <v>47</v>
      </c>
      <c r="F817" s="2">
        <v>42328</v>
      </c>
      <c r="G817">
        <v>9762</v>
      </c>
      <c r="H817">
        <v>9.33</v>
      </c>
      <c r="I817">
        <v>6.92</v>
      </c>
      <c r="J817">
        <v>91079.46</v>
      </c>
      <c r="K817">
        <v>67553.039999999994</v>
      </c>
      <c r="L817">
        <v>23526.42</v>
      </c>
      <c r="M817">
        <v>2015</v>
      </c>
      <c r="N817">
        <v>11</v>
      </c>
    </row>
    <row r="818" spans="1:14" x14ac:dyDescent="0.3">
      <c r="A818" s="1" t="s">
        <v>25</v>
      </c>
      <c r="B818" s="1" t="s">
        <v>191</v>
      </c>
      <c r="C818" s="1" t="s">
        <v>60</v>
      </c>
      <c r="D818" s="1" t="s">
        <v>22</v>
      </c>
      <c r="E818" s="1" t="s">
        <v>18</v>
      </c>
      <c r="F818" s="2">
        <v>41097</v>
      </c>
      <c r="G818">
        <v>214</v>
      </c>
      <c r="H818">
        <v>421.89</v>
      </c>
      <c r="I818">
        <v>364.69</v>
      </c>
      <c r="J818">
        <v>90284.46</v>
      </c>
      <c r="K818">
        <v>78043.66</v>
      </c>
      <c r="L818">
        <v>12240.8</v>
      </c>
      <c r="M818">
        <v>2012</v>
      </c>
      <c r="N818">
        <v>7</v>
      </c>
    </row>
    <row r="819" spans="1:14" x14ac:dyDescent="0.3">
      <c r="A819" s="1" t="s">
        <v>39</v>
      </c>
      <c r="B819" s="1" t="s">
        <v>194</v>
      </c>
      <c r="C819" s="1" t="s">
        <v>60</v>
      </c>
      <c r="D819" s="1" t="s">
        <v>17</v>
      </c>
      <c r="E819" s="1" t="s">
        <v>31</v>
      </c>
      <c r="F819" s="2">
        <v>41427</v>
      </c>
      <c r="G819">
        <v>9980</v>
      </c>
      <c r="H819">
        <v>421.89</v>
      </c>
      <c r="I819">
        <v>364.69</v>
      </c>
      <c r="J819">
        <v>4210462.2</v>
      </c>
      <c r="K819">
        <v>3639606.2</v>
      </c>
      <c r="L819">
        <v>570856</v>
      </c>
      <c r="M819">
        <v>2013</v>
      </c>
      <c r="N819">
        <v>6</v>
      </c>
    </row>
    <row r="820" spans="1:14" x14ac:dyDescent="0.3">
      <c r="A820" s="1" t="s">
        <v>28</v>
      </c>
      <c r="B820" s="1" t="s">
        <v>91</v>
      </c>
      <c r="C820" s="1" t="s">
        <v>23</v>
      </c>
      <c r="D820" s="1" t="s">
        <v>22</v>
      </c>
      <c r="E820" s="1" t="s">
        <v>47</v>
      </c>
      <c r="F820" s="2">
        <v>42039</v>
      </c>
      <c r="G820">
        <v>8906</v>
      </c>
      <c r="H820">
        <v>255.28</v>
      </c>
      <c r="I820">
        <v>159.41999999999999</v>
      </c>
      <c r="J820">
        <v>2273523.6800000002</v>
      </c>
      <c r="K820">
        <v>1419794.52</v>
      </c>
      <c r="L820">
        <v>853729.16</v>
      </c>
      <c r="M820">
        <v>2015</v>
      </c>
      <c r="N820">
        <v>2</v>
      </c>
    </row>
    <row r="821" spans="1:14" x14ac:dyDescent="0.3">
      <c r="A821" s="1" t="s">
        <v>32</v>
      </c>
      <c r="B821" s="1" t="s">
        <v>33</v>
      </c>
      <c r="C821" s="1" t="s">
        <v>30</v>
      </c>
      <c r="D821" s="1" t="s">
        <v>22</v>
      </c>
      <c r="E821" s="1" t="s">
        <v>24</v>
      </c>
      <c r="F821" s="2">
        <v>40661</v>
      </c>
      <c r="G821">
        <v>3872</v>
      </c>
      <c r="H821">
        <v>9.33</v>
      </c>
      <c r="I821">
        <v>6.92</v>
      </c>
      <c r="J821">
        <v>36125.760000000002</v>
      </c>
      <c r="K821">
        <v>26794.240000000002</v>
      </c>
      <c r="L821">
        <v>9331.52</v>
      </c>
      <c r="M821">
        <v>2011</v>
      </c>
      <c r="N821">
        <v>4</v>
      </c>
    </row>
    <row r="822" spans="1:14" x14ac:dyDescent="0.3">
      <c r="A822" s="1" t="s">
        <v>28</v>
      </c>
      <c r="B822" s="1" t="s">
        <v>113</v>
      </c>
      <c r="C822" s="1" t="s">
        <v>23</v>
      </c>
      <c r="D822" s="1" t="s">
        <v>22</v>
      </c>
      <c r="E822" s="1" t="s">
        <v>47</v>
      </c>
      <c r="F822" s="2">
        <v>40940</v>
      </c>
      <c r="G822">
        <v>3791</v>
      </c>
      <c r="H822">
        <v>255.28</v>
      </c>
      <c r="I822">
        <v>159.41999999999999</v>
      </c>
      <c r="J822">
        <v>967766.48</v>
      </c>
      <c r="K822">
        <v>604361.22</v>
      </c>
      <c r="L822">
        <v>363405.26</v>
      </c>
      <c r="M822">
        <v>2012</v>
      </c>
      <c r="N822">
        <v>2</v>
      </c>
    </row>
    <row r="823" spans="1:14" x14ac:dyDescent="0.3">
      <c r="A823" s="1" t="s">
        <v>25</v>
      </c>
      <c r="B823" s="1" t="s">
        <v>203</v>
      </c>
      <c r="C823" s="1" t="s">
        <v>21</v>
      </c>
      <c r="D823" s="1" t="s">
        <v>17</v>
      </c>
      <c r="E823" s="1" t="s">
        <v>31</v>
      </c>
      <c r="F823" s="2">
        <v>42764</v>
      </c>
      <c r="G823">
        <v>4604</v>
      </c>
      <c r="H823">
        <v>154.06</v>
      </c>
      <c r="I823">
        <v>90.93</v>
      </c>
      <c r="J823">
        <v>709292.24</v>
      </c>
      <c r="K823">
        <v>418641.72</v>
      </c>
      <c r="L823">
        <v>290650.52</v>
      </c>
      <c r="M823">
        <v>2017</v>
      </c>
      <c r="N823">
        <v>1</v>
      </c>
    </row>
    <row r="824" spans="1:14" x14ac:dyDescent="0.3">
      <c r="A824" s="1" t="s">
        <v>39</v>
      </c>
      <c r="B824" s="1" t="s">
        <v>40</v>
      </c>
      <c r="C824" s="1" t="s">
        <v>36</v>
      </c>
      <c r="D824" s="1" t="s">
        <v>17</v>
      </c>
      <c r="E824" s="1" t="s">
        <v>47</v>
      </c>
      <c r="F824" s="2">
        <v>40878</v>
      </c>
      <c r="G824">
        <v>4285</v>
      </c>
      <c r="H824">
        <v>109.28</v>
      </c>
      <c r="I824">
        <v>35.840000000000003</v>
      </c>
      <c r="J824">
        <v>468264.8</v>
      </c>
      <c r="K824">
        <v>153574.39999999999</v>
      </c>
      <c r="L824">
        <v>314690.40000000002</v>
      </c>
      <c r="M824">
        <v>2011</v>
      </c>
      <c r="N824">
        <v>12</v>
      </c>
    </row>
    <row r="825" spans="1:14" x14ac:dyDescent="0.3">
      <c r="A825" s="1" t="s">
        <v>32</v>
      </c>
      <c r="B825" s="1" t="s">
        <v>89</v>
      </c>
      <c r="C825" s="1" t="s">
        <v>16</v>
      </c>
      <c r="D825" s="1" t="s">
        <v>22</v>
      </c>
      <c r="E825" s="1" t="s">
        <v>31</v>
      </c>
      <c r="F825" s="2">
        <v>42863</v>
      </c>
      <c r="G825">
        <v>7839</v>
      </c>
      <c r="H825">
        <v>437.2</v>
      </c>
      <c r="I825">
        <v>263.33</v>
      </c>
      <c r="J825">
        <v>3427210.8</v>
      </c>
      <c r="K825">
        <v>2064243.87</v>
      </c>
      <c r="L825">
        <v>1362966.93</v>
      </c>
      <c r="M825">
        <v>2017</v>
      </c>
      <c r="N825">
        <v>5</v>
      </c>
    </row>
    <row r="826" spans="1:14" x14ac:dyDescent="0.3">
      <c r="A826" s="1" t="s">
        <v>28</v>
      </c>
      <c r="B826" s="1" t="s">
        <v>87</v>
      </c>
      <c r="C826" s="1" t="s">
        <v>27</v>
      </c>
      <c r="D826" s="1" t="s">
        <v>22</v>
      </c>
      <c r="E826" s="1" t="s">
        <v>24</v>
      </c>
      <c r="F826" s="2">
        <v>42858</v>
      </c>
      <c r="G826">
        <v>2302</v>
      </c>
      <c r="H826">
        <v>205.7</v>
      </c>
      <c r="I826">
        <v>117.11</v>
      </c>
      <c r="J826">
        <v>473521.4</v>
      </c>
      <c r="K826">
        <v>269587.21999999997</v>
      </c>
      <c r="L826">
        <v>203934.18</v>
      </c>
      <c r="M826">
        <v>2017</v>
      </c>
      <c r="N826">
        <v>5</v>
      </c>
    </row>
    <row r="827" spans="1:14" x14ac:dyDescent="0.3">
      <c r="A827" s="1" t="s">
        <v>39</v>
      </c>
      <c r="B827" s="1" t="s">
        <v>40</v>
      </c>
      <c r="C827" s="1" t="s">
        <v>16</v>
      </c>
      <c r="D827" s="1" t="s">
        <v>22</v>
      </c>
      <c r="E827" s="1" t="s">
        <v>18</v>
      </c>
      <c r="F827" s="2">
        <v>42308</v>
      </c>
      <c r="G827">
        <v>1741</v>
      </c>
      <c r="H827">
        <v>437.2</v>
      </c>
      <c r="I827">
        <v>263.33</v>
      </c>
      <c r="J827">
        <v>761165.2</v>
      </c>
      <c r="K827">
        <v>458457.53</v>
      </c>
      <c r="L827">
        <v>302707.67</v>
      </c>
      <c r="M827">
        <v>2015</v>
      </c>
      <c r="N827">
        <v>10</v>
      </c>
    </row>
    <row r="828" spans="1:14" x14ac:dyDescent="0.3">
      <c r="A828" s="1" t="s">
        <v>32</v>
      </c>
      <c r="B828" s="1" t="s">
        <v>187</v>
      </c>
      <c r="C828" s="1" t="s">
        <v>36</v>
      </c>
      <c r="D828" s="1" t="s">
        <v>17</v>
      </c>
      <c r="E828" s="1" t="s">
        <v>24</v>
      </c>
      <c r="F828" s="2">
        <v>40279</v>
      </c>
      <c r="G828">
        <v>2256</v>
      </c>
      <c r="H828">
        <v>109.28</v>
      </c>
      <c r="I828">
        <v>35.840000000000003</v>
      </c>
      <c r="J828">
        <v>246535.67999999999</v>
      </c>
      <c r="K828">
        <v>80855.039999999994</v>
      </c>
      <c r="L828">
        <v>165680.64000000001</v>
      </c>
      <c r="M828">
        <v>2010</v>
      </c>
      <c r="N828">
        <v>4</v>
      </c>
    </row>
    <row r="829" spans="1:14" x14ac:dyDescent="0.3">
      <c r="A829" s="1" t="s">
        <v>25</v>
      </c>
      <c r="B829" s="1" t="s">
        <v>181</v>
      </c>
      <c r="C829" s="1" t="s">
        <v>21</v>
      </c>
      <c r="D829" s="1" t="s">
        <v>22</v>
      </c>
      <c r="E829" s="1" t="s">
        <v>47</v>
      </c>
      <c r="F829" s="2">
        <v>40376</v>
      </c>
      <c r="G829">
        <v>6975</v>
      </c>
      <c r="H829">
        <v>154.06</v>
      </c>
      <c r="I829">
        <v>90.93</v>
      </c>
      <c r="J829">
        <v>1074568.5</v>
      </c>
      <c r="K829">
        <v>634236.75</v>
      </c>
      <c r="L829">
        <v>440331.75</v>
      </c>
      <c r="M829">
        <v>2010</v>
      </c>
      <c r="N829">
        <v>7</v>
      </c>
    </row>
    <row r="830" spans="1:14" x14ac:dyDescent="0.3">
      <c r="A830" s="1" t="s">
        <v>32</v>
      </c>
      <c r="B830" s="1" t="s">
        <v>69</v>
      </c>
      <c r="C830" s="1" t="s">
        <v>27</v>
      </c>
      <c r="D830" s="1" t="s">
        <v>17</v>
      </c>
      <c r="E830" s="1" t="s">
        <v>24</v>
      </c>
      <c r="F830" s="2">
        <v>41060</v>
      </c>
      <c r="G830">
        <v>1060</v>
      </c>
      <c r="H830">
        <v>205.7</v>
      </c>
      <c r="I830">
        <v>117.11</v>
      </c>
      <c r="J830">
        <v>218042</v>
      </c>
      <c r="K830">
        <v>124136.6</v>
      </c>
      <c r="L830">
        <v>93905.4</v>
      </c>
      <c r="M830">
        <v>2012</v>
      </c>
      <c r="N830">
        <v>5</v>
      </c>
    </row>
    <row r="831" spans="1:14" x14ac:dyDescent="0.3">
      <c r="A831" s="1" t="s">
        <v>39</v>
      </c>
      <c r="B831" s="1" t="s">
        <v>154</v>
      </c>
      <c r="C831" s="1" t="s">
        <v>21</v>
      </c>
      <c r="D831" s="1" t="s">
        <v>17</v>
      </c>
      <c r="E831" s="1" t="s">
        <v>47</v>
      </c>
      <c r="F831" s="2">
        <v>42566</v>
      </c>
      <c r="G831">
        <v>6703</v>
      </c>
      <c r="H831">
        <v>154.06</v>
      </c>
      <c r="I831">
        <v>90.93</v>
      </c>
      <c r="J831">
        <v>1032664.18</v>
      </c>
      <c r="K831">
        <v>609503.79</v>
      </c>
      <c r="L831">
        <v>423160.39</v>
      </c>
      <c r="M831">
        <v>2016</v>
      </c>
      <c r="N831">
        <v>7</v>
      </c>
    </row>
    <row r="832" spans="1:14" x14ac:dyDescent="0.3">
      <c r="A832" s="1" t="s">
        <v>25</v>
      </c>
      <c r="B832" s="1" t="s">
        <v>119</v>
      </c>
      <c r="C832" s="1" t="s">
        <v>16</v>
      </c>
      <c r="D832" s="1" t="s">
        <v>17</v>
      </c>
      <c r="E832" s="1" t="s">
        <v>18</v>
      </c>
      <c r="F832" s="2">
        <v>42749</v>
      </c>
      <c r="G832">
        <v>8128</v>
      </c>
      <c r="H832">
        <v>437.2</v>
      </c>
      <c r="I832">
        <v>263.33</v>
      </c>
      <c r="J832">
        <v>3553561.6</v>
      </c>
      <c r="K832">
        <v>2140346.2400000002</v>
      </c>
      <c r="L832">
        <v>1413215.36</v>
      </c>
      <c r="M832">
        <v>2017</v>
      </c>
      <c r="N832">
        <v>1</v>
      </c>
    </row>
    <row r="833" spans="1:14" x14ac:dyDescent="0.3">
      <c r="A833" s="1" t="s">
        <v>28</v>
      </c>
      <c r="B833" s="1" t="s">
        <v>183</v>
      </c>
      <c r="C833" s="1" t="s">
        <v>42</v>
      </c>
      <c r="D833" s="1" t="s">
        <v>22</v>
      </c>
      <c r="E833" s="1" t="s">
        <v>24</v>
      </c>
      <c r="F833" s="2">
        <v>41239</v>
      </c>
      <c r="G833">
        <v>6591</v>
      </c>
      <c r="H833">
        <v>152.58000000000001</v>
      </c>
      <c r="I833">
        <v>97.44</v>
      </c>
      <c r="J833">
        <v>1005654.78</v>
      </c>
      <c r="K833">
        <v>642227.04</v>
      </c>
      <c r="L833">
        <v>363427.74</v>
      </c>
      <c r="M833">
        <v>2012</v>
      </c>
      <c r="N833">
        <v>11</v>
      </c>
    </row>
    <row r="834" spans="1:14" x14ac:dyDescent="0.3">
      <c r="A834" s="1" t="s">
        <v>25</v>
      </c>
      <c r="B834" s="1" t="s">
        <v>202</v>
      </c>
      <c r="C834" s="1" t="s">
        <v>27</v>
      </c>
      <c r="D834" s="1" t="s">
        <v>22</v>
      </c>
      <c r="E834" s="1" t="s">
        <v>47</v>
      </c>
      <c r="F834" s="2">
        <v>40819</v>
      </c>
      <c r="G834">
        <v>5376</v>
      </c>
      <c r="H834">
        <v>205.7</v>
      </c>
      <c r="I834">
        <v>117.11</v>
      </c>
      <c r="J834">
        <v>1105843.2</v>
      </c>
      <c r="K834">
        <v>629583.35999999999</v>
      </c>
      <c r="L834">
        <v>476259.84000000003</v>
      </c>
      <c r="M834">
        <v>2011</v>
      </c>
      <c r="N834">
        <v>10</v>
      </c>
    </row>
    <row r="835" spans="1:14" x14ac:dyDescent="0.3">
      <c r="A835" s="1" t="s">
        <v>37</v>
      </c>
      <c r="B835" s="1" t="s">
        <v>180</v>
      </c>
      <c r="C835" s="1" t="s">
        <v>23</v>
      </c>
      <c r="D835" s="1" t="s">
        <v>17</v>
      </c>
      <c r="E835" s="1" t="s">
        <v>47</v>
      </c>
      <c r="F835" s="2">
        <v>40512</v>
      </c>
      <c r="G835">
        <v>4802</v>
      </c>
      <c r="H835">
        <v>255.28</v>
      </c>
      <c r="I835">
        <v>159.41999999999999</v>
      </c>
      <c r="J835">
        <v>1225854.56</v>
      </c>
      <c r="K835">
        <v>765534.84</v>
      </c>
      <c r="L835">
        <v>460319.72</v>
      </c>
      <c r="M835">
        <v>2010</v>
      </c>
      <c r="N835">
        <v>11</v>
      </c>
    </row>
    <row r="836" spans="1:14" x14ac:dyDescent="0.3">
      <c r="A836" s="1" t="s">
        <v>28</v>
      </c>
      <c r="B836" s="1" t="s">
        <v>134</v>
      </c>
      <c r="C836" s="1" t="s">
        <v>21</v>
      </c>
      <c r="D836" s="1" t="s">
        <v>22</v>
      </c>
      <c r="E836" s="1" t="s">
        <v>47</v>
      </c>
      <c r="F836" s="2">
        <v>42498</v>
      </c>
      <c r="G836">
        <v>7217</v>
      </c>
      <c r="H836">
        <v>154.06</v>
      </c>
      <c r="I836">
        <v>90.93</v>
      </c>
      <c r="J836">
        <v>1111851.02</v>
      </c>
      <c r="K836">
        <v>656241.81000000006</v>
      </c>
      <c r="L836">
        <v>455609.21</v>
      </c>
      <c r="M836">
        <v>2016</v>
      </c>
      <c r="N836">
        <v>5</v>
      </c>
    </row>
    <row r="837" spans="1:14" x14ac:dyDescent="0.3">
      <c r="A837" s="1" t="s">
        <v>32</v>
      </c>
      <c r="B837" s="1" t="s">
        <v>138</v>
      </c>
      <c r="C837" s="1" t="s">
        <v>51</v>
      </c>
      <c r="D837" s="1" t="s">
        <v>17</v>
      </c>
      <c r="E837" s="1" t="s">
        <v>31</v>
      </c>
      <c r="F837" s="2">
        <v>42427</v>
      </c>
      <c r="G837">
        <v>2001</v>
      </c>
      <c r="H837">
        <v>47.45</v>
      </c>
      <c r="I837">
        <v>31.79</v>
      </c>
      <c r="J837">
        <v>94947.45</v>
      </c>
      <c r="K837">
        <v>63611.79</v>
      </c>
      <c r="L837">
        <v>31335.66</v>
      </c>
      <c r="M837">
        <v>2016</v>
      </c>
      <c r="N837">
        <v>2</v>
      </c>
    </row>
    <row r="838" spans="1:14" x14ac:dyDescent="0.3">
      <c r="A838" s="1" t="s">
        <v>14</v>
      </c>
      <c r="B838" s="1" t="s">
        <v>71</v>
      </c>
      <c r="C838" s="1" t="s">
        <v>21</v>
      </c>
      <c r="D838" s="1" t="s">
        <v>17</v>
      </c>
      <c r="E838" s="1" t="s">
        <v>18</v>
      </c>
      <c r="F838" s="2">
        <v>41875</v>
      </c>
      <c r="G838">
        <v>564</v>
      </c>
      <c r="H838">
        <v>154.06</v>
      </c>
      <c r="I838">
        <v>90.93</v>
      </c>
      <c r="J838">
        <v>86889.84</v>
      </c>
      <c r="K838">
        <v>51284.52</v>
      </c>
      <c r="L838">
        <v>35605.32</v>
      </c>
      <c r="M838">
        <v>2014</v>
      </c>
      <c r="N838">
        <v>8</v>
      </c>
    </row>
    <row r="839" spans="1:14" x14ac:dyDescent="0.3">
      <c r="A839" s="1" t="s">
        <v>14</v>
      </c>
      <c r="B839" s="1" t="s">
        <v>197</v>
      </c>
      <c r="C839" s="1" t="s">
        <v>21</v>
      </c>
      <c r="D839" s="1" t="s">
        <v>17</v>
      </c>
      <c r="E839" s="1" t="s">
        <v>24</v>
      </c>
      <c r="F839" s="2">
        <v>41420</v>
      </c>
      <c r="G839">
        <v>1351</v>
      </c>
      <c r="H839">
        <v>154.06</v>
      </c>
      <c r="I839">
        <v>90.93</v>
      </c>
      <c r="J839">
        <v>208135.06</v>
      </c>
      <c r="K839">
        <v>122846.43</v>
      </c>
      <c r="L839">
        <v>85288.63</v>
      </c>
      <c r="M839">
        <v>2013</v>
      </c>
      <c r="N839">
        <v>5</v>
      </c>
    </row>
    <row r="840" spans="1:14" x14ac:dyDescent="0.3">
      <c r="A840" s="1" t="s">
        <v>32</v>
      </c>
      <c r="B840" s="1" t="s">
        <v>150</v>
      </c>
      <c r="C840" s="1" t="s">
        <v>21</v>
      </c>
      <c r="D840" s="1" t="s">
        <v>17</v>
      </c>
      <c r="E840" s="1" t="s">
        <v>31</v>
      </c>
      <c r="F840" s="2">
        <v>42030</v>
      </c>
      <c r="G840">
        <v>4833</v>
      </c>
      <c r="H840">
        <v>154.06</v>
      </c>
      <c r="I840">
        <v>90.93</v>
      </c>
      <c r="J840">
        <v>744571.98</v>
      </c>
      <c r="K840">
        <v>439464.69</v>
      </c>
      <c r="L840">
        <v>305107.28999999998</v>
      </c>
      <c r="M840">
        <v>2015</v>
      </c>
      <c r="N840">
        <v>1</v>
      </c>
    </row>
    <row r="841" spans="1:14" x14ac:dyDescent="0.3">
      <c r="A841" s="1" t="s">
        <v>39</v>
      </c>
      <c r="B841" s="1" t="s">
        <v>76</v>
      </c>
      <c r="C841" s="1" t="s">
        <v>42</v>
      </c>
      <c r="D841" s="1" t="s">
        <v>17</v>
      </c>
      <c r="E841" s="1" t="s">
        <v>47</v>
      </c>
      <c r="F841" s="2">
        <v>40915</v>
      </c>
      <c r="G841">
        <v>8516</v>
      </c>
      <c r="H841">
        <v>152.58000000000001</v>
      </c>
      <c r="I841">
        <v>97.44</v>
      </c>
      <c r="J841">
        <v>1299371.28</v>
      </c>
      <c r="K841">
        <v>829799.04</v>
      </c>
      <c r="L841">
        <v>469572.24</v>
      </c>
      <c r="M841">
        <v>2012</v>
      </c>
      <c r="N841">
        <v>1</v>
      </c>
    </row>
    <row r="842" spans="1:14" x14ac:dyDescent="0.3">
      <c r="A842" s="1" t="s">
        <v>32</v>
      </c>
      <c r="B842" s="1" t="s">
        <v>94</v>
      </c>
      <c r="C842" s="1" t="s">
        <v>16</v>
      </c>
      <c r="D842" s="1" t="s">
        <v>22</v>
      </c>
      <c r="E842" s="1" t="s">
        <v>31</v>
      </c>
      <c r="F842" s="2">
        <v>41203</v>
      </c>
      <c r="G842">
        <v>1937</v>
      </c>
      <c r="H842">
        <v>437.2</v>
      </c>
      <c r="I842">
        <v>263.33</v>
      </c>
      <c r="J842">
        <v>846856.4</v>
      </c>
      <c r="K842">
        <v>510070.21</v>
      </c>
      <c r="L842">
        <v>336786.19</v>
      </c>
      <c r="M842">
        <v>2012</v>
      </c>
      <c r="N842">
        <v>10</v>
      </c>
    </row>
    <row r="843" spans="1:14" x14ac:dyDescent="0.3">
      <c r="A843" s="1" t="s">
        <v>14</v>
      </c>
      <c r="B843" s="1" t="s">
        <v>192</v>
      </c>
      <c r="C843" s="1" t="s">
        <v>44</v>
      </c>
      <c r="D843" s="1" t="s">
        <v>22</v>
      </c>
      <c r="E843" s="1" t="s">
        <v>18</v>
      </c>
      <c r="F843" s="2">
        <v>42263</v>
      </c>
      <c r="G843">
        <v>1661</v>
      </c>
      <c r="H843">
        <v>668.27</v>
      </c>
      <c r="I843">
        <v>502.54</v>
      </c>
      <c r="J843">
        <v>1109996.47</v>
      </c>
      <c r="K843">
        <v>834718.94</v>
      </c>
      <c r="L843">
        <v>275277.53000000003</v>
      </c>
      <c r="M843">
        <v>2015</v>
      </c>
      <c r="N843">
        <v>9</v>
      </c>
    </row>
    <row r="844" spans="1:14" x14ac:dyDescent="0.3">
      <c r="A844" s="1" t="s">
        <v>39</v>
      </c>
      <c r="B844" s="1" t="s">
        <v>76</v>
      </c>
      <c r="C844" s="1" t="s">
        <v>60</v>
      </c>
      <c r="D844" s="1" t="s">
        <v>17</v>
      </c>
      <c r="E844" s="1" t="s">
        <v>31</v>
      </c>
      <c r="F844" s="2">
        <v>41088</v>
      </c>
      <c r="G844">
        <v>6289</v>
      </c>
      <c r="H844">
        <v>421.89</v>
      </c>
      <c r="I844">
        <v>364.69</v>
      </c>
      <c r="J844">
        <v>2653266.21</v>
      </c>
      <c r="K844">
        <v>2293535.41</v>
      </c>
      <c r="L844">
        <v>359730.8</v>
      </c>
      <c r="M844">
        <v>2012</v>
      </c>
      <c r="N844">
        <v>6</v>
      </c>
    </row>
    <row r="845" spans="1:14" x14ac:dyDescent="0.3">
      <c r="A845" s="1" t="s">
        <v>37</v>
      </c>
      <c r="B845" s="1" t="s">
        <v>218</v>
      </c>
      <c r="C845" s="1" t="s">
        <v>42</v>
      </c>
      <c r="D845" s="1" t="s">
        <v>17</v>
      </c>
      <c r="E845" s="1" t="s">
        <v>31</v>
      </c>
      <c r="F845" s="2">
        <v>41975</v>
      </c>
      <c r="G845">
        <v>1450</v>
      </c>
      <c r="H845">
        <v>152.58000000000001</v>
      </c>
      <c r="I845">
        <v>97.44</v>
      </c>
      <c r="J845">
        <v>221241</v>
      </c>
      <c r="K845">
        <v>141288</v>
      </c>
      <c r="L845">
        <v>79953</v>
      </c>
      <c r="M845">
        <v>2014</v>
      </c>
      <c r="N845">
        <v>12</v>
      </c>
    </row>
    <row r="846" spans="1:14" x14ac:dyDescent="0.3">
      <c r="A846" s="1" t="s">
        <v>28</v>
      </c>
      <c r="B846" s="1" t="s">
        <v>88</v>
      </c>
      <c r="C846" s="1" t="s">
        <v>44</v>
      </c>
      <c r="D846" s="1" t="s">
        <v>17</v>
      </c>
      <c r="E846" s="1" t="s">
        <v>24</v>
      </c>
      <c r="F846" s="2">
        <v>41309</v>
      </c>
      <c r="G846">
        <v>4805</v>
      </c>
      <c r="H846">
        <v>668.27</v>
      </c>
      <c r="I846">
        <v>502.54</v>
      </c>
      <c r="J846">
        <v>3211037.35</v>
      </c>
      <c r="K846">
        <v>2414704.7000000002</v>
      </c>
      <c r="L846">
        <v>796332.65</v>
      </c>
      <c r="M846">
        <v>2013</v>
      </c>
      <c r="N846">
        <v>2</v>
      </c>
    </row>
    <row r="847" spans="1:14" x14ac:dyDescent="0.3">
      <c r="A847" s="1" t="s">
        <v>25</v>
      </c>
      <c r="B847" s="1" t="s">
        <v>184</v>
      </c>
      <c r="C847" s="1" t="s">
        <v>16</v>
      </c>
      <c r="D847" s="1" t="s">
        <v>17</v>
      </c>
      <c r="E847" s="1" t="s">
        <v>24</v>
      </c>
      <c r="F847" s="2">
        <v>42783</v>
      </c>
      <c r="G847">
        <v>1047</v>
      </c>
      <c r="H847">
        <v>437.2</v>
      </c>
      <c r="I847">
        <v>263.33</v>
      </c>
      <c r="J847">
        <v>457748.4</v>
      </c>
      <c r="K847">
        <v>275706.51</v>
      </c>
      <c r="L847">
        <v>182041.89</v>
      </c>
      <c r="M847">
        <v>2017</v>
      </c>
      <c r="N847">
        <v>2</v>
      </c>
    </row>
    <row r="848" spans="1:14" x14ac:dyDescent="0.3">
      <c r="A848" s="1" t="s">
        <v>14</v>
      </c>
      <c r="B848" s="1" t="s">
        <v>145</v>
      </c>
      <c r="C848" s="1" t="s">
        <v>51</v>
      </c>
      <c r="D848" s="1" t="s">
        <v>22</v>
      </c>
      <c r="E848" s="1" t="s">
        <v>47</v>
      </c>
      <c r="F848" s="2">
        <v>42179</v>
      </c>
      <c r="G848">
        <v>6899</v>
      </c>
      <c r="H848">
        <v>47.45</v>
      </c>
      <c r="I848">
        <v>31.79</v>
      </c>
      <c r="J848">
        <v>327357.55</v>
      </c>
      <c r="K848">
        <v>219319.21</v>
      </c>
      <c r="L848">
        <v>108038.34</v>
      </c>
      <c r="M848">
        <v>2015</v>
      </c>
      <c r="N848">
        <v>6</v>
      </c>
    </row>
    <row r="849" spans="1:14" x14ac:dyDescent="0.3">
      <c r="A849" s="1" t="s">
        <v>28</v>
      </c>
      <c r="B849" s="1" t="s">
        <v>170</v>
      </c>
      <c r="C849" s="1" t="s">
        <v>27</v>
      </c>
      <c r="D849" s="1" t="s">
        <v>22</v>
      </c>
      <c r="E849" s="1" t="s">
        <v>47</v>
      </c>
      <c r="F849" s="2">
        <v>42581</v>
      </c>
      <c r="G849">
        <v>6115</v>
      </c>
      <c r="H849">
        <v>205.7</v>
      </c>
      <c r="I849">
        <v>117.11</v>
      </c>
      <c r="J849">
        <v>1257855.5</v>
      </c>
      <c r="K849">
        <v>716127.65</v>
      </c>
      <c r="L849">
        <v>541727.85</v>
      </c>
      <c r="M849">
        <v>2016</v>
      </c>
      <c r="N849">
        <v>7</v>
      </c>
    </row>
    <row r="850" spans="1:14" x14ac:dyDescent="0.3">
      <c r="A850" s="1" t="s">
        <v>25</v>
      </c>
      <c r="B850" s="1" t="s">
        <v>196</v>
      </c>
      <c r="C850" s="1" t="s">
        <v>16</v>
      </c>
      <c r="D850" s="1" t="s">
        <v>17</v>
      </c>
      <c r="E850" s="1" t="s">
        <v>47</v>
      </c>
      <c r="F850" s="2">
        <v>41935</v>
      </c>
      <c r="G850">
        <v>4483</v>
      </c>
      <c r="H850">
        <v>437.2</v>
      </c>
      <c r="I850">
        <v>263.33</v>
      </c>
      <c r="J850">
        <v>1959967.6</v>
      </c>
      <c r="K850">
        <v>1180508.3899999999</v>
      </c>
      <c r="L850">
        <v>779459.21</v>
      </c>
      <c r="M850">
        <v>2014</v>
      </c>
      <c r="N850">
        <v>10</v>
      </c>
    </row>
    <row r="851" spans="1:14" x14ac:dyDescent="0.3">
      <c r="A851" s="1" t="s">
        <v>25</v>
      </c>
      <c r="B851" s="1" t="s">
        <v>81</v>
      </c>
      <c r="C851" s="1" t="s">
        <v>23</v>
      </c>
      <c r="D851" s="1" t="s">
        <v>17</v>
      </c>
      <c r="E851" s="1" t="s">
        <v>18</v>
      </c>
      <c r="F851" s="2">
        <v>42720</v>
      </c>
      <c r="G851">
        <v>4820</v>
      </c>
      <c r="H851">
        <v>255.28</v>
      </c>
      <c r="I851">
        <v>159.41999999999999</v>
      </c>
      <c r="J851">
        <v>1230449.6000000001</v>
      </c>
      <c r="K851">
        <v>768404.4</v>
      </c>
      <c r="L851">
        <v>462045.2</v>
      </c>
      <c r="M851">
        <v>2016</v>
      </c>
      <c r="N851">
        <v>12</v>
      </c>
    </row>
    <row r="852" spans="1:14" x14ac:dyDescent="0.3">
      <c r="A852" s="1" t="s">
        <v>32</v>
      </c>
      <c r="B852" s="1" t="s">
        <v>128</v>
      </c>
      <c r="C852" s="1" t="s">
        <v>23</v>
      </c>
      <c r="D852" s="1" t="s">
        <v>22</v>
      </c>
      <c r="E852" s="1" t="s">
        <v>47</v>
      </c>
      <c r="F852" s="2">
        <v>42275</v>
      </c>
      <c r="G852">
        <v>1973</v>
      </c>
      <c r="H852">
        <v>255.28</v>
      </c>
      <c r="I852">
        <v>159.41999999999999</v>
      </c>
      <c r="J852">
        <v>503667.44</v>
      </c>
      <c r="K852">
        <v>314535.65999999997</v>
      </c>
      <c r="L852">
        <v>189131.78</v>
      </c>
      <c r="M852">
        <v>2015</v>
      </c>
      <c r="N852">
        <v>9</v>
      </c>
    </row>
    <row r="853" spans="1:14" x14ac:dyDescent="0.3">
      <c r="A853" s="1" t="s">
        <v>28</v>
      </c>
      <c r="B853" s="1" t="s">
        <v>113</v>
      </c>
      <c r="C853" s="1" t="s">
        <v>42</v>
      </c>
      <c r="D853" s="1" t="s">
        <v>22</v>
      </c>
      <c r="E853" s="1" t="s">
        <v>47</v>
      </c>
      <c r="F853" s="2">
        <v>42476</v>
      </c>
      <c r="G853">
        <v>7824</v>
      </c>
      <c r="H853">
        <v>152.58000000000001</v>
      </c>
      <c r="I853">
        <v>97.44</v>
      </c>
      <c r="J853">
        <v>1193785.92</v>
      </c>
      <c r="K853">
        <v>762370.56000000006</v>
      </c>
      <c r="L853">
        <v>431415.36</v>
      </c>
      <c r="M853">
        <v>2016</v>
      </c>
      <c r="N853">
        <v>4</v>
      </c>
    </row>
    <row r="854" spans="1:14" x14ac:dyDescent="0.3">
      <c r="A854" s="1" t="s">
        <v>32</v>
      </c>
      <c r="B854" s="1" t="s">
        <v>133</v>
      </c>
      <c r="C854" s="1" t="s">
        <v>42</v>
      </c>
      <c r="D854" s="1" t="s">
        <v>17</v>
      </c>
      <c r="E854" s="1" t="s">
        <v>47</v>
      </c>
      <c r="F854" s="2">
        <v>42821</v>
      </c>
      <c r="G854">
        <v>6283</v>
      </c>
      <c r="H854">
        <v>152.58000000000001</v>
      </c>
      <c r="I854">
        <v>97.44</v>
      </c>
      <c r="J854">
        <v>958660.14</v>
      </c>
      <c r="K854">
        <v>612215.52</v>
      </c>
      <c r="L854">
        <v>346444.62</v>
      </c>
      <c r="M854">
        <v>2017</v>
      </c>
      <c r="N854">
        <v>3</v>
      </c>
    </row>
    <row r="855" spans="1:14" x14ac:dyDescent="0.3">
      <c r="A855" s="1" t="s">
        <v>28</v>
      </c>
      <c r="B855" s="1" t="s">
        <v>29</v>
      </c>
      <c r="C855" s="1" t="s">
        <v>49</v>
      </c>
      <c r="D855" s="1" t="s">
        <v>22</v>
      </c>
      <c r="E855" s="1" t="s">
        <v>31</v>
      </c>
      <c r="F855" s="2">
        <v>41815</v>
      </c>
      <c r="G855">
        <v>8292</v>
      </c>
      <c r="H855">
        <v>651.21</v>
      </c>
      <c r="I855">
        <v>524.96</v>
      </c>
      <c r="J855">
        <v>5399833.3200000003</v>
      </c>
      <c r="K855">
        <v>4352968.32</v>
      </c>
      <c r="L855">
        <v>1046865</v>
      </c>
      <c r="M855">
        <v>2014</v>
      </c>
      <c r="N855">
        <v>6</v>
      </c>
    </row>
    <row r="856" spans="1:14" x14ac:dyDescent="0.3">
      <c r="A856" s="1" t="s">
        <v>28</v>
      </c>
      <c r="B856" s="1" t="s">
        <v>142</v>
      </c>
      <c r="C856" s="1" t="s">
        <v>36</v>
      </c>
      <c r="D856" s="1" t="s">
        <v>22</v>
      </c>
      <c r="E856" s="1" t="s">
        <v>31</v>
      </c>
      <c r="F856" s="2">
        <v>41119</v>
      </c>
      <c r="G856">
        <v>6826</v>
      </c>
      <c r="H856">
        <v>109.28</v>
      </c>
      <c r="I856">
        <v>35.840000000000003</v>
      </c>
      <c r="J856">
        <v>745945.28</v>
      </c>
      <c r="K856">
        <v>244643.84</v>
      </c>
      <c r="L856">
        <v>501301.44</v>
      </c>
      <c r="M856">
        <v>2012</v>
      </c>
      <c r="N856">
        <v>7</v>
      </c>
    </row>
    <row r="857" spans="1:14" x14ac:dyDescent="0.3">
      <c r="A857" s="1" t="s">
        <v>25</v>
      </c>
      <c r="B857" s="1" t="s">
        <v>107</v>
      </c>
      <c r="C857" s="1" t="s">
        <v>30</v>
      </c>
      <c r="D857" s="1" t="s">
        <v>17</v>
      </c>
      <c r="E857" s="1" t="s">
        <v>47</v>
      </c>
      <c r="F857" s="2">
        <v>41398</v>
      </c>
      <c r="G857">
        <v>1888</v>
      </c>
      <c r="H857">
        <v>9.33</v>
      </c>
      <c r="I857">
        <v>6.92</v>
      </c>
      <c r="J857">
        <v>17615.04</v>
      </c>
      <c r="K857">
        <v>13064.96</v>
      </c>
      <c r="L857">
        <v>4550.08</v>
      </c>
      <c r="M857">
        <v>2013</v>
      </c>
      <c r="N857">
        <v>5</v>
      </c>
    </row>
    <row r="858" spans="1:14" x14ac:dyDescent="0.3">
      <c r="A858" s="1" t="s">
        <v>32</v>
      </c>
      <c r="B858" s="1" t="s">
        <v>222</v>
      </c>
      <c r="C858" s="1" t="s">
        <v>42</v>
      </c>
      <c r="D858" s="1" t="s">
        <v>17</v>
      </c>
      <c r="E858" s="1" t="s">
        <v>18</v>
      </c>
      <c r="F858" s="2">
        <v>40941</v>
      </c>
      <c r="G858">
        <v>5516</v>
      </c>
      <c r="H858">
        <v>152.58000000000001</v>
      </c>
      <c r="I858">
        <v>97.44</v>
      </c>
      <c r="J858">
        <v>841631.28</v>
      </c>
      <c r="K858">
        <v>537479.04</v>
      </c>
      <c r="L858">
        <v>304152.24</v>
      </c>
      <c r="M858">
        <v>2012</v>
      </c>
      <c r="N858">
        <v>2</v>
      </c>
    </row>
    <row r="859" spans="1:14" x14ac:dyDescent="0.3">
      <c r="A859" s="1" t="s">
        <v>32</v>
      </c>
      <c r="B859" s="1" t="s">
        <v>132</v>
      </c>
      <c r="C859" s="1" t="s">
        <v>44</v>
      </c>
      <c r="D859" s="1" t="s">
        <v>17</v>
      </c>
      <c r="E859" s="1" t="s">
        <v>31</v>
      </c>
      <c r="F859" s="2">
        <v>42575</v>
      </c>
      <c r="G859">
        <v>6777</v>
      </c>
      <c r="H859">
        <v>668.27</v>
      </c>
      <c r="I859">
        <v>502.54</v>
      </c>
      <c r="J859">
        <v>4528865.79</v>
      </c>
      <c r="K859">
        <v>3405713.58</v>
      </c>
      <c r="L859">
        <v>1123152.21</v>
      </c>
      <c r="M859">
        <v>2016</v>
      </c>
      <c r="N859">
        <v>7</v>
      </c>
    </row>
    <row r="860" spans="1:14" x14ac:dyDescent="0.3">
      <c r="A860" s="1" t="s">
        <v>28</v>
      </c>
      <c r="B860" s="1" t="s">
        <v>179</v>
      </c>
      <c r="C860" s="1" t="s">
        <v>57</v>
      </c>
      <c r="D860" s="1" t="s">
        <v>22</v>
      </c>
      <c r="E860" s="1" t="s">
        <v>18</v>
      </c>
      <c r="F860" s="2">
        <v>41217</v>
      </c>
      <c r="G860">
        <v>6769</v>
      </c>
      <c r="H860">
        <v>81.73</v>
      </c>
      <c r="I860">
        <v>56.67</v>
      </c>
      <c r="J860">
        <v>553230.37</v>
      </c>
      <c r="K860">
        <v>383599.23</v>
      </c>
      <c r="L860">
        <v>169631.14</v>
      </c>
      <c r="M860">
        <v>2012</v>
      </c>
      <c r="N860">
        <v>11</v>
      </c>
    </row>
    <row r="861" spans="1:14" x14ac:dyDescent="0.3">
      <c r="A861" s="1" t="s">
        <v>14</v>
      </c>
      <c r="B861" s="1" t="s">
        <v>145</v>
      </c>
      <c r="C861" s="1" t="s">
        <v>57</v>
      </c>
      <c r="D861" s="1" t="s">
        <v>22</v>
      </c>
      <c r="E861" s="1" t="s">
        <v>24</v>
      </c>
      <c r="F861" s="2">
        <v>41856</v>
      </c>
      <c r="G861">
        <v>3621</v>
      </c>
      <c r="H861">
        <v>81.73</v>
      </c>
      <c r="I861">
        <v>56.67</v>
      </c>
      <c r="J861">
        <v>295944.33</v>
      </c>
      <c r="K861">
        <v>205202.07</v>
      </c>
      <c r="L861">
        <v>90742.26</v>
      </c>
      <c r="M861">
        <v>2014</v>
      </c>
      <c r="N861">
        <v>8</v>
      </c>
    </row>
    <row r="862" spans="1:14" x14ac:dyDescent="0.3">
      <c r="A862" s="1" t="s">
        <v>14</v>
      </c>
      <c r="B862" s="1" t="s">
        <v>115</v>
      </c>
      <c r="C862" s="1" t="s">
        <v>49</v>
      </c>
      <c r="D862" s="1" t="s">
        <v>17</v>
      </c>
      <c r="E862" s="1" t="s">
        <v>18</v>
      </c>
      <c r="F862" s="2">
        <v>41569</v>
      </c>
      <c r="G862">
        <v>7497</v>
      </c>
      <c r="H862">
        <v>651.21</v>
      </c>
      <c r="I862">
        <v>524.96</v>
      </c>
      <c r="J862">
        <v>4882121.37</v>
      </c>
      <c r="K862">
        <v>3935625.12</v>
      </c>
      <c r="L862">
        <v>946496.25</v>
      </c>
      <c r="M862">
        <v>2013</v>
      </c>
      <c r="N862">
        <v>10</v>
      </c>
    </row>
    <row r="863" spans="1:14" x14ac:dyDescent="0.3">
      <c r="A863" s="1" t="s">
        <v>32</v>
      </c>
      <c r="B863" s="1" t="s">
        <v>35</v>
      </c>
      <c r="C863" s="1" t="s">
        <v>51</v>
      </c>
      <c r="D863" s="1" t="s">
        <v>17</v>
      </c>
      <c r="E863" s="1" t="s">
        <v>47</v>
      </c>
      <c r="F863" s="2">
        <v>41974</v>
      </c>
      <c r="G863">
        <v>5586</v>
      </c>
      <c r="H863">
        <v>47.45</v>
      </c>
      <c r="I863">
        <v>31.79</v>
      </c>
      <c r="J863">
        <v>265055.7</v>
      </c>
      <c r="K863">
        <v>177578.94</v>
      </c>
      <c r="L863">
        <v>87476.76</v>
      </c>
      <c r="M863">
        <v>2014</v>
      </c>
      <c r="N863">
        <v>12</v>
      </c>
    </row>
    <row r="864" spans="1:14" x14ac:dyDescent="0.3">
      <c r="A864" s="1" t="s">
        <v>14</v>
      </c>
      <c r="B864" s="1" t="s">
        <v>99</v>
      </c>
      <c r="C864" s="1" t="s">
        <v>57</v>
      </c>
      <c r="D864" s="1" t="s">
        <v>17</v>
      </c>
      <c r="E864" s="1" t="s">
        <v>31</v>
      </c>
      <c r="F864" s="2">
        <v>42310</v>
      </c>
      <c r="G864">
        <v>7114</v>
      </c>
      <c r="H864">
        <v>81.73</v>
      </c>
      <c r="I864">
        <v>56.67</v>
      </c>
      <c r="J864">
        <v>581427.22</v>
      </c>
      <c r="K864">
        <v>403150.38</v>
      </c>
      <c r="L864">
        <v>178276.84</v>
      </c>
      <c r="M864">
        <v>2015</v>
      </c>
      <c r="N864">
        <v>11</v>
      </c>
    </row>
    <row r="865" spans="1:14" x14ac:dyDescent="0.3">
      <c r="A865" s="1" t="s">
        <v>32</v>
      </c>
      <c r="B865" s="1" t="s">
        <v>132</v>
      </c>
      <c r="C865" s="1" t="s">
        <v>27</v>
      </c>
      <c r="D865" s="1" t="s">
        <v>17</v>
      </c>
      <c r="E865" s="1" t="s">
        <v>18</v>
      </c>
      <c r="F865" s="2">
        <v>40823</v>
      </c>
      <c r="G865">
        <v>8335</v>
      </c>
      <c r="H865">
        <v>205.7</v>
      </c>
      <c r="I865">
        <v>117.11</v>
      </c>
      <c r="J865">
        <v>1714509.5</v>
      </c>
      <c r="K865">
        <v>976111.85</v>
      </c>
      <c r="L865">
        <v>738397.65</v>
      </c>
      <c r="M865">
        <v>2011</v>
      </c>
      <c r="N865">
        <v>10</v>
      </c>
    </row>
    <row r="866" spans="1:14" x14ac:dyDescent="0.3">
      <c r="A866" s="1" t="s">
        <v>32</v>
      </c>
      <c r="B866" s="1" t="s">
        <v>83</v>
      </c>
      <c r="C866" s="1" t="s">
        <v>42</v>
      </c>
      <c r="D866" s="1" t="s">
        <v>22</v>
      </c>
      <c r="E866" s="1" t="s">
        <v>47</v>
      </c>
      <c r="F866" s="2">
        <v>41679</v>
      </c>
      <c r="G866">
        <v>7536</v>
      </c>
      <c r="H866">
        <v>152.58000000000001</v>
      </c>
      <c r="I866">
        <v>97.44</v>
      </c>
      <c r="J866">
        <v>1149842.8799999999</v>
      </c>
      <c r="K866">
        <v>734307.83999999997</v>
      </c>
      <c r="L866">
        <v>415535.04</v>
      </c>
      <c r="M866">
        <v>2014</v>
      </c>
      <c r="N866">
        <v>2</v>
      </c>
    </row>
    <row r="867" spans="1:14" x14ac:dyDescent="0.3">
      <c r="A867" s="1" t="s">
        <v>32</v>
      </c>
      <c r="B867" s="1" t="s">
        <v>222</v>
      </c>
      <c r="C867" s="1" t="s">
        <v>49</v>
      </c>
      <c r="D867" s="1" t="s">
        <v>17</v>
      </c>
      <c r="E867" s="1" t="s">
        <v>31</v>
      </c>
      <c r="F867" s="2">
        <v>42519</v>
      </c>
      <c r="G867">
        <v>33</v>
      </c>
      <c r="H867">
        <v>651.21</v>
      </c>
      <c r="I867">
        <v>524.96</v>
      </c>
      <c r="J867">
        <v>21489.93</v>
      </c>
      <c r="K867">
        <v>17323.68</v>
      </c>
      <c r="L867">
        <v>4166.25</v>
      </c>
      <c r="M867">
        <v>2016</v>
      </c>
      <c r="N867">
        <v>5</v>
      </c>
    </row>
    <row r="868" spans="1:14" x14ac:dyDescent="0.3">
      <c r="A868" s="1" t="s">
        <v>14</v>
      </c>
      <c r="B868" s="1" t="s">
        <v>56</v>
      </c>
      <c r="C868" s="1" t="s">
        <v>23</v>
      </c>
      <c r="D868" s="1" t="s">
        <v>22</v>
      </c>
      <c r="E868" s="1" t="s">
        <v>47</v>
      </c>
      <c r="F868" s="2">
        <v>41372</v>
      </c>
      <c r="G868">
        <v>3175</v>
      </c>
      <c r="H868">
        <v>255.28</v>
      </c>
      <c r="I868">
        <v>159.41999999999999</v>
      </c>
      <c r="J868">
        <v>810514</v>
      </c>
      <c r="K868">
        <v>506158.5</v>
      </c>
      <c r="L868">
        <v>304355.5</v>
      </c>
      <c r="M868">
        <v>2013</v>
      </c>
      <c r="N868">
        <v>4</v>
      </c>
    </row>
    <row r="869" spans="1:14" x14ac:dyDescent="0.3">
      <c r="A869" s="1" t="s">
        <v>25</v>
      </c>
      <c r="B869" s="1" t="s">
        <v>163</v>
      </c>
      <c r="C869" s="1" t="s">
        <v>51</v>
      </c>
      <c r="D869" s="1" t="s">
        <v>22</v>
      </c>
      <c r="E869" s="1" t="s">
        <v>31</v>
      </c>
      <c r="F869" s="2">
        <v>40806</v>
      </c>
      <c r="G869">
        <v>1343</v>
      </c>
      <c r="H869">
        <v>47.45</v>
      </c>
      <c r="I869">
        <v>31.79</v>
      </c>
      <c r="J869">
        <v>63725.35</v>
      </c>
      <c r="K869">
        <v>42693.97</v>
      </c>
      <c r="L869">
        <v>21031.38</v>
      </c>
      <c r="M869">
        <v>2011</v>
      </c>
      <c r="N869">
        <v>9</v>
      </c>
    </row>
    <row r="870" spans="1:14" x14ac:dyDescent="0.3">
      <c r="A870" s="1" t="s">
        <v>32</v>
      </c>
      <c r="B870" s="1" t="s">
        <v>222</v>
      </c>
      <c r="C870" s="1" t="s">
        <v>21</v>
      </c>
      <c r="D870" s="1" t="s">
        <v>17</v>
      </c>
      <c r="E870" s="1" t="s">
        <v>24</v>
      </c>
      <c r="F870" s="2">
        <v>41011</v>
      </c>
      <c r="G870">
        <v>947</v>
      </c>
      <c r="H870">
        <v>154.06</v>
      </c>
      <c r="I870">
        <v>90.93</v>
      </c>
      <c r="J870">
        <v>145894.82</v>
      </c>
      <c r="K870">
        <v>86110.71</v>
      </c>
      <c r="L870">
        <v>59784.11</v>
      </c>
      <c r="M870">
        <v>2012</v>
      </c>
      <c r="N870">
        <v>4</v>
      </c>
    </row>
    <row r="871" spans="1:14" x14ac:dyDescent="0.3">
      <c r="A871" s="1" t="s">
        <v>32</v>
      </c>
      <c r="B871" s="1" t="s">
        <v>168</v>
      </c>
      <c r="C871" s="1" t="s">
        <v>21</v>
      </c>
      <c r="D871" s="1" t="s">
        <v>22</v>
      </c>
      <c r="E871" s="1" t="s">
        <v>24</v>
      </c>
      <c r="F871" s="2">
        <v>41184</v>
      </c>
      <c r="G871">
        <v>5429</v>
      </c>
      <c r="H871">
        <v>154.06</v>
      </c>
      <c r="I871">
        <v>90.93</v>
      </c>
      <c r="J871">
        <v>836391.74</v>
      </c>
      <c r="K871">
        <v>493658.97</v>
      </c>
      <c r="L871">
        <v>342732.77</v>
      </c>
      <c r="M871">
        <v>2012</v>
      </c>
      <c r="N871">
        <v>10</v>
      </c>
    </row>
    <row r="872" spans="1:14" x14ac:dyDescent="0.3">
      <c r="A872" s="1" t="s">
        <v>25</v>
      </c>
      <c r="B872" s="1" t="s">
        <v>202</v>
      </c>
      <c r="C872" s="1" t="s">
        <v>23</v>
      </c>
      <c r="D872" s="1" t="s">
        <v>17</v>
      </c>
      <c r="E872" s="1" t="s">
        <v>24</v>
      </c>
      <c r="F872" s="2">
        <v>40910</v>
      </c>
      <c r="G872">
        <v>264</v>
      </c>
      <c r="H872">
        <v>255.28</v>
      </c>
      <c r="I872">
        <v>159.41999999999999</v>
      </c>
      <c r="J872">
        <v>67393.919999999998</v>
      </c>
      <c r="K872">
        <v>42086.879999999997</v>
      </c>
      <c r="L872">
        <v>25307.040000000001</v>
      </c>
      <c r="M872">
        <v>2012</v>
      </c>
      <c r="N872">
        <v>1</v>
      </c>
    </row>
    <row r="873" spans="1:14" x14ac:dyDescent="0.3">
      <c r="A873" s="1" t="s">
        <v>28</v>
      </c>
      <c r="B873" s="1" t="s">
        <v>223</v>
      </c>
      <c r="C873" s="1" t="s">
        <v>21</v>
      </c>
      <c r="D873" s="1" t="s">
        <v>22</v>
      </c>
      <c r="E873" s="1" t="s">
        <v>18</v>
      </c>
      <c r="F873" s="2">
        <v>41547</v>
      </c>
      <c r="G873">
        <v>7956</v>
      </c>
      <c r="H873">
        <v>154.06</v>
      </c>
      <c r="I873">
        <v>90.93</v>
      </c>
      <c r="J873">
        <v>1225701.3600000001</v>
      </c>
      <c r="K873">
        <v>723439.08</v>
      </c>
      <c r="L873">
        <v>502262.28</v>
      </c>
      <c r="M873">
        <v>2013</v>
      </c>
      <c r="N873">
        <v>9</v>
      </c>
    </row>
    <row r="874" spans="1:14" x14ac:dyDescent="0.3">
      <c r="A874" s="1" t="s">
        <v>32</v>
      </c>
      <c r="B874" s="1" t="s">
        <v>175</v>
      </c>
      <c r="C874" s="1" t="s">
        <v>23</v>
      </c>
      <c r="D874" s="1" t="s">
        <v>17</v>
      </c>
      <c r="E874" s="1" t="s">
        <v>47</v>
      </c>
      <c r="F874" s="2">
        <v>42073</v>
      </c>
      <c r="G874">
        <v>3041</v>
      </c>
      <c r="H874">
        <v>255.28</v>
      </c>
      <c r="I874">
        <v>159.41999999999999</v>
      </c>
      <c r="J874">
        <v>776306.48</v>
      </c>
      <c r="K874">
        <v>484796.22</v>
      </c>
      <c r="L874">
        <v>291510.26</v>
      </c>
      <c r="M874">
        <v>2015</v>
      </c>
      <c r="N874">
        <v>3</v>
      </c>
    </row>
    <row r="875" spans="1:14" x14ac:dyDescent="0.3">
      <c r="A875" s="1" t="s">
        <v>32</v>
      </c>
      <c r="B875" s="1" t="s">
        <v>69</v>
      </c>
      <c r="C875" s="1" t="s">
        <v>23</v>
      </c>
      <c r="D875" s="1" t="s">
        <v>17</v>
      </c>
      <c r="E875" s="1" t="s">
        <v>31</v>
      </c>
      <c r="F875" s="2">
        <v>40477</v>
      </c>
      <c r="G875">
        <v>7088</v>
      </c>
      <c r="H875">
        <v>255.28</v>
      </c>
      <c r="I875">
        <v>159.41999999999999</v>
      </c>
      <c r="J875">
        <v>1809424.64</v>
      </c>
      <c r="K875">
        <v>1129968.96</v>
      </c>
      <c r="L875">
        <v>679455.68</v>
      </c>
      <c r="M875">
        <v>2010</v>
      </c>
      <c r="N875">
        <v>10</v>
      </c>
    </row>
    <row r="876" spans="1:14" x14ac:dyDescent="0.3">
      <c r="A876" s="1" t="s">
        <v>14</v>
      </c>
      <c r="B876" s="1" t="s">
        <v>71</v>
      </c>
      <c r="C876" s="1" t="s">
        <v>51</v>
      </c>
      <c r="D876" s="1" t="s">
        <v>22</v>
      </c>
      <c r="E876" s="1" t="s">
        <v>24</v>
      </c>
      <c r="F876" s="2">
        <v>40665</v>
      </c>
      <c r="G876">
        <v>3693</v>
      </c>
      <c r="H876">
        <v>47.45</v>
      </c>
      <c r="I876">
        <v>31.79</v>
      </c>
      <c r="J876">
        <v>175232.85</v>
      </c>
      <c r="K876">
        <v>117400.47</v>
      </c>
      <c r="L876">
        <v>57832.38</v>
      </c>
      <c r="M876">
        <v>2011</v>
      </c>
      <c r="N876">
        <v>5</v>
      </c>
    </row>
    <row r="877" spans="1:14" x14ac:dyDescent="0.3">
      <c r="A877" s="1" t="s">
        <v>28</v>
      </c>
      <c r="B877" s="1" t="s">
        <v>103</v>
      </c>
      <c r="C877" s="1" t="s">
        <v>60</v>
      </c>
      <c r="D877" s="1" t="s">
        <v>17</v>
      </c>
      <c r="E877" s="1" t="s">
        <v>24</v>
      </c>
      <c r="F877" s="2">
        <v>42785</v>
      </c>
      <c r="G877">
        <v>3488</v>
      </c>
      <c r="H877">
        <v>421.89</v>
      </c>
      <c r="I877">
        <v>364.69</v>
      </c>
      <c r="J877">
        <v>1471552.32</v>
      </c>
      <c r="K877">
        <v>1272038.72</v>
      </c>
      <c r="L877">
        <v>199513.60000000001</v>
      </c>
      <c r="M877">
        <v>2017</v>
      </c>
      <c r="N877">
        <v>2</v>
      </c>
    </row>
    <row r="878" spans="1:14" x14ac:dyDescent="0.3">
      <c r="A878" s="1" t="s">
        <v>14</v>
      </c>
      <c r="B878" s="1" t="s">
        <v>158</v>
      </c>
      <c r="C878" s="1" t="s">
        <v>16</v>
      </c>
      <c r="D878" s="1" t="s">
        <v>17</v>
      </c>
      <c r="E878" s="1" t="s">
        <v>18</v>
      </c>
      <c r="F878" s="2">
        <v>41840</v>
      </c>
      <c r="G878">
        <v>9133</v>
      </c>
      <c r="H878">
        <v>437.2</v>
      </c>
      <c r="I878">
        <v>263.33</v>
      </c>
      <c r="J878">
        <v>3992947.6</v>
      </c>
      <c r="K878">
        <v>2404992.89</v>
      </c>
      <c r="L878">
        <v>1587954.71</v>
      </c>
      <c r="M878">
        <v>2014</v>
      </c>
      <c r="N878">
        <v>7</v>
      </c>
    </row>
    <row r="879" spans="1:14" x14ac:dyDescent="0.3">
      <c r="A879" s="1" t="s">
        <v>25</v>
      </c>
      <c r="B879" s="1" t="s">
        <v>123</v>
      </c>
      <c r="C879" s="1" t="s">
        <v>57</v>
      </c>
      <c r="D879" s="1" t="s">
        <v>17</v>
      </c>
      <c r="E879" s="1" t="s">
        <v>47</v>
      </c>
      <c r="F879" s="2">
        <v>42904</v>
      </c>
      <c r="G879">
        <v>321</v>
      </c>
      <c r="H879">
        <v>81.73</v>
      </c>
      <c r="I879">
        <v>56.67</v>
      </c>
      <c r="J879">
        <v>26235.33</v>
      </c>
      <c r="K879">
        <v>18191.07</v>
      </c>
      <c r="L879">
        <v>8044.26</v>
      </c>
      <c r="M879">
        <v>2017</v>
      </c>
      <c r="N879">
        <v>6</v>
      </c>
    </row>
    <row r="880" spans="1:14" x14ac:dyDescent="0.3">
      <c r="A880" s="1" t="s">
        <v>32</v>
      </c>
      <c r="B880" s="1" t="s">
        <v>128</v>
      </c>
      <c r="C880" s="1" t="s">
        <v>51</v>
      </c>
      <c r="D880" s="1" t="s">
        <v>22</v>
      </c>
      <c r="E880" s="1" t="s">
        <v>47</v>
      </c>
      <c r="F880" s="2">
        <v>40378</v>
      </c>
      <c r="G880">
        <v>8775</v>
      </c>
      <c r="H880">
        <v>47.45</v>
      </c>
      <c r="I880">
        <v>31.79</v>
      </c>
      <c r="J880">
        <v>416373.75</v>
      </c>
      <c r="K880">
        <v>278957.25</v>
      </c>
      <c r="L880">
        <v>137416.5</v>
      </c>
      <c r="M880">
        <v>2010</v>
      </c>
      <c r="N880">
        <v>7</v>
      </c>
    </row>
    <row r="881" spans="1:14" x14ac:dyDescent="0.3">
      <c r="A881" s="1" t="s">
        <v>37</v>
      </c>
      <c r="B881" s="1" t="s">
        <v>162</v>
      </c>
      <c r="C881" s="1" t="s">
        <v>36</v>
      </c>
      <c r="D881" s="1" t="s">
        <v>17</v>
      </c>
      <c r="E881" s="1" t="s">
        <v>24</v>
      </c>
      <c r="F881" s="2">
        <v>41495</v>
      </c>
      <c r="G881">
        <v>3251</v>
      </c>
      <c r="H881">
        <v>109.28</v>
      </c>
      <c r="I881">
        <v>35.840000000000003</v>
      </c>
      <c r="J881">
        <v>355269.28</v>
      </c>
      <c r="K881">
        <v>116515.84</v>
      </c>
      <c r="L881">
        <v>238753.44</v>
      </c>
      <c r="M881">
        <v>2013</v>
      </c>
      <c r="N881">
        <v>8</v>
      </c>
    </row>
    <row r="882" spans="1:14" x14ac:dyDescent="0.3">
      <c r="A882" s="1" t="s">
        <v>28</v>
      </c>
      <c r="B882" s="1" t="s">
        <v>53</v>
      </c>
      <c r="C882" s="1" t="s">
        <v>27</v>
      </c>
      <c r="D882" s="1" t="s">
        <v>17</v>
      </c>
      <c r="E882" s="1" t="s">
        <v>18</v>
      </c>
      <c r="F882" s="2">
        <v>42817</v>
      </c>
      <c r="G882">
        <v>4534</v>
      </c>
      <c r="H882">
        <v>205.7</v>
      </c>
      <c r="I882">
        <v>117.11</v>
      </c>
      <c r="J882">
        <v>932643.8</v>
      </c>
      <c r="K882">
        <v>530976.74</v>
      </c>
      <c r="L882">
        <v>401667.06</v>
      </c>
      <c r="M882">
        <v>2017</v>
      </c>
      <c r="N882">
        <v>3</v>
      </c>
    </row>
    <row r="883" spans="1:14" x14ac:dyDescent="0.3">
      <c r="A883" s="1" t="s">
        <v>32</v>
      </c>
      <c r="B883" s="1" t="s">
        <v>212</v>
      </c>
      <c r="C883" s="1" t="s">
        <v>30</v>
      </c>
      <c r="D883" s="1" t="s">
        <v>22</v>
      </c>
      <c r="E883" s="1" t="s">
        <v>47</v>
      </c>
      <c r="F883" s="2">
        <v>42674</v>
      </c>
      <c r="G883">
        <v>441</v>
      </c>
      <c r="H883">
        <v>9.33</v>
      </c>
      <c r="I883">
        <v>6.92</v>
      </c>
      <c r="J883">
        <v>4114.53</v>
      </c>
      <c r="K883">
        <v>3051.72</v>
      </c>
      <c r="L883">
        <v>1062.81</v>
      </c>
      <c r="M883">
        <v>2016</v>
      </c>
      <c r="N883">
        <v>10</v>
      </c>
    </row>
    <row r="884" spans="1:14" x14ac:dyDescent="0.3">
      <c r="A884" s="1" t="s">
        <v>32</v>
      </c>
      <c r="B884" s="1" t="s">
        <v>175</v>
      </c>
      <c r="C884" s="1" t="s">
        <v>30</v>
      </c>
      <c r="D884" s="1" t="s">
        <v>22</v>
      </c>
      <c r="E884" s="1" t="s">
        <v>24</v>
      </c>
      <c r="F884" s="2">
        <v>42554</v>
      </c>
      <c r="G884">
        <v>822</v>
      </c>
      <c r="H884">
        <v>9.33</v>
      </c>
      <c r="I884">
        <v>6.92</v>
      </c>
      <c r="J884">
        <v>7669.26</v>
      </c>
      <c r="K884">
        <v>5688.24</v>
      </c>
      <c r="L884">
        <v>1981.02</v>
      </c>
      <c r="M884">
        <v>2016</v>
      </c>
      <c r="N884">
        <v>7</v>
      </c>
    </row>
    <row r="885" spans="1:14" x14ac:dyDescent="0.3">
      <c r="A885" s="1" t="s">
        <v>32</v>
      </c>
      <c r="B885" s="1" t="s">
        <v>161</v>
      </c>
      <c r="C885" s="1" t="s">
        <v>16</v>
      </c>
      <c r="D885" s="1" t="s">
        <v>22</v>
      </c>
      <c r="E885" s="1" t="s">
        <v>31</v>
      </c>
      <c r="F885" s="2">
        <v>40185</v>
      </c>
      <c r="G885">
        <v>2557</v>
      </c>
      <c r="H885">
        <v>437.2</v>
      </c>
      <c r="I885">
        <v>263.33</v>
      </c>
      <c r="J885">
        <v>1117920.3999999999</v>
      </c>
      <c r="K885">
        <v>673334.81</v>
      </c>
      <c r="L885">
        <v>444585.59</v>
      </c>
      <c r="M885">
        <v>2010</v>
      </c>
      <c r="N885">
        <v>1</v>
      </c>
    </row>
    <row r="886" spans="1:14" x14ac:dyDescent="0.3">
      <c r="A886" s="1" t="s">
        <v>39</v>
      </c>
      <c r="B886" s="1" t="s">
        <v>114</v>
      </c>
      <c r="C886" s="1" t="s">
        <v>51</v>
      </c>
      <c r="D886" s="1" t="s">
        <v>17</v>
      </c>
      <c r="E886" s="1" t="s">
        <v>47</v>
      </c>
      <c r="F886" s="2">
        <v>41979</v>
      </c>
      <c r="G886">
        <v>4556</v>
      </c>
      <c r="H886">
        <v>47.45</v>
      </c>
      <c r="I886">
        <v>31.79</v>
      </c>
      <c r="J886">
        <v>216182.2</v>
      </c>
      <c r="K886">
        <v>144835.24</v>
      </c>
      <c r="L886">
        <v>71346.960000000006</v>
      </c>
      <c r="M886">
        <v>2014</v>
      </c>
      <c r="N886">
        <v>12</v>
      </c>
    </row>
    <row r="887" spans="1:14" x14ac:dyDescent="0.3">
      <c r="A887" s="1" t="s">
        <v>37</v>
      </c>
      <c r="B887" s="1" t="s">
        <v>218</v>
      </c>
      <c r="C887" s="1" t="s">
        <v>21</v>
      </c>
      <c r="D887" s="1" t="s">
        <v>17</v>
      </c>
      <c r="E887" s="1" t="s">
        <v>31</v>
      </c>
      <c r="F887" s="2">
        <v>42293</v>
      </c>
      <c r="G887">
        <v>2761</v>
      </c>
      <c r="H887">
        <v>154.06</v>
      </c>
      <c r="I887">
        <v>90.93</v>
      </c>
      <c r="J887">
        <v>425359.66</v>
      </c>
      <c r="K887">
        <v>251057.73</v>
      </c>
      <c r="L887">
        <v>174301.93</v>
      </c>
      <c r="M887">
        <v>2015</v>
      </c>
      <c r="N887">
        <v>10</v>
      </c>
    </row>
    <row r="888" spans="1:14" x14ac:dyDescent="0.3">
      <c r="A888" s="1" t="s">
        <v>14</v>
      </c>
      <c r="B888" s="1" t="s">
        <v>185</v>
      </c>
      <c r="C888" s="1" t="s">
        <v>27</v>
      </c>
      <c r="D888" s="1" t="s">
        <v>22</v>
      </c>
      <c r="E888" s="1" t="s">
        <v>31</v>
      </c>
      <c r="F888" s="2">
        <v>41404</v>
      </c>
      <c r="G888">
        <v>5147</v>
      </c>
      <c r="H888">
        <v>205.7</v>
      </c>
      <c r="I888">
        <v>117.11</v>
      </c>
      <c r="J888">
        <v>1058737.8999999999</v>
      </c>
      <c r="K888">
        <v>602765.17000000004</v>
      </c>
      <c r="L888">
        <v>455972.73</v>
      </c>
      <c r="M888">
        <v>2013</v>
      </c>
      <c r="N888">
        <v>5</v>
      </c>
    </row>
    <row r="889" spans="1:14" x14ac:dyDescent="0.3">
      <c r="A889" s="1" t="s">
        <v>39</v>
      </c>
      <c r="B889" s="1" t="s">
        <v>112</v>
      </c>
      <c r="C889" s="1" t="s">
        <v>27</v>
      </c>
      <c r="D889" s="1" t="s">
        <v>22</v>
      </c>
      <c r="E889" s="1" t="s">
        <v>24</v>
      </c>
      <c r="F889" s="2">
        <v>41360</v>
      </c>
      <c r="G889">
        <v>6719</v>
      </c>
      <c r="H889">
        <v>205.7</v>
      </c>
      <c r="I889">
        <v>117.11</v>
      </c>
      <c r="J889">
        <v>1382098.3</v>
      </c>
      <c r="K889">
        <v>786862.09</v>
      </c>
      <c r="L889">
        <v>595236.21</v>
      </c>
      <c r="M889">
        <v>2013</v>
      </c>
      <c r="N889">
        <v>3</v>
      </c>
    </row>
    <row r="890" spans="1:14" x14ac:dyDescent="0.3">
      <c r="A890" s="1" t="s">
        <v>28</v>
      </c>
      <c r="B890" s="1" t="s">
        <v>101</v>
      </c>
      <c r="C890" s="1" t="s">
        <v>42</v>
      </c>
      <c r="D890" s="1" t="s">
        <v>17</v>
      </c>
      <c r="E890" s="1" t="s">
        <v>18</v>
      </c>
      <c r="F890" s="2">
        <v>41833</v>
      </c>
      <c r="G890">
        <v>4512</v>
      </c>
      <c r="H890">
        <v>152.58000000000001</v>
      </c>
      <c r="I890">
        <v>97.44</v>
      </c>
      <c r="J890">
        <v>688440.96</v>
      </c>
      <c r="K890">
        <v>439649.28000000003</v>
      </c>
      <c r="L890">
        <v>248791.67999999999</v>
      </c>
      <c r="M890">
        <v>2014</v>
      </c>
      <c r="N890">
        <v>7</v>
      </c>
    </row>
    <row r="891" spans="1:14" x14ac:dyDescent="0.3">
      <c r="A891" s="1" t="s">
        <v>25</v>
      </c>
      <c r="B891" s="1" t="s">
        <v>184</v>
      </c>
      <c r="C891" s="1" t="s">
        <v>51</v>
      </c>
      <c r="D891" s="1" t="s">
        <v>22</v>
      </c>
      <c r="E891" s="1" t="s">
        <v>24</v>
      </c>
      <c r="F891" s="2">
        <v>41502</v>
      </c>
      <c r="G891">
        <v>2594</v>
      </c>
      <c r="H891">
        <v>47.45</v>
      </c>
      <c r="I891">
        <v>31.79</v>
      </c>
      <c r="J891">
        <v>123085.3</v>
      </c>
      <c r="K891">
        <v>82463.259999999995</v>
      </c>
      <c r="L891">
        <v>40622.04</v>
      </c>
      <c r="M891">
        <v>2013</v>
      </c>
      <c r="N891">
        <v>8</v>
      </c>
    </row>
    <row r="892" spans="1:14" x14ac:dyDescent="0.3">
      <c r="A892" s="1" t="s">
        <v>25</v>
      </c>
      <c r="B892" s="1" t="s">
        <v>184</v>
      </c>
      <c r="C892" s="1" t="s">
        <v>44</v>
      </c>
      <c r="D892" s="1" t="s">
        <v>22</v>
      </c>
      <c r="E892" s="1" t="s">
        <v>18</v>
      </c>
      <c r="F892" s="2">
        <v>42199</v>
      </c>
      <c r="G892">
        <v>7063</v>
      </c>
      <c r="H892">
        <v>668.27</v>
      </c>
      <c r="I892">
        <v>502.54</v>
      </c>
      <c r="J892">
        <v>4719991.01</v>
      </c>
      <c r="K892">
        <v>3549440.02</v>
      </c>
      <c r="L892">
        <v>1170550.99</v>
      </c>
      <c r="M892">
        <v>2015</v>
      </c>
      <c r="N892">
        <v>7</v>
      </c>
    </row>
    <row r="893" spans="1:14" x14ac:dyDescent="0.3">
      <c r="A893" s="1" t="s">
        <v>32</v>
      </c>
      <c r="B893" s="1" t="s">
        <v>89</v>
      </c>
      <c r="C893" s="1" t="s">
        <v>44</v>
      </c>
      <c r="D893" s="1" t="s">
        <v>22</v>
      </c>
      <c r="E893" s="1" t="s">
        <v>31</v>
      </c>
      <c r="F893" s="2">
        <v>41996</v>
      </c>
      <c r="G893">
        <v>1050</v>
      </c>
      <c r="H893">
        <v>668.27</v>
      </c>
      <c r="I893">
        <v>502.54</v>
      </c>
      <c r="J893">
        <v>701683.5</v>
      </c>
      <c r="K893">
        <v>527667</v>
      </c>
      <c r="L893">
        <v>174016.5</v>
      </c>
      <c r="M893">
        <v>2014</v>
      </c>
      <c r="N893">
        <v>12</v>
      </c>
    </row>
    <row r="894" spans="1:14" x14ac:dyDescent="0.3">
      <c r="A894" s="1" t="s">
        <v>28</v>
      </c>
      <c r="B894" s="1" t="s">
        <v>198</v>
      </c>
      <c r="C894" s="1" t="s">
        <v>27</v>
      </c>
      <c r="D894" s="1" t="s">
        <v>17</v>
      </c>
      <c r="E894" s="1" t="s">
        <v>18</v>
      </c>
      <c r="F894" s="2">
        <v>42121</v>
      </c>
      <c r="G894">
        <v>9715</v>
      </c>
      <c r="H894">
        <v>205.7</v>
      </c>
      <c r="I894">
        <v>117.11</v>
      </c>
      <c r="J894">
        <v>1998375.5</v>
      </c>
      <c r="K894">
        <v>1137723.6499999999</v>
      </c>
      <c r="L894">
        <v>860651.85</v>
      </c>
      <c r="M894">
        <v>2015</v>
      </c>
      <c r="N894">
        <v>4</v>
      </c>
    </row>
    <row r="895" spans="1:14" x14ac:dyDescent="0.3">
      <c r="A895" s="1" t="s">
        <v>14</v>
      </c>
      <c r="B895" s="1" t="s">
        <v>145</v>
      </c>
      <c r="C895" s="1" t="s">
        <v>30</v>
      </c>
      <c r="D895" s="1" t="s">
        <v>22</v>
      </c>
      <c r="E895" s="1" t="s">
        <v>18</v>
      </c>
      <c r="F895" s="2">
        <v>42808</v>
      </c>
      <c r="G895">
        <v>5251</v>
      </c>
      <c r="H895">
        <v>9.33</v>
      </c>
      <c r="I895">
        <v>6.92</v>
      </c>
      <c r="J895">
        <v>48991.83</v>
      </c>
      <c r="K895">
        <v>36336.92</v>
      </c>
      <c r="L895">
        <v>12654.91</v>
      </c>
      <c r="M895">
        <v>2017</v>
      </c>
      <c r="N895">
        <v>3</v>
      </c>
    </row>
    <row r="896" spans="1:14" x14ac:dyDescent="0.3">
      <c r="A896" s="1" t="s">
        <v>14</v>
      </c>
      <c r="B896" s="1" t="s">
        <v>120</v>
      </c>
      <c r="C896" s="1" t="s">
        <v>16</v>
      </c>
      <c r="D896" s="1" t="s">
        <v>17</v>
      </c>
      <c r="E896" s="1" t="s">
        <v>18</v>
      </c>
      <c r="F896" s="2">
        <v>41914</v>
      </c>
      <c r="G896">
        <v>1881</v>
      </c>
      <c r="H896">
        <v>437.2</v>
      </c>
      <c r="I896">
        <v>263.33</v>
      </c>
      <c r="J896">
        <v>822373.2</v>
      </c>
      <c r="K896">
        <v>495323.73</v>
      </c>
      <c r="L896">
        <v>327049.46999999997</v>
      </c>
      <c r="M896">
        <v>2014</v>
      </c>
      <c r="N896">
        <v>10</v>
      </c>
    </row>
    <row r="897" spans="1:14" x14ac:dyDescent="0.3">
      <c r="A897" s="1" t="s">
        <v>32</v>
      </c>
      <c r="B897" s="1" t="s">
        <v>116</v>
      </c>
      <c r="C897" s="1" t="s">
        <v>27</v>
      </c>
      <c r="D897" s="1" t="s">
        <v>22</v>
      </c>
      <c r="E897" s="1" t="s">
        <v>24</v>
      </c>
      <c r="F897" s="2">
        <v>41833</v>
      </c>
      <c r="G897">
        <v>861</v>
      </c>
      <c r="H897">
        <v>205.7</v>
      </c>
      <c r="I897">
        <v>117.11</v>
      </c>
      <c r="J897">
        <v>177107.7</v>
      </c>
      <c r="K897">
        <v>100831.71</v>
      </c>
      <c r="L897">
        <v>76275.990000000005</v>
      </c>
      <c r="M897">
        <v>2014</v>
      </c>
      <c r="N897">
        <v>7</v>
      </c>
    </row>
    <row r="898" spans="1:14" x14ac:dyDescent="0.3">
      <c r="A898" s="1" t="s">
        <v>32</v>
      </c>
      <c r="B898" s="1" t="s">
        <v>98</v>
      </c>
      <c r="C898" s="1" t="s">
        <v>51</v>
      </c>
      <c r="D898" s="1" t="s">
        <v>17</v>
      </c>
      <c r="E898" s="1" t="s">
        <v>24</v>
      </c>
      <c r="F898" s="2">
        <v>42582</v>
      </c>
      <c r="G898">
        <v>5477</v>
      </c>
      <c r="H898">
        <v>47.45</v>
      </c>
      <c r="I898">
        <v>31.79</v>
      </c>
      <c r="J898">
        <v>259883.65</v>
      </c>
      <c r="K898">
        <v>174113.83</v>
      </c>
      <c r="L898">
        <v>85769.82</v>
      </c>
      <c r="M898">
        <v>2016</v>
      </c>
      <c r="N898">
        <v>7</v>
      </c>
    </row>
    <row r="899" spans="1:14" x14ac:dyDescent="0.3">
      <c r="A899" s="1" t="s">
        <v>32</v>
      </c>
      <c r="B899" s="1" t="s">
        <v>132</v>
      </c>
      <c r="C899" s="1" t="s">
        <v>57</v>
      </c>
      <c r="D899" s="1" t="s">
        <v>17</v>
      </c>
      <c r="E899" s="1" t="s">
        <v>31</v>
      </c>
      <c r="F899" s="2">
        <v>40420</v>
      </c>
      <c r="G899">
        <v>6045</v>
      </c>
      <c r="H899">
        <v>81.73</v>
      </c>
      <c r="I899">
        <v>56.67</v>
      </c>
      <c r="J899">
        <v>494057.85</v>
      </c>
      <c r="K899">
        <v>342570.15</v>
      </c>
      <c r="L899">
        <v>151487.70000000001</v>
      </c>
      <c r="M899">
        <v>2010</v>
      </c>
      <c r="N899">
        <v>8</v>
      </c>
    </row>
    <row r="900" spans="1:14" x14ac:dyDescent="0.3">
      <c r="A900" s="1" t="s">
        <v>14</v>
      </c>
      <c r="B900" s="1" t="s">
        <v>120</v>
      </c>
      <c r="C900" s="1" t="s">
        <v>51</v>
      </c>
      <c r="D900" s="1" t="s">
        <v>22</v>
      </c>
      <c r="E900" s="1" t="s">
        <v>18</v>
      </c>
      <c r="F900" s="2">
        <v>40290</v>
      </c>
      <c r="G900">
        <v>4915</v>
      </c>
      <c r="H900">
        <v>47.45</v>
      </c>
      <c r="I900">
        <v>31.79</v>
      </c>
      <c r="J900">
        <v>233216.75</v>
      </c>
      <c r="K900">
        <v>156247.85</v>
      </c>
      <c r="L900">
        <v>76968.899999999994</v>
      </c>
      <c r="M900">
        <v>2010</v>
      </c>
      <c r="N900">
        <v>4</v>
      </c>
    </row>
    <row r="901" spans="1:14" x14ac:dyDescent="0.3">
      <c r="A901" s="1" t="s">
        <v>39</v>
      </c>
      <c r="B901" s="1" t="s">
        <v>194</v>
      </c>
      <c r="C901" s="1" t="s">
        <v>44</v>
      </c>
      <c r="D901" s="1" t="s">
        <v>17</v>
      </c>
      <c r="E901" s="1" t="s">
        <v>31</v>
      </c>
      <c r="F901" s="2">
        <v>40611</v>
      </c>
      <c r="G901">
        <v>1466</v>
      </c>
      <c r="H901">
        <v>668.27</v>
      </c>
      <c r="I901">
        <v>502.54</v>
      </c>
      <c r="J901">
        <v>979683.82</v>
      </c>
      <c r="K901">
        <v>736723.64</v>
      </c>
      <c r="L901">
        <v>242960.18</v>
      </c>
      <c r="M901">
        <v>2011</v>
      </c>
      <c r="N901">
        <v>3</v>
      </c>
    </row>
    <row r="902" spans="1:14" x14ac:dyDescent="0.3">
      <c r="A902" s="1" t="s">
        <v>14</v>
      </c>
      <c r="B902" s="1" t="s">
        <v>210</v>
      </c>
      <c r="C902" s="1" t="s">
        <v>60</v>
      </c>
      <c r="D902" s="1" t="s">
        <v>22</v>
      </c>
      <c r="E902" s="1" t="s">
        <v>24</v>
      </c>
      <c r="F902" s="2">
        <v>40191</v>
      </c>
      <c r="G902">
        <v>7110</v>
      </c>
      <c r="H902">
        <v>421.89</v>
      </c>
      <c r="I902">
        <v>364.69</v>
      </c>
      <c r="J902">
        <v>2999637.9</v>
      </c>
      <c r="K902">
        <v>2592945.9</v>
      </c>
      <c r="L902">
        <v>406692</v>
      </c>
      <c r="M902">
        <v>2010</v>
      </c>
      <c r="N902">
        <v>1</v>
      </c>
    </row>
    <row r="903" spans="1:14" x14ac:dyDescent="0.3">
      <c r="A903" s="1" t="s">
        <v>25</v>
      </c>
      <c r="B903" s="1" t="s">
        <v>26</v>
      </c>
      <c r="C903" s="1" t="s">
        <v>16</v>
      </c>
      <c r="D903" s="1" t="s">
        <v>22</v>
      </c>
      <c r="E903" s="1" t="s">
        <v>47</v>
      </c>
      <c r="F903" s="2">
        <v>42375</v>
      </c>
      <c r="G903">
        <v>289</v>
      </c>
      <c r="H903">
        <v>437.2</v>
      </c>
      <c r="I903">
        <v>263.33</v>
      </c>
      <c r="J903">
        <v>126350.8</v>
      </c>
      <c r="K903">
        <v>76102.37</v>
      </c>
      <c r="L903">
        <v>50248.43</v>
      </c>
      <c r="M903">
        <v>2016</v>
      </c>
      <c r="N903">
        <v>1</v>
      </c>
    </row>
    <row r="904" spans="1:14" x14ac:dyDescent="0.3">
      <c r="A904" s="1" t="s">
        <v>32</v>
      </c>
      <c r="B904" s="1" t="s">
        <v>136</v>
      </c>
      <c r="C904" s="1" t="s">
        <v>23</v>
      </c>
      <c r="D904" s="1" t="s">
        <v>17</v>
      </c>
      <c r="E904" s="1" t="s">
        <v>31</v>
      </c>
      <c r="F904" s="2">
        <v>42599</v>
      </c>
      <c r="G904">
        <v>1476</v>
      </c>
      <c r="H904">
        <v>255.28</v>
      </c>
      <c r="I904">
        <v>159.41999999999999</v>
      </c>
      <c r="J904">
        <v>376793.28</v>
      </c>
      <c r="K904">
        <v>235303.92</v>
      </c>
      <c r="L904">
        <v>141489.35999999999</v>
      </c>
      <c r="M904">
        <v>2016</v>
      </c>
      <c r="N904">
        <v>8</v>
      </c>
    </row>
    <row r="905" spans="1:14" x14ac:dyDescent="0.3">
      <c r="A905" s="1" t="s">
        <v>28</v>
      </c>
      <c r="B905" s="1" t="s">
        <v>148</v>
      </c>
      <c r="C905" s="1" t="s">
        <v>57</v>
      </c>
      <c r="D905" s="1" t="s">
        <v>17</v>
      </c>
      <c r="E905" s="1" t="s">
        <v>24</v>
      </c>
      <c r="F905" s="2">
        <v>40838</v>
      </c>
      <c r="G905">
        <v>8177</v>
      </c>
      <c r="H905">
        <v>81.73</v>
      </c>
      <c r="I905">
        <v>56.67</v>
      </c>
      <c r="J905">
        <v>668306.21</v>
      </c>
      <c r="K905">
        <v>463390.59</v>
      </c>
      <c r="L905">
        <v>204915.62</v>
      </c>
      <c r="M905">
        <v>2011</v>
      </c>
      <c r="N905">
        <v>10</v>
      </c>
    </row>
    <row r="906" spans="1:14" x14ac:dyDescent="0.3">
      <c r="A906" s="1" t="s">
        <v>32</v>
      </c>
      <c r="B906" s="1" t="s">
        <v>169</v>
      </c>
      <c r="C906" s="1" t="s">
        <v>16</v>
      </c>
      <c r="D906" s="1" t="s">
        <v>22</v>
      </c>
      <c r="E906" s="1" t="s">
        <v>31</v>
      </c>
      <c r="F906" s="2">
        <v>40221</v>
      </c>
      <c r="G906">
        <v>9928</v>
      </c>
      <c r="H906">
        <v>437.2</v>
      </c>
      <c r="I906">
        <v>263.33</v>
      </c>
      <c r="J906">
        <v>4340521.5999999996</v>
      </c>
      <c r="K906">
        <v>2614340.2400000002</v>
      </c>
      <c r="L906">
        <v>1726181.36</v>
      </c>
      <c r="M906">
        <v>2010</v>
      </c>
      <c r="N906">
        <v>2</v>
      </c>
    </row>
    <row r="907" spans="1:14" x14ac:dyDescent="0.3">
      <c r="A907" s="1" t="s">
        <v>37</v>
      </c>
      <c r="B907" s="1" t="s">
        <v>63</v>
      </c>
      <c r="C907" s="1" t="s">
        <v>16</v>
      </c>
      <c r="D907" s="1" t="s">
        <v>17</v>
      </c>
      <c r="E907" s="1" t="s">
        <v>47</v>
      </c>
      <c r="F907" s="2">
        <v>42884</v>
      </c>
      <c r="G907">
        <v>3295</v>
      </c>
      <c r="H907">
        <v>437.2</v>
      </c>
      <c r="I907">
        <v>263.33</v>
      </c>
      <c r="J907">
        <v>1440574</v>
      </c>
      <c r="K907">
        <v>867672.35</v>
      </c>
      <c r="L907">
        <v>572901.65</v>
      </c>
      <c r="M907">
        <v>2017</v>
      </c>
      <c r="N907">
        <v>5</v>
      </c>
    </row>
    <row r="908" spans="1:14" x14ac:dyDescent="0.3">
      <c r="A908" s="1" t="s">
        <v>32</v>
      </c>
      <c r="B908" s="1" t="s">
        <v>92</v>
      </c>
      <c r="C908" s="1" t="s">
        <v>44</v>
      </c>
      <c r="D908" s="1" t="s">
        <v>17</v>
      </c>
      <c r="E908" s="1" t="s">
        <v>24</v>
      </c>
      <c r="F908" s="2">
        <v>40285</v>
      </c>
      <c r="G908">
        <v>6878</v>
      </c>
      <c r="H908">
        <v>668.27</v>
      </c>
      <c r="I908">
        <v>502.54</v>
      </c>
      <c r="J908">
        <v>4596361.0599999996</v>
      </c>
      <c r="K908">
        <v>3456470.12</v>
      </c>
      <c r="L908">
        <v>1139890.94</v>
      </c>
      <c r="M908">
        <v>2010</v>
      </c>
      <c r="N908">
        <v>4</v>
      </c>
    </row>
    <row r="909" spans="1:14" x14ac:dyDescent="0.3">
      <c r="A909" s="1" t="s">
        <v>14</v>
      </c>
      <c r="B909" s="1" t="s">
        <v>137</v>
      </c>
      <c r="C909" s="1" t="s">
        <v>23</v>
      </c>
      <c r="D909" s="1" t="s">
        <v>22</v>
      </c>
      <c r="E909" s="1" t="s">
        <v>18</v>
      </c>
      <c r="F909" s="2">
        <v>42255</v>
      </c>
      <c r="G909">
        <v>6307</v>
      </c>
      <c r="H909">
        <v>255.28</v>
      </c>
      <c r="I909">
        <v>159.41999999999999</v>
      </c>
      <c r="J909">
        <v>1610050.96</v>
      </c>
      <c r="K909">
        <v>1005461.94</v>
      </c>
      <c r="L909">
        <v>604589.02</v>
      </c>
      <c r="M909">
        <v>2015</v>
      </c>
      <c r="N909">
        <v>9</v>
      </c>
    </row>
    <row r="910" spans="1:14" x14ac:dyDescent="0.3">
      <c r="A910" s="1" t="s">
        <v>14</v>
      </c>
      <c r="B910" s="1" t="s">
        <v>137</v>
      </c>
      <c r="C910" s="1" t="s">
        <v>23</v>
      </c>
      <c r="D910" s="1" t="s">
        <v>17</v>
      </c>
      <c r="E910" s="1" t="s">
        <v>24</v>
      </c>
      <c r="F910" s="2">
        <v>42413</v>
      </c>
      <c r="G910">
        <v>9242</v>
      </c>
      <c r="H910">
        <v>255.28</v>
      </c>
      <c r="I910">
        <v>159.41999999999999</v>
      </c>
      <c r="J910">
        <v>2359297.7599999998</v>
      </c>
      <c r="K910">
        <v>1473359.64</v>
      </c>
      <c r="L910">
        <v>885938.12</v>
      </c>
      <c r="M910">
        <v>2016</v>
      </c>
      <c r="N910">
        <v>2</v>
      </c>
    </row>
    <row r="911" spans="1:14" x14ac:dyDescent="0.3">
      <c r="A911" s="1" t="s">
        <v>32</v>
      </c>
      <c r="B911" s="1" t="s">
        <v>168</v>
      </c>
      <c r="C911" s="1" t="s">
        <v>42</v>
      </c>
      <c r="D911" s="1" t="s">
        <v>17</v>
      </c>
      <c r="E911" s="1" t="s">
        <v>18</v>
      </c>
      <c r="F911" s="2">
        <v>41686</v>
      </c>
      <c r="G911">
        <v>376</v>
      </c>
      <c r="H911">
        <v>152.58000000000001</v>
      </c>
      <c r="I911">
        <v>97.44</v>
      </c>
      <c r="J911">
        <v>57370.080000000002</v>
      </c>
      <c r="K911">
        <v>36637.440000000002</v>
      </c>
      <c r="L911">
        <v>20732.64</v>
      </c>
      <c r="M911">
        <v>2014</v>
      </c>
      <c r="N911">
        <v>2</v>
      </c>
    </row>
    <row r="912" spans="1:14" x14ac:dyDescent="0.3">
      <c r="A912" s="1" t="s">
        <v>14</v>
      </c>
      <c r="B912" s="1" t="s">
        <v>111</v>
      </c>
      <c r="C912" s="1" t="s">
        <v>30</v>
      </c>
      <c r="D912" s="1" t="s">
        <v>22</v>
      </c>
      <c r="E912" s="1" t="s">
        <v>24</v>
      </c>
      <c r="F912" s="2">
        <v>41386</v>
      </c>
      <c r="G912">
        <v>6433</v>
      </c>
      <c r="H912">
        <v>9.33</v>
      </c>
      <c r="I912">
        <v>6.92</v>
      </c>
      <c r="J912">
        <v>60019.89</v>
      </c>
      <c r="K912">
        <v>44516.36</v>
      </c>
      <c r="L912">
        <v>15503.53</v>
      </c>
      <c r="M912">
        <v>2013</v>
      </c>
      <c r="N912">
        <v>4</v>
      </c>
    </row>
    <row r="913" spans="1:14" x14ac:dyDescent="0.3">
      <c r="A913" s="1" t="s">
        <v>37</v>
      </c>
      <c r="B913" s="1" t="s">
        <v>219</v>
      </c>
      <c r="C913" s="1" t="s">
        <v>16</v>
      </c>
      <c r="D913" s="1" t="s">
        <v>17</v>
      </c>
      <c r="E913" s="1" t="s">
        <v>47</v>
      </c>
      <c r="F913" s="2">
        <v>41835</v>
      </c>
      <c r="G913">
        <v>1167</v>
      </c>
      <c r="H913">
        <v>437.2</v>
      </c>
      <c r="I913">
        <v>263.33</v>
      </c>
      <c r="J913">
        <v>510212.4</v>
      </c>
      <c r="K913">
        <v>307306.11</v>
      </c>
      <c r="L913">
        <v>202906.29</v>
      </c>
      <c r="M913">
        <v>2014</v>
      </c>
      <c r="N913">
        <v>7</v>
      </c>
    </row>
    <row r="914" spans="1:14" x14ac:dyDescent="0.3">
      <c r="A914" s="1" t="s">
        <v>32</v>
      </c>
      <c r="B914" s="1" t="s">
        <v>95</v>
      </c>
      <c r="C914" s="1" t="s">
        <v>21</v>
      </c>
      <c r="D914" s="1" t="s">
        <v>22</v>
      </c>
      <c r="E914" s="1" t="s">
        <v>18</v>
      </c>
      <c r="F914" s="2">
        <v>40975</v>
      </c>
      <c r="G914">
        <v>365</v>
      </c>
      <c r="H914">
        <v>154.06</v>
      </c>
      <c r="I914">
        <v>90.93</v>
      </c>
      <c r="J914">
        <v>56231.9</v>
      </c>
      <c r="K914">
        <v>33189.449999999997</v>
      </c>
      <c r="L914">
        <v>23042.45</v>
      </c>
      <c r="M914">
        <v>2012</v>
      </c>
      <c r="N914">
        <v>3</v>
      </c>
    </row>
    <row r="915" spans="1:14" x14ac:dyDescent="0.3">
      <c r="A915" s="1" t="s">
        <v>25</v>
      </c>
      <c r="B915" s="1" t="s">
        <v>163</v>
      </c>
      <c r="C915" s="1" t="s">
        <v>21</v>
      </c>
      <c r="D915" s="1" t="s">
        <v>17</v>
      </c>
      <c r="E915" s="1" t="s">
        <v>47</v>
      </c>
      <c r="F915" s="2">
        <v>41288</v>
      </c>
      <c r="G915">
        <v>6844</v>
      </c>
      <c r="H915">
        <v>154.06</v>
      </c>
      <c r="I915">
        <v>90.93</v>
      </c>
      <c r="J915">
        <v>1054386.6399999999</v>
      </c>
      <c r="K915">
        <v>622324.92000000004</v>
      </c>
      <c r="L915">
        <v>432061.72</v>
      </c>
      <c r="M915">
        <v>2013</v>
      </c>
      <c r="N915">
        <v>1</v>
      </c>
    </row>
    <row r="916" spans="1:14" x14ac:dyDescent="0.3">
      <c r="A916" s="1" t="s">
        <v>32</v>
      </c>
      <c r="B916" s="1" t="s">
        <v>212</v>
      </c>
      <c r="C916" s="1" t="s">
        <v>42</v>
      </c>
      <c r="D916" s="1" t="s">
        <v>17</v>
      </c>
      <c r="E916" s="1" t="s">
        <v>47</v>
      </c>
      <c r="F916" s="2">
        <v>42877</v>
      </c>
      <c r="G916">
        <v>5453</v>
      </c>
      <c r="H916">
        <v>152.58000000000001</v>
      </c>
      <c r="I916">
        <v>97.44</v>
      </c>
      <c r="J916">
        <v>832018.74</v>
      </c>
      <c r="K916">
        <v>531340.31999999995</v>
      </c>
      <c r="L916">
        <v>300678.42</v>
      </c>
      <c r="M916">
        <v>2017</v>
      </c>
      <c r="N916">
        <v>5</v>
      </c>
    </row>
    <row r="917" spans="1:14" x14ac:dyDescent="0.3">
      <c r="A917" s="1" t="s">
        <v>32</v>
      </c>
      <c r="B917" s="1" t="s">
        <v>161</v>
      </c>
      <c r="C917" s="1" t="s">
        <v>21</v>
      </c>
      <c r="D917" s="1" t="s">
        <v>22</v>
      </c>
      <c r="E917" s="1" t="s">
        <v>18</v>
      </c>
      <c r="F917" s="2">
        <v>42086</v>
      </c>
      <c r="G917">
        <v>8071</v>
      </c>
      <c r="H917">
        <v>154.06</v>
      </c>
      <c r="I917">
        <v>90.93</v>
      </c>
      <c r="J917">
        <v>1243418.26</v>
      </c>
      <c r="K917">
        <v>733896.03</v>
      </c>
      <c r="L917">
        <v>509522.23</v>
      </c>
      <c r="M917">
        <v>2015</v>
      </c>
      <c r="N917">
        <v>3</v>
      </c>
    </row>
    <row r="918" spans="1:14" x14ac:dyDescent="0.3">
      <c r="A918" s="1" t="s">
        <v>14</v>
      </c>
      <c r="B918" s="1" t="s">
        <v>145</v>
      </c>
      <c r="C918" s="1" t="s">
        <v>30</v>
      </c>
      <c r="D918" s="1" t="s">
        <v>17</v>
      </c>
      <c r="E918" s="1" t="s">
        <v>31</v>
      </c>
      <c r="F918" s="2">
        <v>41180</v>
      </c>
      <c r="G918">
        <v>8610</v>
      </c>
      <c r="H918">
        <v>9.33</v>
      </c>
      <c r="I918">
        <v>6.92</v>
      </c>
      <c r="J918">
        <v>80331.3</v>
      </c>
      <c r="K918">
        <v>59581.2</v>
      </c>
      <c r="L918">
        <v>20750.099999999999</v>
      </c>
      <c r="M918">
        <v>2012</v>
      </c>
      <c r="N918">
        <v>9</v>
      </c>
    </row>
    <row r="919" spans="1:14" x14ac:dyDescent="0.3">
      <c r="A919" s="1" t="s">
        <v>28</v>
      </c>
      <c r="B919" s="1" t="s">
        <v>148</v>
      </c>
      <c r="C919" s="1" t="s">
        <v>23</v>
      </c>
      <c r="D919" s="1" t="s">
        <v>22</v>
      </c>
      <c r="E919" s="1" t="s">
        <v>47</v>
      </c>
      <c r="F919" s="2">
        <v>41431</v>
      </c>
      <c r="G919">
        <v>8012</v>
      </c>
      <c r="H919">
        <v>255.28</v>
      </c>
      <c r="I919">
        <v>159.41999999999999</v>
      </c>
      <c r="J919">
        <v>2045303.36</v>
      </c>
      <c r="K919">
        <v>1277273.04</v>
      </c>
      <c r="L919">
        <v>768030.32</v>
      </c>
      <c r="M919">
        <v>2013</v>
      </c>
      <c r="N919">
        <v>6</v>
      </c>
    </row>
    <row r="920" spans="1:14" x14ac:dyDescent="0.3">
      <c r="A920" s="1" t="s">
        <v>37</v>
      </c>
      <c r="B920" s="1" t="s">
        <v>105</v>
      </c>
      <c r="C920" s="1" t="s">
        <v>36</v>
      </c>
      <c r="D920" s="1" t="s">
        <v>17</v>
      </c>
      <c r="E920" s="1" t="s">
        <v>47</v>
      </c>
      <c r="F920" s="2">
        <v>41731</v>
      </c>
      <c r="G920">
        <v>9250</v>
      </c>
      <c r="H920">
        <v>109.28</v>
      </c>
      <c r="I920">
        <v>35.840000000000003</v>
      </c>
      <c r="J920">
        <v>1010840</v>
      </c>
      <c r="K920">
        <v>331520</v>
      </c>
      <c r="L920">
        <v>679320</v>
      </c>
      <c r="M920">
        <v>2014</v>
      </c>
      <c r="N920">
        <v>4</v>
      </c>
    </row>
    <row r="921" spans="1:14" x14ac:dyDescent="0.3">
      <c r="A921" s="1" t="s">
        <v>14</v>
      </c>
      <c r="B921" s="1" t="s">
        <v>111</v>
      </c>
      <c r="C921" s="1" t="s">
        <v>36</v>
      </c>
      <c r="D921" s="1" t="s">
        <v>17</v>
      </c>
      <c r="E921" s="1" t="s">
        <v>24</v>
      </c>
      <c r="F921" s="2">
        <v>42748</v>
      </c>
      <c r="G921">
        <v>2331</v>
      </c>
      <c r="H921">
        <v>109.28</v>
      </c>
      <c r="I921">
        <v>35.840000000000003</v>
      </c>
      <c r="J921">
        <v>254731.68</v>
      </c>
      <c r="K921">
        <v>83543.039999999994</v>
      </c>
      <c r="L921">
        <v>171188.64</v>
      </c>
      <c r="M921">
        <v>2017</v>
      </c>
      <c r="N921">
        <v>1</v>
      </c>
    </row>
    <row r="922" spans="1:14" x14ac:dyDescent="0.3">
      <c r="A922" s="1" t="s">
        <v>39</v>
      </c>
      <c r="B922" s="1" t="s">
        <v>76</v>
      </c>
      <c r="C922" s="1" t="s">
        <v>27</v>
      </c>
      <c r="D922" s="1" t="s">
        <v>22</v>
      </c>
      <c r="E922" s="1" t="s">
        <v>47</v>
      </c>
      <c r="F922" s="2">
        <v>42769</v>
      </c>
      <c r="G922">
        <v>9289</v>
      </c>
      <c r="H922">
        <v>205.7</v>
      </c>
      <c r="I922">
        <v>117.11</v>
      </c>
      <c r="J922">
        <v>1910747.3</v>
      </c>
      <c r="K922">
        <v>1087834.79</v>
      </c>
      <c r="L922">
        <v>822912.51</v>
      </c>
      <c r="M922">
        <v>2017</v>
      </c>
      <c r="N922">
        <v>2</v>
      </c>
    </row>
    <row r="923" spans="1:14" x14ac:dyDescent="0.3">
      <c r="A923" s="1" t="s">
        <v>25</v>
      </c>
      <c r="B923" s="1" t="s">
        <v>75</v>
      </c>
      <c r="C923" s="1" t="s">
        <v>51</v>
      </c>
      <c r="D923" s="1" t="s">
        <v>17</v>
      </c>
      <c r="E923" s="1" t="s">
        <v>18</v>
      </c>
      <c r="F923" s="2">
        <v>41856</v>
      </c>
      <c r="G923">
        <v>9192</v>
      </c>
      <c r="H923">
        <v>47.45</v>
      </c>
      <c r="I923">
        <v>31.79</v>
      </c>
      <c r="J923">
        <v>436160.4</v>
      </c>
      <c r="K923">
        <v>292213.68</v>
      </c>
      <c r="L923">
        <v>143946.72</v>
      </c>
      <c r="M923">
        <v>2014</v>
      </c>
      <c r="N923">
        <v>8</v>
      </c>
    </row>
    <row r="924" spans="1:14" x14ac:dyDescent="0.3">
      <c r="A924" s="1" t="s">
        <v>39</v>
      </c>
      <c r="B924" s="1" t="s">
        <v>172</v>
      </c>
      <c r="C924" s="1" t="s">
        <v>27</v>
      </c>
      <c r="D924" s="1" t="s">
        <v>17</v>
      </c>
      <c r="E924" s="1" t="s">
        <v>47</v>
      </c>
      <c r="F924" s="2">
        <v>40457</v>
      </c>
      <c r="G924">
        <v>3139</v>
      </c>
      <c r="H924">
        <v>205.7</v>
      </c>
      <c r="I924">
        <v>117.11</v>
      </c>
      <c r="J924">
        <v>645692.30000000005</v>
      </c>
      <c r="K924">
        <v>367608.29</v>
      </c>
      <c r="L924">
        <v>278084.01</v>
      </c>
      <c r="M924">
        <v>2010</v>
      </c>
      <c r="N924">
        <v>10</v>
      </c>
    </row>
    <row r="925" spans="1:14" x14ac:dyDescent="0.3">
      <c r="A925" s="1" t="s">
        <v>25</v>
      </c>
      <c r="B925" s="1" t="s">
        <v>204</v>
      </c>
      <c r="C925" s="1" t="s">
        <v>57</v>
      </c>
      <c r="D925" s="1" t="s">
        <v>22</v>
      </c>
      <c r="E925" s="1" t="s">
        <v>31</v>
      </c>
      <c r="F925" s="2">
        <v>40796</v>
      </c>
      <c r="G925">
        <v>9259</v>
      </c>
      <c r="H925">
        <v>81.73</v>
      </c>
      <c r="I925">
        <v>56.67</v>
      </c>
      <c r="J925">
        <v>756738.07</v>
      </c>
      <c r="K925">
        <v>524707.53</v>
      </c>
      <c r="L925">
        <v>232030.54</v>
      </c>
      <c r="M925">
        <v>2011</v>
      </c>
      <c r="N925">
        <v>9</v>
      </c>
    </row>
    <row r="926" spans="1:14" x14ac:dyDescent="0.3">
      <c r="A926" s="1" t="s">
        <v>32</v>
      </c>
      <c r="B926" s="1" t="s">
        <v>160</v>
      </c>
      <c r="C926" s="1" t="s">
        <v>23</v>
      </c>
      <c r="D926" s="1" t="s">
        <v>17</v>
      </c>
      <c r="E926" s="1" t="s">
        <v>24</v>
      </c>
      <c r="F926" s="2">
        <v>42716</v>
      </c>
      <c r="G926">
        <v>7714</v>
      </c>
      <c r="H926">
        <v>255.28</v>
      </c>
      <c r="I926">
        <v>159.41999999999999</v>
      </c>
      <c r="J926">
        <v>1969229.92</v>
      </c>
      <c r="K926">
        <v>1229765.8799999999</v>
      </c>
      <c r="L926">
        <v>739464.04</v>
      </c>
      <c r="M926">
        <v>2016</v>
      </c>
      <c r="N926">
        <v>12</v>
      </c>
    </row>
    <row r="927" spans="1:14" x14ac:dyDescent="0.3">
      <c r="A927" s="1" t="s">
        <v>14</v>
      </c>
      <c r="B927" s="1" t="s">
        <v>56</v>
      </c>
      <c r="C927" s="1" t="s">
        <v>49</v>
      </c>
      <c r="D927" s="1" t="s">
        <v>22</v>
      </c>
      <c r="E927" s="1" t="s">
        <v>24</v>
      </c>
      <c r="F927" s="2">
        <v>42303</v>
      </c>
      <c r="G927">
        <v>5696</v>
      </c>
      <c r="H927">
        <v>651.21</v>
      </c>
      <c r="I927">
        <v>524.96</v>
      </c>
      <c r="J927">
        <v>3709292.16</v>
      </c>
      <c r="K927">
        <v>2990172.1600000001</v>
      </c>
      <c r="L927">
        <v>719120</v>
      </c>
      <c r="M927">
        <v>2015</v>
      </c>
      <c r="N927">
        <v>10</v>
      </c>
    </row>
    <row r="928" spans="1:14" x14ac:dyDescent="0.3">
      <c r="A928" s="1" t="s">
        <v>39</v>
      </c>
      <c r="B928" s="1" t="s">
        <v>76</v>
      </c>
      <c r="C928" s="1" t="s">
        <v>16</v>
      </c>
      <c r="D928" s="1" t="s">
        <v>17</v>
      </c>
      <c r="E928" s="1" t="s">
        <v>24</v>
      </c>
      <c r="F928" s="2">
        <v>41561</v>
      </c>
      <c r="G928">
        <v>2429</v>
      </c>
      <c r="H928">
        <v>437.2</v>
      </c>
      <c r="I928">
        <v>263.33</v>
      </c>
      <c r="J928">
        <v>1061958.8</v>
      </c>
      <c r="K928">
        <v>639628.56999999995</v>
      </c>
      <c r="L928">
        <v>422330.23</v>
      </c>
      <c r="M928">
        <v>2013</v>
      </c>
      <c r="N928">
        <v>10</v>
      </c>
    </row>
    <row r="929" spans="1:14" x14ac:dyDescent="0.3">
      <c r="A929" s="1" t="s">
        <v>19</v>
      </c>
      <c r="B929" s="1" t="s">
        <v>152</v>
      </c>
      <c r="C929" s="1" t="s">
        <v>23</v>
      </c>
      <c r="D929" s="1" t="s">
        <v>22</v>
      </c>
      <c r="E929" s="1" t="s">
        <v>31</v>
      </c>
      <c r="F929" s="2">
        <v>41503</v>
      </c>
      <c r="G929">
        <v>4168</v>
      </c>
      <c r="H929">
        <v>255.28</v>
      </c>
      <c r="I929">
        <v>159.41999999999999</v>
      </c>
      <c r="J929">
        <v>1064007.04</v>
      </c>
      <c r="K929">
        <v>664462.56000000006</v>
      </c>
      <c r="L929">
        <v>399544.48</v>
      </c>
      <c r="M929">
        <v>2013</v>
      </c>
      <c r="N929">
        <v>8</v>
      </c>
    </row>
    <row r="930" spans="1:14" x14ac:dyDescent="0.3">
      <c r="A930" s="1" t="s">
        <v>32</v>
      </c>
      <c r="B930" s="1" t="s">
        <v>131</v>
      </c>
      <c r="C930" s="1" t="s">
        <v>30</v>
      </c>
      <c r="D930" s="1" t="s">
        <v>17</v>
      </c>
      <c r="E930" s="1" t="s">
        <v>18</v>
      </c>
      <c r="F930" s="2">
        <v>40762</v>
      </c>
      <c r="G930">
        <v>9199</v>
      </c>
      <c r="H930">
        <v>9.33</v>
      </c>
      <c r="I930">
        <v>6.92</v>
      </c>
      <c r="J930">
        <v>85826.67</v>
      </c>
      <c r="K930">
        <v>63657.08</v>
      </c>
      <c r="L930">
        <v>22169.59</v>
      </c>
      <c r="M930">
        <v>2011</v>
      </c>
      <c r="N930">
        <v>8</v>
      </c>
    </row>
    <row r="931" spans="1:14" x14ac:dyDescent="0.3">
      <c r="A931" s="1" t="s">
        <v>37</v>
      </c>
      <c r="B931" s="1" t="s">
        <v>86</v>
      </c>
      <c r="C931" s="1" t="s">
        <v>57</v>
      </c>
      <c r="D931" s="1" t="s">
        <v>22</v>
      </c>
      <c r="E931" s="1" t="s">
        <v>31</v>
      </c>
      <c r="F931" s="2">
        <v>42512</v>
      </c>
      <c r="G931">
        <v>2838</v>
      </c>
      <c r="H931">
        <v>81.73</v>
      </c>
      <c r="I931">
        <v>56.67</v>
      </c>
      <c r="J931">
        <v>231949.74</v>
      </c>
      <c r="K931">
        <v>160829.46</v>
      </c>
      <c r="L931">
        <v>71120.28</v>
      </c>
      <c r="M931">
        <v>2016</v>
      </c>
      <c r="N931">
        <v>5</v>
      </c>
    </row>
    <row r="932" spans="1:14" x14ac:dyDescent="0.3">
      <c r="A932" s="1" t="s">
        <v>25</v>
      </c>
      <c r="B932" s="1" t="s">
        <v>84</v>
      </c>
      <c r="C932" s="1" t="s">
        <v>27</v>
      </c>
      <c r="D932" s="1" t="s">
        <v>17</v>
      </c>
      <c r="E932" s="1" t="s">
        <v>31</v>
      </c>
      <c r="F932" s="2">
        <v>42017</v>
      </c>
      <c r="G932">
        <v>2436</v>
      </c>
      <c r="H932">
        <v>205.7</v>
      </c>
      <c r="I932">
        <v>117.11</v>
      </c>
      <c r="J932">
        <v>501085.2</v>
      </c>
      <c r="K932">
        <v>285279.96000000002</v>
      </c>
      <c r="L932">
        <v>215805.24</v>
      </c>
      <c r="M932">
        <v>2015</v>
      </c>
      <c r="N932">
        <v>1</v>
      </c>
    </row>
    <row r="933" spans="1:14" x14ac:dyDescent="0.3">
      <c r="A933" s="1" t="s">
        <v>25</v>
      </c>
      <c r="B933" s="1" t="s">
        <v>84</v>
      </c>
      <c r="C933" s="1" t="s">
        <v>30</v>
      </c>
      <c r="D933" s="1" t="s">
        <v>22</v>
      </c>
      <c r="E933" s="1" t="s">
        <v>24</v>
      </c>
      <c r="F933" s="2">
        <v>41842</v>
      </c>
      <c r="G933">
        <v>2371</v>
      </c>
      <c r="H933">
        <v>9.33</v>
      </c>
      <c r="I933">
        <v>6.92</v>
      </c>
      <c r="J933">
        <v>22121.43</v>
      </c>
      <c r="K933">
        <v>16407.32</v>
      </c>
      <c r="L933">
        <v>5714.11</v>
      </c>
      <c r="M933">
        <v>2014</v>
      </c>
      <c r="N933">
        <v>7</v>
      </c>
    </row>
    <row r="934" spans="1:14" x14ac:dyDescent="0.3">
      <c r="A934" s="1" t="s">
        <v>28</v>
      </c>
      <c r="B934" s="1" t="s">
        <v>61</v>
      </c>
      <c r="C934" s="1" t="s">
        <v>27</v>
      </c>
      <c r="D934" s="1" t="s">
        <v>17</v>
      </c>
      <c r="E934" s="1" t="s">
        <v>24</v>
      </c>
      <c r="F934" s="2">
        <v>42180</v>
      </c>
      <c r="G934">
        <v>9055</v>
      </c>
      <c r="H934">
        <v>205.7</v>
      </c>
      <c r="I934">
        <v>117.11</v>
      </c>
      <c r="J934">
        <v>1862613.5</v>
      </c>
      <c r="K934">
        <v>1060431.05</v>
      </c>
      <c r="L934">
        <v>802182.45</v>
      </c>
      <c r="M934">
        <v>2015</v>
      </c>
      <c r="N934">
        <v>6</v>
      </c>
    </row>
    <row r="935" spans="1:14" x14ac:dyDescent="0.3">
      <c r="A935" s="1" t="s">
        <v>28</v>
      </c>
      <c r="B935" s="1" t="s">
        <v>198</v>
      </c>
      <c r="C935" s="1" t="s">
        <v>36</v>
      </c>
      <c r="D935" s="1" t="s">
        <v>22</v>
      </c>
      <c r="E935" s="1" t="s">
        <v>31</v>
      </c>
      <c r="F935" s="2">
        <v>42226</v>
      </c>
      <c r="G935">
        <v>5930</v>
      </c>
      <c r="H935">
        <v>109.28</v>
      </c>
      <c r="I935">
        <v>35.840000000000003</v>
      </c>
      <c r="J935">
        <v>648030.4</v>
      </c>
      <c r="K935">
        <v>212531.20000000001</v>
      </c>
      <c r="L935">
        <v>435499.2</v>
      </c>
      <c r="M935">
        <v>2015</v>
      </c>
      <c r="N935">
        <v>8</v>
      </c>
    </row>
    <row r="936" spans="1:14" x14ac:dyDescent="0.3">
      <c r="A936" s="1" t="s">
        <v>37</v>
      </c>
      <c r="B936" s="1" t="s">
        <v>219</v>
      </c>
      <c r="C936" s="1" t="s">
        <v>30</v>
      </c>
      <c r="D936" s="1" t="s">
        <v>17</v>
      </c>
      <c r="E936" s="1" t="s">
        <v>47</v>
      </c>
      <c r="F936" s="2">
        <v>41566</v>
      </c>
      <c r="G936">
        <v>8470</v>
      </c>
      <c r="H936">
        <v>9.33</v>
      </c>
      <c r="I936">
        <v>6.92</v>
      </c>
      <c r="J936">
        <v>79025.100000000006</v>
      </c>
      <c r="K936">
        <v>58612.4</v>
      </c>
      <c r="L936">
        <v>20412.7</v>
      </c>
      <c r="M936">
        <v>2013</v>
      </c>
      <c r="N936">
        <v>10</v>
      </c>
    </row>
    <row r="937" spans="1:14" x14ac:dyDescent="0.3">
      <c r="A937" s="1" t="s">
        <v>25</v>
      </c>
      <c r="B937" s="1" t="s">
        <v>46</v>
      </c>
      <c r="C937" s="1" t="s">
        <v>57</v>
      </c>
      <c r="D937" s="1" t="s">
        <v>22</v>
      </c>
      <c r="E937" s="1" t="s">
        <v>18</v>
      </c>
      <c r="F937" s="2">
        <v>41556</v>
      </c>
      <c r="G937">
        <v>9180</v>
      </c>
      <c r="H937">
        <v>81.73</v>
      </c>
      <c r="I937">
        <v>56.67</v>
      </c>
      <c r="J937">
        <v>750281.4</v>
      </c>
      <c r="K937">
        <v>520230.6</v>
      </c>
      <c r="L937">
        <v>230050.8</v>
      </c>
      <c r="M937">
        <v>2013</v>
      </c>
      <c r="N937">
        <v>10</v>
      </c>
    </row>
    <row r="938" spans="1:14" x14ac:dyDescent="0.3">
      <c r="A938" s="1" t="s">
        <v>28</v>
      </c>
      <c r="B938" s="1" t="s">
        <v>66</v>
      </c>
      <c r="C938" s="1" t="s">
        <v>57</v>
      </c>
      <c r="D938" s="1" t="s">
        <v>17</v>
      </c>
      <c r="E938" s="1" t="s">
        <v>31</v>
      </c>
      <c r="F938" s="2">
        <v>41178</v>
      </c>
      <c r="G938">
        <v>2595</v>
      </c>
      <c r="H938">
        <v>81.73</v>
      </c>
      <c r="I938">
        <v>56.67</v>
      </c>
      <c r="J938">
        <v>212089.35</v>
      </c>
      <c r="K938">
        <v>147058.65</v>
      </c>
      <c r="L938">
        <v>65030.7</v>
      </c>
      <c r="M938">
        <v>2012</v>
      </c>
      <c r="N938">
        <v>9</v>
      </c>
    </row>
    <row r="939" spans="1:14" x14ac:dyDescent="0.3">
      <c r="A939" s="1" t="s">
        <v>14</v>
      </c>
      <c r="B939" s="1" t="s">
        <v>62</v>
      </c>
      <c r="C939" s="1" t="s">
        <v>27</v>
      </c>
      <c r="D939" s="1" t="s">
        <v>22</v>
      </c>
      <c r="E939" s="1" t="s">
        <v>31</v>
      </c>
      <c r="F939" s="2">
        <v>41184</v>
      </c>
      <c r="G939">
        <v>284</v>
      </c>
      <c r="H939">
        <v>205.7</v>
      </c>
      <c r="I939">
        <v>117.11</v>
      </c>
      <c r="J939">
        <v>58418.8</v>
      </c>
      <c r="K939">
        <v>33259.24</v>
      </c>
      <c r="L939">
        <v>25159.56</v>
      </c>
      <c r="M939">
        <v>2012</v>
      </c>
      <c r="N939">
        <v>10</v>
      </c>
    </row>
    <row r="940" spans="1:14" x14ac:dyDescent="0.3">
      <c r="A940" s="1" t="s">
        <v>25</v>
      </c>
      <c r="B940" s="1" t="s">
        <v>46</v>
      </c>
      <c r="C940" s="1" t="s">
        <v>36</v>
      </c>
      <c r="D940" s="1" t="s">
        <v>17</v>
      </c>
      <c r="E940" s="1" t="s">
        <v>18</v>
      </c>
      <c r="F940" s="2">
        <v>42715</v>
      </c>
      <c r="G940">
        <v>5844</v>
      </c>
      <c r="H940">
        <v>109.28</v>
      </c>
      <c r="I940">
        <v>35.840000000000003</v>
      </c>
      <c r="J940">
        <v>638632.31999999995</v>
      </c>
      <c r="K940">
        <v>209448.95999999999</v>
      </c>
      <c r="L940">
        <v>429183.36</v>
      </c>
      <c r="M940">
        <v>2016</v>
      </c>
      <c r="N940">
        <v>12</v>
      </c>
    </row>
    <row r="941" spans="1:14" x14ac:dyDescent="0.3">
      <c r="A941" s="1" t="s">
        <v>28</v>
      </c>
      <c r="B941" s="1" t="s">
        <v>135</v>
      </c>
      <c r="C941" s="1" t="s">
        <v>30</v>
      </c>
      <c r="D941" s="1" t="s">
        <v>17</v>
      </c>
      <c r="E941" s="1" t="s">
        <v>24</v>
      </c>
      <c r="F941" s="2">
        <v>40385</v>
      </c>
      <c r="G941">
        <v>9907</v>
      </c>
      <c r="H941">
        <v>9.33</v>
      </c>
      <c r="I941">
        <v>6.92</v>
      </c>
      <c r="J941">
        <v>92432.31</v>
      </c>
      <c r="K941">
        <v>68556.44</v>
      </c>
      <c r="L941">
        <v>23875.87</v>
      </c>
      <c r="M941">
        <v>2010</v>
      </c>
      <c r="N941">
        <v>7</v>
      </c>
    </row>
    <row r="942" spans="1:14" x14ac:dyDescent="0.3">
      <c r="A942" s="1" t="s">
        <v>25</v>
      </c>
      <c r="B942" s="1" t="s">
        <v>93</v>
      </c>
      <c r="C942" s="1" t="s">
        <v>27</v>
      </c>
      <c r="D942" s="1" t="s">
        <v>22</v>
      </c>
      <c r="E942" s="1" t="s">
        <v>24</v>
      </c>
      <c r="F942" s="2">
        <v>40264</v>
      </c>
      <c r="G942">
        <v>5132</v>
      </c>
      <c r="H942">
        <v>205.7</v>
      </c>
      <c r="I942">
        <v>117.11</v>
      </c>
      <c r="J942">
        <v>1055652.3999999999</v>
      </c>
      <c r="K942">
        <v>601008.52</v>
      </c>
      <c r="L942">
        <v>454643.88</v>
      </c>
      <c r="M942">
        <v>2010</v>
      </c>
      <c r="N942">
        <v>3</v>
      </c>
    </row>
    <row r="943" spans="1:14" x14ac:dyDescent="0.3">
      <c r="A943" s="1" t="s">
        <v>25</v>
      </c>
      <c r="B943" s="1" t="s">
        <v>191</v>
      </c>
      <c r="C943" s="1" t="s">
        <v>51</v>
      </c>
      <c r="D943" s="1" t="s">
        <v>17</v>
      </c>
      <c r="E943" s="1" t="s">
        <v>24</v>
      </c>
      <c r="F943" s="2">
        <v>41893</v>
      </c>
      <c r="G943">
        <v>1212</v>
      </c>
      <c r="H943">
        <v>47.45</v>
      </c>
      <c r="I943">
        <v>31.79</v>
      </c>
      <c r="J943">
        <v>57509.4</v>
      </c>
      <c r="K943">
        <v>38529.480000000003</v>
      </c>
      <c r="L943">
        <v>18979.919999999998</v>
      </c>
      <c r="M943">
        <v>2014</v>
      </c>
      <c r="N943">
        <v>9</v>
      </c>
    </row>
    <row r="944" spans="1:14" x14ac:dyDescent="0.3">
      <c r="A944" s="1" t="s">
        <v>28</v>
      </c>
      <c r="B944" s="1" t="s">
        <v>148</v>
      </c>
      <c r="C944" s="1" t="s">
        <v>42</v>
      </c>
      <c r="D944" s="1" t="s">
        <v>17</v>
      </c>
      <c r="E944" s="1" t="s">
        <v>18</v>
      </c>
      <c r="F944" s="2">
        <v>42438</v>
      </c>
      <c r="G944">
        <v>9872</v>
      </c>
      <c r="H944">
        <v>152.58000000000001</v>
      </c>
      <c r="I944">
        <v>97.44</v>
      </c>
      <c r="J944">
        <v>1506269.76</v>
      </c>
      <c r="K944">
        <v>961927.68000000005</v>
      </c>
      <c r="L944">
        <v>544342.07999999996</v>
      </c>
      <c r="M944">
        <v>2016</v>
      </c>
      <c r="N944">
        <v>3</v>
      </c>
    </row>
    <row r="945" spans="1:14" x14ac:dyDescent="0.3">
      <c r="A945" s="1" t="s">
        <v>25</v>
      </c>
      <c r="B945" s="1" t="s">
        <v>75</v>
      </c>
      <c r="C945" s="1" t="s">
        <v>49</v>
      </c>
      <c r="D945" s="1" t="s">
        <v>17</v>
      </c>
      <c r="E945" s="1" t="s">
        <v>18</v>
      </c>
      <c r="F945" s="2">
        <v>40835</v>
      </c>
      <c r="G945">
        <v>9865</v>
      </c>
      <c r="H945">
        <v>651.21</v>
      </c>
      <c r="I945">
        <v>524.96</v>
      </c>
      <c r="J945">
        <v>6424186.6500000004</v>
      </c>
      <c r="K945">
        <v>5178730.4000000004</v>
      </c>
      <c r="L945">
        <v>1245456.25</v>
      </c>
      <c r="M945">
        <v>2011</v>
      </c>
      <c r="N945">
        <v>10</v>
      </c>
    </row>
    <row r="946" spans="1:14" x14ac:dyDescent="0.3">
      <c r="A946" s="1" t="s">
        <v>37</v>
      </c>
      <c r="B946" s="1" t="s">
        <v>67</v>
      </c>
      <c r="C946" s="1" t="s">
        <v>42</v>
      </c>
      <c r="D946" s="1" t="s">
        <v>17</v>
      </c>
      <c r="E946" s="1" t="s">
        <v>47</v>
      </c>
      <c r="F946" s="2">
        <v>41943</v>
      </c>
      <c r="G946">
        <v>1978</v>
      </c>
      <c r="H946">
        <v>152.58000000000001</v>
      </c>
      <c r="I946">
        <v>97.44</v>
      </c>
      <c r="J946">
        <v>301803.24</v>
      </c>
      <c r="K946">
        <v>192736.32</v>
      </c>
      <c r="L946">
        <v>109066.92</v>
      </c>
      <c r="M946">
        <v>2014</v>
      </c>
      <c r="N946">
        <v>10</v>
      </c>
    </row>
    <row r="947" spans="1:14" x14ac:dyDescent="0.3">
      <c r="A947" s="1" t="s">
        <v>39</v>
      </c>
      <c r="B947" s="1" t="s">
        <v>112</v>
      </c>
      <c r="C947" s="1" t="s">
        <v>30</v>
      </c>
      <c r="D947" s="1" t="s">
        <v>17</v>
      </c>
      <c r="E947" s="1" t="s">
        <v>47</v>
      </c>
      <c r="F947" s="2">
        <v>41328</v>
      </c>
      <c r="G947">
        <v>4028</v>
      </c>
      <c r="H947">
        <v>9.33</v>
      </c>
      <c r="I947">
        <v>6.92</v>
      </c>
      <c r="J947">
        <v>37581.24</v>
      </c>
      <c r="K947">
        <v>27873.759999999998</v>
      </c>
      <c r="L947">
        <v>9707.48</v>
      </c>
      <c r="M947">
        <v>2013</v>
      </c>
      <c r="N947">
        <v>2</v>
      </c>
    </row>
    <row r="948" spans="1:14" x14ac:dyDescent="0.3">
      <c r="A948" s="1" t="s">
        <v>14</v>
      </c>
      <c r="B948" s="1" t="s">
        <v>147</v>
      </c>
      <c r="C948" s="1" t="s">
        <v>36</v>
      </c>
      <c r="D948" s="1" t="s">
        <v>17</v>
      </c>
      <c r="E948" s="1" t="s">
        <v>47</v>
      </c>
      <c r="F948" s="2">
        <v>40476</v>
      </c>
      <c r="G948">
        <v>5864</v>
      </c>
      <c r="H948">
        <v>109.28</v>
      </c>
      <c r="I948">
        <v>35.840000000000003</v>
      </c>
      <c r="J948">
        <v>640817.92000000004</v>
      </c>
      <c r="K948">
        <v>210165.76000000001</v>
      </c>
      <c r="L948">
        <v>430652.15999999997</v>
      </c>
      <c r="M948">
        <v>2010</v>
      </c>
      <c r="N948">
        <v>10</v>
      </c>
    </row>
    <row r="949" spans="1:14" x14ac:dyDescent="0.3">
      <c r="A949" s="1" t="s">
        <v>28</v>
      </c>
      <c r="B949" s="1" t="s">
        <v>223</v>
      </c>
      <c r="C949" s="1" t="s">
        <v>21</v>
      </c>
      <c r="D949" s="1" t="s">
        <v>17</v>
      </c>
      <c r="E949" s="1" t="s">
        <v>47</v>
      </c>
      <c r="F949" s="2">
        <v>42647</v>
      </c>
      <c r="G949">
        <v>4366</v>
      </c>
      <c r="H949">
        <v>154.06</v>
      </c>
      <c r="I949">
        <v>90.93</v>
      </c>
      <c r="J949">
        <v>672625.96</v>
      </c>
      <c r="K949">
        <v>397000.38</v>
      </c>
      <c r="L949">
        <v>275625.58</v>
      </c>
      <c r="M949">
        <v>2016</v>
      </c>
      <c r="N949">
        <v>10</v>
      </c>
    </row>
    <row r="950" spans="1:14" x14ac:dyDescent="0.3">
      <c r="A950" s="1" t="s">
        <v>14</v>
      </c>
      <c r="B950" s="1" t="s">
        <v>145</v>
      </c>
      <c r="C950" s="1" t="s">
        <v>51</v>
      </c>
      <c r="D950" s="1" t="s">
        <v>22</v>
      </c>
      <c r="E950" s="1" t="s">
        <v>24</v>
      </c>
      <c r="F950" s="2">
        <v>40425</v>
      </c>
      <c r="G950">
        <v>8445</v>
      </c>
      <c r="H950">
        <v>47.45</v>
      </c>
      <c r="I950">
        <v>31.79</v>
      </c>
      <c r="J950">
        <v>400715.25</v>
      </c>
      <c r="K950">
        <v>268466.55</v>
      </c>
      <c r="L950">
        <v>132248.70000000001</v>
      </c>
      <c r="M950">
        <v>2010</v>
      </c>
      <c r="N950">
        <v>9</v>
      </c>
    </row>
    <row r="951" spans="1:14" x14ac:dyDescent="0.3">
      <c r="A951" s="1" t="s">
        <v>14</v>
      </c>
      <c r="B951" s="1" t="s">
        <v>96</v>
      </c>
      <c r="C951" s="1" t="s">
        <v>60</v>
      </c>
      <c r="D951" s="1" t="s">
        <v>22</v>
      </c>
      <c r="E951" s="1" t="s">
        <v>31</v>
      </c>
      <c r="F951" s="2">
        <v>41995</v>
      </c>
      <c r="G951">
        <v>4043</v>
      </c>
      <c r="H951">
        <v>421.89</v>
      </c>
      <c r="I951">
        <v>364.69</v>
      </c>
      <c r="J951">
        <v>1705701.27</v>
      </c>
      <c r="K951">
        <v>1474441.67</v>
      </c>
      <c r="L951">
        <v>231259.6</v>
      </c>
      <c r="M951">
        <v>2014</v>
      </c>
      <c r="N951">
        <v>12</v>
      </c>
    </row>
    <row r="952" spans="1:14" x14ac:dyDescent="0.3">
      <c r="A952" s="1" t="s">
        <v>28</v>
      </c>
      <c r="B952" s="1" t="s">
        <v>183</v>
      </c>
      <c r="C952" s="1" t="s">
        <v>44</v>
      </c>
      <c r="D952" s="1" t="s">
        <v>17</v>
      </c>
      <c r="E952" s="1" t="s">
        <v>31</v>
      </c>
      <c r="F952" s="2">
        <v>42102</v>
      </c>
      <c r="G952">
        <v>9135</v>
      </c>
      <c r="H952">
        <v>668.27</v>
      </c>
      <c r="I952">
        <v>502.54</v>
      </c>
      <c r="J952">
        <v>6104646.4500000002</v>
      </c>
      <c r="K952">
        <v>4590702.9000000004</v>
      </c>
      <c r="L952">
        <v>1513943.55</v>
      </c>
      <c r="M952">
        <v>2015</v>
      </c>
      <c r="N952">
        <v>4</v>
      </c>
    </row>
    <row r="953" spans="1:14" x14ac:dyDescent="0.3">
      <c r="A953" s="1" t="s">
        <v>37</v>
      </c>
      <c r="B953" s="1" t="s">
        <v>177</v>
      </c>
      <c r="C953" s="1" t="s">
        <v>16</v>
      </c>
      <c r="D953" s="1" t="s">
        <v>22</v>
      </c>
      <c r="E953" s="1" t="s">
        <v>47</v>
      </c>
      <c r="F953" s="2">
        <v>42796</v>
      </c>
      <c r="G953">
        <v>8724</v>
      </c>
      <c r="H953">
        <v>437.2</v>
      </c>
      <c r="I953">
        <v>263.33</v>
      </c>
      <c r="J953">
        <v>3814132.8</v>
      </c>
      <c r="K953">
        <v>2297290.92</v>
      </c>
      <c r="L953">
        <v>1516841.88</v>
      </c>
      <c r="M953">
        <v>2017</v>
      </c>
      <c r="N953">
        <v>3</v>
      </c>
    </row>
    <row r="954" spans="1:14" x14ac:dyDescent="0.3">
      <c r="A954" s="1" t="s">
        <v>39</v>
      </c>
      <c r="B954" s="1" t="s">
        <v>166</v>
      </c>
      <c r="C954" s="1" t="s">
        <v>44</v>
      </c>
      <c r="D954" s="1" t="s">
        <v>22</v>
      </c>
      <c r="E954" s="1" t="s">
        <v>18</v>
      </c>
      <c r="F954" s="2">
        <v>40982</v>
      </c>
      <c r="G954">
        <v>9847</v>
      </c>
      <c r="H954">
        <v>668.27</v>
      </c>
      <c r="I954">
        <v>502.54</v>
      </c>
      <c r="J954">
        <v>6580454.6900000004</v>
      </c>
      <c r="K954">
        <v>4948511.38</v>
      </c>
      <c r="L954">
        <v>1631943.31</v>
      </c>
      <c r="M954">
        <v>2012</v>
      </c>
      <c r="N954">
        <v>3</v>
      </c>
    </row>
    <row r="955" spans="1:14" x14ac:dyDescent="0.3">
      <c r="A955" s="1" t="s">
        <v>14</v>
      </c>
      <c r="B955" s="1" t="s">
        <v>96</v>
      </c>
      <c r="C955" s="1" t="s">
        <v>36</v>
      </c>
      <c r="D955" s="1" t="s">
        <v>17</v>
      </c>
      <c r="E955" s="1" t="s">
        <v>24</v>
      </c>
      <c r="F955" s="2">
        <v>40869</v>
      </c>
      <c r="G955">
        <v>6571</v>
      </c>
      <c r="H955">
        <v>109.28</v>
      </c>
      <c r="I955">
        <v>35.840000000000003</v>
      </c>
      <c r="J955">
        <v>718078.88</v>
      </c>
      <c r="K955">
        <v>235504.64000000001</v>
      </c>
      <c r="L955">
        <v>482574.24</v>
      </c>
      <c r="M955">
        <v>2011</v>
      </c>
      <c r="N955">
        <v>11</v>
      </c>
    </row>
    <row r="956" spans="1:14" x14ac:dyDescent="0.3">
      <c r="A956" s="1" t="s">
        <v>37</v>
      </c>
      <c r="B956" s="1" t="s">
        <v>201</v>
      </c>
      <c r="C956" s="1" t="s">
        <v>36</v>
      </c>
      <c r="D956" s="1" t="s">
        <v>17</v>
      </c>
      <c r="E956" s="1" t="s">
        <v>31</v>
      </c>
      <c r="F956" s="2">
        <v>41525</v>
      </c>
      <c r="G956">
        <v>4995</v>
      </c>
      <c r="H956">
        <v>109.28</v>
      </c>
      <c r="I956">
        <v>35.840000000000003</v>
      </c>
      <c r="J956">
        <v>545853.6</v>
      </c>
      <c r="K956">
        <v>179020.79999999999</v>
      </c>
      <c r="L956">
        <v>366832.8</v>
      </c>
      <c r="M956">
        <v>2013</v>
      </c>
      <c r="N956">
        <v>9</v>
      </c>
    </row>
    <row r="957" spans="1:14" x14ac:dyDescent="0.3">
      <c r="A957" s="1" t="s">
        <v>28</v>
      </c>
      <c r="B957" s="1" t="s">
        <v>220</v>
      </c>
      <c r="C957" s="1" t="s">
        <v>30</v>
      </c>
      <c r="D957" s="1" t="s">
        <v>17</v>
      </c>
      <c r="E957" s="1" t="s">
        <v>24</v>
      </c>
      <c r="F957" s="2">
        <v>41022</v>
      </c>
      <c r="G957">
        <v>8250</v>
      </c>
      <c r="H957">
        <v>9.33</v>
      </c>
      <c r="I957">
        <v>6.92</v>
      </c>
      <c r="J957">
        <v>76972.5</v>
      </c>
      <c r="K957">
        <v>57090</v>
      </c>
      <c r="L957">
        <v>19882.5</v>
      </c>
      <c r="M957">
        <v>2012</v>
      </c>
      <c r="N957">
        <v>4</v>
      </c>
    </row>
    <row r="958" spans="1:14" x14ac:dyDescent="0.3">
      <c r="A958" s="1" t="s">
        <v>32</v>
      </c>
      <c r="B958" s="1" t="s">
        <v>175</v>
      </c>
      <c r="C958" s="1" t="s">
        <v>30</v>
      </c>
      <c r="D958" s="1" t="s">
        <v>22</v>
      </c>
      <c r="E958" s="1" t="s">
        <v>18</v>
      </c>
      <c r="F958" s="2">
        <v>40588</v>
      </c>
      <c r="G958">
        <v>1495</v>
      </c>
      <c r="H958">
        <v>9.33</v>
      </c>
      <c r="I958">
        <v>6.92</v>
      </c>
      <c r="J958">
        <v>13948.35</v>
      </c>
      <c r="K958">
        <v>10345.4</v>
      </c>
      <c r="L958">
        <v>3602.95</v>
      </c>
      <c r="M958">
        <v>2011</v>
      </c>
      <c r="N958">
        <v>2</v>
      </c>
    </row>
    <row r="959" spans="1:14" x14ac:dyDescent="0.3">
      <c r="A959" s="1" t="s">
        <v>32</v>
      </c>
      <c r="B959" s="1" t="s">
        <v>141</v>
      </c>
      <c r="C959" s="1" t="s">
        <v>21</v>
      </c>
      <c r="D959" s="1" t="s">
        <v>17</v>
      </c>
      <c r="E959" s="1" t="s">
        <v>18</v>
      </c>
      <c r="F959" s="2">
        <v>40457</v>
      </c>
      <c r="G959">
        <v>6923</v>
      </c>
      <c r="H959">
        <v>154.06</v>
      </c>
      <c r="I959">
        <v>90.93</v>
      </c>
      <c r="J959">
        <v>1066557.3799999999</v>
      </c>
      <c r="K959">
        <v>629508.39</v>
      </c>
      <c r="L959">
        <v>437048.99</v>
      </c>
      <c r="M959">
        <v>2010</v>
      </c>
      <c r="N959">
        <v>10</v>
      </c>
    </row>
    <row r="960" spans="1:14" x14ac:dyDescent="0.3">
      <c r="A960" s="1" t="s">
        <v>32</v>
      </c>
      <c r="B960" s="1" t="s">
        <v>98</v>
      </c>
      <c r="C960" s="1" t="s">
        <v>21</v>
      </c>
      <c r="D960" s="1" t="s">
        <v>22</v>
      </c>
      <c r="E960" s="1" t="s">
        <v>47</v>
      </c>
      <c r="F960" s="2">
        <v>41251</v>
      </c>
      <c r="G960">
        <v>8759</v>
      </c>
      <c r="H960">
        <v>154.06</v>
      </c>
      <c r="I960">
        <v>90.93</v>
      </c>
      <c r="J960">
        <v>1349411.54</v>
      </c>
      <c r="K960">
        <v>796455.87</v>
      </c>
      <c r="L960">
        <v>552955.67000000004</v>
      </c>
      <c r="M960">
        <v>2012</v>
      </c>
      <c r="N960">
        <v>12</v>
      </c>
    </row>
    <row r="961" spans="1:14" x14ac:dyDescent="0.3">
      <c r="A961" s="1" t="s">
        <v>25</v>
      </c>
      <c r="B961" s="1" t="s">
        <v>204</v>
      </c>
      <c r="C961" s="1" t="s">
        <v>57</v>
      </c>
      <c r="D961" s="1" t="s">
        <v>17</v>
      </c>
      <c r="E961" s="1" t="s">
        <v>31</v>
      </c>
      <c r="F961" s="2">
        <v>42599</v>
      </c>
      <c r="G961">
        <v>8256</v>
      </c>
      <c r="H961">
        <v>81.73</v>
      </c>
      <c r="I961">
        <v>56.67</v>
      </c>
      <c r="J961">
        <v>674762.88</v>
      </c>
      <c r="K961">
        <v>467867.52</v>
      </c>
      <c r="L961">
        <v>206895.35999999999</v>
      </c>
      <c r="M961">
        <v>2016</v>
      </c>
      <c r="N961">
        <v>8</v>
      </c>
    </row>
    <row r="962" spans="1:14" x14ac:dyDescent="0.3">
      <c r="A962" s="1" t="s">
        <v>25</v>
      </c>
      <c r="B962" s="1" t="s">
        <v>58</v>
      </c>
      <c r="C962" s="1" t="s">
        <v>51</v>
      </c>
      <c r="D962" s="1" t="s">
        <v>17</v>
      </c>
      <c r="E962" s="1" t="s">
        <v>18</v>
      </c>
      <c r="F962" s="2">
        <v>41752</v>
      </c>
      <c r="G962">
        <v>8702</v>
      </c>
      <c r="H962">
        <v>47.45</v>
      </c>
      <c r="I962">
        <v>31.79</v>
      </c>
      <c r="J962">
        <v>412909.9</v>
      </c>
      <c r="K962">
        <v>276636.58</v>
      </c>
      <c r="L962">
        <v>136273.32</v>
      </c>
      <c r="M962">
        <v>2014</v>
      </c>
      <c r="N962">
        <v>4</v>
      </c>
    </row>
    <row r="963" spans="1:14" x14ac:dyDescent="0.3">
      <c r="A963" s="1" t="s">
        <v>14</v>
      </c>
      <c r="B963" s="1" t="s">
        <v>122</v>
      </c>
      <c r="C963" s="1" t="s">
        <v>49</v>
      </c>
      <c r="D963" s="1" t="s">
        <v>22</v>
      </c>
      <c r="E963" s="1" t="s">
        <v>24</v>
      </c>
      <c r="F963" s="2">
        <v>40500</v>
      </c>
      <c r="G963">
        <v>413</v>
      </c>
      <c r="H963">
        <v>651.21</v>
      </c>
      <c r="I963">
        <v>524.96</v>
      </c>
      <c r="J963">
        <v>268949.73</v>
      </c>
      <c r="K963">
        <v>216808.48</v>
      </c>
      <c r="L963">
        <v>52141.25</v>
      </c>
      <c r="M963">
        <v>2010</v>
      </c>
      <c r="N963">
        <v>11</v>
      </c>
    </row>
    <row r="964" spans="1:14" x14ac:dyDescent="0.3">
      <c r="A964" s="1" t="s">
        <v>28</v>
      </c>
      <c r="B964" s="1" t="s">
        <v>157</v>
      </c>
      <c r="C964" s="1" t="s">
        <v>44</v>
      </c>
      <c r="D964" s="1" t="s">
        <v>22</v>
      </c>
      <c r="E964" s="1" t="s">
        <v>18</v>
      </c>
      <c r="F964" s="2">
        <v>41021</v>
      </c>
      <c r="G964">
        <v>5738</v>
      </c>
      <c r="H964">
        <v>668.27</v>
      </c>
      <c r="I964">
        <v>502.54</v>
      </c>
      <c r="J964">
        <v>3834533.26</v>
      </c>
      <c r="K964">
        <v>2883574.52</v>
      </c>
      <c r="L964">
        <v>950958.74</v>
      </c>
      <c r="M964">
        <v>2012</v>
      </c>
      <c r="N964">
        <v>4</v>
      </c>
    </row>
    <row r="965" spans="1:14" x14ac:dyDescent="0.3">
      <c r="A965" s="1" t="s">
        <v>32</v>
      </c>
      <c r="B965" s="1" t="s">
        <v>173</v>
      </c>
      <c r="C965" s="1" t="s">
        <v>44</v>
      </c>
      <c r="D965" s="1" t="s">
        <v>17</v>
      </c>
      <c r="E965" s="1" t="s">
        <v>18</v>
      </c>
      <c r="F965" s="2">
        <v>41734</v>
      </c>
      <c r="G965">
        <v>4057</v>
      </c>
      <c r="H965">
        <v>668.27</v>
      </c>
      <c r="I965">
        <v>502.54</v>
      </c>
      <c r="J965">
        <v>2711171.39</v>
      </c>
      <c r="K965">
        <v>2038804.78</v>
      </c>
      <c r="L965">
        <v>672366.61</v>
      </c>
      <c r="M965">
        <v>2014</v>
      </c>
      <c r="N965">
        <v>4</v>
      </c>
    </row>
    <row r="966" spans="1:14" x14ac:dyDescent="0.3">
      <c r="A966" s="1" t="s">
        <v>14</v>
      </c>
      <c r="B966" s="1" t="s">
        <v>149</v>
      </c>
      <c r="C966" s="1" t="s">
        <v>51</v>
      </c>
      <c r="D966" s="1" t="s">
        <v>22</v>
      </c>
      <c r="E966" s="1" t="s">
        <v>18</v>
      </c>
      <c r="F966" s="2">
        <v>41446</v>
      </c>
      <c r="G966">
        <v>6781</v>
      </c>
      <c r="H966">
        <v>47.45</v>
      </c>
      <c r="I966">
        <v>31.79</v>
      </c>
      <c r="J966">
        <v>321758.45</v>
      </c>
      <c r="K966">
        <v>215567.99</v>
      </c>
      <c r="L966">
        <v>106190.46</v>
      </c>
      <c r="M966">
        <v>2013</v>
      </c>
      <c r="N966">
        <v>6</v>
      </c>
    </row>
    <row r="967" spans="1:14" x14ac:dyDescent="0.3">
      <c r="A967" s="1" t="s">
        <v>39</v>
      </c>
      <c r="B967" s="1" t="s">
        <v>206</v>
      </c>
      <c r="C967" s="1" t="s">
        <v>16</v>
      </c>
      <c r="D967" s="1" t="s">
        <v>17</v>
      </c>
      <c r="E967" s="1" t="s">
        <v>47</v>
      </c>
      <c r="F967" s="2">
        <v>40737</v>
      </c>
      <c r="G967">
        <v>2352</v>
      </c>
      <c r="H967">
        <v>437.2</v>
      </c>
      <c r="I967">
        <v>263.33</v>
      </c>
      <c r="J967">
        <v>1028294.4</v>
      </c>
      <c r="K967">
        <v>619352.16</v>
      </c>
      <c r="L967">
        <v>408942.24</v>
      </c>
      <c r="M967">
        <v>2011</v>
      </c>
      <c r="N967">
        <v>7</v>
      </c>
    </row>
    <row r="968" spans="1:14" x14ac:dyDescent="0.3">
      <c r="A968" s="1" t="s">
        <v>37</v>
      </c>
      <c r="B968" s="1" t="s">
        <v>218</v>
      </c>
      <c r="C968" s="1" t="s">
        <v>42</v>
      </c>
      <c r="D968" s="1" t="s">
        <v>22</v>
      </c>
      <c r="E968" s="1" t="s">
        <v>18</v>
      </c>
      <c r="F968" s="2">
        <v>40575</v>
      </c>
      <c r="G968">
        <v>1245</v>
      </c>
      <c r="H968">
        <v>152.58000000000001</v>
      </c>
      <c r="I968">
        <v>97.44</v>
      </c>
      <c r="J968">
        <v>189962.1</v>
      </c>
      <c r="K968">
        <v>121312.8</v>
      </c>
      <c r="L968">
        <v>68649.3</v>
      </c>
      <c r="M968">
        <v>2011</v>
      </c>
      <c r="N968">
        <v>2</v>
      </c>
    </row>
    <row r="969" spans="1:14" x14ac:dyDescent="0.3">
      <c r="A969" s="1" t="s">
        <v>37</v>
      </c>
      <c r="B969" s="1" t="s">
        <v>201</v>
      </c>
      <c r="C969" s="1" t="s">
        <v>60</v>
      </c>
      <c r="D969" s="1" t="s">
        <v>22</v>
      </c>
      <c r="E969" s="1" t="s">
        <v>47</v>
      </c>
      <c r="F969" s="2">
        <v>40935</v>
      </c>
      <c r="G969">
        <v>963</v>
      </c>
      <c r="H969">
        <v>421.89</v>
      </c>
      <c r="I969">
        <v>364.69</v>
      </c>
      <c r="J969">
        <v>406280.07</v>
      </c>
      <c r="K969">
        <v>351196.47</v>
      </c>
      <c r="L969">
        <v>55083.6</v>
      </c>
      <c r="M969">
        <v>2012</v>
      </c>
      <c r="N969">
        <v>1</v>
      </c>
    </row>
    <row r="970" spans="1:14" x14ac:dyDescent="0.3">
      <c r="A970" s="1" t="s">
        <v>14</v>
      </c>
      <c r="B970" s="1" t="s">
        <v>207</v>
      </c>
      <c r="C970" s="1" t="s">
        <v>21</v>
      </c>
      <c r="D970" s="1" t="s">
        <v>17</v>
      </c>
      <c r="E970" s="1" t="s">
        <v>18</v>
      </c>
      <c r="F970" s="2">
        <v>42179</v>
      </c>
      <c r="G970">
        <v>1044</v>
      </c>
      <c r="H970">
        <v>154.06</v>
      </c>
      <c r="I970">
        <v>90.93</v>
      </c>
      <c r="J970">
        <v>160838.64000000001</v>
      </c>
      <c r="K970">
        <v>94930.92</v>
      </c>
      <c r="L970">
        <v>65907.72</v>
      </c>
      <c r="M970">
        <v>2015</v>
      </c>
      <c r="N970">
        <v>6</v>
      </c>
    </row>
    <row r="971" spans="1:14" x14ac:dyDescent="0.3">
      <c r="A971" s="1" t="s">
        <v>25</v>
      </c>
      <c r="B971" s="1" t="s">
        <v>73</v>
      </c>
      <c r="C971" s="1" t="s">
        <v>42</v>
      </c>
      <c r="D971" s="1" t="s">
        <v>17</v>
      </c>
      <c r="E971" s="1" t="s">
        <v>18</v>
      </c>
      <c r="F971" s="2">
        <v>40911</v>
      </c>
      <c r="G971">
        <v>8054</v>
      </c>
      <c r="H971">
        <v>152.58000000000001</v>
      </c>
      <c r="I971">
        <v>97.44</v>
      </c>
      <c r="J971">
        <v>1228879.32</v>
      </c>
      <c r="K971">
        <v>784781.76</v>
      </c>
      <c r="L971">
        <v>444097.56</v>
      </c>
      <c r="M971">
        <v>2012</v>
      </c>
      <c r="N971">
        <v>1</v>
      </c>
    </row>
    <row r="972" spans="1:14" x14ac:dyDescent="0.3">
      <c r="A972" s="1" t="s">
        <v>37</v>
      </c>
      <c r="B972" s="1" t="s">
        <v>201</v>
      </c>
      <c r="C972" s="1" t="s">
        <v>27</v>
      </c>
      <c r="D972" s="1" t="s">
        <v>17</v>
      </c>
      <c r="E972" s="1" t="s">
        <v>31</v>
      </c>
      <c r="F972" s="2">
        <v>42421</v>
      </c>
      <c r="G972">
        <v>592</v>
      </c>
      <c r="H972">
        <v>205.7</v>
      </c>
      <c r="I972">
        <v>117.11</v>
      </c>
      <c r="J972">
        <v>121774.39999999999</v>
      </c>
      <c r="K972">
        <v>69329.119999999995</v>
      </c>
      <c r="L972">
        <v>52445.279999999999</v>
      </c>
      <c r="M972">
        <v>2016</v>
      </c>
      <c r="N972">
        <v>2</v>
      </c>
    </row>
    <row r="973" spans="1:14" x14ac:dyDescent="0.3">
      <c r="A973" s="1" t="s">
        <v>28</v>
      </c>
      <c r="B973" s="1" t="s">
        <v>45</v>
      </c>
      <c r="C973" s="1" t="s">
        <v>21</v>
      </c>
      <c r="D973" s="1" t="s">
        <v>17</v>
      </c>
      <c r="E973" s="1" t="s">
        <v>31</v>
      </c>
      <c r="F973" s="2">
        <v>42708</v>
      </c>
      <c r="G973">
        <v>4288</v>
      </c>
      <c r="H973">
        <v>154.06</v>
      </c>
      <c r="I973">
        <v>90.93</v>
      </c>
      <c r="J973">
        <v>660609.28000000003</v>
      </c>
      <c r="K973">
        <v>389907.84</v>
      </c>
      <c r="L973">
        <v>270701.44</v>
      </c>
      <c r="M973">
        <v>2016</v>
      </c>
      <c r="N973">
        <v>12</v>
      </c>
    </row>
    <row r="974" spans="1:14" x14ac:dyDescent="0.3">
      <c r="A974" s="1" t="s">
        <v>37</v>
      </c>
      <c r="B974" s="1" t="s">
        <v>180</v>
      </c>
      <c r="C974" s="1" t="s">
        <v>60</v>
      </c>
      <c r="D974" s="1" t="s">
        <v>17</v>
      </c>
      <c r="E974" s="1" t="s">
        <v>31</v>
      </c>
      <c r="F974" s="2">
        <v>40924</v>
      </c>
      <c r="G974">
        <v>6803</v>
      </c>
      <c r="H974">
        <v>421.89</v>
      </c>
      <c r="I974">
        <v>364.69</v>
      </c>
      <c r="J974">
        <v>2870117.67</v>
      </c>
      <c r="K974">
        <v>2480986.0699999998</v>
      </c>
      <c r="L974">
        <v>389131.6</v>
      </c>
      <c r="M974">
        <v>2012</v>
      </c>
      <c r="N974">
        <v>1</v>
      </c>
    </row>
    <row r="975" spans="1:14" x14ac:dyDescent="0.3">
      <c r="A975" s="1" t="s">
        <v>25</v>
      </c>
      <c r="B975" s="1" t="s">
        <v>139</v>
      </c>
      <c r="C975" s="1" t="s">
        <v>36</v>
      </c>
      <c r="D975" s="1" t="s">
        <v>17</v>
      </c>
      <c r="E975" s="1" t="s">
        <v>31</v>
      </c>
      <c r="F975" s="2">
        <v>40761</v>
      </c>
      <c r="G975">
        <v>2830</v>
      </c>
      <c r="H975">
        <v>109.28</v>
      </c>
      <c r="I975">
        <v>35.840000000000003</v>
      </c>
      <c r="J975">
        <v>309262.40000000002</v>
      </c>
      <c r="K975">
        <v>101427.2</v>
      </c>
      <c r="L975">
        <v>207835.2</v>
      </c>
      <c r="M975">
        <v>2011</v>
      </c>
      <c r="N975">
        <v>8</v>
      </c>
    </row>
    <row r="976" spans="1:14" x14ac:dyDescent="0.3">
      <c r="A976" s="1" t="s">
        <v>14</v>
      </c>
      <c r="B976" s="1" t="s">
        <v>115</v>
      </c>
      <c r="C976" s="1" t="s">
        <v>36</v>
      </c>
      <c r="D976" s="1" t="s">
        <v>22</v>
      </c>
      <c r="E976" s="1" t="s">
        <v>18</v>
      </c>
      <c r="F976" s="2">
        <v>40767</v>
      </c>
      <c r="G976">
        <v>9092</v>
      </c>
      <c r="H976">
        <v>109.28</v>
      </c>
      <c r="I976">
        <v>35.840000000000003</v>
      </c>
      <c r="J976">
        <v>993573.76</v>
      </c>
      <c r="K976">
        <v>325857.28000000003</v>
      </c>
      <c r="L976">
        <v>667716.48</v>
      </c>
      <c r="M976">
        <v>2011</v>
      </c>
      <c r="N976">
        <v>8</v>
      </c>
    </row>
    <row r="977" spans="1:14" x14ac:dyDescent="0.3">
      <c r="A977" s="1" t="s">
        <v>37</v>
      </c>
      <c r="B977" s="1" t="s">
        <v>86</v>
      </c>
      <c r="C977" s="1" t="s">
        <v>60</v>
      </c>
      <c r="D977" s="1" t="s">
        <v>17</v>
      </c>
      <c r="E977" s="1" t="s">
        <v>24</v>
      </c>
      <c r="F977" s="2">
        <v>41261</v>
      </c>
      <c r="G977">
        <v>9344</v>
      </c>
      <c r="H977">
        <v>421.89</v>
      </c>
      <c r="I977">
        <v>364.69</v>
      </c>
      <c r="J977">
        <v>3942140.16</v>
      </c>
      <c r="K977">
        <v>3407663.36</v>
      </c>
      <c r="L977">
        <v>534476.80000000005</v>
      </c>
      <c r="M977">
        <v>2012</v>
      </c>
      <c r="N977">
        <v>12</v>
      </c>
    </row>
    <row r="978" spans="1:14" x14ac:dyDescent="0.3">
      <c r="A978" s="1" t="s">
        <v>28</v>
      </c>
      <c r="B978" s="1" t="s">
        <v>72</v>
      </c>
      <c r="C978" s="1" t="s">
        <v>44</v>
      </c>
      <c r="D978" s="1" t="s">
        <v>22</v>
      </c>
      <c r="E978" s="1" t="s">
        <v>31</v>
      </c>
      <c r="F978" s="2">
        <v>40188</v>
      </c>
      <c r="G978">
        <v>9372</v>
      </c>
      <c r="H978">
        <v>668.27</v>
      </c>
      <c r="I978">
        <v>502.54</v>
      </c>
      <c r="J978">
        <v>6263026.4400000004</v>
      </c>
      <c r="K978">
        <v>4709804.88</v>
      </c>
      <c r="L978">
        <v>1553221.56</v>
      </c>
      <c r="M978">
        <v>2010</v>
      </c>
      <c r="N978">
        <v>1</v>
      </c>
    </row>
    <row r="979" spans="1:14" x14ac:dyDescent="0.3">
      <c r="A979" s="1" t="s">
        <v>14</v>
      </c>
      <c r="B979" s="1" t="s">
        <v>145</v>
      </c>
      <c r="C979" s="1" t="s">
        <v>51</v>
      </c>
      <c r="D979" s="1" t="s">
        <v>17</v>
      </c>
      <c r="E979" s="1" t="s">
        <v>18</v>
      </c>
      <c r="F979" s="2">
        <v>42794</v>
      </c>
      <c r="G979">
        <v>1993</v>
      </c>
      <c r="H979">
        <v>47.45</v>
      </c>
      <c r="I979">
        <v>31.79</v>
      </c>
      <c r="J979">
        <v>94567.85</v>
      </c>
      <c r="K979">
        <v>63357.47</v>
      </c>
      <c r="L979">
        <v>31210.38</v>
      </c>
      <c r="M979">
        <v>2017</v>
      </c>
      <c r="N979">
        <v>2</v>
      </c>
    </row>
    <row r="980" spans="1:14" x14ac:dyDescent="0.3">
      <c r="A980" s="1" t="s">
        <v>28</v>
      </c>
      <c r="B980" s="1" t="s">
        <v>77</v>
      </c>
      <c r="C980" s="1" t="s">
        <v>51</v>
      </c>
      <c r="D980" s="1" t="s">
        <v>22</v>
      </c>
      <c r="E980" s="1" t="s">
        <v>24</v>
      </c>
      <c r="F980" s="2">
        <v>40885</v>
      </c>
      <c r="G980">
        <v>2057</v>
      </c>
      <c r="H980">
        <v>47.45</v>
      </c>
      <c r="I980">
        <v>31.79</v>
      </c>
      <c r="J980">
        <v>97604.65</v>
      </c>
      <c r="K980">
        <v>65392.03</v>
      </c>
      <c r="L980">
        <v>32212.62</v>
      </c>
      <c r="M980">
        <v>2011</v>
      </c>
      <c r="N980">
        <v>12</v>
      </c>
    </row>
    <row r="981" spans="1:14" x14ac:dyDescent="0.3">
      <c r="A981" s="1" t="s">
        <v>32</v>
      </c>
      <c r="B981" s="1" t="s">
        <v>92</v>
      </c>
      <c r="C981" s="1" t="s">
        <v>27</v>
      </c>
      <c r="D981" s="1" t="s">
        <v>22</v>
      </c>
      <c r="E981" s="1" t="s">
        <v>47</v>
      </c>
      <c r="F981" s="2">
        <v>41869</v>
      </c>
      <c r="G981">
        <v>1443</v>
      </c>
      <c r="H981">
        <v>205.7</v>
      </c>
      <c r="I981">
        <v>117.11</v>
      </c>
      <c r="J981">
        <v>296825.09999999998</v>
      </c>
      <c r="K981">
        <v>168989.73</v>
      </c>
      <c r="L981">
        <v>127835.37</v>
      </c>
      <c r="M981">
        <v>2014</v>
      </c>
      <c r="N981">
        <v>8</v>
      </c>
    </row>
    <row r="982" spans="1:14" x14ac:dyDescent="0.3">
      <c r="A982" s="1" t="s">
        <v>39</v>
      </c>
      <c r="B982" s="1" t="s">
        <v>40</v>
      </c>
      <c r="C982" s="1" t="s">
        <v>51</v>
      </c>
      <c r="D982" s="1" t="s">
        <v>17</v>
      </c>
      <c r="E982" s="1" t="s">
        <v>31</v>
      </c>
      <c r="F982" s="2">
        <v>42479</v>
      </c>
      <c r="G982">
        <v>4062</v>
      </c>
      <c r="H982">
        <v>47.45</v>
      </c>
      <c r="I982">
        <v>31.79</v>
      </c>
      <c r="J982">
        <v>192741.9</v>
      </c>
      <c r="K982">
        <v>129130.98</v>
      </c>
      <c r="L982">
        <v>63610.92</v>
      </c>
      <c r="M982">
        <v>2016</v>
      </c>
      <c r="N982">
        <v>4</v>
      </c>
    </row>
    <row r="983" spans="1:14" x14ac:dyDescent="0.3">
      <c r="A983" s="1" t="s">
        <v>39</v>
      </c>
      <c r="B983" s="1" t="s">
        <v>40</v>
      </c>
      <c r="C983" s="1" t="s">
        <v>36</v>
      </c>
      <c r="D983" s="1" t="s">
        <v>17</v>
      </c>
      <c r="E983" s="1" t="s">
        <v>18</v>
      </c>
      <c r="F983" s="2">
        <v>41219</v>
      </c>
      <c r="G983">
        <v>856</v>
      </c>
      <c r="H983">
        <v>109.28</v>
      </c>
      <c r="I983">
        <v>35.840000000000003</v>
      </c>
      <c r="J983">
        <v>93543.679999999993</v>
      </c>
      <c r="K983">
        <v>30679.040000000001</v>
      </c>
      <c r="L983">
        <v>62864.639999999999</v>
      </c>
      <c r="M983">
        <v>2012</v>
      </c>
      <c r="N983">
        <v>11</v>
      </c>
    </row>
    <row r="984" spans="1:14" x14ac:dyDescent="0.3">
      <c r="A984" s="1" t="s">
        <v>32</v>
      </c>
      <c r="B984" s="1" t="s">
        <v>171</v>
      </c>
      <c r="C984" s="1" t="s">
        <v>42</v>
      </c>
      <c r="D984" s="1" t="s">
        <v>22</v>
      </c>
      <c r="E984" s="1" t="s">
        <v>31</v>
      </c>
      <c r="F984" s="2">
        <v>42517</v>
      </c>
      <c r="G984">
        <v>4800</v>
      </c>
      <c r="H984">
        <v>152.58000000000001</v>
      </c>
      <c r="I984">
        <v>97.44</v>
      </c>
      <c r="J984">
        <v>732384</v>
      </c>
      <c r="K984">
        <v>467712</v>
      </c>
      <c r="L984">
        <v>264672</v>
      </c>
      <c r="M984">
        <v>2016</v>
      </c>
      <c r="N984">
        <v>5</v>
      </c>
    </row>
    <row r="985" spans="1:14" x14ac:dyDescent="0.3">
      <c r="A985" s="1" t="s">
        <v>14</v>
      </c>
      <c r="B985" s="1" t="s">
        <v>185</v>
      </c>
      <c r="C985" s="1" t="s">
        <v>49</v>
      </c>
      <c r="D985" s="1" t="s">
        <v>17</v>
      </c>
      <c r="E985" s="1" t="s">
        <v>18</v>
      </c>
      <c r="F985" s="2">
        <v>41504</v>
      </c>
      <c r="G985">
        <v>5898</v>
      </c>
      <c r="H985">
        <v>651.21</v>
      </c>
      <c r="I985">
        <v>524.96</v>
      </c>
      <c r="J985">
        <v>3840836.58</v>
      </c>
      <c r="K985">
        <v>3096214.08</v>
      </c>
      <c r="L985">
        <v>744622.5</v>
      </c>
      <c r="M985">
        <v>2013</v>
      </c>
      <c r="N985">
        <v>8</v>
      </c>
    </row>
    <row r="986" spans="1:14" x14ac:dyDescent="0.3">
      <c r="A986" s="1" t="s">
        <v>28</v>
      </c>
      <c r="B986" s="1" t="s">
        <v>157</v>
      </c>
      <c r="C986" s="1" t="s">
        <v>57</v>
      </c>
      <c r="D986" s="1" t="s">
        <v>17</v>
      </c>
      <c r="E986" s="1" t="s">
        <v>31</v>
      </c>
      <c r="F986" s="2">
        <v>42004</v>
      </c>
      <c r="G986">
        <v>6186</v>
      </c>
      <c r="H986">
        <v>81.73</v>
      </c>
      <c r="I986">
        <v>56.67</v>
      </c>
      <c r="J986">
        <v>505581.78</v>
      </c>
      <c r="K986">
        <v>350560.62</v>
      </c>
      <c r="L986">
        <v>155021.16</v>
      </c>
      <c r="M986">
        <v>2014</v>
      </c>
      <c r="N986">
        <v>12</v>
      </c>
    </row>
    <row r="987" spans="1:14" x14ac:dyDescent="0.3">
      <c r="A987" s="1" t="s">
        <v>28</v>
      </c>
      <c r="B987" s="1" t="s">
        <v>110</v>
      </c>
      <c r="C987" s="1" t="s">
        <v>49</v>
      </c>
      <c r="D987" s="1" t="s">
        <v>22</v>
      </c>
      <c r="E987" s="1" t="s">
        <v>24</v>
      </c>
      <c r="F987" s="2">
        <v>41309</v>
      </c>
      <c r="G987">
        <v>4732</v>
      </c>
      <c r="H987">
        <v>651.21</v>
      </c>
      <c r="I987">
        <v>524.96</v>
      </c>
      <c r="J987">
        <v>3081525.72</v>
      </c>
      <c r="K987">
        <v>2484110.7200000002</v>
      </c>
      <c r="L987">
        <v>597415</v>
      </c>
      <c r="M987">
        <v>2013</v>
      </c>
      <c r="N987">
        <v>2</v>
      </c>
    </row>
    <row r="988" spans="1:14" x14ac:dyDescent="0.3">
      <c r="A988" s="1" t="s">
        <v>25</v>
      </c>
      <c r="B988" s="1" t="s">
        <v>58</v>
      </c>
      <c r="C988" s="1" t="s">
        <v>36</v>
      </c>
      <c r="D988" s="1" t="s">
        <v>17</v>
      </c>
      <c r="E988" s="1" t="s">
        <v>31</v>
      </c>
      <c r="F988" s="2">
        <v>42636</v>
      </c>
      <c r="G988">
        <v>2633</v>
      </c>
      <c r="H988">
        <v>109.28</v>
      </c>
      <c r="I988">
        <v>35.840000000000003</v>
      </c>
      <c r="J988">
        <v>287734.24</v>
      </c>
      <c r="K988">
        <v>94366.720000000001</v>
      </c>
      <c r="L988">
        <v>193367.52</v>
      </c>
      <c r="M988">
        <v>2016</v>
      </c>
      <c r="N988">
        <v>9</v>
      </c>
    </row>
    <row r="989" spans="1:14" x14ac:dyDescent="0.3">
      <c r="A989" s="1" t="s">
        <v>39</v>
      </c>
      <c r="B989" s="1" t="s">
        <v>172</v>
      </c>
      <c r="C989" s="1" t="s">
        <v>44</v>
      </c>
      <c r="D989" s="1" t="s">
        <v>17</v>
      </c>
      <c r="E989" s="1" t="s">
        <v>47</v>
      </c>
      <c r="F989" s="2">
        <v>42675</v>
      </c>
      <c r="G989">
        <v>8021</v>
      </c>
      <c r="H989">
        <v>668.27</v>
      </c>
      <c r="I989">
        <v>502.54</v>
      </c>
      <c r="J989">
        <v>5360193.67</v>
      </c>
      <c r="K989">
        <v>4030873.34</v>
      </c>
      <c r="L989">
        <v>1329320.33</v>
      </c>
      <c r="M989">
        <v>2016</v>
      </c>
      <c r="N989">
        <v>11</v>
      </c>
    </row>
    <row r="990" spans="1:14" x14ac:dyDescent="0.3">
      <c r="A990" s="1" t="s">
        <v>32</v>
      </c>
      <c r="B990" s="1" t="s">
        <v>200</v>
      </c>
      <c r="C990" s="1" t="s">
        <v>42</v>
      </c>
      <c r="D990" s="1" t="s">
        <v>17</v>
      </c>
      <c r="E990" s="1" t="s">
        <v>18</v>
      </c>
      <c r="F990" s="2">
        <v>41270</v>
      </c>
      <c r="G990">
        <v>1057</v>
      </c>
      <c r="H990">
        <v>152.58000000000001</v>
      </c>
      <c r="I990">
        <v>97.44</v>
      </c>
      <c r="J990">
        <v>161277.06</v>
      </c>
      <c r="K990">
        <v>102994.08</v>
      </c>
      <c r="L990">
        <v>58282.98</v>
      </c>
      <c r="M990">
        <v>2012</v>
      </c>
      <c r="N990">
        <v>12</v>
      </c>
    </row>
    <row r="991" spans="1:14" x14ac:dyDescent="0.3">
      <c r="A991" s="1" t="s">
        <v>39</v>
      </c>
      <c r="B991" s="1" t="s">
        <v>40</v>
      </c>
      <c r="C991" s="1" t="s">
        <v>27</v>
      </c>
      <c r="D991" s="1" t="s">
        <v>22</v>
      </c>
      <c r="E991" s="1" t="s">
        <v>47</v>
      </c>
      <c r="F991" s="2">
        <v>42804</v>
      </c>
      <c r="G991">
        <v>8932</v>
      </c>
      <c r="H991">
        <v>205.7</v>
      </c>
      <c r="I991">
        <v>117.11</v>
      </c>
      <c r="J991">
        <v>1837312.4</v>
      </c>
      <c r="K991">
        <v>1046026.52</v>
      </c>
      <c r="L991">
        <v>791285.88</v>
      </c>
      <c r="M991">
        <v>2017</v>
      </c>
      <c r="N991">
        <v>3</v>
      </c>
    </row>
    <row r="992" spans="1:14" x14ac:dyDescent="0.3">
      <c r="A992" s="1" t="s">
        <v>28</v>
      </c>
      <c r="B992" s="1" t="s">
        <v>90</v>
      </c>
      <c r="C992" s="1" t="s">
        <v>51</v>
      </c>
      <c r="D992" s="1" t="s">
        <v>22</v>
      </c>
      <c r="E992" s="1" t="s">
        <v>47</v>
      </c>
      <c r="F992" s="2">
        <v>40985</v>
      </c>
      <c r="G992">
        <v>870</v>
      </c>
      <c r="H992">
        <v>47.45</v>
      </c>
      <c r="I992">
        <v>31.79</v>
      </c>
      <c r="J992">
        <v>41281.5</v>
      </c>
      <c r="K992">
        <v>27657.3</v>
      </c>
      <c r="L992">
        <v>13624.2</v>
      </c>
      <c r="M992">
        <v>2012</v>
      </c>
      <c r="N992">
        <v>3</v>
      </c>
    </row>
    <row r="993" spans="1:14" x14ac:dyDescent="0.3">
      <c r="A993" s="1" t="s">
        <v>28</v>
      </c>
      <c r="B993" s="1" t="s">
        <v>101</v>
      </c>
      <c r="C993" s="1" t="s">
        <v>27</v>
      </c>
      <c r="D993" s="1" t="s">
        <v>17</v>
      </c>
      <c r="E993" s="1" t="s">
        <v>31</v>
      </c>
      <c r="F993" s="2">
        <v>42355</v>
      </c>
      <c r="G993">
        <v>3126</v>
      </c>
      <c r="H993">
        <v>205.7</v>
      </c>
      <c r="I993">
        <v>117.11</v>
      </c>
      <c r="J993">
        <v>643018.19999999995</v>
      </c>
      <c r="K993">
        <v>366085.86</v>
      </c>
      <c r="L993">
        <v>276932.34000000003</v>
      </c>
      <c r="M993">
        <v>2015</v>
      </c>
      <c r="N993">
        <v>12</v>
      </c>
    </row>
    <row r="994" spans="1:14" x14ac:dyDescent="0.3">
      <c r="A994" s="1" t="s">
        <v>32</v>
      </c>
      <c r="B994" s="1" t="s">
        <v>171</v>
      </c>
      <c r="C994" s="1" t="s">
        <v>51</v>
      </c>
      <c r="D994" s="1" t="s">
        <v>17</v>
      </c>
      <c r="E994" s="1" t="s">
        <v>47</v>
      </c>
      <c r="F994" s="2">
        <v>42784</v>
      </c>
      <c r="G994">
        <v>3987</v>
      </c>
      <c r="H994">
        <v>47.45</v>
      </c>
      <c r="I994">
        <v>31.79</v>
      </c>
      <c r="J994">
        <v>189183.15</v>
      </c>
      <c r="K994">
        <v>126746.73</v>
      </c>
      <c r="L994">
        <v>62436.42</v>
      </c>
      <c r="M994">
        <v>2017</v>
      </c>
      <c r="N994">
        <v>2</v>
      </c>
    </row>
    <row r="995" spans="1:14" x14ac:dyDescent="0.3">
      <c r="A995" s="1" t="s">
        <v>39</v>
      </c>
      <c r="B995" s="1" t="s">
        <v>195</v>
      </c>
      <c r="C995" s="1" t="s">
        <v>23</v>
      </c>
      <c r="D995" s="1" t="s">
        <v>22</v>
      </c>
      <c r="E995" s="1" t="s">
        <v>47</v>
      </c>
      <c r="F995" s="2">
        <v>42679</v>
      </c>
      <c r="G995">
        <v>8769</v>
      </c>
      <c r="H995">
        <v>255.28</v>
      </c>
      <c r="I995">
        <v>159.41999999999999</v>
      </c>
      <c r="J995">
        <v>2238550.3199999998</v>
      </c>
      <c r="K995">
        <v>1397953.98</v>
      </c>
      <c r="L995">
        <v>840596.34</v>
      </c>
      <c r="M995">
        <v>2016</v>
      </c>
      <c r="N995">
        <v>11</v>
      </c>
    </row>
    <row r="996" spans="1:14" x14ac:dyDescent="0.3">
      <c r="A996" s="1" t="s">
        <v>25</v>
      </c>
      <c r="B996" s="1" t="s">
        <v>84</v>
      </c>
      <c r="C996" s="1" t="s">
        <v>60</v>
      </c>
      <c r="D996" s="1" t="s">
        <v>17</v>
      </c>
      <c r="E996" s="1" t="s">
        <v>24</v>
      </c>
      <c r="F996" s="2">
        <v>42834</v>
      </c>
      <c r="G996">
        <v>4821</v>
      </c>
      <c r="H996">
        <v>421.89</v>
      </c>
      <c r="I996">
        <v>364.69</v>
      </c>
      <c r="J996">
        <v>2033931.69</v>
      </c>
      <c r="K996">
        <v>1758170.49</v>
      </c>
      <c r="L996">
        <v>275761.2</v>
      </c>
      <c r="M996">
        <v>2017</v>
      </c>
      <c r="N996">
        <v>4</v>
      </c>
    </row>
    <row r="997" spans="1:14" x14ac:dyDescent="0.3">
      <c r="A997" s="1" t="s">
        <v>14</v>
      </c>
      <c r="B997" s="1" t="s">
        <v>208</v>
      </c>
      <c r="C997" s="1" t="s">
        <v>42</v>
      </c>
      <c r="D997" s="1" t="s">
        <v>17</v>
      </c>
      <c r="E997" s="1" t="s">
        <v>24</v>
      </c>
      <c r="F997" s="2">
        <v>40286</v>
      </c>
      <c r="G997">
        <v>6524</v>
      </c>
      <c r="H997">
        <v>152.58000000000001</v>
      </c>
      <c r="I997">
        <v>97.44</v>
      </c>
      <c r="J997">
        <v>995431.92</v>
      </c>
      <c r="K997">
        <v>635698.56000000006</v>
      </c>
      <c r="L997">
        <v>359733.36</v>
      </c>
      <c r="M997">
        <v>2010</v>
      </c>
      <c r="N997">
        <v>4</v>
      </c>
    </row>
    <row r="998" spans="1:14" x14ac:dyDescent="0.3">
      <c r="A998" s="1" t="s">
        <v>32</v>
      </c>
      <c r="B998" s="1" t="s">
        <v>150</v>
      </c>
      <c r="C998" s="1" t="s">
        <v>23</v>
      </c>
      <c r="D998" s="1" t="s">
        <v>17</v>
      </c>
      <c r="E998" s="1" t="s">
        <v>31</v>
      </c>
      <c r="F998" s="2">
        <v>40756</v>
      </c>
      <c r="G998">
        <v>288</v>
      </c>
      <c r="H998">
        <v>255.28</v>
      </c>
      <c r="I998">
        <v>159.41999999999999</v>
      </c>
      <c r="J998">
        <v>73520.639999999999</v>
      </c>
      <c r="K998">
        <v>45912.959999999999</v>
      </c>
      <c r="L998">
        <v>27607.68</v>
      </c>
      <c r="M998">
        <v>2011</v>
      </c>
      <c r="N998">
        <v>8</v>
      </c>
    </row>
    <row r="999" spans="1:14" x14ac:dyDescent="0.3">
      <c r="A999" s="1" t="s">
        <v>14</v>
      </c>
      <c r="B999" s="1" t="s">
        <v>118</v>
      </c>
      <c r="C999" s="1" t="s">
        <v>21</v>
      </c>
      <c r="D999" s="1" t="s">
        <v>22</v>
      </c>
      <c r="E999" s="1" t="s">
        <v>24</v>
      </c>
      <c r="F999" s="2">
        <v>40675</v>
      </c>
      <c r="G999">
        <v>9556</v>
      </c>
      <c r="H999">
        <v>154.06</v>
      </c>
      <c r="I999">
        <v>90.93</v>
      </c>
      <c r="J999">
        <v>1472197.36</v>
      </c>
      <c r="K999">
        <v>868927.08</v>
      </c>
      <c r="L999">
        <v>603270.28</v>
      </c>
      <c r="M999">
        <v>2011</v>
      </c>
      <c r="N999">
        <v>5</v>
      </c>
    </row>
    <row r="1000" spans="1:14" x14ac:dyDescent="0.3">
      <c r="A1000" s="1" t="s">
        <v>32</v>
      </c>
      <c r="B1000" s="1" t="s">
        <v>165</v>
      </c>
      <c r="C1000" s="1" t="s">
        <v>44</v>
      </c>
      <c r="D1000" s="1" t="s">
        <v>17</v>
      </c>
      <c r="E1000" s="1" t="s">
        <v>47</v>
      </c>
      <c r="F1000" s="2">
        <v>42394</v>
      </c>
      <c r="G1000">
        <v>9801</v>
      </c>
      <c r="H1000">
        <v>668.27</v>
      </c>
      <c r="I1000">
        <v>502.54</v>
      </c>
      <c r="J1000">
        <v>6549714.2699999996</v>
      </c>
      <c r="K1000">
        <v>4925394.54</v>
      </c>
      <c r="L1000">
        <v>1624319.73</v>
      </c>
      <c r="M1000">
        <v>2016</v>
      </c>
      <c r="N1000">
        <v>1</v>
      </c>
    </row>
    <row r="1001" spans="1:14" x14ac:dyDescent="0.3">
      <c r="A1001" s="1" t="s">
        <v>32</v>
      </c>
      <c r="B1001" s="1" t="s">
        <v>85</v>
      </c>
      <c r="C1001" s="1" t="s">
        <v>27</v>
      </c>
      <c r="D1001" s="1" t="s">
        <v>17</v>
      </c>
      <c r="E1001" s="1" t="s">
        <v>24</v>
      </c>
      <c r="F1001" s="2">
        <v>41739</v>
      </c>
      <c r="G1001">
        <v>3528</v>
      </c>
      <c r="H1001">
        <v>205.7</v>
      </c>
      <c r="I1001">
        <v>117.11</v>
      </c>
      <c r="J1001">
        <v>725709.6</v>
      </c>
      <c r="K1001">
        <v>413164.08</v>
      </c>
      <c r="L1001">
        <v>312545.52</v>
      </c>
      <c r="M1001">
        <v>2014</v>
      </c>
      <c r="N1001">
        <v>4</v>
      </c>
    </row>
  </sheetData>
  <dataConsolidate/>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C8904-99F1-4680-9CDF-DB99B84358E6}">
  <dimension ref="C1:O186"/>
  <sheetViews>
    <sheetView workbookViewId="0">
      <selection activeCell="G6" sqref="G6"/>
    </sheetView>
  </sheetViews>
  <sheetFormatPr defaultRowHeight="14.4" x14ac:dyDescent="0.3"/>
  <cols>
    <col min="3" max="3" width="2.77734375" customWidth="1"/>
    <col min="4" max="4" width="8.88671875" hidden="1" customWidth="1"/>
    <col min="5" max="5" width="36" customWidth="1"/>
    <col min="6" max="6" width="11" bestFit="1" customWidth="1"/>
    <col min="7" max="7" width="32.33203125" customWidth="1"/>
    <col min="8" max="8" width="29.77734375" bestFit="1" customWidth="1"/>
    <col min="9" max="9" width="12" bestFit="1" customWidth="1"/>
    <col min="12" max="12" width="12" bestFit="1" customWidth="1"/>
  </cols>
  <sheetData>
    <row r="1" spans="3:15" x14ac:dyDescent="0.3">
      <c r="H1" s="12" t="s">
        <v>243</v>
      </c>
      <c r="I1" s="12" t="s">
        <v>255</v>
      </c>
      <c r="K1" s="12" t="s">
        <v>244</v>
      </c>
      <c r="L1" s="12" t="s">
        <v>255</v>
      </c>
      <c r="N1" s="12" t="s">
        <v>1</v>
      </c>
      <c r="O1" s="12" t="s">
        <v>255</v>
      </c>
    </row>
    <row r="2" spans="3:15" x14ac:dyDescent="0.3">
      <c r="H2" s="10" t="s">
        <v>14</v>
      </c>
      <c r="I2">
        <f t="shared" ref="I2:I7" si="0">SUMIFS(Total_Revenue,Region,H2)</f>
        <v>175106535.74000001</v>
      </c>
      <c r="K2" s="6" t="s">
        <v>16</v>
      </c>
      <c r="L2">
        <f t="shared" ref="L2:L13" si="1">SUMIFS(Total_Revenue,Item_Type,K2)</f>
        <v>186278678.40000004</v>
      </c>
      <c r="N2" s="6" t="s">
        <v>15</v>
      </c>
      <c r="O2">
        <f t="shared" ref="O2:O33" si="2">SUMIFS(Total_Revenue,Country,N2)</f>
        <v>6100113.6600000001</v>
      </c>
    </row>
    <row r="3" spans="3:15" x14ac:dyDescent="0.3">
      <c r="C3">
        <v>1</v>
      </c>
      <c r="E3" s="12" t="s">
        <v>9</v>
      </c>
      <c r="F3" s="15">
        <f>SUM(Total_Revenue)</f>
        <v>1327321840.3300011</v>
      </c>
      <c r="H3" s="7" t="s">
        <v>19</v>
      </c>
      <c r="I3">
        <f t="shared" si="0"/>
        <v>24961598.939999998</v>
      </c>
      <c r="K3" s="8" t="s">
        <v>21</v>
      </c>
      <c r="L3">
        <f t="shared" si="1"/>
        <v>72604780.560000002</v>
      </c>
      <c r="N3" s="8" t="s">
        <v>20</v>
      </c>
      <c r="O3">
        <f t="shared" si="2"/>
        <v>1226103.2999999998</v>
      </c>
    </row>
    <row r="4" spans="3:15" x14ac:dyDescent="0.3">
      <c r="C4">
        <v>2</v>
      </c>
      <c r="E4" s="12" t="s">
        <v>240</v>
      </c>
      <c r="F4" s="15">
        <f>MAX(I2:I8)</f>
        <v>356724250.11999971</v>
      </c>
      <c r="G4" t="str">
        <f>INDEX(H2:H8,MATCH(F4,I2:I8,))</f>
        <v>Sub-Saharan Africa</v>
      </c>
      <c r="H4" s="7" t="s">
        <v>25</v>
      </c>
      <c r="I4">
        <f t="shared" si="0"/>
        <v>167674809.48999998</v>
      </c>
      <c r="K4" s="6" t="s">
        <v>23</v>
      </c>
      <c r="L4">
        <f t="shared" si="1"/>
        <v>111459843.03999999</v>
      </c>
      <c r="N4" s="8" t="s">
        <v>26</v>
      </c>
      <c r="O4">
        <f>SUMIFS(Total_Revenue,Country,N4)</f>
        <v>11883719.65</v>
      </c>
    </row>
    <row r="5" spans="3:15" x14ac:dyDescent="0.3">
      <c r="C5">
        <v>3</v>
      </c>
      <c r="E5" s="12" t="s">
        <v>241</v>
      </c>
      <c r="F5">
        <f>SUM(Units_Sold)</f>
        <v>5053988</v>
      </c>
      <c r="H5" s="5" t="s">
        <v>28</v>
      </c>
      <c r="I5">
        <f>SUMIFS(Total_Revenue,Region,H5)</f>
        <v>356724250.11999971</v>
      </c>
      <c r="K5" s="8" t="s">
        <v>27</v>
      </c>
      <c r="L5">
        <f t="shared" si="1"/>
        <v>79759969.299999997</v>
      </c>
      <c r="N5" s="6" t="s">
        <v>29</v>
      </c>
      <c r="O5">
        <f t="shared" si="2"/>
        <v>17278040.690000001</v>
      </c>
    </row>
    <row r="6" spans="3:15" x14ac:dyDescent="0.3">
      <c r="C6">
        <v>4</v>
      </c>
      <c r="E6" s="12" t="s">
        <v>245</v>
      </c>
      <c r="F6" s="15">
        <f>MAX(L2:L13)</f>
        <v>289451123.21999997</v>
      </c>
      <c r="G6" t="str">
        <f>INDEX(K2:K13,MATCH(F6,L2:L13,0))</f>
        <v>Office Supplies</v>
      </c>
      <c r="H6" s="7" t="s">
        <v>32</v>
      </c>
      <c r="I6">
        <f t="shared" si="0"/>
        <v>353167462.92999983</v>
      </c>
      <c r="K6" s="6" t="s">
        <v>30</v>
      </c>
      <c r="L6">
        <f t="shared" si="1"/>
        <v>3313316.2500000009</v>
      </c>
      <c r="N6" s="8" t="s">
        <v>33</v>
      </c>
      <c r="O6">
        <f t="shared" si="2"/>
        <v>7139689.5099999998</v>
      </c>
    </row>
    <row r="7" spans="3:15" x14ac:dyDescent="0.3">
      <c r="C7">
        <v>5</v>
      </c>
      <c r="E7" s="12" t="s">
        <v>242</v>
      </c>
      <c r="F7" s="15">
        <f>MAX(O2:O186)</f>
        <v>27522085.870000001</v>
      </c>
      <c r="G7" t="str">
        <f>INDEX(N2:N186,MATCH(F7,O2:O186,0))</f>
        <v>Cuba</v>
      </c>
      <c r="H7" s="5" t="s">
        <v>37</v>
      </c>
      <c r="I7">
        <f t="shared" si="0"/>
        <v>143997610.50999996</v>
      </c>
      <c r="K7" s="8" t="s">
        <v>36</v>
      </c>
      <c r="L7">
        <f t="shared" si="1"/>
        <v>41306310.079999998</v>
      </c>
      <c r="N7" s="6" t="s">
        <v>34</v>
      </c>
      <c r="O7">
        <f t="shared" si="2"/>
        <v>1474455.62</v>
      </c>
    </row>
    <row r="8" spans="3:15" x14ac:dyDescent="0.3">
      <c r="H8" s="7" t="s">
        <v>39</v>
      </c>
      <c r="I8">
        <f>SUMIFS(Total_Revenue,Region,H8)</f>
        <v>105689572.59999998</v>
      </c>
      <c r="K8" s="8" t="s">
        <v>42</v>
      </c>
      <c r="L8">
        <f t="shared" si="1"/>
        <v>60291071.520000033</v>
      </c>
      <c r="N8" s="8" t="s">
        <v>35</v>
      </c>
      <c r="O8">
        <f t="shared" si="2"/>
        <v>2856171.02</v>
      </c>
    </row>
    <row r="9" spans="3:15" x14ac:dyDescent="0.3">
      <c r="K9" s="6" t="s">
        <v>44</v>
      </c>
      <c r="L9">
        <f t="shared" si="1"/>
        <v>247922823.83999991</v>
      </c>
      <c r="N9" s="6" t="s">
        <v>38</v>
      </c>
      <c r="O9">
        <f t="shared" si="2"/>
        <v>781659.17</v>
      </c>
    </row>
    <row r="10" spans="3:15" x14ac:dyDescent="0.3">
      <c r="K10" s="6" t="s">
        <v>49</v>
      </c>
      <c r="L10">
        <f t="shared" si="1"/>
        <v>289451123.21999997</v>
      </c>
      <c r="N10" s="8" t="s">
        <v>40</v>
      </c>
      <c r="O10">
        <f t="shared" si="2"/>
        <v>4992255.5999999996</v>
      </c>
    </row>
    <row r="11" spans="3:15" x14ac:dyDescent="0.3">
      <c r="K11" s="8" t="s">
        <v>51</v>
      </c>
      <c r="L11">
        <f t="shared" si="1"/>
        <v>23957742.249999996</v>
      </c>
      <c r="N11" s="6" t="s">
        <v>41</v>
      </c>
      <c r="O11">
        <f t="shared" si="2"/>
        <v>1734332.62</v>
      </c>
    </row>
    <row r="12" spans="3:15" x14ac:dyDescent="0.3">
      <c r="K12" s="6" t="s">
        <v>57</v>
      </c>
      <c r="L12">
        <f t="shared" si="1"/>
        <v>38880922.520000003</v>
      </c>
      <c r="N12" s="6" t="s">
        <v>43</v>
      </c>
      <c r="O12">
        <f t="shared" si="2"/>
        <v>5965376.8999999994</v>
      </c>
    </row>
    <row r="13" spans="3:15" x14ac:dyDescent="0.3">
      <c r="K13" s="6" t="s">
        <v>60</v>
      </c>
      <c r="L13">
        <f t="shared" si="1"/>
        <v>172095259.35000005</v>
      </c>
      <c r="N13" s="8" t="s">
        <v>45</v>
      </c>
      <c r="O13">
        <f t="shared" si="2"/>
        <v>9824498.9800000004</v>
      </c>
    </row>
    <row r="14" spans="3:15" x14ac:dyDescent="0.3">
      <c r="K14" s="11"/>
      <c r="N14" s="6" t="s">
        <v>46</v>
      </c>
      <c r="O14">
        <f t="shared" si="2"/>
        <v>7639004.4399999995</v>
      </c>
    </row>
    <row r="15" spans="3:15" x14ac:dyDescent="0.3">
      <c r="N15" s="6" t="s">
        <v>48</v>
      </c>
      <c r="O15">
        <f t="shared" si="2"/>
        <v>7873109.8099999996</v>
      </c>
    </row>
    <row r="16" spans="3:15" x14ac:dyDescent="0.3">
      <c r="N16" s="8" t="s">
        <v>50</v>
      </c>
      <c r="O16">
        <f t="shared" si="2"/>
        <v>9953334.4899999984</v>
      </c>
    </row>
    <row r="17" spans="14:15" x14ac:dyDescent="0.3">
      <c r="N17" s="6" t="s">
        <v>52</v>
      </c>
      <c r="O17">
        <f t="shared" si="2"/>
        <v>3629118.65</v>
      </c>
    </row>
    <row r="18" spans="14:15" x14ac:dyDescent="0.3">
      <c r="N18" s="8" t="s">
        <v>53</v>
      </c>
      <c r="O18">
        <f t="shared" si="2"/>
        <v>8204766.3199999994</v>
      </c>
    </row>
    <row r="19" spans="14:15" x14ac:dyDescent="0.3">
      <c r="N19" s="6" t="s">
        <v>54</v>
      </c>
      <c r="O19">
        <f t="shared" si="2"/>
        <v>471158.71</v>
      </c>
    </row>
    <row r="20" spans="14:15" x14ac:dyDescent="0.3">
      <c r="N20" s="8" t="s">
        <v>55</v>
      </c>
      <c r="O20">
        <f t="shared" si="2"/>
        <v>5430330.5599999996</v>
      </c>
    </row>
    <row r="21" spans="14:15" x14ac:dyDescent="0.3">
      <c r="N21" s="6" t="s">
        <v>56</v>
      </c>
      <c r="O21">
        <f t="shared" si="2"/>
        <v>10272591.440000001</v>
      </c>
    </row>
    <row r="22" spans="14:15" x14ac:dyDescent="0.3">
      <c r="N22" s="8" t="s">
        <v>58</v>
      </c>
      <c r="O22">
        <f t="shared" si="2"/>
        <v>10143794.910000002</v>
      </c>
    </row>
    <row r="23" spans="14:15" x14ac:dyDescent="0.3">
      <c r="N23" s="6" t="s">
        <v>59</v>
      </c>
      <c r="O23">
        <f t="shared" si="2"/>
        <v>2963196.96</v>
      </c>
    </row>
    <row r="24" spans="14:15" x14ac:dyDescent="0.3">
      <c r="N24" s="8" t="s">
        <v>61</v>
      </c>
      <c r="O24">
        <f t="shared" si="2"/>
        <v>5649551.29</v>
      </c>
    </row>
    <row r="25" spans="14:15" x14ac:dyDescent="0.3">
      <c r="N25" s="6" t="s">
        <v>62</v>
      </c>
      <c r="O25">
        <f t="shared" si="2"/>
        <v>9937837.4800000004</v>
      </c>
    </row>
    <row r="26" spans="14:15" x14ac:dyDescent="0.3">
      <c r="N26" s="8" t="s">
        <v>63</v>
      </c>
      <c r="O26">
        <f t="shared" si="2"/>
        <v>7299060.3499999996</v>
      </c>
    </row>
    <row r="27" spans="14:15" x14ac:dyDescent="0.3">
      <c r="N27" s="6" t="s">
        <v>64</v>
      </c>
      <c r="O27">
        <f t="shared" si="2"/>
        <v>9039257.0599999987</v>
      </c>
    </row>
    <row r="28" spans="14:15" x14ac:dyDescent="0.3">
      <c r="N28" s="8" t="s">
        <v>65</v>
      </c>
      <c r="O28">
        <f t="shared" si="2"/>
        <v>7753130.1000000006</v>
      </c>
    </row>
    <row r="29" spans="14:15" x14ac:dyDescent="0.3">
      <c r="N29" s="6" t="s">
        <v>66</v>
      </c>
      <c r="O29">
        <f t="shared" si="2"/>
        <v>12845719.41</v>
      </c>
    </row>
    <row r="30" spans="14:15" x14ac:dyDescent="0.3">
      <c r="N30" s="8" t="s">
        <v>67</v>
      </c>
      <c r="O30">
        <f t="shared" si="2"/>
        <v>6502214.6699999999</v>
      </c>
    </row>
    <row r="31" spans="14:15" x14ac:dyDescent="0.3">
      <c r="N31" s="6" t="s">
        <v>68</v>
      </c>
      <c r="O31">
        <f t="shared" si="2"/>
        <v>10324874.870000001</v>
      </c>
    </row>
    <row r="32" spans="14:15" x14ac:dyDescent="0.3">
      <c r="N32" s="8" t="s">
        <v>69</v>
      </c>
      <c r="O32">
        <f t="shared" si="2"/>
        <v>13482813.120000001</v>
      </c>
    </row>
    <row r="33" spans="14:15" x14ac:dyDescent="0.3">
      <c r="N33" s="6" t="s">
        <v>70</v>
      </c>
      <c r="O33">
        <f t="shared" si="2"/>
        <v>6512548.6900000004</v>
      </c>
    </row>
    <row r="34" spans="14:15" x14ac:dyDescent="0.3">
      <c r="N34" s="6" t="s">
        <v>71</v>
      </c>
      <c r="O34">
        <f t="shared" ref="O34:O65" si="3">SUMIFS(Total_Revenue,Country,N34)</f>
        <v>10225728.209999999</v>
      </c>
    </row>
    <row r="35" spans="14:15" x14ac:dyDescent="0.3">
      <c r="N35" s="8" t="s">
        <v>72</v>
      </c>
      <c r="O35">
        <f t="shared" si="3"/>
        <v>16591036.850000001</v>
      </c>
    </row>
    <row r="36" spans="14:15" x14ac:dyDescent="0.3">
      <c r="N36" s="8" t="s">
        <v>73</v>
      </c>
      <c r="O36">
        <f t="shared" si="3"/>
        <v>2226896.6</v>
      </c>
    </row>
    <row r="37" spans="14:15" x14ac:dyDescent="0.3">
      <c r="N37" s="6" t="s">
        <v>74</v>
      </c>
      <c r="O37">
        <f t="shared" si="3"/>
        <v>3265587.1500000004</v>
      </c>
    </row>
    <row r="38" spans="14:15" x14ac:dyDescent="0.3">
      <c r="N38" s="8" t="s">
        <v>75</v>
      </c>
      <c r="O38">
        <f t="shared" si="3"/>
        <v>12986378.170000002</v>
      </c>
    </row>
    <row r="39" spans="14:15" x14ac:dyDescent="0.3">
      <c r="N39" s="6" t="s">
        <v>76</v>
      </c>
      <c r="O39">
        <f t="shared" si="3"/>
        <v>16011801.84</v>
      </c>
    </row>
    <row r="40" spans="14:15" x14ac:dyDescent="0.3">
      <c r="N40" s="8" t="s">
        <v>77</v>
      </c>
      <c r="O40">
        <f t="shared" si="3"/>
        <v>7032758.5500000007</v>
      </c>
    </row>
    <row r="41" spans="14:15" x14ac:dyDescent="0.3">
      <c r="N41" s="6" t="s">
        <v>78</v>
      </c>
      <c r="O41">
        <f t="shared" si="3"/>
        <v>6640695.2199999997</v>
      </c>
    </row>
    <row r="42" spans="14:15" x14ac:dyDescent="0.3">
      <c r="N42" s="8" t="s">
        <v>79</v>
      </c>
      <c r="O42">
        <f t="shared" si="3"/>
        <v>941892.69</v>
      </c>
    </row>
    <row r="43" spans="14:15" x14ac:dyDescent="0.3">
      <c r="N43" s="6" t="s">
        <v>80</v>
      </c>
      <c r="O43">
        <f t="shared" si="3"/>
        <v>3061002.8000000003</v>
      </c>
    </row>
    <row r="44" spans="14:15" x14ac:dyDescent="0.3">
      <c r="N44" s="8" t="s">
        <v>81</v>
      </c>
      <c r="O44">
        <f t="shared" si="3"/>
        <v>16416989.18</v>
      </c>
    </row>
    <row r="45" spans="14:15" x14ac:dyDescent="0.3">
      <c r="N45" s="6" t="s">
        <v>82</v>
      </c>
      <c r="O45">
        <f t="shared" si="3"/>
        <v>11632538.02</v>
      </c>
    </row>
    <row r="46" spans="14:15" x14ac:dyDescent="0.3">
      <c r="N46" s="8" t="s">
        <v>83</v>
      </c>
      <c r="O46">
        <f t="shared" si="3"/>
        <v>8042108.5500000007</v>
      </c>
    </row>
    <row r="47" spans="14:15" x14ac:dyDescent="0.3">
      <c r="N47" s="6" t="s">
        <v>84</v>
      </c>
      <c r="O47">
        <f t="shared" si="3"/>
        <v>3838301.28</v>
      </c>
    </row>
    <row r="48" spans="14:15" x14ac:dyDescent="0.3">
      <c r="N48" s="6" t="s">
        <v>85</v>
      </c>
      <c r="O48">
        <f t="shared" si="3"/>
        <v>15884378.550000001</v>
      </c>
    </row>
    <row r="49" spans="14:15" x14ac:dyDescent="0.3">
      <c r="N49" s="8" t="s">
        <v>86</v>
      </c>
      <c r="O49">
        <f t="shared" si="3"/>
        <v>13126867.800000001</v>
      </c>
    </row>
    <row r="50" spans="14:15" x14ac:dyDescent="0.3">
      <c r="N50" s="8" t="s">
        <v>87</v>
      </c>
      <c r="O50">
        <f t="shared" si="3"/>
        <v>2758990.9899999998</v>
      </c>
    </row>
    <row r="51" spans="14:15" x14ac:dyDescent="0.3">
      <c r="N51" s="6" t="s">
        <v>88</v>
      </c>
      <c r="O51">
        <f t="shared" si="3"/>
        <v>6794687.0299999993</v>
      </c>
    </row>
    <row r="52" spans="14:15" x14ac:dyDescent="0.3">
      <c r="N52" s="8" t="s">
        <v>89</v>
      </c>
      <c r="O52">
        <f t="shared" si="3"/>
        <v>10877716.390000001</v>
      </c>
    </row>
    <row r="53" spans="14:15" x14ac:dyDescent="0.3">
      <c r="N53" s="6" t="s">
        <v>90</v>
      </c>
      <c r="O53">
        <f t="shared" si="3"/>
        <v>9088046.7799999993</v>
      </c>
    </row>
    <row r="54" spans="14:15" x14ac:dyDescent="0.3">
      <c r="N54" s="6" t="s">
        <v>91</v>
      </c>
      <c r="O54">
        <f t="shared" si="3"/>
        <v>12738142.619999999</v>
      </c>
    </row>
    <row r="55" spans="14:15" x14ac:dyDescent="0.3">
      <c r="N55" s="8" t="s">
        <v>92</v>
      </c>
      <c r="O55">
        <f t="shared" si="3"/>
        <v>16199378.410000002</v>
      </c>
    </row>
    <row r="56" spans="14:15" x14ac:dyDescent="0.3">
      <c r="N56" s="6" t="s">
        <v>93</v>
      </c>
      <c r="O56">
        <f t="shared" si="3"/>
        <v>6767869.5500000007</v>
      </c>
    </row>
    <row r="57" spans="14:15" x14ac:dyDescent="0.3">
      <c r="N57" s="8" t="s">
        <v>94</v>
      </c>
      <c r="O57">
        <f t="shared" si="3"/>
        <v>12231206.91</v>
      </c>
    </row>
    <row r="58" spans="14:15" x14ac:dyDescent="0.3">
      <c r="N58" s="6" t="s">
        <v>95</v>
      </c>
      <c r="O58">
        <f t="shared" si="3"/>
        <v>5783631.1800000006</v>
      </c>
    </row>
    <row r="59" spans="14:15" x14ac:dyDescent="0.3">
      <c r="N59" s="8" t="s">
        <v>96</v>
      </c>
      <c r="O59">
        <f t="shared" si="3"/>
        <v>10303688.340000002</v>
      </c>
    </row>
    <row r="60" spans="14:15" x14ac:dyDescent="0.3">
      <c r="N60" s="6" t="s">
        <v>97</v>
      </c>
      <c r="O60">
        <f t="shared" si="3"/>
        <v>12890088.979999999</v>
      </c>
    </row>
    <row r="61" spans="14:15" x14ac:dyDescent="0.3">
      <c r="N61" s="8" t="s">
        <v>98</v>
      </c>
      <c r="O61">
        <f t="shared" si="3"/>
        <v>5905405.4699999997</v>
      </c>
    </row>
    <row r="62" spans="14:15" x14ac:dyDescent="0.3">
      <c r="N62" s="6" t="s">
        <v>99</v>
      </c>
      <c r="O62">
        <f t="shared" si="3"/>
        <v>7835941.7699999996</v>
      </c>
    </row>
    <row r="63" spans="14:15" x14ac:dyDescent="0.3">
      <c r="N63" s="8" t="s">
        <v>100</v>
      </c>
      <c r="O63">
        <f t="shared" si="3"/>
        <v>11927294.75</v>
      </c>
    </row>
    <row r="64" spans="14:15" x14ac:dyDescent="0.3">
      <c r="N64" s="6" t="s">
        <v>101</v>
      </c>
      <c r="O64">
        <f t="shared" si="3"/>
        <v>4401652.9400000004</v>
      </c>
    </row>
    <row r="65" spans="14:15" x14ac:dyDescent="0.3">
      <c r="N65" s="6" t="s">
        <v>102</v>
      </c>
      <c r="O65">
        <f t="shared" si="3"/>
        <v>2042242.6999999997</v>
      </c>
    </row>
    <row r="66" spans="14:15" x14ac:dyDescent="0.3">
      <c r="N66" s="8" t="s">
        <v>103</v>
      </c>
      <c r="O66">
        <f t="shared" ref="O66:O97" si="4">SUMIFS(Total_Revenue,Country,N66)</f>
        <v>9138321.0800000001</v>
      </c>
    </row>
    <row r="67" spans="14:15" x14ac:dyDescent="0.3">
      <c r="N67" s="6" t="s">
        <v>104</v>
      </c>
      <c r="O67">
        <f t="shared" si="4"/>
        <v>4984069.1900000004</v>
      </c>
    </row>
    <row r="68" spans="14:15" x14ac:dyDescent="0.3">
      <c r="N68" s="8" t="s">
        <v>105</v>
      </c>
      <c r="O68">
        <f t="shared" si="4"/>
        <v>27522085.870000001</v>
      </c>
    </row>
    <row r="69" spans="14:15" x14ac:dyDescent="0.3">
      <c r="N69" s="8" t="s">
        <v>106</v>
      </c>
      <c r="O69">
        <f t="shared" si="4"/>
        <v>15603240.109999999</v>
      </c>
    </row>
    <row r="70" spans="14:15" x14ac:dyDescent="0.3">
      <c r="N70" s="6" t="s">
        <v>107</v>
      </c>
      <c r="O70">
        <f t="shared" si="4"/>
        <v>2511823.08</v>
      </c>
    </row>
    <row r="71" spans="14:15" x14ac:dyDescent="0.3">
      <c r="N71" s="8" t="s">
        <v>108</v>
      </c>
      <c r="O71">
        <f t="shared" si="4"/>
        <v>1686991.5299999998</v>
      </c>
    </row>
    <row r="72" spans="14:15" x14ac:dyDescent="0.3">
      <c r="N72" s="6" t="s">
        <v>109</v>
      </c>
      <c r="O72">
        <f t="shared" si="4"/>
        <v>11821702</v>
      </c>
    </row>
    <row r="73" spans="14:15" x14ac:dyDescent="0.3">
      <c r="N73" s="8" t="s">
        <v>110</v>
      </c>
      <c r="O73">
        <f t="shared" si="4"/>
        <v>5999548.3800000008</v>
      </c>
    </row>
    <row r="74" spans="14:15" x14ac:dyDescent="0.3">
      <c r="N74" s="6" t="s">
        <v>111</v>
      </c>
      <c r="O74">
        <f t="shared" si="4"/>
        <v>2843589.0700000003</v>
      </c>
    </row>
    <row r="75" spans="14:15" x14ac:dyDescent="0.3">
      <c r="N75" s="8" t="s">
        <v>112</v>
      </c>
      <c r="O75">
        <f t="shared" si="4"/>
        <v>4753453.5200000005</v>
      </c>
    </row>
    <row r="76" spans="14:15" x14ac:dyDescent="0.3">
      <c r="N76" s="6" t="s">
        <v>113</v>
      </c>
      <c r="O76">
        <f t="shared" si="4"/>
        <v>7350658.5600000005</v>
      </c>
    </row>
    <row r="77" spans="14:15" x14ac:dyDescent="0.3">
      <c r="N77" s="8" t="s">
        <v>114</v>
      </c>
      <c r="O77">
        <f t="shared" si="4"/>
        <v>6286071.3199999994</v>
      </c>
    </row>
    <row r="78" spans="14:15" x14ac:dyDescent="0.3">
      <c r="N78" s="8" t="s">
        <v>115</v>
      </c>
      <c r="O78">
        <f t="shared" si="4"/>
        <v>11956362.24</v>
      </c>
    </row>
    <row r="79" spans="14:15" x14ac:dyDescent="0.3">
      <c r="N79" s="6" t="s">
        <v>116</v>
      </c>
      <c r="O79">
        <f t="shared" si="4"/>
        <v>5502527.8900000006</v>
      </c>
    </row>
    <row r="80" spans="14:15" x14ac:dyDescent="0.3">
      <c r="N80" s="8" t="s">
        <v>117</v>
      </c>
      <c r="O80">
        <f t="shared" si="4"/>
        <v>10722230.079999998</v>
      </c>
    </row>
    <row r="81" spans="14:15" x14ac:dyDescent="0.3">
      <c r="N81" s="6" t="s">
        <v>118</v>
      </c>
      <c r="O81">
        <f t="shared" si="4"/>
        <v>2591172.23</v>
      </c>
    </row>
    <row r="82" spans="14:15" x14ac:dyDescent="0.3">
      <c r="N82" s="8" t="s">
        <v>119</v>
      </c>
      <c r="O82">
        <f t="shared" si="4"/>
        <v>10272536.76</v>
      </c>
    </row>
    <row r="83" spans="14:15" x14ac:dyDescent="0.3">
      <c r="N83" s="8" t="s">
        <v>120</v>
      </c>
      <c r="O83">
        <f t="shared" si="4"/>
        <v>4375138.01</v>
      </c>
    </row>
    <row r="84" spans="14:15" x14ac:dyDescent="0.3">
      <c r="N84" s="8" t="s">
        <v>121</v>
      </c>
      <c r="O84">
        <f t="shared" si="4"/>
        <v>5811989.1600000001</v>
      </c>
    </row>
    <row r="85" spans="14:15" x14ac:dyDescent="0.3">
      <c r="N85" s="6" t="s">
        <v>122</v>
      </c>
      <c r="O85">
        <f t="shared" si="4"/>
        <v>8143736.8899999987</v>
      </c>
    </row>
    <row r="86" spans="14:15" x14ac:dyDescent="0.3">
      <c r="N86" s="8" t="s">
        <v>123</v>
      </c>
      <c r="O86">
        <f t="shared" si="4"/>
        <v>11668032.25</v>
      </c>
    </row>
    <row r="87" spans="14:15" x14ac:dyDescent="0.3">
      <c r="N87" s="6" t="s">
        <v>124</v>
      </c>
      <c r="O87">
        <f t="shared" si="4"/>
        <v>2525007.5</v>
      </c>
    </row>
    <row r="88" spans="14:15" x14ac:dyDescent="0.3">
      <c r="N88" s="8" t="s">
        <v>125</v>
      </c>
      <c r="O88">
        <f t="shared" si="4"/>
        <v>4504146.6500000004</v>
      </c>
    </row>
    <row r="89" spans="14:15" x14ac:dyDescent="0.3">
      <c r="N89" s="6" t="s">
        <v>126</v>
      </c>
      <c r="O89">
        <f t="shared" si="4"/>
        <v>14070575.290000001</v>
      </c>
    </row>
    <row r="90" spans="14:15" x14ac:dyDescent="0.3">
      <c r="N90" s="6" t="s">
        <v>127</v>
      </c>
      <c r="O90">
        <f t="shared" si="4"/>
        <v>11920602.359999999</v>
      </c>
    </row>
    <row r="91" spans="14:15" x14ac:dyDescent="0.3">
      <c r="N91" s="6" t="s">
        <v>128</v>
      </c>
      <c r="O91">
        <f t="shared" si="4"/>
        <v>9709899.2699999996</v>
      </c>
    </row>
    <row r="92" spans="14:15" x14ac:dyDescent="0.3">
      <c r="N92" s="6" t="s">
        <v>129</v>
      </c>
      <c r="O92">
        <f t="shared" si="4"/>
        <v>21267908.499999996</v>
      </c>
    </row>
    <row r="93" spans="14:15" x14ac:dyDescent="0.3">
      <c r="N93" s="6" t="s">
        <v>130</v>
      </c>
      <c r="O93">
        <f t="shared" si="4"/>
        <v>6358448.5999999996</v>
      </c>
    </row>
    <row r="94" spans="14:15" x14ac:dyDescent="0.3">
      <c r="N94" s="8" t="s">
        <v>131</v>
      </c>
      <c r="O94">
        <f t="shared" si="4"/>
        <v>2478469.5</v>
      </c>
    </row>
    <row r="95" spans="14:15" x14ac:dyDescent="0.3">
      <c r="N95" s="8" t="s">
        <v>132</v>
      </c>
      <c r="O95">
        <f t="shared" si="4"/>
        <v>14150892.189999999</v>
      </c>
    </row>
    <row r="96" spans="14:15" x14ac:dyDescent="0.3">
      <c r="N96" s="8" t="s">
        <v>133</v>
      </c>
      <c r="O96">
        <f t="shared" si="4"/>
        <v>13607288.510000002</v>
      </c>
    </row>
    <row r="97" spans="14:15" x14ac:dyDescent="0.3">
      <c r="N97" s="6" t="s">
        <v>134</v>
      </c>
      <c r="O97">
        <f t="shared" si="4"/>
        <v>4790409.3600000003</v>
      </c>
    </row>
    <row r="98" spans="14:15" x14ac:dyDescent="0.3">
      <c r="N98" s="6" t="s">
        <v>135</v>
      </c>
      <c r="O98">
        <f t="shared" ref="O98:O129" si="5">SUMIFS(Total_Revenue,Country,N98)</f>
        <v>6928978.0199999996</v>
      </c>
    </row>
    <row r="99" spans="14:15" x14ac:dyDescent="0.3">
      <c r="N99" s="6" t="s">
        <v>136</v>
      </c>
      <c r="O99">
        <f t="shared" si="5"/>
        <v>6919276.2300000004</v>
      </c>
    </row>
    <row r="100" spans="14:15" x14ac:dyDescent="0.3">
      <c r="N100" s="8" t="s">
        <v>137</v>
      </c>
      <c r="O100">
        <f t="shared" si="5"/>
        <v>4702742.25</v>
      </c>
    </row>
    <row r="101" spans="14:15" x14ac:dyDescent="0.3">
      <c r="N101" s="6" t="s">
        <v>138</v>
      </c>
      <c r="O101">
        <f t="shared" si="5"/>
        <v>5895768.8300000001</v>
      </c>
    </row>
    <row r="102" spans="14:15" x14ac:dyDescent="0.3">
      <c r="N102" s="8" t="s">
        <v>139</v>
      </c>
      <c r="O102">
        <f t="shared" si="5"/>
        <v>2702495.8899999997</v>
      </c>
    </row>
    <row r="103" spans="14:15" x14ac:dyDescent="0.3">
      <c r="N103" s="8" t="s">
        <v>140</v>
      </c>
      <c r="O103">
        <f t="shared" si="5"/>
        <v>2159493.83</v>
      </c>
    </row>
    <row r="104" spans="14:15" x14ac:dyDescent="0.3">
      <c r="N104" s="6" t="s">
        <v>141</v>
      </c>
      <c r="O104">
        <f t="shared" si="5"/>
        <v>7830091.3199999994</v>
      </c>
    </row>
    <row r="105" spans="14:15" x14ac:dyDescent="0.3">
      <c r="N105" s="8" t="s">
        <v>142</v>
      </c>
      <c r="O105">
        <f t="shared" si="5"/>
        <v>4243168.9399999995</v>
      </c>
    </row>
    <row r="106" spans="14:15" x14ac:dyDescent="0.3">
      <c r="N106" s="8" t="s">
        <v>143</v>
      </c>
      <c r="O106">
        <f t="shared" si="5"/>
        <v>95209.919999999998</v>
      </c>
    </row>
    <row r="107" spans="14:15" x14ac:dyDescent="0.3">
      <c r="N107" s="8" t="s">
        <v>144</v>
      </c>
      <c r="O107">
        <f t="shared" si="5"/>
        <v>10971921.52</v>
      </c>
    </row>
    <row r="108" spans="14:15" x14ac:dyDescent="0.3">
      <c r="N108" s="6" t="s">
        <v>145</v>
      </c>
      <c r="O108">
        <f t="shared" si="5"/>
        <v>9022805.7300000004</v>
      </c>
    </row>
    <row r="109" spans="14:15" x14ac:dyDescent="0.3">
      <c r="N109" s="8" t="s">
        <v>146</v>
      </c>
      <c r="O109">
        <f t="shared" si="5"/>
        <v>8275573.9100000001</v>
      </c>
    </row>
    <row r="110" spans="14:15" x14ac:dyDescent="0.3">
      <c r="N110" s="8" t="s">
        <v>147</v>
      </c>
      <c r="O110">
        <f t="shared" si="5"/>
        <v>4781813.25</v>
      </c>
    </row>
    <row r="111" spans="14:15" x14ac:dyDescent="0.3">
      <c r="N111" s="8" t="s">
        <v>148</v>
      </c>
      <c r="O111">
        <f t="shared" si="5"/>
        <v>9349544.0300000012</v>
      </c>
    </row>
    <row r="112" spans="14:15" x14ac:dyDescent="0.3">
      <c r="N112" s="6" t="s">
        <v>149</v>
      </c>
      <c r="O112">
        <f t="shared" si="5"/>
        <v>13356289.439999999</v>
      </c>
    </row>
    <row r="113" spans="14:15" x14ac:dyDescent="0.3">
      <c r="N113" s="8" t="s">
        <v>150</v>
      </c>
      <c r="O113">
        <f t="shared" si="5"/>
        <v>12197986.980000002</v>
      </c>
    </row>
    <row r="114" spans="14:15" x14ac:dyDescent="0.3">
      <c r="N114" s="6" t="s">
        <v>151</v>
      </c>
      <c r="O114">
        <f t="shared" si="5"/>
        <v>4632012.47</v>
      </c>
    </row>
    <row r="115" spans="14:15" x14ac:dyDescent="0.3">
      <c r="N115" s="8" t="s">
        <v>152</v>
      </c>
      <c r="O115">
        <f t="shared" si="5"/>
        <v>1854866.4</v>
      </c>
    </row>
    <row r="116" spans="14:15" x14ac:dyDescent="0.3">
      <c r="N116" s="6" t="s">
        <v>153</v>
      </c>
      <c r="O116">
        <f t="shared" si="5"/>
        <v>2053657.9900000002</v>
      </c>
    </row>
    <row r="117" spans="14:15" x14ac:dyDescent="0.3">
      <c r="N117" s="8" t="s">
        <v>154</v>
      </c>
      <c r="O117">
        <f t="shared" si="5"/>
        <v>5148883.0699999994</v>
      </c>
    </row>
    <row r="118" spans="14:15" x14ac:dyDescent="0.3">
      <c r="N118" s="8" t="s">
        <v>155</v>
      </c>
      <c r="O118">
        <f t="shared" si="5"/>
        <v>3779357.4400000004</v>
      </c>
    </row>
    <row r="119" spans="14:15" x14ac:dyDescent="0.3">
      <c r="N119" s="6" t="s">
        <v>156</v>
      </c>
      <c r="O119">
        <f t="shared" si="5"/>
        <v>4744159.33</v>
      </c>
    </row>
    <row r="120" spans="14:15" x14ac:dyDescent="0.3">
      <c r="N120" s="6" t="s">
        <v>157</v>
      </c>
      <c r="O120">
        <f t="shared" si="5"/>
        <v>8999886.9199999999</v>
      </c>
    </row>
    <row r="121" spans="14:15" x14ac:dyDescent="0.3">
      <c r="N121" s="8" t="s">
        <v>158</v>
      </c>
      <c r="O121">
        <f t="shared" si="5"/>
        <v>18719532.989999998</v>
      </c>
    </row>
    <row r="122" spans="14:15" x14ac:dyDescent="0.3">
      <c r="N122" s="8" t="s">
        <v>159</v>
      </c>
      <c r="O122">
        <f t="shared" si="5"/>
        <v>9839301.8100000005</v>
      </c>
    </row>
    <row r="123" spans="14:15" x14ac:dyDescent="0.3">
      <c r="N123" s="6" t="s">
        <v>160</v>
      </c>
      <c r="O123">
        <f t="shared" si="5"/>
        <v>7153122.9699999997</v>
      </c>
    </row>
    <row r="124" spans="14:15" x14ac:dyDescent="0.3">
      <c r="N124" s="8" t="s">
        <v>161</v>
      </c>
      <c r="O124">
        <f t="shared" si="5"/>
        <v>4503076.26</v>
      </c>
    </row>
    <row r="125" spans="14:15" x14ac:dyDescent="0.3">
      <c r="N125" s="8" t="s">
        <v>162</v>
      </c>
      <c r="O125">
        <f t="shared" si="5"/>
        <v>5650520.6700000009</v>
      </c>
    </row>
    <row r="126" spans="14:15" x14ac:dyDescent="0.3">
      <c r="N126" s="6" t="s">
        <v>163</v>
      </c>
      <c r="O126">
        <f t="shared" si="5"/>
        <v>3596431.8499999996</v>
      </c>
    </row>
    <row r="127" spans="14:15" x14ac:dyDescent="0.3">
      <c r="N127" s="8" t="s">
        <v>164</v>
      </c>
      <c r="O127">
        <f t="shared" si="5"/>
        <v>1225622.72</v>
      </c>
    </row>
    <row r="128" spans="14:15" x14ac:dyDescent="0.3">
      <c r="N128" s="8" t="s">
        <v>165</v>
      </c>
      <c r="O128">
        <f t="shared" si="5"/>
        <v>9668457.1199999992</v>
      </c>
    </row>
    <row r="129" spans="14:15" x14ac:dyDescent="0.3">
      <c r="N129" s="6" t="s">
        <v>166</v>
      </c>
      <c r="O129">
        <f t="shared" si="5"/>
        <v>22209652.469999999</v>
      </c>
    </row>
    <row r="130" spans="14:15" x14ac:dyDescent="0.3">
      <c r="N130" s="6" t="s">
        <v>167</v>
      </c>
      <c r="O130">
        <f t="shared" ref="O130:O161" si="6">SUMIFS(Total_Revenue,Country,N130)</f>
        <v>9093023.9800000004</v>
      </c>
    </row>
    <row r="131" spans="14:15" x14ac:dyDescent="0.3">
      <c r="N131" s="6" t="s">
        <v>168</v>
      </c>
      <c r="O131">
        <f t="shared" si="6"/>
        <v>8288153.290000001</v>
      </c>
    </row>
    <row r="132" spans="14:15" x14ac:dyDescent="0.3">
      <c r="N132" s="6" t="s">
        <v>169</v>
      </c>
      <c r="O132">
        <f t="shared" si="6"/>
        <v>9959553.5300000012</v>
      </c>
    </row>
    <row r="133" spans="14:15" x14ac:dyDescent="0.3">
      <c r="N133" s="6" t="s">
        <v>170</v>
      </c>
      <c r="O133">
        <f t="shared" si="6"/>
        <v>5121515.92</v>
      </c>
    </row>
    <row r="134" spans="14:15" x14ac:dyDescent="0.3">
      <c r="N134" s="6" t="s">
        <v>171</v>
      </c>
      <c r="O134">
        <f t="shared" si="6"/>
        <v>5483183.1500000004</v>
      </c>
    </row>
    <row r="135" spans="14:15" x14ac:dyDescent="0.3">
      <c r="N135" s="8" t="s">
        <v>172</v>
      </c>
      <c r="O135">
        <f t="shared" si="6"/>
        <v>7935532.9500000002</v>
      </c>
    </row>
    <row r="136" spans="14:15" x14ac:dyDescent="0.3">
      <c r="N136" s="8" t="s">
        <v>173</v>
      </c>
      <c r="O136">
        <f t="shared" si="6"/>
        <v>6768172.96</v>
      </c>
    </row>
    <row r="137" spans="14:15" x14ac:dyDescent="0.3">
      <c r="N137" s="6" t="s">
        <v>174</v>
      </c>
      <c r="O137">
        <f t="shared" si="6"/>
        <v>9896306.25</v>
      </c>
    </row>
    <row r="138" spans="14:15" x14ac:dyDescent="0.3">
      <c r="N138" s="6" t="s">
        <v>175</v>
      </c>
      <c r="O138">
        <f t="shared" si="6"/>
        <v>2965463.2199999997</v>
      </c>
    </row>
    <row r="139" spans="14:15" x14ac:dyDescent="0.3">
      <c r="N139" s="8" t="s">
        <v>176</v>
      </c>
      <c r="O139">
        <f t="shared" si="6"/>
        <v>6980875.6200000001</v>
      </c>
    </row>
    <row r="140" spans="14:15" x14ac:dyDescent="0.3">
      <c r="N140" s="6" t="s">
        <v>177</v>
      </c>
      <c r="O140">
        <f t="shared" si="6"/>
        <v>19628279.629999999</v>
      </c>
    </row>
    <row r="141" spans="14:15" x14ac:dyDescent="0.3">
      <c r="N141" s="8" t="s">
        <v>178</v>
      </c>
      <c r="O141">
        <f t="shared" si="6"/>
        <v>7184947.8300000001</v>
      </c>
    </row>
    <row r="142" spans="14:15" x14ac:dyDescent="0.3">
      <c r="N142" s="8" t="s">
        <v>179</v>
      </c>
      <c r="O142">
        <f t="shared" si="6"/>
        <v>2402771.36</v>
      </c>
    </row>
    <row r="143" spans="14:15" x14ac:dyDescent="0.3">
      <c r="N143" s="6" t="s">
        <v>180</v>
      </c>
      <c r="O143">
        <f t="shared" si="6"/>
        <v>8701213.8100000005</v>
      </c>
    </row>
    <row r="144" spans="14:15" x14ac:dyDescent="0.3">
      <c r="N144" s="8" t="s">
        <v>181</v>
      </c>
      <c r="O144">
        <f t="shared" si="6"/>
        <v>3619609.81</v>
      </c>
    </row>
    <row r="145" spans="14:15" x14ac:dyDescent="0.3">
      <c r="N145" s="6" t="s">
        <v>182</v>
      </c>
      <c r="O145">
        <f t="shared" si="6"/>
        <v>260832.65</v>
      </c>
    </row>
    <row r="146" spans="14:15" x14ac:dyDescent="0.3">
      <c r="N146" s="8" t="s">
        <v>183</v>
      </c>
      <c r="O146">
        <f t="shared" si="6"/>
        <v>15643032.02</v>
      </c>
    </row>
    <row r="147" spans="14:15" x14ac:dyDescent="0.3">
      <c r="N147" s="8" t="s">
        <v>184</v>
      </c>
      <c r="O147">
        <f t="shared" si="6"/>
        <v>8665953.9199999999</v>
      </c>
    </row>
    <row r="148" spans="14:15" x14ac:dyDescent="0.3">
      <c r="N148" s="6" t="s">
        <v>185</v>
      </c>
      <c r="O148">
        <f t="shared" si="6"/>
        <v>11813464.950000001</v>
      </c>
    </row>
    <row r="149" spans="14:15" x14ac:dyDescent="0.3">
      <c r="N149" s="8" t="s">
        <v>186</v>
      </c>
      <c r="O149">
        <f t="shared" si="6"/>
        <v>10068140.139999999</v>
      </c>
    </row>
    <row r="150" spans="14:15" x14ac:dyDescent="0.3">
      <c r="N150" s="6" t="s">
        <v>187</v>
      </c>
      <c r="O150">
        <f t="shared" si="6"/>
        <v>1575379.28</v>
      </c>
    </row>
    <row r="151" spans="14:15" x14ac:dyDescent="0.3">
      <c r="N151" s="8" t="s">
        <v>188</v>
      </c>
      <c r="O151">
        <f t="shared" si="6"/>
        <v>7896155.0600000005</v>
      </c>
    </row>
    <row r="152" spans="14:15" x14ac:dyDescent="0.3">
      <c r="N152" s="8" t="s">
        <v>189</v>
      </c>
      <c r="O152">
        <f t="shared" si="6"/>
        <v>3731064.8</v>
      </c>
    </row>
    <row r="153" spans="14:15" x14ac:dyDescent="0.3">
      <c r="N153" s="6" t="s">
        <v>190</v>
      </c>
      <c r="O153">
        <f t="shared" si="6"/>
        <v>8824492.7599999998</v>
      </c>
    </row>
    <row r="154" spans="14:15" x14ac:dyDescent="0.3">
      <c r="N154" s="8" t="s">
        <v>191</v>
      </c>
      <c r="O154">
        <f t="shared" si="6"/>
        <v>4340537.42</v>
      </c>
    </row>
    <row r="155" spans="14:15" x14ac:dyDescent="0.3">
      <c r="N155" s="8" t="s">
        <v>192</v>
      </c>
      <c r="O155">
        <f t="shared" si="6"/>
        <v>4083970.71</v>
      </c>
    </row>
    <row r="156" spans="14:15" x14ac:dyDescent="0.3">
      <c r="N156" s="6" t="s">
        <v>193</v>
      </c>
      <c r="O156">
        <f t="shared" si="6"/>
        <v>6825381.0199999996</v>
      </c>
    </row>
    <row r="157" spans="14:15" x14ac:dyDescent="0.3">
      <c r="N157" s="8" t="s">
        <v>194</v>
      </c>
      <c r="O157">
        <f t="shared" si="6"/>
        <v>11723675.559999999</v>
      </c>
    </row>
    <row r="158" spans="14:15" x14ac:dyDescent="0.3">
      <c r="N158" s="6" t="s">
        <v>195</v>
      </c>
      <c r="O158">
        <f t="shared" si="6"/>
        <v>2625265.8499999996</v>
      </c>
    </row>
    <row r="159" spans="14:15" x14ac:dyDescent="0.3">
      <c r="N159" s="8" t="s">
        <v>196</v>
      </c>
      <c r="O159">
        <f t="shared" si="6"/>
        <v>3894250.85</v>
      </c>
    </row>
    <row r="160" spans="14:15" x14ac:dyDescent="0.3">
      <c r="N160" s="6" t="s">
        <v>197</v>
      </c>
      <c r="O160">
        <f t="shared" si="6"/>
        <v>4396334.96</v>
      </c>
    </row>
    <row r="161" spans="14:15" x14ac:dyDescent="0.3">
      <c r="N161" s="8" t="s">
        <v>198</v>
      </c>
      <c r="O161">
        <f t="shared" si="6"/>
        <v>6662225.6500000004</v>
      </c>
    </row>
    <row r="162" spans="14:15" x14ac:dyDescent="0.3">
      <c r="N162" s="6" t="s">
        <v>199</v>
      </c>
      <c r="O162">
        <f t="shared" ref="O162:O186" si="7">SUMIFS(Total_Revenue,Country,N162)</f>
        <v>3715458.7199999997</v>
      </c>
    </row>
    <row r="163" spans="14:15" x14ac:dyDescent="0.3">
      <c r="N163" s="8" t="s">
        <v>200</v>
      </c>
      <c r="O163">
        <f t="shared" si="7"/>
        <v>5541658.8399999999</v>
      </c>
    </row>
    <row r="164" spans="14:15" x14ac:dyDescent="0.3">
      <c r="N164" s="8" t="s">
        <v>201</v>
      </c>
      <c r="O164">
        <f t="shared" si="7"/>
        <v>4783484.5200000005</v>
      </c>
    </row>
    <row r="165" spans="14:15" x14ac:dyDescent="0.3">
      <c r="N165" s="8" t="s">
        <v>202</v>
      </c>
      <c r="O165">
        <f t="shared" si="7"/>
        <v>4642313.7</v>
      </c>
    </row>
    <row r="166" spans="14:15" x14ac:dyDescent="0.3">
      <c r="N166" s="8" t="s">
        <v>203</v>
      </c>
      <c r="O166">
        <f t="shared" si="7"/>
        <v>2132326.5199999996</v>
      </c>
    </row>
    <row r="167" spans="14:15" x14ac:dyDescent="0.3">
      <c r="N167" s="6" t="s">
        <v>204</v>
      </c>
      <c r="O167">
        <f t="shared" si="7"/>
        <v>1972317.35</v>
      </c>
    </row>
    <row r="168" spans="14:15" x14ac:dyDescent="0.3">
      <c r="N168" s="8" t="s">
        <v>205</v>
      </c>
      <c r="O168">
        <f t="shared" si="7"/>
        <v>715717.14</v>
      </c>
    </row>
    <row r="169" spans="14:15" x14ac:dyDescent="0.3">
      <c r="N169" s="6" t="s">
        <v>206</v>
      </c>
      <c r="O169">
        <f t="shared" si="7"/>
        <v>3215330.1599999997</v>
      </c>
    </row>
    <row r="170" spans="14:15" x14ac:dyDescent="0.3">
      <c r="N170" s="8" t="s">
        <v>207</v>
      </c>
      <c r="O170">
        <f t="shared" si="7"/>
        <v>5345650.8499999996</v>
      </c>
    </row>
    <row r="171" spans="14:15" x14ac:dyDescent="0.3">
      <c r="N171" s="8" t="s">
        <v>208</v>
      </c>
      <c r="O171">
        <f t="shared" si="7"/>
        <v>5308405.46</v>
      </c>
    </row>
    <row r="172" spans="14:15" x14ac:dyDescent="0.3">
      <c r="N172" s="8" t="s">
        <v>209</v>
      </c>
      <c r="O172">
        <f t="shared" si="7"/>
        <v>2803550.0999999996</v>
      </c>
    </row>
    <row r="173" spans="14:15" x14ac:dyDescent="0.3">
      <c r="N173" s="6" t="s">
        <v>210</v>
      </c>
      <c r="O173">
        <f t="shared" si="7"/>
        <v>5724038.6600000001</v>
      </c>
    </row>
    <row r="174" spans="14:15" x14ac:dyDescent="0.3">
      <c r="N174" s="6" t="s">
        <v>211</v>
      </c>
      <c r="O174">
        <f t="shared" si="7"/>
        <v>1412469.13</v>
      </c>
    </row>
    <row r="175" spans="14:15" x14ac:dyDescent="0.3">
      <c r="N175" s="6" t="s">
        <v>212</v>
      </c>
      <c r="O175">
        <f t="shared" si="7"/>
        <v>8988630.5199999996</v>
      </c>
    </row>
    <row r="176" spans="14:15" x14ac:dyDescent="0.3">
      <c r="N176" s="6" t="s">
        <v>213</v>
      </c>
      <c r="O176">
        <f t="shared" si="7"/>
        <v>956534.16</v>
      </c>
    </row>
    <row r="177" spans="14:15" x14ac:dyDescent="0.3">
      <c r="N177" s="8" t="s">
        <v>214</v>
      </c>
      <c r="O177">
        <f t="shared" si="7"/>
        <v>566096.65</v>
      </c>
    </row>
    <row r="178" spans="14:15" x14ac:dyDescent="0.3">
      <c r="N178" s="6" t="s">
        <v>215</v>
      </c>
      <c r="O178">
        <f t="shared" si="7"/>
        <v>4359359.83</v>
      </c>
    </row>
    <row r="179" spans="14:15" x14ac:dyDescent="0.3">
      <c r="N179" s="8" t="s">
        <v>216</v>
      </c>
      <c r="O179">
        <f t="shared" si="7"/>
        <v>7331133.9200000009</v>
      </c>
    </row>
    <row r="180" spans="14:15" x14ac:dyDescent="0.3">
      <c r="N180" s="6" t="s">
        <v>217</v>
      </c>
      <c r="O180">
        <f t="shared" si="7"/>
        <v>882189.76</v>
      </c>
    </row>
    <row r="181" spans="14:15" x14ac:dyDescent="0.3">
      <c r="N181" s="8" t="s">
        <v>218</v>
      </c>
      <c r="O181">
        <f t="shared" si="7"/>
        <v>3472696.83</v>
      </c>
    </row>
    <row r="182" spans="14:15" x14ac:dyDescent="0.3">
      <c r="N182" s="8" t="s">
        <v>219</v>
      </c>
      <c r="O182">
        <f t="shared" si="7"/>
        <v>943721.70000000007</v>
      </c>
    </row>
    <row r="183" spans="14:15" x14ac:dyDescent="0.3">
      <c r="N183" s="6" t="s">
        <v>220</v>
      </c>
      <c r="O183">
        <f t="shared" si="7"/>
        <v>6793129.5099999998</v>
      </c>
    </row>
    <row r="184" spans="14:15" x14ac:dyDescent="0.3">
      <c r="N184" s="6" t="s">
        <v>221</v>
      </c>
      <c r="O184">
        <f t="shared" si="7"/>
        <v>1954116.2</v>
      </c>
    </row>
    <row r="185" spans="14:15" x14ac:dyDescent="0.3">
      <c r="N185" s="6" t="s">
        <v>222</v>
      </c>
      <c r="O185">
        <f t="shared" si="7"/>
        <v>1009016.03</v>
      </c>
    </row>
    <row r="186" spans="14:15" x14ac:dyDescent="0.3">
      <c r="N186" s="8" t="s">
        <v>223</v>
      </c>
      <c r="O186">
        <f t="shared" si="7"/>
        <v>1898327.32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4E84E-399F-499A-A9EF-632EC7CF9B1E}">
  <dimension ref="C2:P190"/>
  <sheetViews>
    <sheetView workbookViewId="0">
      <selection activeCell="J7" sqref="J7"/>
    </sheetView>
  </sheetViews>
  <sheetFormatPr defaultRowHeight="14.4" x14ac:dyDescent="0.3"/>
  <cols>
    <col min="4" max="4" width="19.77734375" customWidth="1"/>
    <col min="5" max="5" width="15.33203125" bestFit="1" customWidth="1"/>
    <col min="9" max="9" width="29.21875" customWidth="1"/>
    <col min="10" max="10" width="11" bestFit="1" customWidth="1"/>
    <col min="16" max="16" width="11" bestFit="1" customWidth="1"/>
  </cols>
  <sheetData>
    <row r="2" spans="3:16" x14ac:dyDescent="0.3">
      <c r="I2" s="12" t="s">
        <v>0</v>
      </c>
      <c r="J2" s="12" t="s">
        <v>253</v>
      </c>
      <c r="L2" s="12" t="s">
        <v>1</v>
      </c>
      <c r="M2" s="12" t="s">
        <v>253</v>
      </c>
      <c r="O2" s="12" t="s">
        <v>247</v>
      </c>
      <c r="P2" s="12" t="s">
        <v>253</v>
      </c>
    </row>
    <row r="3" spans="3:16" x14ac:dyDescent="0.3">
      <c r="D3" s="12" t="s">
        <v>254</v>
      </c>
      <c r="I3" s="5" t="s">
        <v>14</v>
      </c>
      <c r="J3">
        <f t="shared" ref="J3:J10" si="0">SUMIFS(Total_Profit,Region,I3)</f>
        <v>51056993.340000018</v>
      </c>
      <c r="L3" s="6" t="s">
        <v>15</v>
      </c>
      <c r="M3">
        <f t="shared" ref="M3:M34" si="1">SUMIFS(Total_Profit,Country,L3)</f>
        <v>2379866.98</v>
      </c>
      <c r="O3" s="13">
        <v>2014</v>
      </c>
      <c r="P3">
        <f t="shared" ref="P3:P11" si="2">SUMIFS(Total_Profit,Order_Year,O3)</f>
        <v>58053499.200000003</v>
      </c>
    </row>
    <row r="4" spans="3:16" x14ac:dyDescent="0.3">
      <c r="C4">
        <v>1</v>
      </c>
      <c r="D4" s="12" t="s">
        <v>11</v>
      </c>
      <c r="E4" s="15">
        <f>SUM(Total_Profit)</f>
        <v>391202611.56000012</v>
      </c>
      <c r="I4" s="7" t="s">
        <v>19</v>
      </c>
      <c r="J4">
        <f t="shared" si="0"/>
        <v>7708059.2699999996</v>
      </c>
      <c r="L4" s="8" t="s">
        <v>20</v>
      </c>
      <c r="M4">
        <f t="shared" si="1"/>
        <v>493905.76999999996</v>
      </c>
      <c r="O4" s="14">
        <v>2011</v>
      </c>
      <c r="P4">
        <f t="shared" si="2"/>
        <v>43634278.430000007</v>
      </c>
    </row>
    <row r="5" spans="3:16" x14ac:dyDescent="0.3">
      <c r="C5">
        <v>2</v>
      </c>
      <c r="D5" s="12" t="s">
        <v>248</v>
      </c>
      <c r="E5" s="15">
        <f>MAX(J3:J10)</f>
        <v>106771968.45000011</v>
      </c>
      <c r="F5" t="str">
        <f>INDEX(I3:I10,MATCH(E5,J3:J10,0))</f>
        <v>Europe</v>
      </c>
      <c r="I5" s="5" t="s">
        <v>14</v>
      </c>
      <c r="J5">
        <f t="shared" si="0"/>
        <v>51056993.340000018</v>
      </c>
      <c r="L5" s="6" t="s">
        <v>15</v>
      </c>
      <c r="M5">
        <f t="shared" si="1"/>
        <v>2379866.98</v>
      </c>
      <c r="O5" s="13">
        <v>2016</v>
      </c>
      <c r="P5">
        <f t="shared" si="2"/>
        <v>50272789.24000001</v>
      </c>
    </row>
    <row r="6" spans="3:16" x14ac:dyDescent="0.3">
      <c r="C6">
        <v>3</v>
      </c>
      <c r="D6" s="12" t="s">
        <v>249</v>
      </c>
      <c r="E6" s="15">
        <f>MAX(M3:M188)</f>
        <v>7351820.8300000001</v>
      </c>
      <c r="F6" t="str">
        <f>INDEX(L3:L188,MATCH(E6,M3:M188,0))</f>
        <v>Cuba</v>
      </c>
      <c r="I6" s="7" t="s">
        <v>25</v>
      </c>
      <c r="J6">
        <f t="shared" si="0"/>
        <v>50799399.100000024</v>
      </c>
      <c r="L6" s="8" t="s">
        <v>26</v>
      </c>
      <c r="M6">
        <f t="shared" si="1"/>
        <v>3890904.44</v>
      </c>
      <c r="O6" s="14">
        <v>2010</v>
      </c>
      <c r="P6">
        <f t="shared" si="2"/>
        <v>52929570.299999997</v>
      </c>
    </row>
    <row r="7" spans="3:16" x14ac:dyDescent="0.3">
      <c r="C7">
        <v>4</v>
      </c>
      <c r="D7" s="12" t="s">
        <v>250</v>
      </c>
      <c r="E7" s="15">
        <f>MAX(P3:P11)</f>
        <v>58053499.200000003</v>
      </c>
      <c r="F7">
        <f>INDEX(O3:O11,MATCH(E7,P3:P11,0))</f>
        <v>2014</v>
      </c>
      <c r="I7" s="5" t="s">
        <v>28</v>
      </c>
      <c r="J7">
        <f t="shared" si="0"/>
        <v>101650992.46000007</v>
      </c>
      <c r="L7" s="6" t="s">
        <v>29</v>
      </c>
      <c r="M7">
        <f t="shared" si="1"/>
        <v>2947612.6799999997</v>
      </c>
      <c r="O7" s="14">
        <v>2014</v>
      </c>
      <c r="P7">
        <f t="shared" si="2"/>
        <v>58053499.200000003</v>
      </c>
    </row>
    <row r="8" spans="3:16" x14ac:dyDescent="0.3">
      <c r="C8">
        <v>5</v>
      </c>
      <c r="D8" s="12" t="s">
        <v>251</v>
      </c>
      <c r="E8" s="15">
        <f>MAX(J20:J31)</f>
        <v>74081138.640000015</v>
      </c>
      <c r="F8" t="str">
        <f>INDEX(I20:I31,MATCH(E8,J20:J31,0))</f>
        <v>Cosmetics</v>
      </c>
      <c r="I8" s="7" t="s">
        <v>32</v>
      </c>
      <c r="J8">
        <f t="shared" si="0"/>
        <v>106771968.45000011</v>
      </c>
      <c r="L8" s="8" t="s">
        <v>33</v>
      </c>
      <c r="M8">
        <f t="shared" si="1"/>
        <v>1827634.7</v>
      </c>
      <c r="O8" s="13">
        <v>2015</v>
      </c>
      <c r="P8">
        <f t="shared" si="2"/>
        <v>52924833.559999995</v>
      </c>
    </row>
    <row r="9" spans="3:16" x14ac:dyDescent="0.3">
      <c r="I9" s="5" t="s">
        <v>37</v>
      </c>
      <c r="J9">
        <f t="shared" si="0"/>
        <v>41336778.209999993</v>
      </c>
      <c r="L9" s="6" t="s">
        <v>34</v>
      </c>
      <c r="M9">
        <f t="shared" si="1"/>
        <v>589772.52</v>
      </c>
      <c r="O9" s="14">
        <v>2012</v>
      </c>
      <c r="P9">
        <f t="shared" si="2"/>
        <v>50500113.850000016</v>
      </c>
    </row>
    <row r="10" spans="3:16" x14ac:dyDescent="0.3">
      <c r="I10" s="7" t="s">
        <v>39</v>
      </c>
      <c r="J10">
        <f t="shared" si="0"/>
        <v>31878420.730000004</v>
      </c>
      <c r="L10" s="8" t="s">
        <v>35</v>
      </c>
      <c r="M10">
        <f t="shared" si="1"/>
        <v>1454715.8</v>
      </c>
      <c r="O10" s="14">
        <v>2013</v>
      </c>
      <c r="P10">
        <f t="shared" si="2"/>
        <v>53775795.829999991</v>
      </c>
    </row>
    <row r="11" spans="3:16" x14ac:dyDescent="0.3">
      <c r="L11" s="6" t="s">
        <v>38</v>
      </c>
      <c r="M11">
        <f t="shared" si="1"/>
        <v>282944</v>
      </c>
      <c r="O11" s="14">
        <v>2017</v>
      </c>
      <c r="P11">
        <f t="shared" si="2"/>
        <v>29111731.150000002</v>
      </c>
    </row>
    <row r="12" spans="3:16" x14ac:dyDescent="0.3">
      <c r="L12" s="8" t="s">
        <v>40</v>
      </c>
      <c r="M12">
        <f t="shared" si="1"/>
        <v>2234745.0499999998</v>
      </c>
    </row>
    <row r="13" spans="3:16" x14ac:dyDescent="0.3">
      <c r="L13" s="6" t="s">
        <v>41</v>
      </c>
      <c r="M13">
        <f t="shared" si="1"/>
        <v>797010.01</v>
      </c>
    </row>
    <row r="14" spans="3:16" x14ac:dyDescent="0.3">
      <c r="L14" s="6" t="s">
        <v>43</v>
      </c>
      <c r="M14">
        <f t="shared" si="1"/>
        <v>1941327.2499999998</v>
      </c>
    </row>
    <row r="15" spans="3:16" x14ac:dyDescent="0.3">
      <c r="L15" s="8" t="s">
        <v>45</v>
      </c>
      <c r="M15">
        <f t="shared" si="1"/>
        <v>3260863.69</v>
      </c>
    </row>
    <row r="16" spans="3:16" x14ac:dyDescent="0.3">
      <c r="L16" s="6" t="s">
        <v>46</v>
      </c>
      <c r="M16">
        <f t="shared" si="1"/>
        <v>3059713.8299999996</v>
      </c>
    </row>
    <row r="17" spans="9:13" x14ac:dyDescent="0.3">
      <c r="L17" s="6" t="s">
        <v>48</v>
      </c>
      <c r="M17">
        <f t="shared" si="1"/>
        <v>1976235.35</v>
      </c>
    </row>
    <row r="18" spans="9:13" x14ac:dyDescent="0.3">
      <c r="L18" s="8" t="s">
        <v>50</v>
      </c>
      <c r="M18">
        <f t="shared" si="1"/>
        <v>3386295.21</v>
      </c>
    </row>
    <row r="19" spans="9:13" x14ac:dyDescent="0.3">
      <c r="I19" s="12" t="s">
        <v>244</v>
      </c>
      <c r="J19" s="12" t="s">
        <v>253</v>
      </c>
      <c r="L19" s="6" t="s">
        <v>52</v>
      </c>
      <c r="M19">
        <f t="shared" si="1"/>
        <v>1395524.45</v>
      </c>
    </row>
    <row r="20" spans="9:13" x14ac:dyDescent="0.3">
      <c r="I20" s="6" t="s">
        <v>16</v>
      </c>
      <c r="J20">
        <f t="shared" ref="J20:J31" si="3">SUMIFS(Total_Profit,Item_Type,I20)</f>
        <v>74081138.640000015</v>
      </c>
      <c r="L20" s="8" t="s">
        <v>53</v>
      </c>
      <c r="M20">
        <f t="shared" si="1"/>
        <v>2237729.2999999998</v>
      </c>
    </row>
    <row r="21" spans="9:13" x14ac:dyDescent="0.3">
      <c r="I21" s="8" t="s">
        <v>21</v>
      </c>
      <c r="J21">
        <f t="shared" si="3"/>
        <v>29751653.879999992</v>
      </c>
      <c r="L21" s="6" t="s">
        <v>54</v>
      </c>
      <c r="M21">
        <f t="shared" si="1"/>
        <v>147867.28</v>
      </c>
    </row>
    <row r="22" spans="9:13" x14ac:dyDescent="0.3">
      <c r="I22" s="6" t="s">
        <v>23</v>
      </c>
      <c r="J22">
        <f t="shared" si="3"/>
        <v>41854201.479999997</v>
      </c>
      <c r="L22" s="8" t="s">
        <v>55</v>
      </c>
      <c r="M22">
        <f t="shared" si="1"/>
        <v>2381131.84</v>
      </c>
    </row>
    <row r="23" spans="9:13" x14ac:dyDescent="0.3">
      <c r="I23" s="8" t="s">
        <v>27</v>
      </c>
      <c r="J23">
        <f t="shared" si="3"/>
        <v>34350683.910000011</v>
      </c>
      <c r="L23" s="6" t="s">
        <v>56</v>
      </c>
      <c r="M23">
        <f t="shared" si="1"/>
        <v>2235989.2400000002</v>
      </c>
    </row>
    <row r="24" spans="9:13" x14ac:dyDescent="0.3">
      <c r="I24" s="6" t="s">
        <v>30</v>
      </c>
      <c r="J24">
        <f t="shared" si="3"/>
        <v>855851.24999999988</v>
      </c>
      <c r="L24" s="8" t="s">
        <v>58</v>
      </c>
      <c r="M24">
        <f t="shared" si="1"/>
        <v>2606368.89</v>
      </c>
    </row>
    <row r="25" spans="9:13" x14ac:dyDescent="0.3">
      <c r="I25" s="8" t="s">
        <v>36</v>
      </c>
      <c r="J25">
        <f t="shared" si="3"/>
        <v>27759291.839999992</v>
      </c>
      <c r="L25" s="6" t="s">
        <v>59</v>
      </c>
      <c r="M25">
        <f t="shared" si="1"/>
        <v>637350.52</v>
      </c>
    </row>
    <row r="26" spans="9:13" x14ac:dyDescent="0.3">
      <c r="I26" s="8" t="s">
        <v>42</v>
      </c>
      <c r="J26">
        <f t="shared" si="3"/>
        <v>21788240.159999996</v>
      </c>
      <c r="L26" s="8" t="s">
        <v>61</v>
      </c>
      <c r="M26">
        <f t="shared" si="1"/>
        <v>2048477.15</v>
      </c>
    </row>
    <row r="27" spans="9:13" x14ac:dyDescent="0.3">
      <c r="I27" s="6" t="s">
        <v>44</v>
      </c>
      <c r="J27">
        <f t="shared" si="3"/>
        <v>61484504.159999996</v>
      </c>
      <c r="L27" s="6" t="s">
        <v>62</v>
      </c>
      <c r="M27">
        <f t="shared" si="1"/>
        <v>2734904.5700000003</v>
      </c>
    </row>
    <row r="28" spans="9:13" x14ac:dyDescent="0.3">
      <c r="I28" s="6" t="s">
        <v>49</v>
      </c>
      <c r="J28">
        <f t="shared" si="3"/>
        <v>56115852.5</v>
      </c>
      <c r="L28" s="8" t="s">
        <v>63</v>
      </c>
      <c r="M28">
        <f t="shared" si="1"/>
        <v>2001807.98</v>
      </c>
    </row>
    <row r="29" spans="9:13" x14ac:dyDescent="0.3">
      <c r="I29" s="8" t="s">
        <v>51</v>
      </c>
      <c r="J29">
        <f t="shared" si="3"/>
        <v>7906812.2999999989</v>
      </c>
      <c r="L29" s="6" t="s">
        <v>64</v>
      </c>
      <c r="M29">
        <f t="shared" si="1"/>
        <v>1952198.49</v>
      </c>
    </row>
    <row r="30" spans="9:13" x14ac:dyDescent="0.3">
      <c r="I30" s="6" t="s">
        <v>57</v>
      </c>
      <c r="J30">
        <f t="shared" si="3"/>
        <v>11921643.439999996</v>
      </c>
      <c r="L30" s="8" t="s">
        <v>65</v>
      </c>
      <c r="M30">
        <f t="shared" si="1"/>
        <v>2114164</v>
      </c>
    </row>
    <row r="31" spans="9:13" x14ac:dyDescent="0.3">
      <c r="I31" s="6" t="s">
        <v>60</v>
      </c>
      <c r="J31">
        <f t="shared" si="3"/>
        <v>23332738.000000004</v>
      </c>
      <c r="L31" s="6" t="s">
        <v>66</v>
      </c>
      <c r="M31">
        <f t="shared" si="1"/>
        <v>3174509.5</v>
      </c>
    </row>
    <row r="32" spans="9:13" x14ac:dyDescent="0.3">
      <c r="L32" s="8" t="s">
        <v>67</v>
      </c>
      <c r="M32">
        <f t="shared" si="1"/>
        <v>1482904.5699999998</v>
      </c>
    </row>
    <row r="33" spans="12:13" x14ac:dyDescent="0.3">
      <c r="L33" s="6" t="s">
        <v>68</v>
      </c>
      <c r="M33">
        <f t="shared" si="1"/>
        <v>3965705.6799999997</v>
      </c>
    </row>
    <row r="34" spans="12:13" x14ac:dyDescent="0.3">
      <c r="L34" s="8" t="s">
        <v>69</v>
      </c>
      <c r="M34">
        <f t="shared" si="1"/>
        <v>3801279.29</v>
      </c>
    </row>
    <row r="35" spans="12:13" x14ac:dyDescent="0.3">
      <c r="L35" s="6" t="s">
        <v>70</v>
      </c>
      <c r="M35">
        <f t="shared" ref="M35:M66" si="4">SUMIFS(Total_Profit,Country,L35)</f>
        <v>2598300.8400000003</v>
      </c>
    </row>
    <row r="36" spans="12:13" x14ac:dyDescent="0.3">
      <c r="L36" s="6" t="s">
        <v>71</v>
      </c>
      <c r="M36">
        <f t="shared" si="4"/>
        <v>3202101.61</v>
      </c>
    </row>
    <row r="37" spans="12:13" x14ac:dyDescent="0.3">
      <c r="L37" s="8" t="s">
        <v>72</v>
      </c>
      <c r="M37">
        <f t="shared" si="4"/>
        <v>5338519.4800000004</v>
      </c>
    </row>
    <row r="38" spans="12:13" x14ac:dyDescent="0.3">
      <c r="L38" s="8" t="s">
        <v>73</v>
      </c>
      <c r="M38">
        <f t="shared" si="4"/>
        <v>720450.22</v>
      </c>
    </row>
    <row r="39" spans="12:13" x14ac:dyDescent="0.3">
      <c r="L39" s="6" t="s">
        <v>74</v>
      </c>
      <c r="M39">
        <f t="shared" si="4"/>
        <v>667700.4</v>
      </c>
    </row>
    <row r="40" spans="12:13" x14ac:dyDescent="0.3">
      <c r="L40" s="8" t="s">
        <v>75</v>
      </c>
      <c r="M40">
        <f t="shared" si="4"/>
        <v>2788442.1500000004</v>
      </c>
    </row>
    <row r="41" spans="12:13" x14ac:dyDescent="0.3">
      <c r="L41" s="6" t="s">
        <v>76</v>
      </c>
      <c r="M41">
        <f t="shared" si="4"/>
        <v>4563264.0600000005</v>
      </c>
    </row>
    <row r="42" spans="12:13" x14ac:dyDescent="0.3">
      <c r="L42" s="8" t="s">
        <v>77</v>
      </c>
      <c r="M42">
        <f t="shared" si="4"/>
        <v>2713439.3</v>
      </c>
    </row>
    <row r="43" spans="12:13" x14ac:dyDescent="0.3">
      <c r="L43" s="6" t="s">
        <v>78</v>
      </c>
      <c r="M43">
        <f t="shared" si="4"/>
        <v>2437560.48</v>
      </c>
    </row>
    <row r="44" spans="12:13" x14ac:dyDescent="0.3">
      <c r="L44" s="8" t="s">
        <v>79</v>
      </c>
      <c r="M44">
        <f t="shared" si="4"/>
        <v>337729.62000000005</v>
      </c>
    </row>
    <row r="45" spans="12:13" x14ac:dyDescent="0.3">
      <c r="L45" s="6" t="s">
        <v>80</v>
      </c>
      <c r="M45">
        <f t="shared" si="4"/>
        <v>1552713.6700000002</v>
      </c>
    </row>
    <row r="46" spans="12:13" x14ac:dyDescent="0.3">
      <c r="L46" s="8" t="s">
        <v>81</v>
      </c>
      <c r="M46">
        <f t="shared" si="4"/>
        <v>4715338.84</v>
      </c>
    </row>
    <row r="47" spans="12:13" x14ac:dyDescent="0.3">
      <c r="L47" s="6" t="s">
        <v>82</v>
      </c>
      <c r="M47">
        <f t="shared" si="4"/>
        <v>2449016.4699999997</v>
      </c>
    </row>
    <row r="48" spans="12:13" x14ac:dyDescent="0.3">
      <c r="L48" s="8" t="s">
        <v>83</v>
      </c>
      <c r="M48">
        <f t="shared" si="4"/>
        <v>2455199.5699999998</v>
      </c>
    </row>
    <row r="49" spans="12:13" x14ac:dyDescent="0.3">
      <c r="L49" s="6" t="s">
        <v>84</v>
      </c>
      <c r="M49">
        <f t="shared" si="4"/>
        <v>1022269.6299999999</v>
      </c>
    </row>
    <row r="50" spans="12:13" x14ac:dyDescent="0.3">
      <c r="L50" s="6" t="s">
        <v>85</v>
      </c>
      <c r="M50">
        <f t="shared" si="4"/>
        <v>3793688.43</v>
      </c>
    </row>
    <row r="51" spans="12:13" x14ac:dyDescent="0.3">
      <c r="L51" s="8" t="s">
        <v>86</v>
      </c>
      <c r="M51">
        <f t="shared" si="4"/>
        <v>4103718.6499999994</v>
      </c>
    </row>
    <row r="52" spans="12:13" x14ac:dyDescent="0.3">
      <c r="L52" s="8" t="s">
        <v>87</v>
      </c>
      <c r="M52">
        <f t="shared" si="4"/>
        <v>1122371.6100000001</v>
      </c>
    </row>
    <row r="53" spans="12:13" x14ac:dyDescent="0.3">
      <c r="L53" s="6" t="s">
        <v>88</v>
      </c>
      <c r="M53">
        <f t="shared" si="4"/>
        <v>1792464.48</v>
      </c>
    </row>
    <row r="54" spans="12:13" x14ac:dyDescent="0.3">
      <c r="L54" s="8" t="s">
        <v>89</v>
      </c>
      <c r="M54">
        <f t="shared" si="4"/>
        <v>4118505.5699999994</v>
      </c>
    </row>
    <row r="55" spans="12:13" x14ac:dyDescent="0.3">
      <c r="L55" s="6" t="s">
        <v>90</v>
      </c>
      <c r="M55">
        <f t="shared" si="4"/>
        <v>2820003</v>
      </c>
    </row>
    <row r="56" spans="12:13" x14ac:dyDescent="0.3">
      <c r="L56" s="6" t="s">
        <v>91</v>
      </c>
      <c r="M56">
        <f t="shared" si="4"/>
        <v>4038322.8000000003</v>
      </c>
    </row>
    <row r="57" spans="12:13" x14ac:dyDescent="0.3">
      <c r="L57" s="8" t="s">
        <v>92</v>
      </c>
      <c r="M57">
        <f t="shared" si="4"/>
        <v>3560441.46</v>
      </c>
    </row>
    <row r="58" spans="12:13" x14ac:dyDescent="0.3">
      <c r="L58" s="6" t="s">
        <v>93</v>
      </c>
      <c r="M58">
        <f t="shared" si="4"/>
        <v>2597259.7599999998</v>
      </c>
    </row>
    <row r="59" spans="12:13" x14ac:dyDescent="0.3">
      <c r="L59" s="8" t="s">
        <v>94</v>
      </c>
      <c r="M59">
        <f t="shared" si="4"/>
        <v>3724591.5500000003</v>
      </c>
    </row>
    <row r="60" spans="12:13" x14ac:dyDescent="0.3">
      <c r="L60" s="6" t="s">
        <v>95</v>
      </c>
      <c r="M60">
        <f t="shared" si="4"/>
        <v>1145424.8299999998</v>
      </c>
    </row>
    <row r="61" spans="12:13" x14ac:dyDescent="0.3">
      <c r="L61" s="8" t="s">
        <v>96</v>
      </c>
      <c r="M61">
        <f t="shared" si="4"/>
        <v>3888936.29</v>
      </c>
    </row>
    <row r="62" spans="12:13" x14ac:dyDescent="0.3">
      <c r="L62" s="6" t="s">
        <v>97</v>
      </c>
      <c r="M62">
        <f t="shared" si="4"/>
        <v>3515378.3800000008</v>
      </c>
    </row>
    <row r="63" spans="12:13" x14ac:dyDescent="0.3">
      <c r="L63" s="8" t="s">
        <v>98</v>
      </c>
      <c r="M63">
        <f t="shared" si="4"/>
        <v>1992893.4900000002</v>
      </c>
    </row>
    <row r="64" spans="12:13" x14ac:dyDescent="0.3">
      <c r="L64" s="6" t="s">
        <v>99</v>
      </c>
      <c r="M64">
        <f t="shared" si="4"/>
        <v>2388123.8600000003</v>
      </c>
    </row>
    <row r="65" spans="12:13" x14ac:dyDescent="0.3">
      <c r="L65" s="8" t="s">
        <v>100</v>
      </c>
      <c r="M65">
        <f t="shared" si="4"/>
        <v>2896828.53</v>
      </c>
    </row>
    <row r="66" spans="12:13" x14ac:dyDescent="0.3">
      <c r="L66" s="6" t="s">
        <v>101</v>
      </c>
      <c r="M66">
        <f t="shared" si="4"/>
        <v>1691664.6</v>
      </c>
    </row>
    <row r="67" spans="12:13" x14ac:dyDescent="0.3">
      <c r="L67" s="6" t="s">
        <v>102</v>
      </c>
      <c r="M67">
        <f t="shared" ref="M67:M98" si="5">SUMIFS(Total_Profit,Country,L67)</f>
        <v>629216.12</v>
      </c>
    </row>
    <row r="68" spans="12:13" x14ac:dyDescent="0.3">
      <c r="L68" s="8" t="s">
        <v>103</v>
      </c>
      <c r="M68">
        <f t="shared" si="5"/>
        <v>2354392.33</v>
      </c>
    </row>
    <row r="69" spans="12:13" x14ac:dyDescent="0.3">
      <c r="L69" s="6" t="s">
        <v>104</v>
      </c>
      <c r="M69">
        <f t="shared" si="5"/>
        <v>1205530.93</v>
      </c>
    </row>
    <row r="70" spans="12:13" x14ac:dyDescent="0.3">
      <c r="L70" s="8" t="s">
        <v>105</v>
      </c>
      <c r="M70">
        <f t="shared" si="5"/>
        <v>7351820.8300000001</v>
      </c>
    </row>
    <row r="71" spans="12:13" x14ac:dyDescent="0.3">
      <c r="L71" s="8" t="s">
        <v>106</v>
      </c>
      <c r="M71">
        <f t="shared" si="5"/>
        <v>4449412.25</v>
      </c>
    </row>
    <row r="72" spans="12:13" x14ac:dyDescent="0.3">
      <c r="L72" s="6" t="s">
        <v>107</v>
      </c>
      <c r="M72">
        <f t="shared" si="5"/>
        <v>932948.45</v>
      </c>
    </row>
    <row r="73" spans="12:13" x14ac:dyDescent="0.3">
      <c r="L73" s="8" t="s">
        <v>108</v>
      </c>
      <c r="M73">
        <f t="shared" si="5"/>
        <v>886526.99999999988</v>
      </c>
    </row>
    <row r="74" spans="12:13" x14ac:dyDescent="0.3">
      <c r="L74" s="6" t="s">
        <v>109</v>
      </c>
      <c r="M74">
        <f t="shared" si="5"/>
        <v>2346085.0099999998</v>
      </c>
    </row>
    <row r="75" spans="12:13" x14ac:dyDescent="0.3">
      <c r="L75" s="8" t="s">
        <v>110</v>
      </c>
      <c r="M75">
        <f t="shared" si="5"/>
        <v>1626902.92</v>
      </c>
    </row>
    <row r="76" spans="12:13" x14ac:dyDescent="0.3">
      <c r="L76" s="6" t="s">
        <v>111</v>
      </c>
      <c r="M76">
        <f t="shared" si="5"/>
        <v>1365407.1</v>
      </c>
    </row>
    <row r="77" spans="12:13" x14ac:dyDescent="0.3">
      <c r="L77" s="8" t="s">
        <v>112</v>
      </c>
      <c r="M77">
        <f t="shared" si="5"/>
        <v>1861222.2</v>
      </c>
    </row>
    <row r="78" spans="12:13" x14ac:dyDescent="0.3">
      <c r="L78" s="6" t="s">
        <v>113</v>
      </c>
      <c r="M78">
        <f t="shared" si="5"/>
        <v>2230754.2600000002</v>
      </c>
    </row>
    <row r="79" spans="12:13" x14ac:dyDescent="0.3">
      <c r="L79" s="8" t="s">
        <v>114</v>
      </c>
      <c r="M79">
        <f t="shared" si="5"/>
        <v>2426794.88</v>
      </c>
    </row>
    <row r="80" spans="12:13" x14ac:dyDescent="0.3">
      <c r="L80" s="8" t="s">
        <v>115</v>
      </c>
      <c r="M80">
        <f t="shared" si="5"/>
        <v>3282798.84</v>
      </c>
    </row>
    <row r="81" spans="12:13" x14ac:dyDescent="0.3">
      <c r="L81" s="6" t="s">
        <v>116</v>
      </c>
      <c r="M81">
        <f t="shared" si="5"/>
        <v>1923118.83</v>
      </c>
    </row>
    <row r="82" spans="12:13" x14ac:dyDescent="0.3">
      <c r="L82" s="8" t="s">
        <v>117</v>
      </c>
      <c r="M82">
        <f t="shared" si="5"/>
        <v>3643128.93</v>
      </c>
    </row>
    <row r="83" spans="12:13" x14ac:dyDescent="0.3">
      <c r="L83" s="6" t="s">
        <v>118</v>
      </c>
      <c r="M83">
        <f t="shared" si="5"/>
        <v>1112204.8</v>
      </c>
    </row>
    <row r="84" spans="12:13" x14ac:dyDescent="0.3">
      <c r="L84" s="8" t="s">
        <v>119</v>
      </c>
      <c r="M84">
        <f t="shared" si="5"/>
        <v>2971471.99</v>
      </c>
    </row>
    <row r="85" spans="12:13" x14ac:dyDescent="0.3">
      <c r="L85" s="8" t="s">
        <v>120</v>
      </c>
      <c r="M85">
        <f t="shared" si="5"/>
        <v>1979145.03</v>
      </c>
    </row>
    <row r="86" spans="12:13" x14ac:dyDescent="0.3">
      <c r="L86" s="8" t="s">
        <v>121</v>
      </c>
      <c r="M86">
        <f t="shared" si="5"/>
        <v>1683117.7200000002</v>
      </c>
    </row>
    <row r="87" spans="12:13" x14ac:dyDescent="0.3">
      <c r="L87" s="6" t="s">
        <v>122</v>
      </c>
      <c r="M87">
        <f t="shared" si="5"/>
        <v>1629774.33</v>
      </c>
    </row>
    <row r="88" spans="12:13" x14ac:dyDescent="0.3">
      <c r="L88" s="8" t="s">
        <v>123</v>
      </c>
      <c r="M88">
        <f t="shared" si="5"/>
        <v>3466171.5999999996</v>
      </c>
    </row>
    <row r="89" spans="12:13" x14ac:dyDescent="0.3">
      <c r="L89" s="6" t="s">
        <v>124</v>
      </c>
      <c r="M89">
        <f t="shared" si="5"/>
        <v>878761.87000000011</v>
      </c>
    </row>
    <row r="90" spans="12:13" x14ac:dyDescent="0.3">
      <c r="L90" s="8" t="s">
        <v>125</v>
      </c>
      <c r="M90">
        <f t="shared" si="5"/>
        <v>1313724.19</v>
      </c>
    </row>
    <row r="91" spans="12:13" x14ac:dyDescent="0.3">
      <c r="L91" s="6" t="s">
        <v>126</v>
      </c>
      <c r="M91">
        <f t="shared" si="5"/>
        <v>2963126.4399999995</v>
      </c>
    </row>
    <row r="92" spans="12:13" x14ac:dyDescent="0.3">
      <c r="L92" s="6" t="s">
        <v>127</v>
      </c>
      <c r="M92">
        <f t="shared" si="5"/>
        <v>2949715.94</v>
      </c>
    </row>
    <row r="93" spans="12:13" x14ac:dyDescent="0.3">
      <c r="L93" s="6" t="s">
        <v>128</v>
      </c>
      <c r="M93">
        <f t="shared" si="5"/>
        <v>3143068.3399999994</v>
      </c>
    </row>
    <row r="94" spans="12:13" x14ac:dyDescent="0.3">
      <c r="L94" s="6" t="s">
        <v>129</v>
      </c>
      <c r="M94">
        <f t="shared" si="5"/>
        <v>4736567.1399999997</v>
      </c>
    </row>
    <row r="95" spans="12:13" x14ac:dyDescent="0.3">
      <c r="L95" s="6" t="s">
        <v>130</v>
      </c>
      <c r="M95">
        <f t="shared" si="5"/>
        <v>2105226.4699999997</v>
      </c>
    </row>
    <row r="96" spans="12:13" x14ac:dyDescent="0.3">
      <c r="L96" s="8" t="s">
        <v>131</v>
      </c>
      <c r="M96">
        <f t="shared" si="5"/>
        <v>595624.61</v>
      </c>
    </row>
    <row r="97" spans="12:13" x14ac:dyDescent="0.3">
      <c r="L97" s="8" t="s">
        <v>132</v>
      </c>
      <c r="M97">
        <f t="shared" si="5"/>
        <v>3906656.29</v>
      </c>
    </row>
    <row r="98" spans="12:13" x14ac:dyDescent="0.3">
      <c r="L98" s="8" t="s">
        <v>133</v>
      </c>
      <c r="M98">
        <f t="shared" si="5"/>
        <v>3328726.57</v>
      </c>
    </row>
    <row r="99" spans="12:13" x14ac:dyDescent="0.3">
      <c r="L99" s="6" t="s">
        <v>134</v>
      </c>
      <c r="M99">
        <f t="shared" ref="M99:M130" si="6">SUMIFS(Total_Profit,Country,L99)</f>
        <v>2120982.96</v>
      </c>
    </row>
    <row r="100" spans="12:13" x14ac:dyDescent="0.3">
      <c r="L100" s="6" t="s">
        <v>135</v>
      </c>
      <c r="M100">
        <f t="shared" si="6"/>
        <v>1543572.9100000001</v>
      </c>
    </row>
    <row r="101" spans="12:13" x14ac:dyDescent="0.3">
      <c r="L101" s="6" t="s">
        <v>136</v>
      </c>
      <c r="M101">
        <f t="shared" si="6"/>
        <v>2649519.2299999995</v>
      </c>
    </row>
    <row r="102" spans="12:13" x14ac:dyDescent="0.3">
      <c r="L102" s="8" t="s">
        <v>137</v>
      </c>
      <c r="M102">
        <f t="shared" si="6"/>
        <v>1753556.87</v>
      </c>
    </row>
    <row r="103" spans="12:13" x14ac:dyDescent="0.3">
      <c r="L103" s="6" t="s">
        <v>138</v>
      </c>
      <c r="M103">
        <f t="shared" si="6"/>
        <v>2281168.0900000003</v>
      </c>
    </row>
    <row r="104" spans="12:13" x14ac:dyDescent="0.3">
      <c r="L104" s="8" t="s">
        <v>139</v>
      </c>
      <c r="M104">
        <f t="shared" si="6"/>
        <v>1099876.5999999999</v>
      </c>
    </row>
    <row r="105" spans="12:13" x14ac:dyDescent="0.3">
      <c r="L105" s="8" t="s">
        <v>140</v>
      </c>
      <c r="M105">
        <f t="shared" si="6"/>
        <v>500649.79</v>
      </c>
    </row>
    <row r="106" spans="12:13" x14ac:dyDescent="0.3">
      <c r="L106" s="6" t="s">
        <v>141</v>
      </c>
      <c r="M106">
        <f t="shared" si="6"/>
        <v>2198682.58</v>
      </c>
    </row>
    <row r="107" spans="12:13" x14ac:dyDescent="0.3">
      <c r="L107" s="8" t="s">
        <v>142</v>
      </c>
      <c r="M107">
        <f t="shared" si="6"/>
        <v>1005205.72</v>
      </c>
    </row>
    <row r="108" spans="12:13" x14ac:dyDescent="0.3">
      <c r="L108" s="8" t="s">
        <v>143</v>
      </c>
      <c r="M108">
        <f t="shared" si="6"/>
        <v>34407.360000000001</v>
      </c>
    </row>
    <row r="109" spans="12:13" x14ac:dyDescent="0.3">
      <c r="L109" s="8" t="s">
        <v>144</v>
      </c>
      <c r="M109">
        <f t="shared" si="6"/>
        <v>3282827.5400000005</v>
      </c>
    </row>
    <row r="110" spans="12:13" x14ac:dyDescent="0.3">
      <c r="L110" s="6" t="s">
        <v>145</v>
      </c>
      <c r="M110">
        <f t="shared" si="6"/>
        <v>2144238.75</v>
      </c>
    </row>
    <row r="111" spans="12:13" x14ac:dyDescent="0.3">
      <c r="L111" s="8" t="s">
        <v>146</v>
      </c>
      <c r="M111">
        <f t="shared" si="6"/>
        <v>2711929.22</v>
      </c>
    </row>
    <row r="112" spans="12:13" x14ac:dyDescent="0.3">
      <c r="L112" s="8" t="s">
        <v>147</v>
      </c>
      <c r="M112">
        <f t="shared" si="6"/>
        <v>1240198.6299999999</v>
      </c>
    </row>
    <row r="113" spans="12:13" x14ac:dyDescent="0.3">
      <c r="L113" s="8" t="s">
        <v>148</v>
      </c>
      <c r="M113">
        <f t="shared" si="6"/>
        <v>2645558.19</v>
      </c>
    </row>
    <row r="114" spans="12:13" x14ac:dyDescent="0.3">
      <c r="L114" s="6" t="s">
        <v>149</v>
      </c>
      <c r="M114">
        <f t="shared" si="6"/>
        <v>3355698.6300000004</v>
      </c>
    </row>
    <row r="115" spans="12:13" x14ac:dyDescent="0.3">
      <c r="L115" s="8" t="s">
        <v>150</v>
      </c>
      <c r="M115">
        <f t="shared" si="6"/>
        <v>2887308.06</v>
      </c>
    </row>
    <row r="116" spans="12:13" x14ac:dyDescent="0.3">
      <c r="L116" s="6" t="s">
        <v>151</v>
      </c>
      <c r="M116">
        <f t="shared" si="6"/>
        <v>1201089.03</v>
      </c>
    </row>
    <row r="117" spans="12:13" x14ac:dyDescent="0.3">
      <c r="L117" s="8" t="s">
        <v>152</v>
      </c>
      <c r="M117">
        <f t="shared" si="6"/>
        <v>931029.76</v>
      </c>
    </row>
    <row r="118" spans="12:13" x14ac:dyDescent="0.3">
      <c r="L118" s="6" t="s">
        <v>153</v>
      </c>
      <c r="M118">
        <f t="shared" si="6"/>
        <v>784072.25</v>
      </c>
    </row>
    <row r="119" spans="12:13" x14ac:dyDescent="0.3">
      <c r="L119" s="8" t="s">
        <v>154</v>
      </c>
      <c r="M119">
        <f t="shared" si="6"/>
        <v>1956795.3900000001</v>
      </c>
    </row>
    <row r="120" spans="12:13" x14ac:dyDescent="0.3">
      <c r="L120" s="8" t="s">
        <v>155</v>
      </c>
      <c r="M120">
        <f t="shared" si="6"/>
        <v>1236888.31</v>
      </c>
    </row>
    <row r="121" spans="12:13" x14ac:dyDescent="0.3">
      <c r="L121" s="6" t="s">
        <v>156</v>
      </c>
      <c r="M121">
        <f t="shared" si="6"/>
        <v>1816923.8699999999</v>
      </c>
    </row>
    <row r="122" spans="12:13" x14ac:dyDescent="0.3">
      <c r="L122" s="6" t="s">
        <v>157</v>
      </c>
      <c r="M122">
        <f t="shared" si="6"/>
        <v>2004330.78</v>
      </c>
    </row>
    <row r="123" spans="12:13" x14ac:dyDescent="0.3">
      <c r="L123" s="8" t="s">
        <v>158</v>
      </c>
      <c r="M123">
        <f t="shared" si="6"/>
        <v>4652999.32</v>
      </c>
    </row>
    <row r="124" spans="12:13" x14ac:dyDescent="0.3">
      <c r="L124" s="8" t="s">
        <v>159</v>
      </c>
      <c r="M124">
        <f t="shared" si="6"/>
        <v>2508863.23</v>
      </c>
    </row>
    <row r="125" spans="12:13" x14ac:dyDescent="0.3">
      <c r="L125" s="6" t="s">
        <v>160</v>
      </c>
      <c r="M125">
        <f t="shared" si="6"/>
        <v>2143268.87</v>
      </c>
    </row>
    <row r="126" spans="12:13" x14ac:dyDescent="0.3">
      <c r="L126" s="8" t="s">
        <v>161</v>
      </c>
      <c r="M126">
        <f t="shared" si="6"/>
        <v>1941878.62</v>
      </c>
    </row>
    <row r="127" spans="12:13" x14ac:dyDescent="0.3">
      <c r="L127" s="8" t="s">
        <v>162</v>
      </c>
      <c r="M127">
        <f t="shared" si="6"/>
        <v>1553579.58</v>
      </c>
    </row>
    <row r="128" spans="12:13" x14ac:dyDescent="0.3">
      <c r="L128" s="6" t="s">
        <v>163</v>
      </c>
      <c r="M128">
        <f t="shared" si="6"/>
        <v>1425860.68</v>
      </c>
    </row>
    <row r="129" spans="12:13" x14ac:dyDescent="0.3">
      <c r="L129" s="8" t="s">
        <v>164</v>
      </c>
      <c r="M129">
        <f t="shared" si="6"/>
        <v>491017.69</v>
      </c>
    </row>
    <row r="130" spans="12:13" x14ac:dyDescent="0.3">
      <c r="L130" s="8" t="s">
        <v>165</v>
      </c>
      <c r="M130">
        <f t="shared" si="6"/>
        <v>2826301.67</v>
      </c>
    </row>
    <row r="131" spans="12:13" x14ac:dyDescent="0.3">
      <c r="L131" s="6" t="s">
        <v>166</v>
      </c>
      <c r="M131">
        <f t="shared" ref="M131:M162" si="7">SUMIFS(Total_Profit,Country,L131)</f>
        <v>6085514.2799999993</v>
      </c>
    </row>
    <row r="132" spans="12:13" x14ac:dyDescent="0.3">
      <c r="L132" s="6" t="s">
        <v>167</v>
      </c>
      <c r="M132">
        <f t="shared" si="7"/>
        <v>2129518.9200000004</v>
      </c>
    </row>
    <row r="133" spans="12:13" x14ac:dyDescent="0.3">
      <c r="L133" s="6" t="s">
        <v>168</v>
      </c>
      <c r="M133">
        <f t="shared" si="7"/>
        <v>2265165.0500000003</v>
      </c>
    </row>
    <row r="134" spans="12:13" x14ac:dyDescent="0.3">
      <c r="L134" s="6" t="s">
        <v>169</v>
      </c>
      <c r="M134">
        <f t="shared" si="7"/>
        <v>2874544.46</v>
      </c>
    </row>
    <row r="135" spans="12:13" x14ac:dyDescent="0.3">
      <c r="L135" s="6" t="s">
        <v>170</v>
      </c>
      <c r="M135">
        <f t="shared" si="7"/>
        <v>2300104.1800000002</v>
      </c>
    </row>
    <row r="136" spans="12:13" x14ac:dyDescent="0.3">
      <c r="L136" s="6" t="s">
        <v>171</v>
      </c>
      <c r="M136">
        <f t="shared" si="7"/>
        <v>2131465.71</v>
      </c>
    </row>
    <row r="137" spans="12:13" x14ac:dyDescent="0.3">
      <c r="L137" s="8" t="s">
        <v>172</v>
      </c>
      <c r="M137">
        <f t="shared" si="7"/>
        <v>2173348.6</v>
      </c>
    </row>
    <row r="138" spans="12:13" x14ac:dyDescent="0.3">
      <c r="L138" s="8" t="s">
        <v>173</v>
      </c>
      <c r="M138">
        <f t="shared" si="7"/>
        <v>2022225.33</v>
      </c>
    </row>
    <row r="139" spans="12:13" x14ac:dyDescent="0.3">
      <c r="L139" s="6" t="s">
        <v>174</v>
      </c>
      <c r="M139">
        <f t="shared" si="7"/>
        <v>1862851.6799999997</v>
      </c>
    </row>
    <row r="140" spans="12:13" x14ac:dyDescent="0.3">
      <c r="L140" s="6" t="s">
        <v>175</v>
      </c>
      <c r="M140">
        <f t="shared" si="7"/>
        <v>1129385.71</v>
      </c>
    </row>
    <row r="141" spans="12:13" x14ac:dyDescent="0.3">
      <c r="L141" s="8" t="s">
        <v>176</v>
      </c>
      <c r="M141">
        <f t="shared" si="7"/>
        <v>1533276.65</v>
      </c>
    </row>
    <row r="142" spans="12:13" x14ac:dyDescent="0.3">
      <c r="L142" s="6" t="s">
        <v>177</v>
      </c>
      <c r="M142">
        <f t="shared" si="7"/>
        <v>4479503</v>
      </c>
    </row>
    <row r="143" spans="12:13" x14ac:dyDescent="0.3">
      <c r="L143" s="8" t="s">
        <v>178</v>
      </c>
      <c r="M143">
        <f t="shared" si="7"/>
        <v>2307103.79</v>
      </c>
    </row>
    <row r="144" spans="12:13" x14ac:dyDescent="0.3">
      <c r="L144" s="8" t="s">
        <v>179</v>
      </c>
      <c r="M144">
        <f t="shared" si="7"/>
        <v>970244.28</v>
      </c>
    </row>
    <row r="145" spans="12:13" x14ac:dyDescent="0.3">
      <c r="L145" s="6" t="s">
        <v>180</v>
      </c>
      <c r="M145">
        <f t="shared" si="7"/>
        <v>2185782.5</v>
      </c>
    </row>
    <row r="146" spans="12:13" x14ac:dyDescent="0.3">
      <c r="L146" s="8" t="s">
        <v>181</v>
      </c>
      <c r="M146">
        <f t="shared" si="7"/>
        <v>1347710.5</v>
      </c>
    </row>
    <row r="147" spans="12:13" x14ac:dyDescent="0.3">
      <c r="L147" s="6" t="s">
        <v>182</v>
      </c>
      <c r="M147">
        <f t="shared" si="7"/>
        <v>86083.01999999999</v>
      </c>
    </row>
    <row r="148" spans="12:13" x14ac:dyDescent="0.3">
      <c r="L148" s="8" t="s">
        <v>183</v>
      </c>
      <c r="M148">
        <f t="shared" si="7"/>
        <v>4541144.42</v>
      </c>
    </row>
    <row r="149" spans="12:13" x14ac:dyDescent="0.3">
      <c r="L149" s="8" t="s">
        <v>184</v>
      </c>
      <c r="M149">
        <f t="shared" si="7"/>
        <v>1894667.46</v>
      </c>
    </row>
    <row r="150" spans="12:13" x14ac:dyDescent="0.3">
      <c r="L150" s="6" t="s">
        <v>185</v>
      </c>
      <c r="M150">
        <f t="shared" si="7"/>
        <v>3677655.8299999996</v>
      </c>
    </row>
    <row r="151" spans="12:13" x14ac:dyDescent="0.3">
      <c r="L151" s="8" t="s">
        <v>186</v>
      </c>
      <c r="M151">
        <f t="shared" si="7"/>
        <v>3241575.47</v>
      </c>
    </row>
    <row r="152" spans="12:13" x14ac:dyDescent="0.3">
      <c r="L152" s="6" t="s">
        <v>187</v>
      </c>
      <c r="M152">
        <f t="shared" si="7"/>
        <v>650282.65</v>
      </c>
    </row>
    <row r="153" spans="12:13" x14ac:dyDescent="0.3">
      <c r="L153" s="8" t="s">
        <v>188</v>
      </c>
      <c r="M153">
        <f t="shared" si="7"/>
        <v>2551054.3199999998</v>
      </c>
    </row>
    <row r="154" spans="12:13" x14ac:dyDescent="0.3">
      <c r="L154" s="8" t="s">
        <v>189</v>
      </c>
      <c r="M154">
        <f t="shared" si="7"/>
        <v>1483806.58</v>
      </c>
    </row>
    <row r="155" spans="12:13" x14ac:dyDescent="0.3">
      <c r="L155" s="6" t="s">
        <v>190</v>
      </c>
      <c r="M155">
        <f t="shared" si="7"/>
        <v>3499660.0999999996</v>
      </c>
    </row>
    <row r="156" spans="12:13" x14ac:dyDescent="0.3">
      <c r="L156" s="8" t="s">
        <v>191</v>
      </c>
      <c r="M156">
        <f t="shared" si="7"/>
        <v>1216722.53</v>
      </c>
    </row>
    <row r="157" spans="12:13" x14ac:dyDescent="0.3">
      <c r="L157" s="8" t="s">
        <v>192</v>
      </c>
      <c r="M157">
        <f t="shared" si="7"/>
        <v>1493939.05</v>
      </c>
    </row>
    <row r="158" spans="12:13" x14ac:dyDescent="0.3">
      <c r="L158" s="6" t="s">
        <v>193</v>
      </c>
      <c r="M158">
        <f t="shared" si="7"/>
        <v>1004562.06</v>
      </c>
    </row>
    <row r="159" spans="12:13" x14ac:dyDescent="0.3">
      <c r="L159" s="8" t="s">
        <v>194</v>
      </c>
      <c r="M159">
        <f t="shared" si="7"/>
        <v>2603861.11</v>
      </c>
    </row>
    <row r="160" spans="12:13" x14ac:dyDescent="0.3">
      <c r="L160" s="6" t="s">
        <v>195</v>
      </c>
      <c r="M160">
        <f t="shared" si="7"/>
        <v>987083.72</v>
      </c>
    </row>
    <row r="161" spans="12:13" x14ac:dyDescent="0.3">
      <c r="L161" s="8" t="s">
        <v>196</v>
      </c>
      <c r="M161">
        <f t="shared" si="7"/>
        <v>1590678.98</v>
      </c>
    </row>
    <row r="162" spans="12:13" x14ac:dyDescent="0.3">
      <c r="L162" s="6" t="s">
        <v>197</v>
      </c>
      <c r="M162">
        <f t="shared" si="7"/>
        <v>1645731.4100000001</v>
      </c>
    </row>
    <row r="163" spans="12:13" x14ac:dyDescent="0.3">
      <c r="L163" s="8" t="s">
        <v>198</v>
      </c>
      <c r="M163">
        <f t="shared" ref="M163:M190" si="8">SUMIFS(Total_Profit,Country,L163)</f>
        <v>2531047.8000000003</v>
      </c>
    </row>
    <row r="164" spans="12:13" x14ac:dyDescent="0.3">
      <c r="L164" s="6" t="s">
        <v>199</v>
      </c>
      <c r="M164">
        <f t="shared" si="8"/>
        <v>1430879.38</v>
      </c>
    </row>
    <row r="165" spans="12:13" x14ac:dyDescent="0.3">
      <c r="L165" s="8" t="s">
        <v>200</v>
      </c>
      <c r="M165">
        <f t="shared" si="8"/>
        <v>1993431.83</v>
      </c>
    </row>
    <row r="166" spans="12:13" x14ac:dyDescent="0.3">
      <c r="L166" s="8" t="s">
        <v>201</v>
      </c>
      <c r="M166">
        <f t="shared" si="8"/>
        <v>1478289.3900000001</v>
      </c>
    </row>
    <row r="167" spans="12:13" x14ac:dyDescent="0.3">
      <c r="L167" s="8" t="s">
        <v>202</v>
      </c>
      <c r="M167">
        <f t="shared" si="8"/>
        <v>1872425.4300000002</v>
      </c>
    </row>
    <row r="168" spans="12:13" x14ac:dyDescent="0.3">
      <c r="L168" s="8" t="s">
        <v>203</v>
      </c>
      <c r="M168">
        <f t="shared" si="8"/>
        <v>861090.28</v>
      </c>
    </row>
    <row r="169" spans="12:13" x14ac:dyDescent="0.3">
      <c r="L169" s="6" t="s">
        <v>204</v>
      </c>
      <c r="M169">
        <f t="shared" si="8"/>
        <v>654003.09</v>
      </c>
    </row>
    <row r="170" spans="12:13" x14ac:dyDescent="0.3">
      <c r="L170" s="8" t="s">
        <v>205</v>
      </c>
      <c r="M170">
        <f t="shared" si="8"/>
        <v>254529.12</v>
      </c>
    </row>
    <row r="171" spans="12:13" x14ac:dyDescent="0.3">
      <c r="L171" s="6" t="s">
        <v>206</v>
      </c>
      <c r="M171">
        <f t="shared" si="8"/>
        <v>1305135.72</v>
      </c>
    </row>
    <row r="172" spans="12:13" x14ac:dyDescent="0.3">
      <c r="L172" s="8" t="s">
        <v>207</v>
      </c>
      <c r="M172">
        <f t="shared" si="8"/>
        <v>1366544.6900000002</v>
      </c>
    </row>
    <row r="173" spans="12:13" x14ac:dyDescent="0.3">
      <c r="L173" s="8" t="s">
        <v>208</v>
      </c>
      <c r="M173">
        <f t="shared" si="8"/>
        <v>1249740.83</v>
      </c>
    </row>
    <row r="174" spans="12:13" x14ac:dyDescent="0.3">
      <c r="L174" s="8" t="s">
        <v>209</v>
      </c>
      <c r="M174">
        <f t="shared" si="8"/>
        <v>1060665.3400000001</v>
      </c>
    </row>
    <row r="175" spans="12:13" x14ac:dyDescent="0.3">
      <c r="L175" s="6" t="s">
        <v>210</v>
      </c>
      <c r="M175">
        <f t="shared" si="8"/>
        <v>1609736.28</v>
      </c>
    </row>
    <row r="176" spans="12:13" x14ac:dyDescent="0.3">
      <c r="L176" s="6" t="s">
        <v>211</v>
      </c>
      <c r="M176">
        <f t="shared" si="8"/>
        <v>561437.23</v>
      </c>
    </row>
    <row r="177" spans="12:13" x14ac:dyDescent="0.3">
      <c r="L177" s="6" t="s">
        <v>212</v>
      </c>
      <c r="M177">
        <f t="shared" si="8"/>
        <v>2630556.0299999998</v>
      </c>
    </row>
    <row r="178" spans="12:13" x14ac:dyDescent="0.3">
      <c r="L178" s="6" t="s">
        <v>213</v>
      </c>
      <c r="M178">
        <f t="shared" si="8"/>
        <v>359187.42</v>
      </c>
    </row>
    <row r="179" spans="12:13" x14ac:dyDescent="0.3">
      <c r="L179" s="8" t="s">
        <v>214</v>
      </c>
      <c r="M179">
        <f t="shared" si="8"/>
        <v>258775.02000000002</v>
      </c>
    </row>
    <row r="180" spans="12:13" x14ac:dyDescent="0.3">
      <c r="L180" s="6" t="s">
        <v>215</v>
      </c>
      <c r="M180">
        <f t="shared" si="8"/>
        <v>1503733.9</v>
      </c>
    </row>
    <row r="181" spans="12:13" x14ac:dyDescent="0.3">
      <c r="L181" s="8" t="s">
        <v>216</v>
      </c>
      <c r="M181">
        <f t="shared" si="8"/>
        <v>2304540.75</v>
      </c>
    </row>
    <row r="182" spans="12:13" x14ac:dyDescent="0.3">
      <c r="L182" s="6" t="s">
        <v>217</v>
      </c>
      <c r="M182">
        <f t="shared" si="8"/>
        <v>349412.82999999996</v>
      </c>
    </row>
    <row r="183" spans="12:13" x14ac:dyDescent="0.3">
      <c r="L183" s="8" t="s">
        <v>218</v>
      </c>
      <c r="M183">
        <f t="shared" si="8"/>
        <v>1292393.8699999999</v>
      </c>
    </row>
    <row r="184" spans="12:13" x14ac:dyDescent="0.3">
      <c r="L184" s="8" t="s">
        <v>219</v>
      </c>
      <c r="M184">
        <f t="shared" si="8"/>
        <v>334103.09000000003</v>
      </c>
    </row>
    <row r="185" spans="12:13" x14ac:dyDescent="0.3">
      <c r="L185" s="6" t="s">
        <v>220</v>
      </c>
      <c r="M185">
        <f t="shared" si="8"/>
        <v>1695225.1800000002</v>
      </c>
    </row>
    <row r="186" spans="12:13" x14ac:dyDescent="0.3">
      <c r="L186" s="6" t="s">
        <v>221</v>
      </c>
      <c r="M186">
        <f t="shared" si="8"/>
        <v>729935.2</v>
      </c>
    </row>
    <row r="187" spans="12:13" x14ac:dyDescent="0.3">
      <c r="L187" s="6" t="s">
        <v>222</v>
      </c>
      <c r="M187">
        <f t="shared" si="8"/>
        <v>368102.6</v>
      </c>
    </row>
    <row r="188" spans="12:13" x14ac:dyDescent="0.3">
      <c r="L188" s="8" t="s">
        <v>223</v>
      </c>
      <c r="M188">
        <f t="shared" si="8"/>
        <v>777887.8600000001</v>
      </c>
    </row>
    <row r="189" spans="12:13" x14ac:dyDescent="0.3">
      <c r="M189">
        <f t="shared" si="8"/>
        <v>0</v>
      </c>
    </row>
    <row r="190" spans="12:13" x14ac:dyDescent="0.3">
      <c r="M190">
        <f t="shared" si="8"/>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470D-EE85-4476-AA07-CB6FFB772080}">
  <dimension ref="A1"/>
  <sheetViews>
    <sheetView showGridLines="0" topLeftCell="A4" zoomScaleNormal="10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0BB6-45FF-42AC-9942-2D60972186B1}">
  <dimension ref="A1"/>
  <sheetViews>
    <sheetView showGridLines="0" topLeftCell="A4"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A724-3358-48FE-83FE-F89DBB69A077}">
  <dimension ref="A1"/>
  <sheetViews>
    <sheetView showGridLines="0" tabSelected="1"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3347B-3292-492B-ACB1-D18482F4F013}">
  <dimension ref="A3:B9"/>
  <sheetViews>
    <sheetView zoomScale="160" zoomScaleNormal="160" workbookViewId="0">
      <selection activeCell="B5" sqref="B5"/>
    </sheetView>
  </sheetViews>
  <sheetFormatPr defaultRowHeight="14.4" x14ac:dyDescent="0.3"/>
  <cols>
    <col min="1" max="1" width="13.109375" bestFit="1" customWidth="1"/>
    <col min="2" max="2" width="16" bestFit="1" customWidth="1"/>
    <col min="3" max="3" width="19.44140625" bestFit="1" customWidth="1"/>
    <col min="4" max="4" width="30.77734375" bestFit="1" customWidth="1"/>
    <col min="5" max="5" width="12" bestFit="1" customWidth="1"/>
    <col min="6" max="6" width="25.5546875" bestFit="1" customWidth="1"/>
    <col min="7" max="7" width="13.33203125" bestFit="1" customWidth="1"/>
    <col min="8" max="8" width="17.33203125" bestFit="1" customWidth="1"/>
    <col min="9" max="9" width="12" bestFit="1" customWidth="1"/>
  </cols>
  <sheetData>
    <row r="3" spans="1:2" x14ac:dyDescent="0.3">
      <c r="A3" s="3" t="s">
        <v>244</v>
      </c>
      <c r="B3" t="s">
        <v>252</v>
      </c>
    </row>
    <row r="4" spans="1:2" x14ac:dyDescent="0.3">
      <c r="A4" s="4" t="s">
        <v>23</v>
      </c>
      <c r="B4" s="1">
        <v>436618</v>
      </c>
    </row>
    <row r="5" spans="1:2" x14ac:dyDescent="0.3">
      <c r="A5" s="4" t="s">
        <v>49</v>
      </c>
      <c r="B5" s="1">
        <v>444482</v>
      </c>
    </row>
    <row r="6" spans="1:2" x14ac:dyDescent="0.3">
      <c r="A6" s="4" t="s">
        <v>21</v>
      </c>
      <c r="B6" s="1">
        <v>471276</v>
      </c>
    </row>
    <row r="7" spans="1:2" x14ac:dyDescent="0.3">
      <c r="A7" s="4" t="s">
        <v>57</v>
      </c>
      <c r="B7" s="1">
        <v>475724</v>
      </c>
    </row>
    <row r="8" spans="1:2" x14ac:dyDescent="0.3">
      <c r="A8" s="4" t="s">
        <v>51</v>
      </c>
      <c r="B8" s="1">
        <v>504905</v>
      </c>
    </row>
    <row r="9" spans="1:2" x14ac:dyDescent="0.3">
      <c r="A9" s="4" t="s">
        <v>225</v>
      </c>
      <c r="B9" s="1">
        <v>2333005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09F7F-3258-437D-A1A5-F2C421E55F06}">
  <dimension ref="A3:C11"/>
  <sheetViews>
    <sheetView workbookViewId="0">
      <selection activeCell="G6" sqref="G6"/>
    </sheetView>
  </sheetViews>
  <sheetFormatPr defaultRowHeight="14.4" x14ac:dyDescent="0.3"/>
  <cols>
    <col min="1" max="1" width="29.77734375" bestFit="1" customWidth="1"/>
    <col min="2" max="2" width="19.6640625" bestFit="1" customWidth="1"/>
    <col min="3" max="3" width="15.88671875" bestFit="1" customWidth="1"/>
  </cols>
  <sheetData>
    <row r="3" spans="1:3" x14ac:dyDescent="0.3">
      <c r="A3" s="3" t="s">
        <v>224</v>
      </c>
      <c r="B3" t="s">
        <v>226</v>
      </c>
      <c r="C3" t="s">
        <v>227</v>
      </c>
    </row>
    <row r="4" spans="1:3" x14ac:dyDescent="0.3">
      <c r="A4" s="4" t="s">
        <v>25</v>
      </c>
      <c r="B4" s="1">
        <v>14247176.799999999</v>
      </c>
      <c r="C4" s="1">
        <v>8897230.1999999993</v>
      </c>
    </row>
    <row r="5" spans="1:3" x14ac:dyDescent="0.3">
      <c r="A5" s="4" t="s">
        <v>39</v>
      </c>
      <c r="B5" s="1">
        <v>5500773.4399999995</v>
      </c>
      <c r="C5" s="1">
        <v>3435182.16</v>
      </c>
    </row>
    <row r="6" spans="1:3" x14ac:dyDescent="0.3">
      <c r="A6" s="4" t="s">
        <v>37</v>
      </c>
      <c r="B6" s="1">
        <v>8961093.8399999999</v>
      </c>
      <c r="C6" s="1">
        <v>5596120.2599999998</v>
      </c>
    </row>
    <row r="7" spans="1:3" x14ac:dyDescent="0.3">
      <c r="A7" s="4" t="s">
        <v>32</v>
      </c>
      <c r="B7" s="1">
        <v>32931885.840000004</v>
      </c>
      <c r="C7" s="1">
        <v>20565658.259999998</v>
      </c>
    </row>
    <row r="8" spans="1:3" x14ac:dyDescent="0.3">
      <c r="A8" s="4" t="s">
        <v>14</v>
      </c>
      <c r="B8" s="1">
        <v>13118839.199999999</v>
      </c>
      <c r="C8" s="1">
        <v>8192593.7999999998</v>
      </c>
    </row>
    <row r="9" spans="1:3" x14ac:dyDescent="0.3">
      <c r="A9" s="4" t="s">
        <v>19</v>
      </c>
      <c r="B9" s="1">
        <v>4142428.5599999996</v>
      </c>
      <c r="C9" s="1">
        <v>2586908.34</v>
      </c>
    </row>
    <row r="10" spans="1:3" x14ac:dyDescent="0.3">
      <c r="A10" s="4" t="s">
        <v>28</v>
      </c>
      <c r="B10" s="1">
        <v>32557645.360000003</v>
      </c>
      <c r="C10" s="1">
        <v>20331948.539999999</v>
      </c>
    </row>
    <row r="11" spans="1:3" x14ac:dyDescent="0.3">
      <c r="A11" s="4" t="s">
        <v>225</v>
      </c>
      <c r="B11" s="1">
        <v>111459843.04000001</v>
      </c>
      <c r="C11" s="1">
        <v>69605641.560000002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C9A6-E7C3-4006-B556-A0792BFE3FCA}">
  <dimension ref="A3:B5"/>
  <sheetViews>
    <sheetView workbookViewId="0">
      <selection activeCell="E30" sqref="E30"/>
    </sheetView>
  </sheetViews>
  <sheetFormatPr defaultRowHeight="14.4" x14ac:dyDescent="0.3"/>
  <cols>
    <col min="1" max="1" width="12.5546875" bestFit="1" customWidth="1"/>
    <col min="2" max="2" width="19.6640625" bestFit="1" customWidth="1"/>
  </cols>
  <sheetData>
    <row r="3" spans="1:2" x14ac:dyDescent="0.3">
      <c r="A3" s="3" t="s">
        <v>224</v>
      </c>
      <c r="B3" t="s">
        <v>226</v>
      </c>
    </row>
    <row r="4" spans="1:2" x14ac:dyDescent="0.3">
      <c r="A4" s="4" t="s">
        <v>23</v>
      </c>
      <c r="B4" s="1">
        <v>111459843.03999999</v>
      </c>
    </row>
    <row r="5" spans="1:2" x14ac:dyDescent="0.3">
      <c r="A5" s="4" t="s">
        <v>225</v>
      </c>
      <c r="B5" s="1">
        <v>111459843.03999999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2AC20-B88F-4360-B92D-DA55FCAF3C37}">
  <dimension ref="A3:B16"/>
  <sheetViews>
    <sheetView zoomScale="85" zoomScaleNormal="85" workbookViewId="0">
      <selection activeCell="S23" sqref="S23"/>
    </sheetView>
  </sheetViews>
  <sheetFormatPr defaultRowHeight="14.4" x14ac:dyDescent="0.3"/>
  <cols>
    <col min="1" max="1" width="13.44140625" bestFit="1" customWidth="1"/>
    <col min="2" max="2" width="20.77734375" bestFit="1" customWidth="1"/>
  </cols>
  <sheetData>
    <row r="3" spans="1:2" x14ac:dyDescent="0.3">
      <c r="A3" s="3" t="s">
        <v>224</v>
      </c>
      <c r="B3" t="s">
        <v>226</v>
      </c>
    </row>
    <row r="4" spans="1:2" x14ac:dyDescent="0.3">
      <c r="A4" s="9" t="s">
        <v>228</v>
      </c>
      <c r="B4" s="1">
        <v>9208460.160000002</v>
      </c>
    </row>
    <row r="5" spans="1:2" x14ac:dyDescent="0.3">
      <c r="A5" s="9" t="s">
        <v>229</v>
      </c>
      <c r="B5" s="1">
        <v>13189551.76</v>
      </c>
    </row>
    <row r="6" spans="1:2" x14ac:dyDescent="0.3">
      <c r="A6" s="9" t="s">
        <v>230</v>
      </c>
      <c r="B6" s="1">
        <v>10337053.039999999</v>
      </c>
    </row>
    <row r="7" spans="1:2" x14ac:dyDescent="0.3">
      <c r="A7" s="9" t="s">
        <v>231</v>
      </c>
      <c r="B7" s="1">
        <v>4567214.4800000004</v>
      </c>
    </row>
    <row r="8" spans="1:2" x14ac:dyDescent="0.3">
      <c r="A8" s="9" t="s">
        <v>232</v>
      </c>
      <c r="B8" s="1">
        <v>6454754.7999999998</v>
      </c>
    </row>
    <row r="9" spans="1:2" x14ac:dyDescent="0.3">
      <c r="A9" s="9" t="s">
        <v>233</v>
      </c>
      <c r="B9" s="1">
        <v>7408480.8800000008</v>
      </c>
    </row>
    <row r="10" spans="1:2" x14ac:dyDescent="0.3">
      <c r="A10" s="9" t="s">
        <v>234</v>
      </c>
      <c r="B10" s="1">
        <v>4388263.2</v>
      </c>
    </row>
    <row r="11" spans="1:2" x14ac:dyDescent="0.3">
      <c r="A11" s="9" t="s">
        <v>235</v>
      </c>
      <c r="B11" s="1">
        <v>17359040</v>
      </c>
    </row>
    <row r="12" spans="1:2" x14ac:dyDescent="0.3">
      <c r="A12" s="9" t="s">
        <v>236</v>
      </c>
      <c r="B12" s="1">
        <v>8400498.9600000009</v>
      </c>
    </row>
    <row r="13" spans="1:2" x14ac:dyDescent="0.3">
      <c r="A13" s="9" t="s">
        <v>237</v>
      </c>
      <c r="B13" s="1">
        <v>5147210.6399999997</v>
      </c>
    </row>
    <row r="14" spans="1:2" x14ac:dyDescent="0.3">
      <c r="A14" s="9" t="s">
        <v>238</v>
      </c>
      <c r="B14" s="1">
        <v>13731255.919999998</v>
      </c>
    </row>
    <row r="15" spans="1:2" x14ac:dyDescent="0.3">
      <c r="A15" s="9" t="s">
        <v>239</v>
      </c>
      <c r="B15" s="1">
        <v>11268059.200000001</v>
      </c>
    </row>
    <row r="16" spans="1:2" x14ac:dyDescent="0.3">
      <c r="A16" s="9" t="s">
        <v>225</v>
      </c>
      <c r="B16" s="1">
        <v>111459843.04000001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58A6-C0A4-4171-80E1-90591658066B}">
  <dimension ref="A3:B9"/>
  <sheetViews>
    <sheetView workbookViewId="0">
      <selection activeCell="B6" sqref="B6"/>
    </sheetView>
  </sheetViews>
  <sheetFormatPr defaultRowHeight="14.4" x14ac:dyDescent="0.3"/>
  <cols>
    <col min="1" max="1" width="12.5546875" bestFit="1" customWidth="1"/>
    <col min="2" max="2" width="16.88671875" bestFit="1" customWidth="1"/>
  </cols>
  <sheetData>
    <row r="3" spans="1:2" x14ac:dyDescent="0.3">
      <c r="A3" s="3" t="s">
        <v>224</v>
      </c>
      <c r="B3" t="s">
        <v>246</v>
      </c>
    </row>
    <row r="4" spans="1:2" x14ac:dyDescent="0.3">
      <c r="A4" s="4">
        <v>2011</v>
      </c>
      <c r="B4" s="1">
        <v>1245456.25</v>
      </c>
    </row>
    <row r="5" spans="1:2" x14ac:dyDescent="0.3">
      <c r="A5" s="4">
        <v>2012</v>
      </c>
      <c r="B5" s="1">
        <v>354641.76</v>
      </c>
    </row>
    <row r="6" spans="1:2" x14ac:dyDescent="0.3">
      <c r="A6" s="4">
        <v>2014</v>
      </c>
      <c r="B6" s="1">
        <v>263208.71999999997</v>
      </c>
    </row>
    <row r="7" spans="1:2" x14ac:dyDescent="0.3">
      <c r="A7" s="4">
        <v>2015</v>
      </c>
      <c r="B7" s="1">
        <v>456724.62</v>
      </c>
    </row>
    <row r="8" spans="1:2" x14ac:dyDescent="0.3">
      <c r="A8" s="4">
        <v>2016</v>
      </c>
      <c r="B8" s="1">
        <v>468410.8</v>
      </c>
    </row>
    <row r="9" spans="1:2" x14ac:dyDescent="0.3">
      <c r="A9" s="4" t="s">
        <v>225</v>
      </c>
      <c r="B9" s="1">
        <v>2788442.15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0D743-5FD7-48C3-952D-7093778AE7B7}">
  <dimension ref="A3:B9"/>
  <sheetViews>
    <sheetView zoomScale="130" zoomScaleNormal="130" workbookViewId="0">
      <selection activeCell="J29" sqref="J29"/>
    </sheetView>
  </sheetViews>
  <sheetFormatPr defaultRowHeight="14.4" x14ac:dyDescent="0.3"/>
  <cols>
    <col min="1" max="1" width="13.33203125" bestFit="1" customWidth="1"/>
    <col min="2" max="2" width="17" bestFit="1" customWidth="1"/>
    <col min="3" max="3" width="16.88671875" bestFit="1" customWidth="1"/>
  </cols>
  <sheetData>
    <row r="3" spans="1:2" x14ac:dyDescent="0.3">
      <c r="A3" s="3" t="s">
        <v>224</v>
      </c>
      <c r="B3" t="s">
        <v>246</v>
      </c>
    </row>
    <row r="4" spans="1:2" x14ac:dyDescent="0.3">
      <c r="A4" s="4" t="s">
        <v>27</v>
      </c>
      <c r="B4" s="1">
        <v>34350683.910000011</v>
      </c>
    </row>
    <row r="5" spans="1:2" x14ac:dyDescent="0.3">
      <c r="A5" s="4" t="s">
        <v>23</v>
      </c>
      <c r="B5" s="1">
        <v>41854201.479999997</v>
      </c>
    </row>
    <row r="6" spans="1:2" x14ac:dyDescent="0.3">
      <c r="A6" s="4" t="s">
        <v>49</v>
      </c>
      <c r="B6" s="1">
        <v>56115852.5</v>
      </c>
    </row>
    <row r="7" spans="1:2" x14ac:dyDescent="0.3">
      <c r="A7" s="4" t="s">
        <v>44</v>
      </c>
      <c r="B7" s="1">
        <v>61484504.159999996</v>
      </c>
    </row>
    <row r="8" spans="1:2" x14ac:dyDescent="0.3">
      <c r="A8" s="4" t="s">
        <v>16</v>
      </c>
      <c r="B8" s="1">
        <v>74081138.640000015</v>
      </c>
    </row>
    <row r="9" spans="1:2" x14ac:dyDescent="0.3">
      <c r="A9" s="4" t="s">
        <v>225</v>
      </c>
      <c r="B9" s="1">
        <v>267886380.69000003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D3A41-24B5-4E20-96EA-C0F03FD9F754}">
  <dimension ref="A3:B6"/>
  <sheetViews>
    <sheetView zoomScale="175" zoomScaleNormal="175" workbookViewId="0">
      <selection activeCell="K5" sqref="K5"/>
    </sheetView>
  </sheetViews>
  <sheetFormatPr defaultRowHeight="14.4" x14ac:dyDescent="0.3"/>
  <cols>
    <col min="1" max="1" width="12.5546875" bestFit="1" customWidth="1"/>
    <col min="2" max="2" width="16.88671875" bestFit="1" customWidth="1"/>
  </cols>
  <sheetData>
    <row r="3" spans="1:2" x14ac:dyDescent="0.3">
      <c r="A3" s="3" t="s">
        <v>224</v>
      </c>
      <c r="B3" t="s">
        <v>246</v>
      </c>
    </row>
    <row r="4" spans="1:2" x14ac:dyDescent="0.3">
      <c r="A4" s="4" t="s">
        <v>17</v>
      </c>
      <c r="B4" s="1">
        <v>1389402.97</v>
      </c>
    </row>
    <row r="5" spans="1:2" x14ac:dyDescent="0.3">
      <c r="A5" s="4" t="s">
        <v>22</v>
      </c>
      <c r="B5" s="1">
        <v>1399039.18</v>
      </c>
    </row>
    <row r="6" spans="1:2" x14ac:dyDescent="0.3">
      <c r="A6" s="4" t="s">
        <v>225</v>
      </c>
      <c r="B6" s="1">
        <v>2788442.15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5C71A-C413-48E2-820C-CD09F94055AC}">
  <dimension ref="A1:N961"/>
  <sheetViews>
    <sheetView zoomScaleNormal="100" workbookViewId="0"/>
  </sheetViews>
  <sheetFormatPr defaultRowHeight="14.4" x14ac:dyDescent="0.3"/>
  <cols>
    <col min="1" max="1" width="29.77734375" bestFit="1" customWidth="1"/>
    <col min="2" max="2" width="29.21875" bestFit="1" customWidth="1"/>
    <col min="3" max="3" width="13.109375" bestFit="1" customWidth="1"/>
    <col min="4" max="4" width="14.77734375" bestFit="1" customWidth="1"/>
    <col min="5" max="5" width="14.5546875" bestFit="1" customWidth="1"/>
    <col min="6" max="6" width="12.33203125" bestFit="1" customWidth="1"/>
    <col min="7" max="7" width="11.6640625" bestFit="1" customWidth="1"/>
    <col min="8" max="8" width="11.33203125" bestFit="1" customWidth="1"/>
    <col min="9" max="9" width="10.88671875" bestFit="1" customWidth="1"/>
    <col min="10" max="10" width="15.33203125" bestFit="1" customWidth="1"/>
    <col min="11" max="11" width="11.5546875" bestFit="1" customWidth="1"/>
    <col min="12" max="12" width="12.5546875" bestFit="1" customWidth="1"/>
    <col min="13" max="13" width="12.6640625" bestFit="1" customWidth="1"/>
    <col min="14" max="14" width="14.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 t="s">
        <v>28</v>
      </c>
      <c r="B2" s="1" t="s">
        <v>176</v>
      </c>
      <c r="C2" s="1" t="s">
        <v>44</v>
      </c>
      <c r="D2" s="1" t="s">
        <v>22</v>
      </c>
      <c r="E2" s="1" t="s">
        <v>24</v>
      </c>
      <c r="F2" s="2">
        <v>41545</v>
      </c>
      <c r="G2">
        <v>13</v>
      </c>
      <c r="H2">
        <v>668.27</v>
      </c>
      <c r="I2">
        <v>502.54</v>
      </c>
      <c r="J2">
        <v>8687.51</v>
      </c>
      <c r="K2">
        <v>6533.02</v>
      </c>
      <c r="L2">
        <v>2154.4899999999998</v>
      </c>
      <c r="M2">
        <v>2013</v>
      </c>
      <c r="N2">
        <v>9</v>
      </c>
    </row>
    <row r="3" spans="1:14" x14ac:dyDescent="0.3">
      <c r="A3" s="1" t="s">
        <v>28</v>
      </c>
      <c r="B3" s="1" t="s">
        <v>52</v>
      </c>
      <c r="C3" s="1" t="s">
        <v>57</v>
      </c>
      <c r="D3" s="1" t="s">
        <v>17</v>
      </c>
      <c r="E3" s="1" t="s">
        <v>47</v>
      </c>
      <c r="F3" s="2">
        <v>42570</v>
      </c>
      <c r="G3">
        <v>25</v>
      </c>
      <c r="H3">
        <v>81.73</v>
      </c>
      <c r="I3">
        <v>56.67</v>
      </c>
      <c r="J3">
        <v>2043.25</v>
      </c>
      <c r="K3">
        <v>1416.75</v>
      </c>
      <c r="L3">
        <v>626.5</v>
      </c>
      <c r="M3">
        <v>2016</v>
      </c>
      <c r="N3">
        <v>7</v>
      </c>
    </row>
    <row r="4" spans="1:14" x14ac:dyDescent="0.3">
      <c r="A4" s="1" t="s">
        <v>32</v>
      </c>
      <c r="B4" s="1" t="s">
        <v>222</v>
      </c>
      <c r="C4" s="1" t="s">
        <v>49</v>
      </c>
      <c r="D4" s="1" t="s">
        <v>17</v>
      </c>
      <c r="E4" s="1" t="s">
        <v>31</v>
      </c>
      <c r="F4" s="2">
        <v>42519</v>
      </c>
      <c r="G4">
        <v>33</v>
      </c>
      <c r="H4">
        <v>651.21</v>
      </c>
      <c r="I4">
        <v>524.96</v>
      </c>
      <c r="J4">
        <v>21489.93</v>
      </c>
      <c r="K4">
        <v>17323.68</v>
      </c>
      <c r="L4">
        <v>4166.25</v>
      </c>
      <c r="M4">
        <v>2016</v>
      </c>
      <c r="N4">
        <v>5</v>
      </c>
    </row>
    <row r="5" spans="1:14" x14ac:dyDescent="0.3">
      <c r="A5" s="1" t="s">
        <v>28</v>
      </c>
      <c r="B5" s="1" t="s">
        <v>104</v>
      </c>
      <c r="C5" s="1" t="s">
        <v>60</v>
      </c>
      <c r="D5" s="1" t="s">
        <v>17</v>
      </c>
      <c r="E5" s="1" t="s">
        <v>24</v>
      </c>
      <c r="F5" s="2">
        <v>41507</v>
      </c>
      <c r="G5">
        <v>61</v>
      </c>
      <c r="H5">
        <v>421.89</v>
      </c>
      <c r="I5">
        <v>364.69</v>
      </c>
      <c r="J5">
        <v>25735.29</v>
      </c>
      <c r="K5">
        <v>22246.09</v>
      </c>
      <c r="L5">
        <v>3489.2</v>
      </c>
      <c r="M5">
        <v>2013</v>
      </c>
      <c r="N5">
        <v>8</v>
      </c>
    </row>
    <row r="6" spans="1:14" x14ac:dyDescent="0.3">
      <c r="A6" s="1" t="s">
        <v>14</v>
      </c>
      <c r="B6" s="1" t="s">
        <v>15</v>
      </c>
      <c r="C6" s="1" t="s">
        <v>21</v>
      </c>
      <c r="D6" s="1" t="s">
        <v>22</v>
      </c>
      <c r="E6" s="1" t="s">
        <v>24</v>
      </c>
      <c r="F6" s="2">
        <v>42006</v>
      </c>
      <c r="G6">
        <v>64</v>
      </c>
      <c r="H6">
        <v>154.06</v>
      </c>
      <c r="I6">
        <v>90.93</v>
      </c>
      <c r="J6">
        <v>9859.84</v>
      </c>
      <c r="K6">
        <v>5819.52</v>
      </c>
      <c r="L6">
        <v>4040.32</v>
      </c>
      <c r="M6">
        <v>2015</v>
      </c>
      <c r="N6">
        <v>1</v>
      </c>
    </row>
    <row r="7" spans="1:14" x14ac:dyDescent="0.3">
      <c r="A7" s="1" t="s">
        <v>37</v>
      </c>
      <c r="B7" s="1" t="s">
        <v>219</v>
      </c>
      <c r="C7" s="1" t="s">
        <v>49</v>
      </c>
      <c r="D7" s="1" t="s">
        <v>17</v>
      </c>
      <c r="E7" s="1" t="s">
        <v>31</v>
      </c>
      <c r="F7" s="2">
        <v>42348</v>
      </c>
      <c r="G7">
        <v>70</v>
      </c>
      <c r="H7">
        <v>651.21</v>
      </c>
      <c r="I7">
        <v>524.96</v>
      </c>
      <c r="J7">
        <v>45584.7</v>
      </c>
      <c r="K7">
        <v>36747.199999999997</v>
      </c>
      <c r="L7">
        <v>8837.5</v>
      </c>
      <c r="M7">
        <v>2015</v>
      </c>
      <c r="N7">
        <v>12</v>
      </c>
    </row>
    <row r="8" spans="1:14" x14ac:dyDescent="0.3">
      <c r="A8" s="1" t="s">
        <v>14</v>
      </c>
      <c r="B8" s="1" t="s">
        <v>111</v>
      </c>
      <c r="C8" s="1" t="s">
        <v>23</v>
      </c>
      <c r="D8" s="1" t="s">
        <v>22</v>
      </c>
      <c r="E8" s="1" t="s">
        <v>18</v>
      </c>
      <c r="F8" s="2">
        <v>41098</v>
      </c>
      <c r="G8">
        <v>80</v>
      </c>
      <c r="H8">
        <v>255.28</v>
      </c>
      <c r="I8">
        <v>159.41999999999999</v>
      </c>
      <c r="J8">
        <v>20422.400000000001</v>
      </c>
      <c r="K8">
        <v>12753.6</v>
      </c>
      <c r="L8">
        <v>7668.8</v>
      </c>
      <c r="M8">
        <v>2012</v>
      </c>
      <c r="N8">
        <v>7</v>
      </c>
    </row>
    <row r="9" spans="1:14" x14ac:dyDescent="0.3">
      <c r="A9" s="1" t="s">
        <v>32</v>
      </c>
      <c r="B9" s="1" t="s">
        <v>165</v>
      </c>
      <c r="C9" s="1" t="s">
        <v>57</v>
      </c>
      <c r="D9" s="1" t="s">
        <v>22</v>
      </c>
      <c r="E9" s="1" t="s">
        <v>47</v>
      </c>
      <c r="F9" s="2">
        <v>40495</v>
      </c>
      <c r="G9">
        <v>89</v>
      </c>
      <c r="H9">
        <v>81.73</v>
      </c>
      <c r="I9">
        <v>56.67</v>
      </c>
      <c r="J9">
        <v>7273.97</v>
      </c>
      <c r="K9">
        <v>5043.63</v>
      </c>
      <c r="L9">
        <v>2230.34</v>
      </c>
      <c r="M9">
        <v>2010</v>
      </c>
      <c r="N9">
        <v>11</v>
      </c>
    </row>
    <row r="10" spans="1:14" x14ac:dyDescent="0.3">
      <c r="A10" s="1" t="s">
        <v>14</v>
      </c>
      <c r="B10" s="1" t="s">
        <v>71</v>
      </c>
      <c r="C10" s="1" t="s">
        <v>60</v>
      </c>
      <c r="D10" s="1" t="s">
        <v>22</v>
      </c>
      <c r="E10" s="1" t="s">
        <v>47</v>
      </c>
      <c r="F10" s="2">
        <v>40821</v>
      </c>
      <c r="G10">
        <v>103</v>
      </c>
      <c r="H10">
        <v>421.89</v>
      </c>
      <c r="I10">
        <v>364.69</v>
      </c>
      <c r="J10">
        <v>43454.67</v>
      </c>
      <c r="K10">
        <v>37563.07</v>
      </c>
      <c r="L10">
        <v>5891.6</v>
      </c>
      <c r="M10">
        <v>2011</v>
      </c>
      <c r="N10">
        <v>10</v>
      </c>
    </row>
    <row r="11" spans="1:14" x14ac:dyDescent="0.3">
      <c r="A11" s="1" t="s">
        <v>14</v>
      </c>
      <c r="B11" s="1" t="s">
        <v>99</v>
      </c>
      <c r="C11" s="1" t="s">
        <v>51</v>
      </c>
      <c r="D11" s="1" t="s">
        <v>22</v>
      </c>
      <c r="E11" s="1" t="s">
        <v>47</v>
      </c>
      <c r="F11" s="2">
        <v>41697</v>
      </c>
      <c r="G11">
        <v>114</v>
      </c>
      <c r="H11">
        <v>47.45</v>
      </c>
      <c r="I11">
        <v>31.79</v>
      </c>
      <c r="J11">
        <v>5409.3</v>
      </c>
      <c r="K11">
        <v>3624.06</v>
      </c>
      <c r="L11">
        <v>1785.24</v>
      </c>
      <c r="M11">
        <v>2014</v>
      </c>
      <c r="N11">
        <v>2</v>
      </c>
    </row>
    <row r="12" spans="1:14" x14ac:dyDescent="0.3">
      <c r="A12" s="1" t="s">
        <v>28</v>
      </c>
      <c r="B12" s="1" t="s">
        <v>91</v>
      </c>
      <c r="C12" s="1" t="s">
        <v>36</v>
      </c>
      <c r="D12" s="1" t="s">
        <v>22</v>
      </c>
      <c r="E12" s="1" t="s">
        <v>18</v>
      </c>
      <c r="F12" s="2">
        <v>42249</v>
      </c>
      <c r="G12">
        <v>117</v>
      </c>
      <c r="H12">
        <v>109.28</v>
      </c>
      <c r="I12">
        <v>35.840000000000003</v>
      </c>
      <c r="J12">
        <v>12785.76</v>
      </c>
      <c r="K12">
        <v>4193.28</v>
      </c>
      <c r="L12">
        <v>8592.48</v>
      </c>
      <c r="M12">
        <v>2015</v>
      </c>
      <c r="N12">
        <v>9</v>
      </c>
    </row>
    <row r="13" spans="1:14" x14ac:dyDescent="0.3">
      <c r="A13" s="1" t="s">
        <v>14</v>
      </c>
      <c r="B13" s="1" t="s">
        <v>197</v>
      </c>
      <c r="C13" s="1" t="s">
        <v>36</v>
      </c>
      <c r="D13" s="1" t="s">
        <v>17</v>
      </c>
      <c r="E13" s="1" t="s">
        <v>24</v>
      </c>
      <c r="F13" s="2">
        <v>40572</v>
      </c>
      <c r="G13">
        <v>146</v>
      </c>
      <c r="H13">
        <v>109.28</v>
      </c>
      <c r="I13">
        <v>35.840000000000003</v>
      </c>
      <c r="J13">
        <v>15954.88</v>
      </c>
      <c r="K13">
        <v>5232.6400000000003</v>
      </c>
      <c r="L13">
        <v>10722.24</v>
      </c>
      <c r="M13">
        <v>2011</v>
      </c>
      <c r="N13">
        <v>1</v>
      </c>
    </row>
    <row r="14" spans="1:14" x14ac:dyDescent="0.3">
      <c r="A14" s="1" t="s">
        <v>25</v>
      </c>
      <c r="B14" s="1" t="s">
        <v>184</v>
      </c>
      <c r="C14" s="1" t="s">
        <v>42</v>
      </c>
      <c r="D14" s="1" t="s">
        <v>22</v>
      </c>
      <c r="E14" s="1" t="s">
        <v>24</v>
      </c>
      <c r="F14" s="2">
        <v>42807</v>
      </c>
      <c r="G14">
        <v>167</v>
      </c>
      <c r="H14">
        <v>152.58000000000001</v>
      </c>
      <c r="I14">
        <v>97.44</v>
      </c>
      <c r="J14">
        <v>25480.86</v>
      </c>
      <c r="K14">
        <v>16272.48</v>
      </c>
      <c r="L14">
        <v>9208.3799999999992</v>
      </c>
      <c r="M14">
        <v>2017</v>
      </c>
      <c r="N14">
        <v>3</v>
      </c>
    </row>
    <row r="15" spans="1:14" x14ac:dyDescent="0.3">
      <c r="A15" s="1" t="s">
        <v>37</v>
      </c>
      <c r="B15" s="1" t="s">
        <v>130</v>
      </c>
      <c r="C15" s="1" t="s">
        <v>21</v>
      </c>
      <c r="D15" s="1" t="s">
        <v>22</v>
      </c>
      <c r="E15" s="1" t="s">
        <v>24</v>
      </c>
      <c r="F15" s="2">
        <v>40969</v>
      </c>
      <c r="G15">
        <v>168</v>
      </c>
      <c r="H15">
        <v>154.06</v>
      </c>
      <c r="I15">
        <v>90.93</v>
      </c>
      <c r="J15">
        <v>25882.080000000002</v>
      </c>
      <c r="K15">
        <v>15276.24</v>
      </c>
      <c r="L15">
        <v>10605.84</v>
      </c>
      <c r="M15">
        <v>2012</v>
      </c>
      <c r="N15">
        <v>3</v>
      </c>
    </row>
    <row r="16" spans="1:14" x14ac:dyDescent="0.3">
      <c r="A16" s="1" t="s">
        <v>37</v>
      </c>
      <c r="B16" s="1" t="s">
        <v>186</v>
      </c>
      <c r="C16" s="1" t="s">
        <v>36</v>
      </c>
      <c r="D16" s="1" t="s">
        <v>22</v>
      </c>
      <c r="E16" s="1" t="s">
        <v>31</v>
      </c>
      <c r="F16" s="2">
        <v>41617</v>
      </c>
      <c r="G16">
        <v>175</v>
      </c>
      <c r="H16">
        <v>109.28</v>
      </c>
      <c r="I16">
        <v>35.840000000000003</v>
      </c>
      <c r="J16">
        <v>19124</v>
      </c>
      <c r="K16">
        <v>6272</v>
      </c>
      <c r="L16">
        <v>12852</v>
      </c>
      <c r="M16">
        <v>2013</v>
      </c>
      <c r="N16">
        <v>12</v>
      </c>
    </row>
    <row r="17" spans="1:14" x14ac:dyDescent="0.3">
      <c r="A17" s="1" t="s">
        <v>37</v>
      </c>
      <c r="B17" s="1" t="s">
        <v>130</v>
      </c>
      <c r="C17" s="1" t="s">
        <v>44</v>
      </c>
      <c r="D17" s="1" t="s">
        <v>22</v>
      </c>
      <c r="E17" s="1" t="s">
        <v>31</v>
      </c>
      <c r="F17" s="2">
        <v>41680</v>
      </c>
      <c r="G17">
        <v>186</v>
      </c>
      <c r="H17">
        <v>668.27</v>
      </c>
      <c r="I17">
        <v>502.54</v>
      </c>
      <c r="J17">
        <v>124298.22</v>
      </c>
      <c r="K17">
        <v>93472.44</v>
      </c>
      <c r="L17">
        <v>30825.78</v>
      </c>
      <c r="M17">
        <v>2014</v>
      </c>
      <c r="N17">
        <v>2</v>
      </c>
    </row>
    <row r="18" spans="1:14" x14ac:dyDescent="0.3">
      <c r="A18" s="1" t="s">
        <v>28</v>
      </c>
      <c r="B18" s="1" t="s">
        <v>29</v>
      </c>
      <c r="C18" s="1" t="s">
        <v>23</v>
      </c>
      <c r="D18" s="1" t="s">
        <v>17</v>
      </c>
      <c r="E18" s="1" t="s">
        <v>31</v>
      </c>
      <c r="F18" s="2">
        <v>42591</v>
      </c>
      <c r="G18">
        <v>194</v>
      </c>
      <c r="H18">
        <v>255.28</v>
      </c>
      <c r="I18">
        <v>159.41999999999999</v>
      </c>
      <c r="J18">
        <v>49524.32</v>
      </c>
      <c r="K18">
        <v>30927.48</v>
      </c>
      <c r="L18">
        <v>18596.84</v>
      </c>
      <c r="M18">
        <v>2016</v>
      </c>
      <c r="N18">
        <v>8</v>
      </c>
    </row>
    <row r="19" spans="1:14" x14ac:dyDescent="0.3">
      <c r="A19" s="1" t="s">
        <v>25</v>
      </c>
      <c r="B19" s="1" t="s">
        <v>119</v>
      </c>
      <c r="C19" s="1" t="s">
        <v>16</v>
      </c>
      <c r="D19" s="1" t="s">
        <v>17</v>
      </c>
      <c r="E19" s="1" t="s">
        <v>47</v>
      </c>
      <c r="F19" s="2">
        <v>40808</v>
      </c>
      <c r="G19">
        <v>213</v>
      </c>
      <c r="H19">
        <v>437.2</v>
      </c>
      <c r="I19">
        <v>263.33</v>
      </c>
      <c r="J19">
        <v>93123.6</v>
      </c>
      <c r="K19">
        <v>56089.29</v>
      </c>
      <c r="L19">
        <v>37034.31</v>
      </c>
      <c r="M19">
        <v>2011</v>
      </c>
      <c r="N19">
        <v>9</v>
      </c>
    </row>
    <row r="20" spans="1:14" x14ac:dyDescent="0.3">
      <c r="A20" s="1" t="s">
        <v>25</v>
      </c>
      <c r="B20" s="1" t="s">
        <v>191</v>
      </c>
      <c r="C20" s="1" t="s">
        <v>60</v>
      </c>
      <c r="D20" s="1" t="s">
        <v>22</v>
      </c>
      <c r="E20" s="1" t="s">
        <v>18</v>
      </c>
      <c r="F20" s="2">
        <v>41097</v>
      </c>
      <c r="G20">
        <v>214</v>
      </c>
      <c r="H20">
        <v>421.89</v>
      </c>
      <c r="I20">
        <v>364.69</v>
      </c>
      <c r="J20">
        <v>90284.46</v>
      </c>
      <c r="K20">
        <v>78043.66</v>
      </c>
      <c r="L20">
        <v>12240.8</v>
      </c>
      <c r="M20">
        <v>2012</v>
      </c>
      <c r="N20">
        <v>7</v>
      </c>
    </row>
    <row r="21" spans="1:14" x14ac:dyDescent="0.3">
      <c r="A21" s="1" t="s">
        <v>32</v>
      </c>
      <c r="B21" s="1" t="s">
        <v>211</v>
      </c>
      <c r="C21" s="1" t="s">
        <v>30</v>
      </c>
      <c r="D21" s="1" t="s">
        <v>17</v>
      </c>
      <c r="E21" s="1" t="s">
        <v>18</v>
      </c>
      <c r="F21" s="2">
        <v>42165</v>
      </c>
      <c r="G21">
        <v>221</v>
      </c>
      <c r="H21">
        <v>9.33</v>
      </c>
      <c r="I21">
        <v>6.92</v>
      </c>
      <c r="J21">
        <v>2061.9299999999998</v>
      </c>
      <c r="K21">
        <v>1529.32</v>
      </c>
      <c r="L21">
        <v>532.61</v>
      </c>
      <c r="M21">
        <v>2015</v>
      </c>
      <c r="N21">
        <v>6</v>
      </c>
    </row>
    <row r="22" spans="1:14" x14ac:dyDescent="0.3">
      <c r="A22" s="1" t="s">
        <v>32</v>
      </c>
      <c r="B22" s="1" t="s">
        <v>169</v>
      </c>
      <c r="C22" s="1" t="s">
        <v>42</v>
      </c>
      <c r="D22" s="1" t="s">
        <v>22</v>
      </c>
      <c r="E22" s="1" t="s">
        <v>24</v>
      </c>
      <c r="F22" s="2">
        <v>41801</v>
      </c>
      <c r="G22">
        <v>246</v>
      </c>
      <c r="H22">
        <v>152.58000000000001</v>
      </c>
      <c r="I22">
        <v>97.44</v>
      </c>
      <c r="J22">
        <v>37534.68</v>
      </c>
      <c r="K22">
        <v>23970.240000000002</v>
      </c>
      <c r="L22">
        <v>13564.44</v>
      </c>
      <c r="M22">
        <v>2014</v>
      </c>
      <c r="N22">
        <v>6</v>
      </c>
    </row>
    <row r="23" spans="1:14" x14ac:dyDescent="0.3">
      <c r="A23" s="1" t="s">
        <v>37</v>
      </c>
      <c r="B23" s="1" t="s">
        <v>108</v>
      </c>
      <c r="C23" s="1" t="s">
        <v>60</v>
      </c>
      <c r="D23" s="1" t="s">
        <v>17</v>
      </c>
      <c r="E23" s="1" t="s">
        <v>47</v>
      </c>
      <c r="F23" s="2">
        <v>41626</v>
      </c>
      <c r="G23">
        <v>248</v>
      </c>
      <c r="H23">
        <v>421.89</v>
      </c>
      <c r="I23">
        <v>364.69</v>
      </c>
      <c r="J23">
        <v>104628.72</v>
      </c>
      <c r="K23">
        <v>90443.12</v>
      </c>
      <c r="L23">
        <v>14185.6</v>
      </c>
      <c r="M23">
        <v>2013</v>
      </c>
      <c r="N23">
        <v>12</v>
      </c>
    </row>
    <row r="24" spans="1:14" x14ac:dyDescent="0.3">
      <c r="A24" s="1" t="s">
        <v>25</v>
      </c>
      <c r="B24" s="1" t="s">
        <v>202</v>
      </c>
      <c r="C24" s="1" t="s">
        <v>23</v>
      </c>
      <c r="D24" s="1" t="s">
        <v>17</v>
      </c>
      <c r="E24" s="1" t="s">
        <v>24</v>
      </c>
      <c r="F24" s="2">
        <v>40910</v>
      </c>
      <c r="G24">
        <v>264</v>
      </c>
      <c r="H24">
        <v>255.28</v>
      </c>
      <c r="I24">
        <v>159.41999999999999</v>
      </c>
      <c r="J24">
        <v>67393.919999999998</v>
      </c>
      <c r="K24">
        <v>42086.879999999997</v>
      </c>
      <c r="L24">
        <v>25307.040000000001</v>
      </c>
      <c r="M24">
        <v>2012</v>
      </c>
      <c r="N24">
        <v>1</v>
      </c>
    </row>
    <row r="25" spans="1:14" x14ac:dyDescent="0.3">
      <c r="A25" s="1" t="s">
        <v>32</v>
      </c>
      <c r="B25" s="1" t="s">
        <v>48</v>
      </c>
      <c r="C25" s="1" t="s">
        <v>23</v>
      </c>
      <c r="D25" s="1" t="s">
        <v>17</v>
      </c>
      <c r="E25" s="1" t="s">
        <v>24</v>
      </c>
      <c r="F25" s="2">
        <v>40544</v>
      </c>
      <c r="G25">
        <v>271</v>
      </c>
      <c r="H25">
        <v>255.28</v>
      </c>
      <c r="I25">
        <v>159.41999999999999</v>
      </c>
      <c r="J25">
        <v>69180.88</v>
      </c>
      <c r="K25">
        <v>43202.82</v>
      </c>
      <c r="L25">
        <v>25978.06</v>
      </c>
      <c r="M25">
        <v>2011</v>
      </c>
      <c r="N25">
        <v>1</v>
      </c>
    </row>
    <row r="26" spans="1:14" x14ac:dyDescent="0.3">
      <c r="A26" s="1" t="s">
        <v>28</v>
      </c>
      <c r="B26" s="1" t="s">
        <v>101</v>
      </c>
      <c r="C26" s="1" t="s">
        <v>30</v>
      </c>
      <c r="D26" s="1" t="s">
        <v>22</v>
      </c>
      <c r="E26" s="1" t="s">
        <v>31</v>
      </c>
      <c r="F26" s="2">
        <v>40316</v>
      </c>
      <c r="G26">
        <v>274</v>
      </c>
      <c r="H26">
        <v>9.33</v>
      </c>
      <c r="I26">
        <v>6.92</v>
      </c>
      <c r="J26">
        <v>2556.42</v>
      </c>
      <c r="K26">
        <v>1896.08</v>
      </c>
      <c r="L26">
        <v>660.34</v>
      </c>
      <c r="M26">
        <v>2010</v>
      </c>
      <c r="N26">
        <v>5</v>
      </c>
    </row>
    <row r="27" spans="1:14" x14ac:dyDescent="0.3">
      <c r="A27" s="1" t="s">
        <v>14</v>
      </c>
      <c r="B27" s="1" t="s">
        <v>62</v>
      </c>
      <c r="C27" s="1" t="s">
        <v>27</v>
      </c>
      <c r="D27" s="1" t="s">
        <v>22</v>
      </c>
      <c r="E27" s="1" t="s">
        <v>31</v>
      </c>
      <c r="F27" s="2">
        <v>41184</v>
      </c>
      <c r="G27">
        <v>284</v>
      </c>
      <c r="H27">
        <v>205.7</v>
      </c>
      <c r="I27">
        <v>117.11</v>
      </c>
      <c r="J27">
        <v>58418.8</v>
      </c>
      <c r="K27">
        <v>33259.24</v>
      </c>
      <c r="L27">
        <v>25159.56</v>
      </c>
      <c r="M27">
        <v>2012</v>
      </c>
      <c r="N27">
        <v>10</v>
      </c>
    </row>
    <row r="28" spans="1:14" x14ac:dyDescent="0.3">
      <c r="A28" s="1" t="s">
        <v>28</v>
      </c>
      <c r="B28" s="1" t="s">
        <v>134</v>
      </c>
      <c r="C28" s="1" t="s">
        <v>44</v>
      </c>
      <c r="D28" s="1" t="s">
        <v>22</v>
      </c>
      <c r="E28" s="1" t="s">
        <v>31</v>
      </c>
      <c r="F28" s="2">
        <v>41281</v>
      </c>
      <c r="G28">
        <v>285</v>
      </c>
      <c r="H28">
        <v>668.27</v>
      </c>
      <c r="I28">
        <v>502.54</v>
      </c>
      <c r="J28">
        <v>190456.95</v>
      </c>
      <c r="K28">
        <v>143223.9</v>
      </c>
      <c r="L28">
        <v>47233.05</v>
      </c>
      <c r="M28">
        <v>2013</v>
      </c>
      <c r="N28">
        <v>1</v>
      </c>
    </row>
    <row r="29" spans="1:14" x14ac:dyDescent="0.3">
      <c r="A29" s="1" t="s">
        <v>32</v>
      </c>
      <c r="B29" s="1" t="s">
        <v>150</v>
      </c>
      <c r="C29" s="1" t="s">
        <v>23</v>
      </c>
      <c r="D29" s="1" t="s">
        <v>17</v>
      </c>
      <c r="E29" s="1" t="s">
        <v>31</v>
      </c>
      <c r="F29" s="2">
        <v>40756</v>
      </c>
      <c r="G29">
        <v>288</v>
      </c>
      <c r="H29">
        <v>255.28</v>
      </c>
      <c r="I29">
        <v>159.41999999999999</v>
      </c>
      <c r="J29">
        <v>73520.639999999999</v>
      </c>
      <c r="K29">
        <v>45912.959999999999</v>
      </c>
      <c r="L29">
        <v>27607.68</v>
      </c>
      <c r="M29">
        <v>2011</v>
      </c>
      <c r="N29">
        <v>8</v>
      </c>
    </row>
    <row r="30" spans="1:14" x14ac:dyDescent="0.3">
      <c r="A30" s="1" t="s">
        <v>25</v>
      </c>
      <c r="B30" s="1" t="s">
        <v>26</v>
      </c>
      <c r="C30" s="1" t="s">
        <v>16</v>
      </c>
      <c r="D30" s="1" t="s">
        <v>22</v>
      </c>
      <c r="E30" s="1" t="s">
        <v>47</v>
      </c>
      <c r="F30" s="2">
        <v>42375</v>
      </c>
      <c r="G30">
        <v>289</v>
      </c>
      <c r="H30">
        <v>437.2</v>
      </c>
      <c r="I30">
        <v>263.33</v>
      </c>
      <c r="J30">
        <v>126350.8</v>
      </c>
      <c r="K30">
        <v>76102.37</v>
      </c>
      <c r="L30">
        <v>50248.43</v>
      </c>
      <c r="M30">
        <v>2016</v>
      </c>
      <c r="N30">
        <v>1</v>
      </c>
    </row>
    <row r="31" spans="1:14" x14ac:dyDescent="0.3">
      <c r="A31" s="1" t="s">
        <v>28</v>
      </c>
      <c r="B31" s="1" t="s">
        <v>64</v>
      </c>
      <c r="C31" s="1" t="s">
        <v>30</v>
      </c>
      <c r="D31" s="1" t="s">
        <v>22</v>
      </c>
      <c r="E31" s="1" t="s">
        <v>47</v>
      </c>
      <c r="F31" s="2">
        <v>41667</v>
      </c>
      <c r="G31">
        <v>293</v>
      </c>
      <c r="H31">
        <v>9.33</v>
      </c>
      <c r="I31">
        <v>6.92</v>
      </c>
      <c r="J31">
        <v>2733.69</v>
      </c>
      <c r="K31">
        <v>2027.56</v>
      </c>
      <c r="L31">
        <v>706.13</v>
      </c>
      <c r="M31">
        <v>2014</v>
      </c>
      <c r="N31">
        <v>1</v>
      </c>
    </row>
    <row r="32" spans="1:14" x14ac:dyDescent="0.3">
      <c r="A32" s="1" t="s">
        <v>28</v>
      </c>
      <c r="B32" s="1" t="s">
        <v>101</v>
      </c>
      <c r="C32" s="1" t="s">
        <v>49</v>
      </c>
      <c r="D32" s="1" t="s">
        <v>17</v>
      </c>
      <c r="E32" s="1" t="s">
        <v>24</v>
      </c>
      <c r="F32" s="2">
        <v>41906</v>
      </c>
      <c r="G32">
        <v>316</v>
      </c>
      <c r="H32">
        <v>651.21</v>
      </c>
      <c r="I32">
        <v>524.96</v>
      </c>
      <c r="J32">
        <v>205782.36</v>
      </c>
      <c r="K32">
        <v>165887.35999999999</v>
      </c>
      <c r="L32">
        <v>39895</v>
      </c>
      <c r="M32">
        <v>2014</v>
      </c>
      <c r="N32">
        <v>9</v>
      </c>
    </row>
    <row r="33" spans="1:14" x14ac:dyDescent="0.3">
      <c r="A33" s="1" t="s">
        <v>25</v>
      </c>
      <c r="B33" s="1" t="s">
        <v>123</v>
      </c>
      <c r="C33" s="1" t="s">
        <v>57</v>
      </c>
      <c r="D33" s="1" t="s">
        <v>17</v>
      </c>
      <c r="E33" s="1" t="s">
        <v>47</v>
      </c>
      <c r="F33" s="2">
        <v>42904</v>
      </c>
      <c r="G33">
        <v>321</v>
      </c>
      <c r="H33">
        <v>81.73</v>
      </c>
      <c r="I33">
        <v>56.67</v>
      </c>
      <c r="J33">
        <v>26235.33</v>
      </c>
      <c r="K33">
        <v>18191.07</v>
      </c>
      <c r="L33">
        <v>8044.26</v>
      </c>
      <c r="M33">
        <v>2017</v>
      </c>
      <c r="N33">
        <v>6</v>
      </c>
    </row>
    <row r="34" spans="1:14" x14ac:dyDescent="0.3">
      <c r="A34" s="1" t="s">
        <v>32</v>
      </c>
      <c r="B34" s="1" t="s">
        <v>150</v>
      </c>
      <c r="C34" s="1" t="s">
        <v>57</v>
      </c>
      <c r="D34" s="1" t="s">
        <v>22</v>
      </c>
      <c r="E34" s="1" t="s">
        <v>24</v>
      </c>
      <c r="F34" s="2">
        <v>41163</v>
      </c>
      <c r="G34">
        <v>323</v>
      </c>
      <c r="H34">
        <v>81.73</v>
      </c>
      <c r="I34">
        <v>56.67</v>
      </c>
      <c r="J34">
        <v>26398.79</v>
      </c>
      <c r="K34">
        <v>18304.41</v>
      </c>
      <c r="L34">
        <v>8094.38</v>
      </c>
      <c r="M34">
        <v>2012</v>
      </c>
      <c r="N34">
        <v>9</v>
      </c>
    </row>
    <row r="35" spans="1:14" x14ac:dyDescent="0.3">
      <c r="A35" s="1" t="s">
        <v>32</v>
      </c>
      <c r="B35" s="1" t="s">
        <v>106</v>
      </c>
      <c r="C35" s="1" t="s">
        <v>42</v>
      </c>
      <c r="D35" s="1" t="s">
        <v>22</v>
      </c>
      <c r="E35" s="1" t="s">
        <v>24</v>
      </c>
      <c r="F35" s="2">
        <v>41453</v>
      </c>
      <c r="G35">
        <v>332</v>
      </c>
      <c r="H35">
        <v>152.58000000000001</v>
      </c>
      <c r="I35">
        <v>97.44</v>
      </c>
      <c r="J35">
        <v>50656.56</v>
      </c>
      <c r="K35">
        <v>32350.080000000002</v>
      </c>
      <c r="L35">
        <v>18306.48</v>
      </c>
      <c r="M35">
        <v>2013</v>
      </c>
      <c r="N35">
        <v>6</v>
      </c>
    </row>
    <row r="36" spans="1:14" x14ac:dyDescent="0.3">
      <c r="A36" s="1" t="s">
        <v>25</v>
      </c>
      <c r="B36" s="1" t="s">
        <v>199</v>
      </c>
      <c r="C36" s="1" t="s">
        <v>49</v>
      </c>
      <c r="D36" s="1" t="s">
        <v>17</v>
      </c>
      <c r="E36" s="1" t="s">
        <v>18</v>
      </c>
      <c r="F36" s="2">
        <v>42698</v>
      </c>
      <c r="G36">
        <v>352</v>
      </c>
      <c r="H36">
        <v>651.21</v>
      </c>
      <c r="I36">
        <v>524.96</v>
      </c>
      <c r="J36">
        <v>229225.92</v>
      </c>
      <c r="K36">
        <v>184785.92000000001</v>
      </c>
      <c r="L36">
        <v>44440</v>
      </c>
      <c r="M36">
        <v>2016</v>
      </c>
      <c r="N36">
        <v>11</v>
      </c>
    </row>
    <row r="37" spans="1:14" x14ac:dyDescent="0.3">
      <c r="A37" s="1" t="s">
        <v>32</v>
      </c>
      <c r="B37" s="1" t="s">
        <v>95</v>
      </c>
      <c r="C37" s="1" t="s">
        <v>21</v>
      </c>
      <c r="D37" s="1" t="s">
        <v>22</v>
      </c>
      <c r="E37" s="1" t="s">
        <v>18</v>
      </c>
      <c r="F37" s="2">
        <v>40975</v>
      </c>
      <c r="G37">
        <v>365</v>
      </c>
      <c r="H37">
        <v>154.06</v>
      </c>
      <c r="I37">
        <v>90.93</v>
      </c>
      <c r="J37">
        <v>56231.9</v>
      </c>
      <c r="K37">
        <v>33189.449999999997</v>
      </c>
      <c r="L37">
        <v>23042.45</v>
      </c>
      <c r="M37">
        <v>2012</v>
      </c>
      <c r="N37">
        <v>3</v>
      </c>
    </row>
    <row r="38" spans="1:14" x14ac:dyDescent="0.3">
      <c r="A38" s="1" t="s">
        <v>28</v>
      </c>
      <c r="B38" s="1" t="s">
        <v>97</v>
      </c>
      <c r="C38" s="1" t="s">
        <v>51</v>
      </c>
      <c r="D38" s="1" t="s">
        <v>22</v>
      </c>
      <c r="E38" s="1" t="s">
        <v>47</v>
      </c>
      <c r="F38" s="2">
        <v>40809</v>
      </c>
      <c r="G38">
        <v>366</v>
      </c>
      <c r="H38">
        <v>47.45</v>
      </c>
      <c r="I38">
        <v>31.79</v>
      </c>
      <c r="J38">
        <v>17366.7</v>
      </c>
      <c r="K38">
        <v>11635.14</v>
      </c>
      <c r="L38">
        <v>5731.56</v>
      </c>
      <c r="M38">
        <v>2011</v>
      </c>
      <c r="N38">
        <v>9</v>
      </c>
    </row>
    <row r="39" spans="1:14" x14ac:dyDescent="0.3">
      <c r="A39" s="1" t="s">
        <v>14</v>
      </c>
      <c r="B39" s="1" t="s">
        <v>71</v>
      </c>
      <c r="C39" s="1" t="s">
        <v>23</v>
      </c>
      <c r="D39" s="1" t="s">
        <v>22</v>
      </c>
      <c r="E39" s="1" t="s">
        <v>18</v>
      </c>
      <c r="F39" s="2">
        <v>41755</v>
      </c>
      <c r="G39">
        <v>368</v>
      </c>
      <c r="H39">
        <v>255.28</v>
      </c>
      <c r="I39">
        <v>159.41999999999999</v>
      </c>
      <c r="J39">
        <v>93943.039999999994</v>
      </c>
      <c r="K39">
        <v>58666.559999999998</v>
      </c>
      <c r="L39">
        <v>35276.480000000003</v>
      </c>
      <c r="M39">
        <v>2014</v>
      </c>
      <c r="N39">
        <v>4</v>
      </c>
    </row>
    <row r="40" spans="1:14" x14ac:dyDescent="0.3">
      <c r="A40" s="1" t="s">
        <v>32</v>
      </c>
      <c r="B40" s="1" t="s">
        <v>168</v>
      </c>
      <c r="C40" s="1" t="s">
        <v>42</v>
      </c>
      <c r="D40" s="1" t="s">
        <v>17</v>
      </c>
      <c r="E40" s="1" t="s">
        <v>18</v>
      </c>
      <c r="F40" s="2">
        <v>41686</v>
      </c>
      <c r="G40">
        <v>376</v>
      </c>
      <c r="H40">
        <v>152.58000000000001</v>
      </c>
      <c r="I40">
        <v>97.44</v>
      </c>
      <c r="J40">
        <v>57370.080000000002</v>
      </c>
      <c r="K40">
        <v>36637.440000000002</v>
      </c>
      <c r="L40">
        <v>20732.64</v>
      </c>
      <c r="M40">
        <v>2014</v>
      </c>
      <c r="N40">
        <v>2</v>
      </c>
    </row>
    <row r="41" spans="1:14" x14ac:dyDescent="0.3">
      <c r="A41" s="1" t="s">
        <v>14</v>
      </c>
      <c r="B41" s="1" t="s">
        <v>158</v>
      </c>
      <c r="C41" s="1" t="s">
        <v>42</v>
      </c>
      <c r="D41" s="1" t="s">
        <v>17</v>
      </c>
      <c r="E41" s="1" t="s">
        <v>31</v>
      </c>
      <c r="F41" s="2">
        <v>41984</v>
      </c>
      <c r="G41">
        <v>379</v>
      </c>
      <c r="H41">
        <v>152.58000000000001</v>
      </c>
      <c r="I41">
        <v>97.44</v>
      </c>
      <c r="J41">
        <v>57827.82</v>
      </c>
      <c r="K41">
        <v>36929.760000000002</v>
      </c>
      <c r="L41">
        <v>20898.060000000001</v>
      </c>
      <c r="M41">
        <v>2014</v>
      </c>
      <c r="N41">
        <v>12</v>
      </c>
    </row>
    <row r="42" spans="1:14" x14ac:dyDescent="0.3">
      <c r="A42" s="1" t="s">
        <v>25</v>
      </c>
      <c r="B42" s="1" t="s">
        <v>58</v>
      </c>
      <c r="C42" s="1" t="s">
        <v>30</v>
      </c>
      <c r="D42" s="1" t="s">
        <v>22</v>
      </c>
      <c r="E42" s="1" t="s">
        <v>18</v>
      </c>
      <c r="F42" s="2">
        <v>41529</v>
      </c>
      <c r="G42">
        <v>385</v>
      </c>
      <c r="H42">
        <v>9.33</v>
      </c>
      <c r="I42">
        <v>6.92</v>
      </c>
      <c r="J42">
        <v>3592.05</v>
      </c>
      <c r="K42">
        <v>2664.2</v>
      </c>
      <c r="L42">
        <v>927.85</v>
      </c>
      <c r="M42">
        <v>2013</v>
      </c>
      <c r="N42">
        <v>9</v>
      </c>
    </row>
    <row r="43" spans="1:14" x14ac:dyDescent="0.3">
      <c r="A43" s="1" t="s">
        <v>25</v>
      </c>
      <c r="B43" s="1" t="s">
        <v>181</v>
      </c>
      <c r="C43" s="1" t="s">
        <v>44</v>
      </c>
      <c r="D43" s="1" t="s">
        <v>22</v>
      </c>
      <c r="E43" s="1" t="s">
        <v>31</v>
      </c>
      <c r="F43" s="2">
        <v>42634</v>
      </c>
      <c r="G43">
        <v>399</v>
      </c>
      <c r="H43">
        <v>668.27</v>
      </c>
      <c r="I43">
        <v>502.54</v>
      </c>
      <c r="J43">
        <v>266639.73</v>
      </c>
      <c r="K43">
        <v>200513.46</v>
      </c>
      <c r="L43">
        <v>66126.27</v>
      </c>
      <c r="M43">
        <v>2016</v>
      </c>
      <c r="N43">
        <v>9</v>
      </c>
    </row>
    <row r="44" spans="1:14" x14ac:dyDescent="0.3">
      <c r="A44" s="1" t="s">
        <v>14</v>
      </c>
      <c r="B44" s="1" t="s">
        <v>145</v>
      </c>
      <c r="C44" s="1" t="s">
        <v>23</v>
      </c>
      <c r="D44" s="1" t="s">
        <v>22</v>
      </c>
      <c r="E44" s="1" t="s">
        <v>18</v>
      </c>
      <c r="F44" s="2">
        <v>40595</v>
      </c>
      <c r="G44">
        <v>404</v>
      </c>
      <c r="H44">
        <v>255.28</v>
      </c>
      <c r="I44">
        <v>159.41999999999999</v>
      </c>
      <c r="J44">
        <v>103133.12</v>
      </c>
      <c r="K44">
        <v>64405.68</v>
      </c>
      <c r="L44">
        <v>38727.440000000002</v>
      </c>
      <c r="M44">
        <v>2011</v>
      </c>
      <c r="N44">
        <v>2</v>
      </c>
    </row>
    <row r="45" spans="1:14" x14ac:dyDescent="0.3">
      <c r="A45" s="1" t="s">
        <v>39</v>
      </c>
      <c r="B45" s="1" t="s">
        <v>54</v>
      </c>
      <c r="C45" s="1" t="s">
        <v>42</v>
      </c>
      <c r="D45" s="1" t="s">
        <v>22</v>
      </c>
      <c r="E45" s="1" t="s">
        <v>24</v>
      </c>
      <c r="F45" s="2">
        <v>41155</v>
      </c>
      <c r="G45">
        <v>407</v>
      </c>
      <c r="H45">
        <v>152.58000000000001</v>
      </c>
      <c r="I45">
        <v>97.44</v>
      </c>
      <c r="J45">
        <v>62100.06</v>
      </c>
      <c r="K45">
        <v>39658.080000000002</v>
      </c>
      <c r="L45">
        <v>22441.98</v>
      </c>
      <c r="M45">
        <v>2012</v>
      </c>
      <c r="N45">
        <v>9</v>
      </c>
    </row>
    <row r="46" spans="1:14" x14ac:dyDescent="0.3">
      <c r="A46" s="1" t="s">
        <v>14</v>
      </c>
      <c r="B46" s="1" t="s">
        <v>122</v>
      </c>
      <c r="C46" s="1" t="s">
        <v>49</v>
      </c>
      <c r="D46" s="1" t="s">
        <v>22</v>
      </c>
      <c r="E46" s="1" t="s">
        <v>24</v>
      </c>
      <c r="F46" s="2">
        <v>40500</v>
      </c>
      <c r="G46">
        <v>413</v>
      </c>
      <c r="H46">
        <v>651.21</v>
      </c>
      <c r="I46">
        <v>524.96</v>
      </c>
      <c r="J46">
        <v>268949.73</v>
      </c>
      <c r="K46">
        <v>216808.48</v>
      </c>
      <c r="L46">
        <v>52141.25</v>
      </c>
      <c r="M46">
        <v>2010</v>
      </c>
      <c r="N46">
        <v>11</v>
      </c>
    </row>
    <row r="47" spans="1:14" x14ac:dyDescent="0.3">
      <c r="A47" s="1" t="s">
        <v>32</v>
      </c>
      <c r="B47" s="1" t="s">
        <v>144</v>
      </c>
      <c r="C47" s="1" t="s">
        <v>60</v>
      </c>
      <c r="D47" s="1" t="s">
        <v>17</v>
      </c>
      <c r="E47" s="1" t="s">
        <v>47</v>
      </c>
      <c r="F47" s="2">
        <v>41989</v>
      </c>
      <c r="G47">
        <v>424</v>
      </c>
      <c r="H47">
        <v>421.89</v>
      </c>
      <c r="I47">
        <v>364.69</v>
      </c>
      <c r="J47">
        <v>178881.36</v>
      </c>
      <c r="K47">
        <v>154628.56</v>
      </c>
      <c r="L47">
        <v>24252.799999999999</v>
      </c>
      <c r="M47">
        <v>2014</v>
      </c>
      <c r="N47">
        <v>12</v>
      </c>
    </row>
    <row r="48" spans="1:14" x14ac:dyDescent="0.3">
      <c r="A48" s="1" t="s">
        <v>32</v>
      </c>
      <c r="B48" s="1" t="s">
        <v>212</v>
      </c>
      <c r="C48" s="1" t="s">
        <v>30</v>
      </c>
      <c r="D48" s="1" t="s">
        <v>22</v>
      </c>
      <c r="E48" s="1" t="s">
        <v>47</v>
      </c>
      <c r="F48" s="2">
        <v>42674</v>
      </c>
      <c r="G48">
        <v>441</v>
      </c>
      <c r="H48">
        <v>9.33</v>
      </c>
      <c r="I48">
        <v>6.92</v>
      </c>
      <c r="J48">
        <v>4114.53</v>
      </c>
      <c r="K48">
        <v>3051.72</v>
      </c>
      <c r="L48">
        <v>1062.81</v>
      </c>
      <c r="M48">
        <v>2016</v>
      </c>
      <c r="N48">
        <v>10</v>
      </c>
    </row>
    <row r="49" spans="1:14" x14ac:dyDescent="0.3">
      <c r="A49" s="1" t="s">
        <v>32</v>
      </c>
      <c r="B49" s="1" t="s">
        <v>215</v>
      </c>
      <c r="C49" s="1" t="s">
        <v>42</v>
      </c>
      <c r="D49" s="1" t="s">
        <v>22</v>
      </c>
      <c r="E49" s="1" t="s">
        <v>18</v>
      </c>
      <c r="F49" s="2">
        <v>40338</v>
      </c>
      <c r="G49">
        <v>449</v>
      </c>
      <c r="H49">
        <v>152.58000000000001</v>
      </c>
      <c r="I49">
        <v>97.44</v>
      </c>
      <c r="J49">
        <v>68508.42</v>
      </c>
      <c r="K49">
        <v>43750.559999999998</v>
      </c>
      <c r="L49">
        <v>24757.86</v>
      </c>
      <c r="M49">
        <v>2010</v>
      </c>
      <c r="N49">
        <v>6</v>
      </c>
    </row>
    <row r="50" spans="1:14" x14ac:dyDescent="0.3">
      <c r="A50" s="1" t="s">
        <v>32</v>
      </c>
      <c r="B50" s="1" t="s">
        <v>171</v>
      </c>
      <c r="C50" s="1" t="s">
        <v>51</v>
      </c>
      <c r="D50" s="1" t="s">
        <v>17</v>
      </c>
      <c r="E50" s="1" t="s">
        <v>47</v>
      </c>
      <c r="F50" s="2">
        <v>40584</v>
      </c>
      <c r="G50">
        <v>455</v>
      </c>
      <c r="H50">
        <v>47.45</v>
      </c>
      <c r="I50">
        <v>31.79</v>
      </c>
      <c r="J50">
        <v>21589.75</v>
      </c>
      <c r="K50">
        <v>14464.45</v>
      </c>
      <c r="L50">
        <v>7125.3</v>
      </c>
      <c r="M50">
        <v>2011</v>
      </c>
      <c r="N50">
        <v>2</v>
      </c>
    </row>
    <row r="51" spans="1:14" x14ac:dyDescent="0.3">
      <c r="A51" s="1" t="s">
        <v>32</v>
      </c>
      <c r="B51" s="1" t="s">
        <v>79</v>
      </c>
      <c r="C51" s="1" t="s">
        <v>51</v>
      </c>
      <c r="D51" s="1" t="s">
        <v>22</v>
      </c>
      <c r="E51" s="1" t="s">
        <v>24</v>
      </c>
      <c r="F51" s="2">
        <v>42537</v>
      </c>
      <c r="G51">
        <v>470</v>
      </c>
      <c r="H51">
        <v>47.45</v>
      </c>
      <c r="I51">
        <v>31.79</v>
      </c>
      <c r="J51">
        <v>22301.5</v>
      </c>
      <c r="K51">
        <v>14941.3</v>
      </c>
      <c r="L51">
        <v>7360.2</v>
      </c>
      <c r="M51">
        <v>2016</v>
      </c>
      <c r="N51">
        <v>6</v>
      </c>
    </row>
    <row r="52" spans="1:14" x14ac:dyDescent="0.3">
      <c r="A52" s="1" t="s">
        <v>14</v>
      </c>
      <c r="B52" s="1" t="s">
        <v>207</v>
      </c>
      <c r="C52" s="1" t="s">
        <v>42</v>
      </c>
      <c r="D52" s="1" t="s">
        <v>17</v>
      </c>
      <c r="E52" s="1" t="s">
        <v>47</v>
      </c>
      <c r="F52" s="2">
        <v>40378</v>
      </c>
      <c r="G52">
        <v>490</v>
      </c>
      <c r="H52">
        <v>152.58000000000001</v>
      </c>
      <c r="I52">
        <v>97.44</v>
      </c>
      <c r="J52">
        <v>74764.2</v>
      </c>
      <c r="K52">
        <v>47745.599999999999</v>
      </c>
      <c r="L52">
        <v>27018.6</v>
      </c>
      <c r="M52">
        <v>2010</v>
      </c>
      <c r="N52">
        <v>7</v>
      </c>
    </row>
    <row r="53" spans="1:14" x14ac:dyDescent="0.3">
      <c r="A53" s="1" t="s">
        <v>37</v>
      </c>
      <c r="B53" s="1" t="s">
        <v>59</v>
      </c>
      <c r="C53" s="1" t="s">
        <v>23</v>
      </c>
      <c r="D53" s="1" t="s">
        <v>22</v>
      </c>
      <c r="E53" s="1" t="s">
        <v>18</v>
      </c>
      <c r="F53" s="2">
        <v>41448</v>
      </c>
      <c r="G53">
        <v>508</v>
      </c>
      <c r="H53">
        <v>255.28</v>
      </c>
      <c r="I53">
        <v>159.41999999999999</v>
      </c>
      <c r="J53">
        <v>129682.24000000001</v>
      </c>
      <c r="K53">
        <v>80985.36</v>
      </c>
      <c r="L53">
        <v>48696.88</v>
      </c>
      <c r="M53">
        <v>2013</v>
      </c>
      <c r="N53">
        <v>6</v>
      </c>
    </row>
    <row r="54" spans="1:14" x14ac:dyDescent="0.3">
      <c r="A54" s="1" t="s">
        <v>25</v>
      </c>
      <c r="B54" s="1" t="s">
        <v>58</v>
      </c>
      <c r="C54" s="1" t="s">
        <v>36</v>
      </c>
      <c r="D54" s="1" t="s">
        <v>22</v>
      </c>
      <c r="E54" s="1" t="s">
        <v>47</v>
      </c>
      <c r="F54" s="2">
        <v>42350</v>
      </c>
      <c r="G54">
        <v>515</v>
      </c>
      <c r="H54">
        <v>109.28</v>
      </c>
      <c r="I54">
        <v>35.840000000000003</v>
      </c>
      <c r="J54">
        <v>56279.199999999997</v>
      </c>
      <c r="K54">
        <v>18457.599999999999</v>
      </c>
      <c r="L54">
        <v>37821.599999999999</v>
      </c>
      <c r="M54">
        <v>2015</v>
      </c>
      <c r="N54">
        <v>12</v>
      </c>
    </row>
    <row r="55" spans="1:14" x14ac:dyDescent="0.3">
      <c r="A55" s="1" t="s">
        <v>37</v>
      </c>
      <c r="B55" s="1" t="s">
        <v>130</v>
      </c>
      <c r="C55" s="1" t="s">
        <v>16</v>
      </c>
      <c r="D55" s="1" t="s">
        <v>22</v>
      </c>
      <c r="E55" s="1" t="s">
        <v>24</v>
      </c>
      <c r="F55" s="2">
        <v>41134</v>
      </c>
      <c r="G55">
        <v>522</v>
      </c>
      <c r="H55">
        <v>437.2</v>
      </c>
      <c r="I55">
        <v>263.33</v>
      </c>
      <c r="J55">
        <v>228218.4</v>
      </c>
      <c r="K55">
        <v>137458.26</v>
      </c>
      <c r="L55">
        <v>90760.14</v>
      </c>
      <c r="M55">
        <v>2012</v>
      </c>
      <c r="N55">
        <v>8</v>
      </c>
    </row>
    <row r="56" spans="1:14" x14ac:dyDescent="0.3">
      <c r="A56" s="1" t="s">
        <v>32</v>
      </c>
      <c r="B56" s="1" t="s">
        <v>133</v>
      </c>
      <c r="C56" s="1" t="s">
        <v>51</v>
      </c>
      <c r="D56" s="1" t="s">
        <v>17</v>
      </c>
      <c r="E56" s="1" t="s">
        <v>47</v>
      </c>
      <c r="F56" s="2">
        <v>40867</v>
      </c>
      <c r="G56">
        <v>550</v>
      </c>
      <c r="H56">
        <v>47.45</v>
      </c>
      <c r="I56">
        <v>31.79</v>
      </c>
      <c r="J56">
        <v>26097.5</v>
      </c>
      <c r="K56">
        <v>17484.5</v>
      </c>
      <c r="L56">
        <v>8613</v>
      </c>
      <c r="M56">
        <v>2011</v>
      </c>
      <c r="N56">
        <v>11</v>
      </c>
    </row>
    <row r="57" spans="1:14" x14ac:dyDescent="0.3">
      <c r="A57" s="1" t="s">
        <v>14</v>
      </c>
      <c r="B57" s="1" t="s">
        <v>71</v>
      </c>
      <c r="C57" s="1" t="s">
        <v>21</v>
      </c>
      <c r="D57" s="1" t="s">
        <v>17</v>
      </c>
      <c r="E57" s="1" t="s">
        <v>18</v>
      </c>
      <c r="F57" s="2">
        <v>41875</v>
      </c>
      <c r="G57">
        <v>564</v>
      </c>
      <c r="H57">
        <v>154.06</v>
      </c>
      <c r="I57">
        <v>90.93</v>
      </c>
      <c r="J57">
        <v>86889.84</v>
      </c>
      <c r="K57">
        <v>51284.52</v>
      </c>
      <c r="L57">
        <v>35605.32</v>
      </c>
      <c r="M57">
        <v>2014</v>
      </c>
      <c r="N57">
        <v>8</v>
      </c>
    </row>
    <row r="58" spans="1:14" x14ac:dyDescent="0.3">
      <c r="A58" s="1" t="s">
        <v>25</v>
      </c>
      <c r="B58" s="1" t="s">
        <v>203</v>
      </c>
      <c r="C58" s="1" t="s">
        <v>23</v>
      </c>
      <c r="D58" s="1" t="s">
        <v>22</v>
      </c>
      <c r="E58" s="1" t="s">
        <v>47</v>
      </c>
      <c r="F58" s="2">
        <v>41298</v>
      </c>
      <c r="G58">
        <v>573</v>
      </c>
      <c r="H58">
        <v>255.28</v>
      </c>
      <c r="I58">
        <v>159.41999999999999</v>
      </c>
      <c r="J58">
        <v>146275.44</v>
      </c>
      <c r="K58">
        <v>91347.66</v>
      </c>
      <c r="L58">
        <v>54927.78</v>
      </c>
      <c r="M58">
        <v>2013</v>
      </c>
      <c r="N58">
        <v>1</v>
      </c>
    </row>
    <row r="59" spans="1:14" x14ac:dyDescent="0.3">
      <c r="A59" s="1" t="s">
        <v>37</v>
      </c>
      <c r="B59" s="1" t="s">
        <v>186</v>
      </c>
      <c r="C59" s="1" t="s">
        <v>36</v>
      </c>
      <c r="D59" s="1" t="s">
        <v>17</v>
      </c>
      <c r="E59" s="1" t="s">
        <v>47</v>
      </c>
      <c r="F59" s="2">
        <v>40538</v>
      </c>
      <c r="G59">
        <v>582</v>
      </c>
      <c r="H59">
        <v>109.28</v>
      </c>
      <c r="I59">
        <v>35.840000000000003</v>
      </c>
      <c r="J59">
        <v>63600.959999999999</v>
      </c>
      <c r="K59">
        <v>20858.88</v>
      </c>
      <c r="L59">
        <v>42742.080000000002</v>
      </c>
      <c r="M59">
        <v>2010</v>
      </c>
      <c r="N59">
        <v>12</v>
      </c>
    </row>
    <row r="60" spans="1:14" x14ac:dyDescent="0.3">
      <c r="A60" s="1" t="s">
        <v>37</v>
      </c>
      <c r="B60" s="1" t="s">
        <v>201</v>
      </c>
      <c r="C60" s="1" t="s">
        <v>27</v>
      </c>
      <c r="D60" s="1" t="s">
        <v>17</v>
      </c>
      <c r="E60" s="1" t="s">
        <v>31</v>
      </c>
      <c r="F60" s="2">
        <v>42421</v>
      </c>
      <c r="G60">
        <v>592</v>
      </c>
      <c r="H60">
        <v>205.7</v>
      </c>
      <c r="I60">
        <v>117.11</v>
      </c>
      <c r="J60">
        <v>121774.39999999999</v>
      </c>
      <c r="K60">
        <v>69329.119999999995</v>
      </c>
      <c r="L60">
        <v>52445.279999999999</v>
      </c>
      <c r="M60">
        <v>2016</v>
      </c>
      <c r="N60">
        <v>2</v>
      </c>
    </row>
    <row r="61" spans="1:14" x14ac:dyDescent="0.3">
      <c r="A61" s="1" t="s">
        <v>37</v>
      </c>
      <c r="B61" s="1" t="s">
        <v>209</v>
      </c>
      <c r="C61" s="1" t="s">
        <v>42</v>
      </c>
      <c r="D61" s="1" t="s">
        <v>22</v>
      </c>
      <c r="E61" s="1" t="s">
        <v>24</v>
      </c>
      <c r="F61" s="2">
        <v>41538</v>
      </c>
      <c r="G61">
        <v>597</v>
      </c>
      <c r="H61">
        <v>152.58000000000001</v>
      </c>
      <c r="I61">
        <v>97.44</v>
      </c>
      <c r="J61">
        <v>91090.26</v>
      </c>
      <c r="K61">
        <v>58171.68</v>
      </c>
      <c r="L61">
        <v>32918.58</v>
      </c>
      <c r="M61">
        <v>2013</v>
      </c>
      <c r="N61">
        <v>9</v>
      </c>
    </row>
    <row r="62" spans="1:14" x14ac:dyDescent="0.3">
      <c r="A62" s="1" t="s">
        <v>25</v>
      </c>
      <c r="B62" s="1" t="s">
        <v>73</v>
      </c>
      <c r="C62" s="1" t="s">
        <v>49</v>
      </c>
      <c r="D62" s="1" t="s">
        <v>17</v>
      </c>
      <c r="E62" s="1" t="s">
        <v>18</v>
      </c>
      <c r="F62" s="2">
        <v>42247</v>
      </c>
      <c r="G62">
        <v>598</v>
      </c>
      <c r="H62">
        <v>651.21</v>
      </c>
      <c r="I62">
        <v>524.96</v>
      </c>
      <c r="J62">
        <v>389423.58</v>
      </c>
      <c r="K62">
        <v>313926.08</v>
      </c>
      <c r="L62">
        <v>75497.5</v>
      </c>
      <c r="M62">
        <v>2015</v>
      </c>
      <c r="N62">
        <v>8</v>
      </c>
    </row>
    <row r="63" spans="1:14" x14ac:dyDescent="0.3">
      <c r="A63" s="1" t="s">
        <v>32</v>
      </c>
      <c r="B63" s="1" t="s">
        <v>160</v>
      </c>
      <c r="C63" s="1" t="s">
        <v>51</v>
      </c>
      <c r="D63" s="1" t="s">
        <v>17</v>
      </c>
      <c r="E63" s="1" t="s">
        <v>31</v>
      </c>
      <c r="F63" s="2">
        <v>41450</v>
      </c>
      <c r="G63">
        <v>600</v>
      </c>
      <c r="H63">
        <v>47.45</v>
      </c>
      <c r="I63">
        <v>31.79</v>
      </c>
      <c r="J63">
        <v>28470</v>
      </c>
      <c r="K63">
        <v>19074</v>
      </c>
      <c r="L63">
        <v>9396</v>
      </c>
      <c r="M63">
        <v>2013</v>
      </c>
      <c r="N63">
        <v>6</v>
      </c>
    </row>
    <row r="64" spans="1:14" x14ac:dyDescent="0.3">
      <c r="A64" s="1" t="s">
        <v>19</v>
      </c>
      <c r="B64" s="1" t="s">
        <v>50</v>
      </c>
      <c r="C64" s="1" t="s">
        <v>23</v>
      </c>
      <c r="D64" s="1" t="s">
        <v>17</v>
      </c>
      <c r="E64" s="1" t="s">
        <v>24</v>
      </c>
      <c r="F64" s="2">
        <v>41828</v>
      </c>
      <c r="G64">
        <v>607</v>
      </c>
      <c r="H64">
        <v>255.28</v>
      </c>
      <c r="I64">
        <v>159.41999999999999</v>
      </c>
      <c r="J64">
        <v>154954.96</v>
      </c>
      <c r="K64">
        <v>96767.94</v>
      </c>
      <c r="L64">
        <v>58187.02</v>
      </c>
      <c r="M64">
        <v>2014</v>
      </c>
      <c r="N64">
        <v>7</v>
      </c>
    </row>
    <row r="65" spans="1:14" x14ac:dyDescent="0.3">
      <c r="A65" s="1" t="s">
        <v>28</v>
      </c>
      <c r="B65" s="1" t="s">
        <v>143</v>
      </c>
      <c r="C65" s="1" t="s">
        <v>42</v>
      </c>
      <c r="D65" s="1" t="s">
        <v>22</v>
      </c>
      <c r="E65" s="1" t="s">
        <v>24</v>
      </c>
      <c r="F65" s="2">
        <v>41471</v>
      </c>
      <c r="G65">
        <v>624</v>
      </c>
      <c r="H65">
        <v>152.58000000000001</v>
      </c>
      <c r="I65">
        <v>97.44</v>
      </c>
      <c r="J65">
        <v>95209.919999999998</v>
      </c>
      <c r="K65">
        <v>60802.559999999998</v>
      </c>
      <c r="L65">
        <v>34407.360000000001</v>
      </c>
      <c r="M65">
        <v>2013</v>
      </c>
      <c r="N65">
        <v>7</v>
      </c>
    </row>
    <row r="66" spans="1:14" x14ac:dyDescent="0.3">
      <c r="A66" s="1" t="s">
        <v>32</v>
      </c>
      <c r="B66" s="1" t="s">
        <v>160</v>
      </c>
      <c r="C66" s="1" t="s">
        <v>44</v>
      </c>
      <c r="D66" s="1" t="s">
        <v>22</v>
      </c>
      <c r="E66" s="1" t="s">
        <v>18</v>
      </c>
      <c r="F66" s="2">
        <v>41219</v>
      </c>
      <c r="G66">
        <v>642</v>
      </c>
      <c r="H66">
        <v>668.27</v>
      </c>
      <c r="I66">
        <v>502.54</v>
      </c>
      <c r="J66">
        <v>429029.34</v>
      </c>
      <c r="K66">
        <v>322630.68</v>
      </c>
      <c r="L66">
        <v>106398.66</v>
      </c>
      <c r="M66">
        <v>2012</v>
      </c>
      <c r="N66">
        <v>11</v>
      </c>
    </row>
    <row r="67" spans="1:14" x14ac:dyDescent="0.3">
      <c r="A67" s="1" t="s">
        <v>39</v>
      </c>
      <c r="B67" s="1" t="s">
        <v>76</v>
      </c>
      <c r="C67" s="1" t="s">
        <v>51</v>
      </c>
      <c r="D67" s="1" t="s">
        <v>17</v>
      </c>
      <c r="E67" s="1" t="s">
        <v>18</v>
      </c>
      <c r="F67" s="2">
        <v>42316</v>
      </c>
      <c r="G67">
        <v>664</v>
      </c>
      <c r="H67">
        <v>47.45</v>
      </c>
      <c r="I67">
        <v>31.79</v>
      </c>
      <c r="J67">
        <v>31506.799999999999</v>
      </c>
      <c r="K67">
        <v>21108.560000000001</v>
      </c>
      <c r="L67">
        <v>10398.24</v>
      </c>
      <c r="M67">
        <v>2015</v>
      </c>
      <c r="N67">
        <v>11</v>
      </c>
    </row>
    <row r="68" spans="1:14" x14ac:dyDescent="0.3">
      <c r="A68" s="1" t="s">
        <v>32</v>
      </c>
      <c r="B68" s="1" t="s">
        <v>133</v>
      </c>
      <c r="C68" s="1" t="s">
        <v>44</v>
      </c>
      <c r="D68" s="1" t="s">
        <v>22</v>
      </c>
      <c r="E68" s="1" t="s">
        <v>24</v>
      </c>
      <c r="F68" s="2">
        <v>42159</v>
      </c>
      <c r="G68">
        <v>668</v>
      </c>
      <c r="H68">
        <v>668.27</v>
      </c>
      <c r="I68">
        <v>502.54</v>
      </c>
      <c r="J68">
        <v>446404.36</v>
      </c>
      <c r="K68">
        <v>335696.72</v>
      </c>
      <c r="L68">
        <v>110707.64</v>
      </c>
      <c r="M68">
        <v>2015</v>
      </c>
      <c r="N68">
        <v>6</v>
      </c>
    </row>
    <row r="69" spans="1:14" x14ac:dyDescent="0.3">
      <c r="A69" s="1" t="s">
        <v>14</v>
      </c>
      <c r="B69" s="1" t="s">
        <v>120</v>
      </c>
      <c r="C69" s="1" t="s">
        <v>27</v>
      </c>
      <c r="D69" s="1" t="s">
        <v>17</v>
      </c>
      <c r="E69" s="1" t="s">
        <v>24</v>
      </c>
      <c r="F69" s="2">
        <v>42180</v>
      </c>
      <c r="G69">
        <v>694</v>
      </c>
      <c r="H69">
        <v>205.7</v>
      </c>
      <c r="I69">
        <v>117.11</v>
      </c>
      <c r="J69">
        <v>142755.79999999999</v>
      </c>
      <c r="K69">
        <v>81274.34</v>
      </c>
      <c r="L69">
        <v>61481.46</v>
      </c>
      <c r="M69">
        <v>2015</v>
      </c>
      <c r="N69">
        <v>6</v>
      </c>
    </row>
    <row r="70" spans="1:14" x14ac:dyDescent="0.3">
      <c r="A70" s="1" t="s">
        <v>28</v>
      </c>
      <c r="B70" s="1" t="s">
        <v>183</v>
      </c>
      <c r="C70" s="1" t="s">
        <v>51</v>
      </c>
      <c r="D70" s="1" t="s">
        <v>17</v>
      </c>
      <c r="E70" s="1" t="s">
        <v>31</v>
      </c>
      <c r="F70" s="2">
        <v>41935</v>
      </c>
      <c r="G70">
        <v>698</v>
      </c>
      <c r="H70">
        <v>47.45</v>
      </c>
      <c r="I70">
        <v>31.79</v>
      </c>
      <c r="J70">
        <v>33120.1</v>
      </c>
      <c r="K70">
        <v>22189.42</v>
      </c>
      <c r="L70">
        <v>10930.68</v>
      </c>
      <c r="M70">
        <v>2014</v>
      </c>
      <c r="N70">
        <v>10</v>
      </c>
    </row>
    <row r="71" spans="1:14" x14ac:dyDescent="0.3">
      <c r="A71" s="1" t="s">
        <v>39</v>
      </c>
      <c r="B71" s="1" t="s">
        <v>195</v>
      </c>
      <c r="C71" s="1" t="s">
        <v>36</v>
      </c>
      <c r="D71" s="1" t="s">
        <v>17</v>
      </c>
      <c r="E71" s="1" t="s">
        <v>18</v>
      </c>
      <c r="F71" s="2">
        <v>42207</v>
      </c>
      <c r="G71">
        <v>699</v>
      </c>
      <c r="H71">
        <v>109.28</v>
      </c>
      <c r="I71">
        <v>35.840000000000003</v>
      </c>
      <c r="J71">
        <v>76386.720000000001</v>
      </c>
      <c r="K71">
        <v>25052.16</v>
      </c>
      <c r="L71">
        <v>51334.559999999998</v>
      </c>
      <c r="M71">
        <v>2015</v>
      </c>
      <c r="N71">
        <v>7</v>
      </c>
    </row>
    <row r="72" spans="1:14" x14ac:dyDescent="0.3">
      <c r="A72" s="1" t="s">
        <v>25</v>
      </c>
      <c r="B72" s="1" t="s">
        <v>46</v>
      </c>
      <c r="C72" s="1" t="s">
        <v>49</v>
      </c>
      <c r="D72" s="1" t="s">
        <v>22</v>
      </c>
      <c r="E72" s="1" t="s">
        <v>31</v>
      </c>
      <c r="F72" s="2">
        <v>40272</v>
      </c>
      <c r="G72">
        <v>702</v>
      </c>
      <c r="H72">
        <v>651.21</v>
      </c>
      <c r="I72">
        <v>524.96</v>
      </c>
      <c r="J72">
        <v>457149.42</v>
      </c>
      <c r="K72">
        <v>368521.92</v>
      </c>
      <c r="L72">
        <v>88627.5</v>
      </c>
      <c r="M72">
        <v>2010</v>
      </c>
      <c r="N72">
        <v>4</v>
      </c>
    </row>
    <row r="73" spans="1:14" x14ac:dyDescent="0.3">
      <c r="A73" s="1" t="s">
        <v>32</v>
      </c>
      <c r="B73" s="1" t="s">
        <v>146</v>
      </c>
      <c r="C73" s="1" t="s">
        <v>21</v>
      </c>
      <c r="D73" s="1" t="s">
        <v>22</v>
      </c>
      <c r="E73" s="1" t="s">
        <v>24</v>
      </c>
      <c r="F73" s="2">
        <v>41784</v>
      </c>
      <c r="G73">
        <v>748</v>
      </c>
      <c r="H73">
        <v>154.06</v>
      </c>
      <c r="I73">
        <v>90.93</v>
      </c>
      <c r="J73">
        <v>115236.88</v>
      </c>
      <c r="K73">
        <v>68015.64</v>
      </c>
      <c r="L73">
        <v>47221.24</v>
      </c>
      <c r="M73">
        <v>2014</v>
      </c>
      <c r="N73">
        <v>5</v>
      </c>
    </row>
    <row r="74" spans="1:14" x14ac:dyDescent="0.3">
      <c r="A74" s="1" t="s">
        <v>28</v>
      </c>
      <c r="B74" s="1" t="s">
        <v>64</v>
      </c>
      <c r="C74" s="1" t="s">
        <v>49</v>
      </c>
      <c r="D74" s="1" t="s">
        <v>22</v>
      </c>
      <c r="E74" s="1" t="s">
        <v>24</v>
      </c>
      <c r="F74" s="2">
        <v>40595</v>
      </c>
      <c r="G74">
        <v>760</v>
      </c>
      <c r="H74">
        <v>651.21</v>
      </c>
      <c r="I74">
        <v>524.96</v>
      </c>
      <c r="J74">
        <v>494919.6</v>
      </c>
      <c r="K74">
        <v>398969.59999999998</v>
      </c>
      <c r="L74">
        <v>95950</v>
      </c>
      <c r="M74">
        <v>2011</v>
      </c>
      <c r="N74">
        <v>2</v>
      </c>
    </row>
    <row r="75" spans="1:14" x14ac:dyDescent="0.3">
      <c r="A75" s="1" t="s">
        <v>32</v>
      </c>
      <c r="B75" s="1" t="s">
        <v>126</v>
      </c>
      <c r="C75" s="1" t="s">
        <v>36</v>
      </c>
      <c r="D75" s="1" t="s">
        <v>22</v>
      </c>
      <c r="E75" s="1" t="s">
        <v>24</v>
      </c>
      <c r="F75" s="2">
        <v>40985</v>
      </c>
      <c r="G75">
        <v>799</v>
      </c>
      <c r="H75">
        <v>109.28</v>
      </c>
      <c r="I75">
        <v>35.840000000000003</v>
      </c>
      <c r="J75">
        <v>87314.72</v>
      </c>
      <c r="K75">
        <v>28636.16</v>
      </c>
      <c r="L75">
        <v>58678.559999999998</v>
      </c>
      <c r="M75">
        <v>2012</v>
      </c>
      <c r="N75">
        <v>3</v>
      </c>
    </row>
    <row r="76" spans="1:14" x14ac:dyDescent="0.3">
      <c r="A76" s="1" t="s">
        <v>28</v>
      </c>
      <c r="B76" s="1" t="s">
        <v>167</v>
      </c>
      <c r="C76" s="1" t="s">
        <v>30</v>
      </c>
      <c r="D76" s="1" t="s">
        <v>22</v>
      </c>
      <c r="E76" s="1" t="s">
        <v>24</v>
      </c>
      <c r="F76" s="2">
        <v>41257</v>
      </c>
      <c r="G76">
        <v>804</v>
      </c>
      <c r="H76">
        <v>9.33</v>
      </c>
      <c r="I76">
        <v>6.92</v>
      </c>
      <c r="J76">
        <v>7501.32</v>
      </c>
      <c r="K76">
        <v>5563.68</v>
      </c>
      <c r="L76">
        <v>1937.64</v>
      </c>
      <c r="M76">
        <v>2012</v>
      </c>
      <c r="N76">
        <v>12</v>
      </c>
    </row>
    <row r="77" spans="1:14" x14ac:dyDescent="0.3">
      <c r="A77" s="1" t="s">
        <v>39</v>
      </c>
      <c r="B77" s="1" t="s">
        <v>76</v>
      </c>
      <c r="C77" s="1" t="s">
        <v>49</v>
      </c>
      <c r="D77" s="1" t="s">
        <v>22</v>
      </c>
      <c r="E77" s="1" t="s">
        <v>47</v>
      </c>
      <c r="F77" s="2">
        <v>42430</v>
      </c>
      <c r="G77">
        <v>812</v>
      </c>
      <c r="H77">
        <v>651.21</v>
      </c>
      <c r="I77">
        <v>524.96</v>
      </c>
      <c r="J77">
        <v>528782.52</v>
      </c>
      <c r="K77">
        <v>426267.52</v>
      </c>
      <c r="L77">
        <v>102515</v>
      </c>
      <c r="M77">
        <v>2016</v>
      </c>
      <c r="N77">
        <v>3</v>
      </c>
    </row>
    <row r="78" spans="1:14" x14ac:dyDescent="0.3">
      <c r="A78" s="1" t="s">
        <v>28</v>
      </c>
      <c r="B78" s="1" t="s">
        <v>151</v>
      </c>
      <c r="C78" s="1" t="s">
        <v>51</v>
      </c>
      <c r="D78" s="1" t="s">
        <v>22</v>
      </c>
      <c r="E78" s="1" t="s">
        <v>24</v>
      </c>
      <c r="F78" s="2">
        <v>41320</v>
      </c>
      <c r="G78">
        <v>822</v>
      </c>
      <c r="H78">
        <v>47.45</v>
      </c>
      <c r="I78">
        <v>31.79</v>
      </c>
      <c r="J78">
        <v>39003.9</v>
      </c>
      <c r="K78">
        <v>26131.38</v>
      </c>
      <c r="L78">
        <v>12872.52</v>
      </c>
      <c r="M78">
        <v>2013</v>
      </c>
      <c r="N78">
        <v>2</v>
      </c>
    </row>
    <row r="79" spans="1:14" x14ac:dyDescent="0.3">
      <c r="A79" s="1" t="s">
        <v>28</v>
      </c>
      <c r="B79" s="1" t="s">
        <v>110</v>
      </c>
      <c r="C79" s="1" t="s">
        <v>57</v>
      </c>
      <c r="D79" s="1" t="s">
        <v>17</v>
      </c>
      <c r="E79" s="1" t="s">
        <v>18</v>
      </c>
      <c r="F79" s="2">
        <v>40665</v>
      </c>
      <c r="G79">
        <v>830</v>
      </c>
      <c r="H79">
        <v>81.73</v>
      </c>
      <c r="I79">
        <v>56.67</v>
      </c>
      <c r="J79">
        <v>67835.899999999994</v>
      </c>
      <c r="K79">
        <v>47036.1</v>
      </c>
      <c r="L79">
        <v>20799.8</v>
      </c>
      <c r="M79">
        <v>2011</v>
      </c>
      <c r="N79">
        <v>5</v>
      </c>
    </row>
    <row r="80" spans="1:14" x14ac:dyDescent="0.3">
      <c r="A80" s="1" t="s">
        <v>39</v>
      </c>
      <c r="B80" s="1" t="s">
        <v>172</v>
      </c>
      <c r="C80" s="1" t="s">
        <v>21</v>
      </c>
      <c r="D80" s="1" t="s">
        <v>17</v>
      </c>
      <c r="E80" s="1" t="s">
        <v>24</v>
      </c>
      <c r="F80" s="2">
        <v>40358</v>
      </c>
      <c r="G80">
        <v>832</v>
      </c>
      <c r="H80">
        <v>154.06</v>
      </c>
      <c r="I80">
        <v>90.93</v>
      </c>
      <c r="J80">
        <v>128177.92</v>
      </c>
      <c r="K80">
        <v>75653.759999999995</v>
      </c>
      <c r="L80">
        <v>52524.160000000003</v>
      </c>
      <c r="M80">
        <v>2010</v>
      </c>
      <c r="N80">
        <v>6</v>
      </c>
    </row>
    <row r="81" spans="1:14" x14ac:dyDescent="0.3">
      <c r="A81" s="1" t="s">
        <v>39</v>
      </c>
      <c r="B81" s="1" t="s">
        <v>112</v>
      </c>
      <c r="C81" s="1" t="s">
        <v>44</v>
      </c>
      <c r="D81" s="1" t="s">
        <v>22</v>
      </c>
      <c r="E81" s="1" t="s">
        <v>47</v>
      </c>
      <c r="F81" s="2">
        <v>41182</v>
      </c>
      <c r="G81">
        <v>840</v>
      </c>
      <c r="H81">
        <v>668.27</v>
      </c>
      <c r="I81">
        <v>502.54</v>
      </c>
      <c r="J81">
        <v>561346.80000000005</v>
      </c>
      <c r="K81">
        <v>422133.6</v>
      </c>
      <c r="L81">
        <v>139213.20000000001</v>
      </c>
      <c r="M81">
        <v>2012</v>
      </c>
      <c r="N81">
        <v>9</v>
      </c>
    </row>
    <row r="82" spans="1:14" x14ac:dyDescent="0.3">
      <c r="A82" s="1" t="s">
        <v>25</v>
      </c>
      <c r="B82" s="1" t="s">
        <v>81</v>
      </c>
      <c r="C82" s="1" t="s">
        <v>51</v>
      </c>
      <c r="D82" s="1" t="s">
        <v>17</v>
      </c>
      <c r="E82" s="1" t="s">
        <v>47</v>
      </c>
      <c r="F82" s="2">
        <v>42137</v>
      </c>
      <c r="G82">
        <v>848</v>
      </c>
      <c r="H82">
        <v>47.45</v>
      </c>
      <c r="I82">
        <v>31.79</v>
      </c>
      <c r="J82">
        <v>40237.599999999999</v>
      </c>
      <c r="K82">
        <v>26957.919999999998</v>
      </c>
      <c r="L82">
        <v>13279.68</v>
      </c>
      <c r="M82">
        <v>2015</v>
      </c>
      <c r="N82">
        <v>5</v>
      </c>
    </row>
    <row r="83" spans="1:14" x14ac:dyDescent="0.3">
      <c r="A83" s="1" t="s">
        <v>28</v>
      </c>
      <c r="B83" s="1" t="s">
        <v>135</v>
      </c>
      <c r="C83" s="1" t="s">
        <v>51</v>
      </c>
      <c r="D83" s="1" t="s">
        <v>17</v>
      </c>
      <c r="E83" s="1" t="s">
        <v>47</v>
      </c>
      <c r="F83" s="2">
        <v>42356</v>
      </c>
      <c r="G83">
        <v>851</v>
      </c>
      <c r="H83">
        <v>47.45</v>
      </c>
      <c r="I83">
        <v>31.79</v>
      </c>
      <c r="J83">
        <v>40379.949999999997</v>
      </c>
      <c r="K83">
        <v>27053.29</v>
      </c>
      <c r="L83">
        <v>13326.66</v>
      </c>
      <c r="M83">
        <v>2015</v>
      </c>
      <c r="N83">
        <v>12</v>
      </c>
    </row>
    <row r="84" spans="1:14" x14ac:dyDescent="0.3">
      <c r="A84" s="1" t="s">
        <v>37</v>
      </c>
      <c r="B84" s="1" t="s">
        <v>59</v>
      </c>
      <c r="C84" s="1" t="s">
        <v>27</v>
      </c>
      <c r="D84" s="1" t="s">
        <v>22</v>
      </c>
      <c r="E84" s="1" t="s">
        <v>31</v>
      </c>
      <c r="F84" s="2">
        <v>41210</v>
      </c>
      <c r="G84">
        <v>852</v>
      </c>
      <c r="H84">
        <v>205.7</v>
      </c>
      <c r="I84">
        <v>117.11</v>
      </c>
      <c r="J84">
        <v>175256.4</v>
      </c>
      <c r="K84">
        <v>99777.72</v>
      </c>
      <c r="L84">
        <v>75478.679999999993</v>
      </c>
      <c r="M84">
        <v>2012</v>
      </c>
      <c r="N84">
        <v>10</v>
      </c>
    </row>
    <row r="85" spans="1:14" x14ac:dyDescent="0.3">
      <c r="A85" s="1" t="s">
        <v>39</v>
      </c>
      <c r="B85" s="1" t="s">
        <v>40</v>
      </c>
      <c r="C85" s="1" t="s">
        <v>36</v>
      </c>
      <c r="D85" s="1" t="s">
        <v>17</v>
      </c>
      <c r="E85" s="1" t="s">
        <v>18</v>
      </c>
      <c r="F85" s="2">
        <v>41219</v>
      </c>
      <c r="G85">
        <v>856</v>
      </c>
      <c r="H85">
        <v>109.28</v>
      </c>
      <c r="I85">
        <v>35.840000000000003</v>
      </c>
      <c r="J85">
        <v>93543.679999999993</v>
      </c>
      <c r="K85">
        <v>30679.040000000001</v>
      </c>
      <c r="L85">
        <v>62864.639999999999</v>
      </c>
      <c r="M85">
        <v>2012</v>
      </c>
      <c r="N85">
        <v>11</v>
      </c>
    </row>
    <row r="86" spans="1:14" x14ac:dyDescent="0.3">
      <c r="A86" s="1" t="s">
        <v>32</v>
      </c>
      <c r="B86" s="1" t="s">
        <v>116</v>
      </c>
      <c r="C86" s="1" t="s">
        <v>27</v>
      </c>
      <c r="D86" s="1" t="s">
        <v>22</v>
      </c>
      <c r="E86" s="1" t="s">
        <v>24</v>
      </c>
      <c r="F86" s="2">
        <v>41833</v>
      </c>
      <c r="G86">
        <v>861</v>
      </c>
      <c r="H86">
        <v>205.7</v>
      </c>
      <c r="I86">
        <v>117.11</v>
      </c>
      <c r="J86">
        <v>177107.7</v>
      </c>
      <c r="K86">
        <v>100831.71</v>
      </c>
      <c r="L86">
        <v>76275.990000000005</v>
      </c>
      <c r="M86">
        <v>2014</v>
      </c>
      <c r="N86">
        <v>7</v>
      </c>
    </row>
    <row r="87" spans="1:14" x14ac:dyDescent="0.3">
      <c r="A87" s="1" t="s">
        <v>28</v>
      </c>
      <c r="B87" s="1" t="s">
        <v>90</v>
      </c>
      <c r="C87" s="1" t="s">
        <v>51</v>
      </c>
      <c r="D87" s="1" t="s">
        <v>22</v>
      </c>
      <c r="E87" s="1" t="s">
        <v>47</v>
      </c>
      <c r="F87" s="2">
        <v>40985</v>
      </c>
      <c r="G87">
        <v>870</v>
      </c>
      <c r="H87">
        <v>47.45</v>
      </c>
      <c r="I87">
        <v>31.79</v>
      </c>
      <c r="J87">
        <v>41281.5</v>
      </c>
      <c r="K87">
        <v>27657.3</v>
      </c>
      <c r="L87">
        <v>13624.2</v>
      </c>
      <c r="M87">
        <v>2012</v>
      </c>
      <c r="N87">
        <v>3</v>
      </c>
    </row>
    <row r="88" spans="1:14" x14ac:dyDescent="0.3">
      <c r="A88" s="1" t="s">
        <v>28</v>
      </c>
      <c r="B88" s="1" t="s">
        <v>103</v>
      </c>
      <c r="C88" s="1" t="s">
        <v>51</v>
      </c>
      <c r="D88" s="1" t="s">
        <v>22</v>
      </c>
      <c r="E88" s="1" t="s">
        <v>18</v>
      </c>
      <c r="F88" s="2">
        <v>41040</v>
      </c>
      <c r="G88">
        <v>897</v>
      </c>
      <c r="H88">
        <v>47.45</v>
      </c>
      <c r="I88">
        <v>31.79</v>
      </c>
      <c r="J88">
        <v>42562.65</v>
      </c>
      <c r="K88">
        <v>28515.63</v>
      </c>
      <c r="L88">
        <v>14047.02</v>
      </c>
      <c r="M88">
        <v>2012</v>
      </c>
      <c r="N88">
        <v>5</v>
      </c>
    </row>
    <row r="89" spans="1:14" x14ac:dyDescent="0.3">
      <c r="A89" s="1" t="s">
        <v>28</v>
      </c>
      <c r="B89" s="1" t="s">
        <v>155</v>
      </c>
      <c r="C89" s="1" t="s">
        <v>49</v>
      </c>
      <c r="D89" s="1" t="s">
        <v>17</v>
      </c>
      <c r="E89" s="1" t="s">
        <v>18</v>
      </c>
      <c r="F89" s="2">
        <v>42505</v>
      </c>
      <c r="G89">
        <v>917</v>
      </c>
      <c r="H89">
        <v>651.21</v>
      </c>
      <c r="I89">
        <v>524.96</v>
      </c>
      <c r="J89">
        <v>597159.56999999995</v>
      </c>
      <c r="K89">
        <v>481388.32</v>
      </c>
      <c r="L89">
        <v>115771.25</v>
      </c>
      <c r="M89">
        <v>2016</v>
      </c>
      <c r="N89">
        <v>5</v>
      </c>
    </row>
    <row r="90" spans="1:14" x14ac:dyDescent="0.3">
      <c r="A90" s="1" t="s">
        <v>32</v>
      </c>
      <c r="B90" s="1" t="s">
        <v>165</v>
      </c>
      <c r="C90" s="1" t="s">
        <v>57</v>
      </c>
      <c r="D90" s="1" t="s">
        <v>17</v>
      </c>
      <c r="E90" s="1" t="s">
        <v>24</v>
      </c>
      <c r="F90" s="2">
        <v>41411</v>
      </c>
      <c r="G90">
        <v>921</v>
      </c>
      <c r="H90">
        <v>81.73</v>
      </c>
      <c r="I90">
        <v>56.67</v>
      </c>
      <c r="J90">
        <v>75273.33</v>
      </c>
      <c r="K90">
        <v>52193.07</v>
      </c>
      <c r="L90">
        <v>23080.26</v>
      </c>
      <c r="M90">
        <v>2013</v>
      </c>
      <c r="N90">
        <v>5</v>
      </c>
    </row>
    <row r="91" spans="1:14" x14ac:dyDescent="0.3">
      <c r="A91" s="1" t="s">
        <v>28</v>
      </c>
      <c r="B91" s="1" t="s">
        <v>66</v>
      </c>
      <c r="C91" s="1" t="s">
        <v>60</v>
      </c>
      <c r="D91" s="1" t="s">
        <v>22</v>
      </c>
      <c r="E91" s="1" t="s">
        <v>18</v>
      </c>
      <c r="F91" s="2">
        <v>41875</v>
      </c>
      <c r="G91">
        <v>924</v>
      </c>
      <c r="H91">
        <v>421.89</v>
      </c>
      <c r="I91">
        <v>364.69</v>
      </c>
      <c r="J91">
        <v>389826.36</v>
      </c>
      <c r="K91">
        <v>336973.56</v>
      </c>
      <c r="L91">
        <v>52852.800000000003</v>
      </c>
      <c r="M91">
        <v>2014</v>
      </c>
      <c r="N91">
        <v>8</v>
      </c>
    </row>
    <row r="92" spans="1:14" x14ac:dyDescent="0.3">
      <c r="A92" s="1" t="s">
        <v>32</v>
      </c>
      <c r="B92" s="1" t="s">
        <v>222</v>
      </c>
      <c r="C92" s="1" t="s">
        <v>21</v>
      </c>
      <c r="D92" s="1" t="s">
        <v>17</v>
      </c>
      <c r="E92" s="1" t="s">
        <v>24</v>
      </c>
      <c r="F92" s="2">
        <v>41011</v>
      </c>
      <c r="G92">
        <v>947</v>
      </c>
      <c r="H92">
        <v>154.06</v>
      </c>
      <c r="I92">
        <v>90.93</v>
      </c>
      <c r="J92">
        <v>145894.82</v>
      </c>
      <c r="K92">
        <v>86110.71</v>
      </c>
      <c r="L92">
        <v>59784.11</v>
      </c>
      <c r="M92">
        <v>2012</v>
      </c>
      <c r="N92">
        <v>4</v>
      </c>
    </row>
    <row r="93" spans="1:14" x14ac:dyDescent="0.3">
      <c r="A93" s="1" t="s">
        <v>32</v>
      </c>
      <c r="B93" s="1" t="s">
        <v>85</v>
      </c>
      <c r="C93" s="1" t="s">
        <v>49</v>
      </c>
      <c r="D93" s="1" t="s">
        <v>22</v>
      </c>
      <c r="E93" s="1" t="s">
        <v>47</v>
      </c>
      <c r="F93" s="2">
        <v>41817</v>
      </c>
      <c r="G93">
        <v>949</v>
      </c>
      <c r="H93">
        <v>651.21</v>
      </c>
      <c r="I93">
        <v>524.96</v>
      </c>
      <c r="J93">
        <v>617998.29</v>
      </c>
      <c r="K93">
        <v>498187.04</v>
      </c>
      <c r="L93">
        <v>119811.25</v>
      </c>
      <c r="M93">
        <v>2014</v>
      </c>
      <c r="N93">
        <v>6</v>
      </c>
    </row>
    <row r="94" spans="1:14" x14ac:dyDescent="0.3">
      <c r="A94" s="1" t="s">
        <v>28</v>
      </c>
      <c r="B94" s="1" t="s">
        <v>153</v>
      </c>
      <c r="C94" s="1" t="s">
        <v>23</v>
      </c>
      <c r="D94" s="1" t="s">
        <v>22</v>
      </c>
      <c r="E94" s="1" t="s">
        <v>47</v>
      </c>
      <c r="F94" s="2">
        <v>40942</v>
      </c>
      <c r="G94">
        <v>951</v>
      </c>
      <c r="H94">
        <v>255.28</v>
      </c>
      <c r="I94">
        <v>159.41999999999999</v>
      </c>
      <c r="J94">
        <v>242771.28</v>
      </c>
      <c r="K94">
        <v>151608.42000000001</v>
      </c>
      <c r="L94">
        <v>91162.86</v>
      </c>
      <c r="M94">
        <v>2012</v>
      </c>
      <c r="N94">
        <v>2</v>
      </c>
    </row>
    <row r="95" spans="1:14" x14ac:dyDescent="0.3">
      <c r="A95" s="1" t="s">
        <v>37</v>
      </c>
      <c r="B95" s="1" t="s">
        <v>201</v>
      </c>
      <c r="C95" s="1" t="s">
        <v>60</v>
      </c>
      <c r="D95" s="1" t="s">
        <v>22</v>
      </c>
      <c r="E95" s="1" t="s">
        <v>47</v>
      </c>
      <c r="F95" s="2">
        <v>40935</v>
      </c>
      <c r="G95">
        <v>963</v>
      </c>
      <c r="H95">
        <v>421.89</v>
      </c>
      <c r="I95">
        <v>364.69</v>
      </c>
      <c r="J95">
        <v>406280.07</v>
      </c>
      <c r="K95">
        <v>351196.47</v>
      </c>
      <c r="L95">
        <v>55083.6</v>
      </c>
      <c r="M95">
        <v>2012</v>
      </c>
      <c r="N95">
        <v>1</v>
      </c>
    </row>
    <row r="96" spans="1:14" x14ac:dyDescent="0.3">
      <c r="A96" s="1" t="s">
        <v>14</v>
      </c>
      <c r="B96" s="1" t="s">
        <v>96</v>
      </c>
      <c r="C96" s="1" t="s">
        <v>49</v>
      </c>
      <c r="D96" s="1" t="s">
        <v>22</v>
      </c>
      <c r="E96" s="1" t="s">
        <v>31</v>
      </c>
      <c r="F96" s="2">
        <v>41088</v>
      </c>
      <c r="G96">
        <v>1004</v>
      </c>
      <c r="H96">
        <v>651.21</v>
      </c>
      <c r="I96">
        <v>524.96</v>
      </c>
      <c r="J96">
        <v>653814.84</v>
      </c>
      <c r="K96">
        <v>527059.84</v>
      </c>
      <c r="L96">
        <v>126755</v>
      </c>
      <c r="M96">
        <v>2012</v>
      </c>
      <c r="N96">
        <v>6</v>
      </c>
    </row>
    <row r="97" spans="1:14" x14ac:dyDescent="0.3">
      <c r="A97" s="1" t="s">
        <v>25</v>
      </c>
      <c r="B97" s="1" t="s">
        <v>102</v>
      </c>
      <c r="C97" s="1" t="s">
        <v>49</v>
      </c>
      <c r="D97" s="1" t="s">
        <v>17</v>
      </c>
      <c r="E97" s="1" t="s">
        <v>18</v>
      </c>
      <c r="F97" s="2">
        <v>42211</v>
      </c>
      <c r="G97">
        <v>1020</v>
      </c>
      <c r="H97">
        <v>651.21</v>
      </c>
      <c r="I97">
        <v>524.96</v>
      </c>
      <c r="J97">
        <v>664234.19999999995</v>
      </c>
      <c r="K97">
        <v>535459.19999999995</v>
      </c>
      <c r="L97">
        <v>128775</v>
      </c>
      <c r="M97">
        <v>2015</v>
      </c>
      <c r="N97">
        <v>7</v>
      </c>
    </row>
    <row r="98" spans="1:14" x14ac:dyDescent="0.3">
      <c r="A98" s="1" t="s">
        <v>32</v>
      </c>
      <c r="B98" s="1" t="s">
        <v>136</v>
      </c>
      <c r="C98" s="1" t="s">
        <v>44</v>
      </c>
      <c r="D98" s="1" t="s">
        <v>17</v>
      </c>
      <c r="E98" s="1" t="s">
        <v>18</v>
      </c>
      <c r="F98" s="2">
        <v>42727</v>
      </c>
      <c r="G98">
        <v>1021</v>
      </c>
      <c r="H98">
        <v>668.27</v>
      </c>
      <c r="I98">
        <v>502.54</v>
      </c>
      <c r="J98">
        <v>682303.67</v>
      </c>
      <c r="K98">
        <v>513093.34</v>
      </c>
      <c r="L98">
        <v>169210.33</v>
      </c>
      <c r="M98">
        <v>2016</v>
      </c>
      <c r="N98">
        <v>12</v>
      </c>
    </row>
    <row r="99" spans="1:14" x14ac:dyDescent="0.3">
      <c r="A99" s="1" t="s">
        <v>14</v>
      </c>
      <c r="B99" s="1" t="s">
        <v>147</v>
      </c>
      <c r="C99" s="1" t="s">
        <v>51</v>
      </c>
      <c r="D99" s="1" t="s">
        <v>22</v>
      </c>
      <c r="E99" s="1" t="s">
        <v>47</v>
      </c>
      <c r="F99" s="2">
        <v>41977</v>
      </c>
      <c r="G99">
        <v>1042</v>
      </c>
      <c r="H99">
        <v>47.45</v>
      </c>
      <c r="I99">
        <v>31.79</v>
      </c>
      <c r="J99">
        <v>49442.9</v>
      </c>
      <c r="K99">
        <v>33125.18</v>
      </c>
      <c r="L99">
        <v>16317.72</v>
      </c>
      <c r="M99">
        <v>2014</v>
      </c>
      <c r="N99">
        <v>12</v>
      </c>
    </row>
    <row r="100" spans="1:14" x14ac:dyDescent="0.3">
      <c r="A100" s="1" t="s">
        <v>14</v>
      </c>
      <c r="B100" s="1" t="s">
        <v>207</v>
      </c>
      <c r="C100" s="1" t="s">
        <v>21</v>
      </c>
      <c r="D100" s="1" t="s">
        <v>17</v>
      </c>
      <c r="E100" s="1" t="s">
        <v>18</v>
      </c>
      <c r="F100" s="2">
        <v>42179</v>
      </c>
      <c r="G100">
        <v>1044</v>
      </c>
      <c r="H100">
        <v>154.06</v>
      </c>
      <c r="I100">
        <v>90.93</v>
      </c>
      <c r="J100">
        <v>160838.64000000001</v>
      </c>
      <c r="K100">
        <v>94930.92</v>
      </c>
      <c r="L100">
        <v>65907.72</v>
      </c>
      <c r="M100">
        <v>2015</v>
      </c>
      <c r="N100">
        <v>6</v>
      </c>
    </row>
    <row r="101" spans="1:14" x14ac:dyDescent="0.3">
      <c r="A101" s="1" t="s">
        <v>25</v>
      </c>
      <c r="B101" s="1" t="s">
        <v>184</v>
      </c>
      <c r="C101" s="1" t="s">
        <v>16</v>
      </c>
      <c r="D101" s="1" t="s">
        <v>17</v>
      </c>
      <c r="E101" s="1" t="s">
        <v>24</v>
      </c>
      <c r="F101" s="2">
        <v>42783</v>
      </c>
      <c r="G101">
        <v>1047</v>
      </c>
      <c r="H101">
        <v>437.2</v>
      </c>
      <c r="I101">
        <v>263.33</v>
      </c>
      <c r="J101">
        <v>457748.4</v>
      </c>
      <c r="K101">
        <v>275706.51</v>
      </c>
      <c r="L101">
        <v>182041.89</v>
      </c>
      <c r="M101">
        <v>2017</v>
      </c>
      <c r="N101">
        <v>2</v>
      </c>
    </row>
    <row r="102" spans="1:14" x14ac:dyDescent="0.3">
      <c r="A102" s="1" t="s">
        <v>32</v>
      </c>
      <c r="B102" s="1" t="s">
        <v>89</v>
      </c>
      <c r="C102" s="1" t="s">
        <v>44</v>
      </c>
      <c r="D102" s="1" t="s">
        <v>22</v>
      </c>
      <c r="E102" s="1" t="s">
        <v>31</v>
      </c>
      <c r="F102" s="2">
        <v>41996</v>
      </c>
      <c r="G102">
        <v>1050</v>
      </c>
      <c r="H102">
        <v>668.27</v>
      </c>
      <c r="I102">
        <v>502.54</v>
      </c>
      <c r="J102">
        <v>701683.5</v>
      </c>
      <c r="K102">
        <v>527667</v>
      </c>
      <c r="L102">
        <v>174016.5</v>
      </c>
      <c r="M102">
        <v>2014</v>
      </c>
      <c r="N102">
        <v>12</v>
      </c>
    </row>
    <row r="103" spans="1:14" x14ac:dyDescent="0.3">
      <c r="A103" s="1" t="s">
        <v>32</v>
      </c>
      <c r="B103" s="1" t="s">
        <v>126</v>
      </c>
      <c r="C103" s="1" t="s">
        <v>21</v>
      </c>
      <c r="D103" s="1" t="s">
        <v>22</v>
      </c>
      <c r="E103" s="1" t="s">
        <v>18</v>
      </c>
      <c r="F103" s="2">
        <v>40972</v>
      </c>
      <c r="G103">
        <v>1052</v>
      </c>
      <c r="H103">
        <v>154.06</v>
      </c>
      <c r="I103">
        <v>90.93</v>
      </c>
      <c r="J103">
        <v>162071.12</v>
      </c>
      <c r="K103">
        <v>95658.36</v>
      </c>
      <c r="L103">
        <v>66412.759999999995</v>
      </c>
      <c r="M103">
        <v>2012</v>
      </c>
      <c r="N103">
        <v>3</v>
      </c>
    </row>
    <row r="104" spans="1:14" x14ac:dyDescent="0.3">
      <c r="A104" s="1" t="s">
        <v>32</v>
      </c>
      <c r="B104" s="1" t="s">
        <v>200</v>
      </c>
      <c r="C104" s="1" t="s">
        <v>42</v>
      </c>
      <c r="D104" s="1" t="s">
        <v>17</v>
      </c>
      <c r="E104" s="1" t="s">
        <v>18</v>
      </c>
      <c r="F104" s="2">
        <v>41270</v>
      </c>
      <c r="G104">
        <v>1057</v>
      </c>
      <c r="H104">
        <v>152.58000000000001</v>
      </c>
      <c r="I104">
        <v>97.44</v>
      </c>
      <c r="J104">
        <v>161277.06</v>
      </c>
      <c r="K104">
        <v>102994.08</v>
      </c>
      <c r="L104">
        <v>58282.98</v>
      </c>
      <c r="M104">
        <v>2012</v>
      </c>
      <c r="N104">
        <v>12</v>
      </c>
    </row>
    <row r="105" spans="1:14" x14ac:dyDescent="0.3">
      <c r="A105" s="1" t="s">
        <v>32</v>
      </c>
      <c r="B105" s="1" t="s">
        <v>69</v>
      </c>
      <c r="C105" s="1" t="s">
        <v>27</v>
      </c>
      <c r="D105" s="1" t="s">
        <v>17</v>
      </c>
      <c r="E105" s="1" t="s">
        <v>24</v>
      </c>
      <c r="F105" s="2">
        <v>41060</v>
      </c>
      <c r="G105">
        <v>1060</v>
      </c>
      <c r="H105">
        <v>205.7</v>
      </c>
      <c r="I105">
        <v>117.11</v>
      </c>
      <c r="J105">
        <v>218042</v>
      </c>
      <c r="K105">
        <v>124136.6</v>
      </c>
      <c r="L105">
        <v>93905.4</v>
      </c>
      <c r="M105">
        <v>2012</v>
      </c>
      <c r="N105">
        <v>5</v>
      </c>
    </row>
    <row r="106" spans="1:14" x14ac:dyDescent="0.3">
      <c r="A106" s="1" t="s">
        <v>14</v>
      </c>
      <c r="B106" s="1" t="s">
        <v>96</v>
      </c>
      <c r="C106" s="1" t="s">
        <v>60</v>
      </c>
      <c r="D106" s="1" t="s">
        <v>22</v>
      </c>
      <c r="E106" s="1" t="s">
        <v>31</v>
      </c>
      <c r="F106" s="2">
        <v>42612</v>
      </c>
      <c r="G106">
        <v>1080</v>
      </c>
      <c r="H106">
        <v>421.89</v>
      </c>
      <c r="I106">
        <v>364.69</v>
      </c>
      <c r="J106">
        <v>455641.2</v>
      </c>
      <c r="K106">
        <v>393865.2</v>
      </c>
      <c r="L106">
        <v>61776</v>
      </c>
      <c r="M106">
        <v>2016</v>
      </c>
      <c r="N106">
        <v>8</v>
      </c>
    </row>
    <row r="107" spans="1:14" x14ac:dyDescent="0.3">
      <c r="A107" s="1" t="s">
        <v>32</v>
      </c>
      <c r="B107" s="1" t="s">
        <v>94</v>
      </c>
      <c r="C107" s="1" t="s">
        <v>60</v>
      </c>
      <c r="D107" s="1" t="s">
        <v>22</v>
      </c>
      <c r="E107" s="1" t="s">
        <v>24</v>
      </c>
      <c r="F107" s="2">
        <v>40758</v>
      </c>
      <c r="G107">
        <v>1093</v>
      </c>
      <c r="H107">
        <v>421.89</v>
      </c>
      <c r="I107">
        <v>364.69</v>
      </c>
      <c r="J107">
        <v>461125.77</v>
      </c>
      <c r="K107">
        <v>398606.17</v>
      </c>
      <c r="L107">
        <v>62519.6</v>
      </c>
      <c r="M107">
        <v>2011</v>
      </c>
      <c r="N107">
        <v>8</v>
      </c>
    </row>
    <row r="108" spans="1:14" x14ac:dyDescent="0.3">
      <c r="A108" s="1" t="s">
        <v>32</v>
      </c>
      <c r="B108" s="1" t="s">
        <v>150</v>
      </c>
      <c r="C108" s="1" t="s">
        <v>42</v>
      </c>
      <c r="D108" s="1" t="s">
        <v>22</v>
      </c>
      <c r="E108" s="1" t="s">
        <v>24</v>
      </c>
      <c r="F108" s="2">
        <v>40322</v>
      </c>
      <c r="G108">
        <v>1109</v>
      </c>
      <c r="H108">
        <v>152.58000000000001</v>
      </c>
      <c r="I108">
        <v>97.44</v>
      </c>
      <c r="J108">
        <v>169211.22</v>
      </c>
      <c r="K108">
        <v>108060.96</v>
      </c>
      <c r="L108">
        <v>61150.26</v>
      </c>
      <c r="M108">
        <v>2010</v>
      </c>
      <c r="N108">
        <v>5</v>
      </c>
    </row>
    <row r="109" spans="1:14" x14ac:dyDescent="0.3">
      <c r="A109" s="1" t="s">
        <v>37</v>
      </c>
      <c r="B109" s="1" t="s">
        <v>186</v>
      </c>
      <c r="C109" s="1" t="s">
        <v>27</v>
      </c>
      <c r="D109" s="1" t="s">
        <v>17</v>
      </c>
      <c r="E109" s="1" t="s">
        <v>31</v>
      </c>
      <c r="F109" s="2">
        <v>41933</v>
      </c>
      <c r="G109">
        <v>1113</v>
      </c>
      <c r="H109">
        <v>205.7</v>
      </c>
      <c r="I109">
        <v>117.11</v>
      </c>
      <c r="J109">
        <v>228944.1</v>
      </c>
      <c r="K109">
        <v>130343.43</v>
      </c>
      <c r="L109">
        <v>98600.67</v>
      </c>
      <c r="M109">
        <v>2014</v>
      </c>
      <c r="N109">
        <v>10</v>
      </c>
    </row>
    <row r="110" spans="1:14" x14ac:dyDescent="0.3">
      <c r="A110" s="1" t="s">
        <v>28</v>
      </c>
      <c r="B110" s="1" t="s">
        <v>52</v>
      </c>
      <c r="C110" s="1" t="s">
        <v>36</v>
      </c>
      <c r="D110" s="1" t="s">
        <v>22</v>
      </c>
      <c r="E110" s="1" t="s">
        <v>24</v>
      </c>
      <c r="F110" s="2">
        <v>41890</v>
      </c>
      <c r="G110">
        <v>1117</v>
      </c>
      <c r="H110">
        <v>109.28</v>
      </c>
      <c r="I110">
        <v>35.840000000000003</v>
      </c>
      <c r="J110">
        <v>122065.76</v>
      </c>
      <c r="K110">
        <v>40033.279999999999</v>
      </c>
      <c r="L110">
        <v>82032.479999999996</v>
      </c>
      <c r="M110">
        <v>2014</v>
      </c>
      <c r="N110">
        <v>9</v>
      </c>
    </row>
    <row r="111" spans="1:14" x14ac:dyDescent="0.3">
      <c r="A111" s="1" t="s">
        <v>32</v>
      </c>
      <c r="B111" s="1" t="s">
        <v>175</v>
      </c>
      <c r="C111" s="1" t="s">
        <v>51</v>
      </c>
      <c r="D111" s="1" t="s">
        <v>17</v>
      </c>
      <c r="E111" s="1" t="s">
        <v>24</v>
      </c>
      <c r="F111" s="2">
        <v>40184</v>
      </c>
      <c r="G111">
        <v>1122</v>
      </c>
      <c r="H111">
        <v>47.45</v>
      </c>
      <c r="I111">
        <v>31.79</v>
      </c>
      <c r="J111">
        <v>53238.9</v>
      </c>
      <c r="K111">
        <v>35668.379999999997</v>
      </c>
      <c r="L111">
        <v>17570.52</v>
      </c>
      <c r="M111">
        <v>2010</v>
      </c>
      <c r="N111">
        <v>1</v>
      </c>
    </row>
    <row r="112" spans="1:14" x14ac:dyDescent="0.3">
      <c r="A112" s="1" t="s">
        <v>14</v>
      </c>
      <c r="B112" s="1" t="s">
        <v>74</v>
      </c>
      <c r="C112" s="1" t="s">
        <v>57</v>
      </c>
      <c r="D112" s="1" t="s">
        <v>22</v>
      </c>
      <c r="E112" s="1" t="s">
        <v>47</v>
      </c>
      <c r="F112" s="2">
        <v>41042</v>
      </c>
      <c r="G112">
        <v>1126</v>
      </c>
      <c r="H112">
        <v>81.73</v>
      </c>
      <c r="I112">
        <v>56.67</v>
      </c>
      <c r="J112">
        <v>92027.98</v>
      </c>
      <c r="K112">
        <v>63810.42</v>
      </c>
      <c r="L112">
        <v>28217.56</v>
      </c>
      <c r="M112">
        <v>2012</v>
      </c>
      <c r="N112">
        <v>5</v>
      </c>
    </row>
    <row r="113" spans="1:14" x14ac:dyDescent="0.3">
      <c r="A113" s="1" t="s">
        <v>25</v>
      </c>
      <c r="B113" s="1" t="s">
        <v>125</v>
      </c>
      <c r="C113" s="1" t="s">
        <v>44</v>
      </c>
      <c r="D113" s="1" t="s">
        <v>22</v>
      </c>
      <c r="E113" s="1" t="s">
        <v>24</v>
      </c>
      <c r="F113" s="2">
        <v>42758</v>
      </c>
      <c r="G113">
        <v>1127</v>
      </c>
      <c r="H113">
        <v>668.27</v>
      </c>
      <c r="I113">
        <v>502.54</v>
      </c>
      <c r="J113">
        <v>753140.29</v>
      </c>
      <c r="K113">
        <v>566362.57999999996</v>
      </c>
      <c r="L113">
        <v>186777.71</v>
      </c>
      <c r="M113">
        <v>2017</v>
      </c>
      <c r="N113">
        <v>1</v>
      </c>
    </row>
    <row r="114" spans="1:14" x14ac:dyDescent="0.3">
      <c r="A114" s="1" t="s">
        <v>28</v>
      </c>
      <c r="B114" s="1" t="s">
        <v>34</v>
      </c>
      <c r="C114" s="1" t="s">
        <v>27</v>
      </c>
      <c r="D114" s="1" t="s">
        <v>17</v>
      </c>
      <c r="E114" s="1" t="s">
        <v>24</v>
      </c>
      <c r="F114" s="2">
        <v>41885</v>
      </c>
      <c r="G114">
        <v>1150</v>
      </c>
      <c r="H114">
        <v>205.7</v>
      </c>
      <c r="I114">
        <v>117.11</v>
      </c>
      <c r="J114">
        <v>236555</v>
      </c>
      <c r="K114">
        <v>134676.5</v>
      </c>
      <c r="L114">
        <v>101878.5</v>
      </c>
      <c r="M114">
        <v>2014</v>
      </c>
      <c r="N114">
        <v>9</v>
      </c>
    </row>
    <row r="115" spans="1:14" x14ac:dyDescent="0.3">
      <c r="A115" s="1" t="s">
        <v>37</v>
      </c>
      <c r="B115" s="1" t="s">
        <v>219</v>
      </c>
      <c r="C115" s="1" t="s">
        <v>16</v>
      </c>
      <c r="D115" s="1" t="s">
        <v>17</v>
      </c>
      <c r="E115" s="1" t="s">
        <v>47</v>
      </c>
      <c r="F115" s="2">
        <v>41835</v>
      </c>
      <c r="G115">
        <v>1167</v>
      </c>
      <c r="H115">
        <v>437.2</v>
      </c>
      <c r="I115">
        <v>263.33</v>
      </c>
      <c r="J115">
        <v>510212.4</v>
      </c>
      <c r="K115">
        <v>307306.11</v>
      </c>
      <c r="L115">
        <v>202906.29</v>
      </c>
      <c r="M115">
        <v>2014</v>
      </c>
      <c r="N115">
        <v>7</v>
      </c>
    </row>
    <row r="116" spans="1:14" x14ac:dyDescent="0.3">
      <c r="A116" s="1" t="s">
        <v>28</v>
      </c>
      <c r="B116" s="1" t="s">
        <v>176</v>
      </c>
      <c r="C116" s="1" t="s">
        <v>21</v>
      </c>
      <c r="D116" s="1" t="s">
        <v>17</v>
      </c>
      <c r="E116" s="1" t="s">
        <v>47</v>
      </c>
      <c r="F116" s="2">
        <v>40330</v>
      </c>
      <c r="G116">
        <v>1175</v>
      </c>
      <c r="H116">
        <v>154.06</v>
      </c>
      <c r="I116">
        <v>90.93</v>
      </c>
      <c r="J116">
        <v>181020.5</v>
      </c>
      <c r="K116">
        <v>106842.75</v>
      </c>
      <c r="L116">
        <v>74177.75</v>
      </c>
      <c r="M116">
        <v>2010</v>
      </c>
      <c r="N116">
        <v>6</v>
      </c>
    </row>
    <row r="117" spans="1:14" x14ac:dyDescent="0.3">
      <c r="A117" s="1" t="s">
        <v>14</v>
      </c>
      <c r="B117" s="1" t="s">
        <v>149</v>
      </c>
      <c r="C117" s="1" t="s">
        <v>36</v>
      </c>
      <c r="D117" s="1" t="s">
        <v>17</v>
      </c>
      <c r="E117" s="1" t="s">
        <v>31</v>
      </c>
      <c r="F117" s="2">
        <v>41900</v>
      </c>
      <c r="G117">
        <v>1196</v>
      </c>
      <c r="H117">
        <v>109.28</v>
      </c>
      <c r="I117">
        <v>35.840000000000003</v>
      </c>
      <c r="J117">
        <v>130698.88</v>
      </c>
      <c r="K117">
        <v>42864.639999999999</v>
      </c>
      <c r="L117">
        <v>87834.240000000005</v>
      </c>
      <c r="M117">
        <v>2014</v>
      </c>
      <c r="N117">
        <v>9</v>
      </c>
    </row>
    <row r="118" spans="1:14" x14ac:dyDescent="0.3">
      <c r="A118" s="1" t="s">
        <v>25</v>
      </c>
      <c r="B118" s="1" t="s">
        <v>191</v>
      </c>
      <c r="C118" s="1" t="s">
        <v>51</v>
      </c>
      <c r="D118" s="1" t="s">
        <v>17</v>
      </c>
      <c r="E118" s="1" t="s">
        <v>24</v>
      </c>
      <c r="F118" s="2">
        <v>41893</v>
      </c>
      <c r="G118">
        <v>1212</v>
      </c>
      <c r="H118">
        <v>47.45</v>
      </c>
      <c r="I118">
        <v>31.79</v>
      </c>
      <c r="J118">
        <v>57509.4</v>
      </c>
      <c r="K118">
        <v>38529.480000000003</v>
      </c>
      <c r="L118">
        <v>18979.919999999998</v>
      </c>
      <c r="M118">
        <v>2014</v>
      </c>
      <c r="N118">
        <v>9</v>
      </c>
    </row>
    <row r="119" spans="1:14" x14ac:dyDescent="0.3">
      <c r="A119" s="1" t="s">
        <v>32</v>
      </c>
      <c r="B119" s="1" t="s">
        <v>171</v>
      </c>
      <c r="C119" s="1" t="s">
        <v>27</v>
      </c>
      <c r="D119" s="1" t="s">
        <v>17</v>
      </c>
      <c r="E119" s="1" t="s">
        <v>24</v>
      </c>
      <c r="F119" s="2">
        <v>41325</v>
      </c>
      <c r="G119">
        <v>1222</v>
      </c>
      <c r="H119">
        <v>205.7</v>
      </c>
      <c r="I119">
        <v>117.11</v>
      </c>
      <c r="J119">
        <v>251365.4</v>
      </c>
      <c r="K119">
        <v>143108.42000000001</v>
      </c>
      <c r="L119">
        <v>108256.98</v>
      </c>
      <c r="M119">
        <v>2013</v>
      </c>
      <c r="N119">
        <v>2</v>
      </c>
    </row>
    <row r="120" spans="1:14" x14ac:dyDescent="0.3">
      <c r="A120" s="1" t="s">
        <v>25</v>
      </c>
      <c r="B120" s="1" t="s">
        <v>204</v>
      </c>
      <c r="C120" s="1" t="s">
        <v>16</v>
      </c>
      <c r="D120" s="1" t="s">
        <v>17</v>
      </c>
      <c r="E120" s="1" t="s">
        <v>24</v>
      </c>
      <c r="F120" s="2">
        <v>40329</v>
      </c>
      <c r="G120">
        <v>1237</v>
      </c>
      <c r="H120">
        <v>437.2</v>
      </c>
      <c r="I120">
        <v>263.33</v>
      </c>
      <c r="J120">
        <v>540816.4</v>
      </c>
      <c r="K120">
        <v>325739.21000000002</v>
      </c>
      <c r="L120">
        <v>215077.19</v>
      </c>
      <c r="M120">
        <v>2010</v>
      </c>
      <c r="N120">
        <v>5</v>
      </c>
    </row>
    <row r="121" spans="1:14" x14ac:dyDescent="0.3">
      <c r="A121" s="1" t="s">
        <v>37</v>
      </c>
      <c r="B121" s="1" t="s">
        <v>218</v>
      </c>
      <c r="C121" s="1" t="s">
        <v>42</v>
      </c>
      <c r="D121" s="1" t="s">
        <v>22</v>
      </c>
      <c r="E121" s="1" t="s">
        <v>18</v>
      </c>
      <c r="F121" s="2">
        <v>40575</v>
      </c>
      <c r="G121">
        <v>1245</v>
      </c>
      <c r="H121">
        <v>152.58000000000001</v>
      </c>
      <c r="I121">
        <v>97.44</v>
      </c>
      <c r="J121">
        <v>189962.1</v>
      </c>
      <c r="K121">
        <v>121312.8</v>
      </c>
      <c r="L121">
        <v>68649.3</v>
      </c>
      <c r="M121">
        <v>2011</v>
      </c>
      <c r="N121">
        <v>2</v>
      </c>
    </row>
    <row r="122" spans="1:14" x14ac:dyDescent="0.3">
      <c r="A122" s="1" t="s">
        <v>32</v>
      </c>
      <c r="B122" s="1" t="s">
        <v>95</v>
      </c>
      <c r="C122" s="1" t="s">
        <v>36</v>
      </c>
      <c r="D122" s="1" t="s">
        <v>17</v>
      </c>
      <c r="E122" s="1" t="s">
        <v>31</v>
      </c>
      <c r="F122" s="2">
        <v>41189</v>
      </c>
      <c r="G122">
        <v>1251</v>
      </c>
      <c r="H122">
        <v>109.28</v>
      </c>
      <c r="I122">
        <v>35.840000000000003</v>
      </c>
      <c r="J122">
        <v>136709.28</v>
      </c>
      <c r="K122">
        <v>44835.839999999997</v>
      </c>
      <c r="L122">
        <v>91873.44</v>
      </c>
      <c r="M122">
        <v>2012</v>
      </c>
      <c r="N122">
        <v>10</v>
      </c>
    </row>
    <row r="123" spans="1:14" x14ac:dyDescent="0.3">
      <c r="A123" s="1" t="s">
        <v>14</v>
      </c>
      <c r="B123" s="1" t="s">
        <v>99</v>
      </c>
      <c r="C123" s="1" t="s">
        <v>57</v>
      </c>
      <c r="D123" s="1" t="s">
        <v>17</v>
      </c>
      <c r="E123" s="1" t="s">
        <v>31</v>
      </c>
      <c r="F123" s="2">
        <v>40483</v>
      </c>
      <c r="G123">
        <v>1276</v>
      </c>
      <c r="H123">
        <v>81.73</v>
      </c>
      <c r="I123">
        <v>56.67</v>
      </c>
      <c r="J123">
        <v>104287.48</v>
      </c>
      <c r="K123">
        <v>72310.92</v>
      </c>
      <c r="L123">
        <v>31976.560000000001</v>
      </c>
      <c r="M123">
        <v>2010</v>
      </c>
      <c r="N123">
        <v>11</v>
      </c>
    </row>
    <row r="124" spans="1:14" x14ac:dyDescent="0.3">
      <c r="A124" s="1" t="s">
        <v>28</v>
      </c>
      <c r="B124" s="1" t="s">
        <v>65</v>
      </c>
      <c r="C124" s="1" t="s">
        <v>60</v>
      </c>
      <c r="D124" s="1" t="s">
        <v>17</v>
      </c>
      <c r="E124" s="1" t="s">
        <v>47</v>
      </c>
      <c r="F124" s="2">
        <v>42566</v>
      </c>
      <c r="G124">
        <v>1277</v>
      </c>
      <c r="H124">
        <v>421.89</v>
      </c>
      <c r="I124">
        <v>364.69</v>
      </c>
      <c r="J124">
        <v>538753.53</v>
      </c>
      <c r="K124">
        <v>465709.13</v>
      </c>
      <c r="L124">
        <v>73044.399999999994</v>
      </c>
      <c r="M124">
        <v>2016</v>
      </c>
      <c r="N124">
        <v>7</v>
      </c>
    </row>
    <row r="125" spans="1:14" x14ac:dyDescent="0.3">
      <c r="A125" s="1" t="s">
        <v>28</v>
      </c>
      <c r="B125" s="1" t="s">
        <v>53</v>
      </c>
      <c r="C125" s="1" t="s">
        <v>44</v>
      </c>
      <c r="D125" s="1" t="s">
        <v>22</v>
      </c>
      <c r="E125" s="1" t="s">
        <v>31</v>
      </c>
      <c r="F125" s="2">
        <v>42497</v>
      </c>
      <c r="G125">
        <v>1280</v>
      </c>
      <c r="H125">
        <v>668.27</v>
      </c>
      <c r="I125">
        <v>502.54</v>
      </c>
      <c r="J125">
        <v>855385.59999999998</v>
      </c>
      <c r="K125">
        <v>643251.19999999995</v>
      </c>
      <c r="L125">
        <v>212134.39999999999</v>
      </c>
      <c r="M125">
        <v>2016</v>
      </c>
      <c r="N125">
        <v>5</v>
      </c>
    </row>
    <row r="126" spans="1:14" x14ac:dyDescent="0.3">
      <c r="A126" s="1" t="s">
        <v>32</v>
      </c>
      <c r="B126" s="1" t="s">
        <v>78</v>
      </c>
      <c r="C126" s="1" t="s">
        <v>44</v>
      </c>
      <c r="D126" s="1" t="s">
        <v>17</v>
      </c>
      <c r="E126" s="1" t="s">
        <v>18</v>
      </c>
      <c r="F126" s="2">
        <v>41876</v>
      </c>
      <c r="G126">
        <v>1285</v>
      </c>
      <c r="H126">
        <v>668.27</v>
      </c>
      <c r="I126">
        <v>502.54</v>
      </c>
      <c r="J126">
        <v>858726.95</v>
      </c>
      <c r="K126">
        <v>645763.9</v>
      </c>
      <c r="L126">
        <v>212963.05</v>
      </c>
      <c r="M126">
        <v>2014</v>
      </c>
      <c r="N126">
        <v>8</v>
      </c>
    </row>
    <row r="127" spans="1:14" x14ac:dyDescent="0.3">
      <c r="A127" s="1" t="s">
        <v>25</v>
      </c>
      <c r="B127" s="1" t="s">
        <v>203</v>
      </c>
      <c r="C127" s="1" t="s">
        <v>30</v>
      </c>
      <c r="D127" s="1" t="s">
        <v>22</v>
      </c>
      <c r="E127" s="1" t="s">
        <v>24</v>
      </c>
      <c r="F127" s="2">
        <v>40922</v>
      </c>
      <c r="G127">
        <v>1287</v>
      </c>
      <c r="H127">
        <v>9.33</v>
      </c>
      <c r="I127">
        <v>6.92</v>
      </c>
      <c r="J127">
        <v>12007.71</v>
      </c>
      <c r="K127">
        <v>8906.0400000000009</v>
      </c>
      <c r="L127">
        <v>3101.67</v>
      </c>
      <c r="M127">
        <v>2012</v>
      </c>
      <c r="N127">
        <v>1</v>
      </c>
    </row>
    <row r="128" spans="1:14" x14ac:dyDescent="0.3">
      <c r="A128" s="1" t="s">
        <v>28</v>
      </c>
      <c r="B128" s="1" t="s">
        <v>64</v>
      </c>
      <c r="C128" s="1" t="s">
        <v>44</v>
      </c>
      <c r="D128" s="1" t="s">
        <v>17</v>
      </c>
      <c r="E128" s="1" t="s">
        <v>24</v>
      </c>
      <c r="F128" s="2">
        <v>42700</v>
      </c>
      <c r="G128">
        <v>1297</v>
      </c>
      <c r="H128">
        <v>668.27</v>
      </c>
      <c r="I128">
        <v>502.54</v>
      </c>
      <c r="J128">
        <v>866746.19</v>
      </c>
      <c r="K128">
        <v>651794.38</v>
      </c>
      <c r="L128">
        <v>214951.81</v>
      </c>
      <c r="M128">
        <v>2016</v>
      </c>
      <c r="N128">
        <v>11</v>
      </c>
    </row>
    <row r="129" spans="1:14" x14ac:dyDescent="0.3">
      <c r="A129" s="1" t="s">
        <v>32</v>
      </c>
      <c r="B129" s="1" t="s">
        <v>79</v>
      </c>
      <c r="C129" s="1" t="s">
        <v>51</v>
      </c>
      <c r="D129" s="1" t="s">
        <v>22</v>
      </c>
      <c r="E129" s="1" t="s">
        <v>18</v>
      </c>
      <c r="F129" s="2">
        <v>41634</v>
      </c>
      <c r="G129">
        <v>1315</v>
      </c>
      <c r="H129">
        <v>47.45</v>
      </c>
      <c r="I129">
        <v>31.79</v>
      </c>
      <c r="J129">
        <v>62396.75</v>
      </c>
      <c r="K129">
        <v>41803.85</v>
      </c>
      <c r="L129">
        <v>20592.900000000001</v>
      </c>
      <c r="M129">
        <v>2013</v>
      </c>
      <c r="N129">
        <v>12</v>
      </c>
    </row>
    <row r="130" spans="1:14" x14ac:dyDescent="0.3">
      <c r="A130" s="1" t="s">
        <v>14</v>
      </c>
      <c r="B130" s="1" t="s">
        <v>207</v>
      </c>
      <c r="C130" s="1" t="s">
        <v>57</v>
      </c>
      <c r="D130" s="1" t="s">
        <v>17</v>
      </c>
      <c r="E130" s="1" t="s">
        <v>24</v>
      </c>
      <c r="F130" s="2">
        <v>41766</v>
      </c>
      <c r="G130">
        <v>1322</v>
      </c>
      <c r="H130">
        <v>81.73</v>
      </c>
      <c r="I130">
        <v>56.67</v>
      </c>
      <c r="J130">
        <v>108047.06</v>
      </c>
      <c r="K130">
        <v>74917.740000000005</v>
      </c>
      <c r="L130">
        <v>33129.32</v>
      </c>
      <c r="M130">
        <v>2014</v>
      </c>
      <c r="N130">
        <v>5</v>
      </c>
    </row>
    <row r="131" spans="1:14" x14ac:dyDescent="0.3">
      <c r="A131" s="1" t="s">
        <v>28</v>
      </c>
      <c r="B131" s="1" t="s">
        <v>45</v>
      </c>
      <c r="C131" s="1" t="s">
        <v>30</v>
      </c>
      <c r="D131" s="1" t="s">
        <v>22</v>
      </c>
      <c r="E131" s="1" t="s">
        <v>47</v>
      </c>
      <c r="F131" s="2">
        <v>41269</v>
      </c>
      <c r="G131">
        <v>1331</v>
      </c>
      <c r="H131">
        <v>9.33</v>
      </c>
      <c r="I131">
        <v>6.92</v>
      </c>
      <c r="J131">
        <v>12418.23</v>
      </c>
      <c r="K131">
        <v>9210.52</v>
      </c>
      <c r="L131">
        <v>3207.71</v>
      </c>
      <c r="M131">
        <v>2012</v>
      </c>
      <c r="N131">
        <v>12</v>
      </c>
    </row>
    <row r="132" spans="1:14" x14ac:dyDescent="0.3">
      <c r="A132" s="1" t="s">
        <v>25</v>
      </c>
      <c r="B132" s="1" t="s">
        <v>163</v>
      </c>
      <c r="C132" s="1" t="s">
        <v>51</v>
      </c>
      <c r="D132" s="1" t="s">
        <v>22</v>
      </c>
      <c r="E132" s="1" t="s">
        <v>31</v>
      </c>
      <c r="F132" s="2">
        <v>40806</v>
      </c>
      <c r="G132">
        <v>1343</v>
      </c>
      <c r="H132">
        <v>47.45</v>
      </c>
      <c r="I132">
        <v>31.79</v>
      </c>
      <c r="J132">
        <v>63725.35</v>
      </c>
      <c r="K132">
        <v>42693.97</v>
      </c>
      <c r="L132">
        <v>21031.38</v>
      </c>
      <c r="M132">
        <v>2011</v>
      </c>
      <c r="N132">
        <v>9</v>
      </c>
    </row>
    <row r="133" spans="1:14" x14ac:dyDescent="0.3">
      <c r="A133" s="1" t="s">
        <v>32</v>
      </c>
      <c r="B133" s="1" t="s">
        <v>169</v>
      </c>
      <c r="C133" s="1" t="s">
        <v>49</v>
      </c>
      <c r="D133" s="1" t="s">
        <v>17</v>
      </c>
      <c r="E133" s="1" t="s">
        <v>24</v>
      </c>
      <c r="F133" s="2">
        <v>42776</v>
      </c>
      <c r="G133">
        <v>1345</v>
      </c>
      <c r="H133">
        <v>651.21</v>
      </c>
      <c r="I133">
        <v>524.96</v>
      </c>
      <c r="J133">
        <v>875877.45</v>
      </c>
      <c r="K133">
        <v>706071.2</v>
      </c>
      <c r="L133">
        <v>169806.25</v>
      </c>
      <c r="M133">
        <v>2017</v>
      </c>
      <c r="N133">
        <v>2</v>
      </c>
    </row>
    <row r="134" spans="1:14" x14ac:dyDescent="0.3">
      <c r="A134" s="1" t="s">
        <v>14</v>
      </c>
      <c r="B134" s="1" t="s">
        <v>197</v>
      </c>
      <c r="C134" s="1" t="s">
        <v>21</v>
      </c>
      <c r="D134" s="1" t="s">
        <v>17</v>
      </c>
      <c r="E134" s="1" t="s">
        <v>24</v>
      </c>
      <c r="F134" s="2">
        <v>41420</v>
      </c>
      <c r="G134">
        <v>1351</v>
      </c>
      <c r="H134">
        <v>154.06</v>
      </c>
      <c r="I134">
        <v>90.93</v>
      </c>
      <c r="J134">
        <v>208135.06</v>
      </c>
      <c r="K134">
        <v>122846.43</v>
      </c>
      <c r="L134">
        <v>85288.63</v>
      </c>
      <c r="M134">
        <v>2013</v>
      </c>
      <c r="N134">
        <v>5</v>
      </c>
    </row>
    <row r="135" spans="1:14" x14ac:dyDescent="0.3">
      <c r="A135" s="1" t="s">
        <v>14</v>
      </c>
      <c r="B135" s="1" t="s">
        <v>122</v>
      </c>
      <c r="C135" s="1" t="s">
        <v>49</v>
      </c>
      <c r="D135" s="1" t="s">
        <v>22</v>
      </c>
      <c r="E135" s="1" t="s">
        <v>18</v>
      </c>
      <c r="F135" s="2">
        <v>40413</v>
      </c>
      <c r="G135">
        <v>1352</v>
      </c>
      <c r="H135">
        <v>651.21</v>
      </c>
      <c r="I135">
        <v>524.96</v>
      </c>
      <c r="J135">
        <v>880435.92</v>
      </c>
      <c r="K135">
        <v>709745.92</v>
      </c>
      <c r="L135">
        <v>170690</v>
      </c>
      <c r="M135">
        <v>2010</v>
      </c>
      <c r="N135">
        <v>8</v>
      </c>
    </row>
    <row r="136" spans="1:14" x14ac:dyDescent="0.3">
      <c r="A136" s="1" t="s">
        <v>32</v>
      </c>
      <c r="B136" s="1" t="s">
        <v>106</v>
      </c>
      <c r="C136" s="1" t="s">
        <v>23</v>
      </c>
      <c r="D136" s="1" t="s">
        <v>22</v>
      </c>
      <c r="E136" s="1" t="s">
        <v>24</v>
      </c>
      <c r="F136" s="2">
        <v>40361</v>
      </c>
      <c r="G136">
        <v>1353</v>
      </c>
      <c r="H136">
        <v>255.28</v>
      </c>
      <c r="I136">
        <v>159.41999999999999</v>
      </c>
      <c r="J136">
        <v>345393.84</v>
      </c>
      <c r="K136">
        <v>215695.26</v>
      </c>
      <c r="L136">
        <v>129698.58</v>
      </c>
      <c r="M136">
        <v>2010</v>
      </c>
      <c r="N136">
        <v>7</v>
      </c>
    </row>
    <row r="137" spans="1:14" x14ac:dyDescent="0.3">
      <c r="A137" s="1" t="s">
        <v>28</v>
      </c>
      <c r="B137" s="1" t="s">
        <v>129</v>
      </c>
      <c r="C137" s="1" t="s">
        <v>27</v>
      </c>
      <c r="D137" s="1" t="s">
        <v>17</v>
      </c>
      <c r="E137" s="1" t="s">
        <v>18</v>
      </c>
      <c r="F137" s="2">
        <v>41578</v>
      </c>
      <c r="G137">
        <v>1358</v>
      </c>
      <c r="H137">
        <v>205.7</v>
      </c>
      <c r="I137">
        <v>117.11</v>
      </c>
      <c r="J137">
        <v>279340.59999999998</v>
      </c>
      <c r="K137">
        <v>159035.38</v>
      </c>
      <c r="L137">
        <v>120305.22</v>
      </c>
      <c r="M137">
        <v>2013</v>
      </c>
      <c r="N137">
        <v>10</v>
      </c>
    </row>
    <row r="138" spans="1:14" x14ac:dyDescent="0.3">
      <c r="A138" s="1" t="s">
        <v>32</v>
      </c>
      <c r="B138" s="1" t="s">
        <v>68</v>
      </c>
      <c r="C138" s="1" t="s">
        <v>27</v>
      </c>
      <c r="D138" s="1" t="s">
        <v>22</v>
      </c>
      <c r="E138" s="1" t="s">
        <v>47</v>
      </c>
      <c r="F138" s="2">
        <v>40494</v>
      </c>
      <c r="G138">
        <v>1370</v>
      </c>
      <c r="H138">
        <v>205.7</v>
      </c>
      <c r="I138">
        <v>117.11</v>
      </c>
      <c r="J138">
        <v>281809</v>
      </c>
      <c r="K138">
        <v>160440.70000000001</v>
      </c>
      <c r="L138">
        <v>121368.3</v>
      </c>
      <c r="M138">
        <v>2010</v>
      </c>
      <c r="N138">
        <v>11</v>
      </c>
    </row>
    <row r="139" spans="1:14" x14ac:dyDescent="0.3">
      <c r="A139" s="1" t="s">
        <v>32</v>
      </c>
      <c r="B139" s="1" t="s">
        <v>78</v>
      </c>
      <c r="C139" s="1" t="s">
        <v>49</v>
      </c>
      <c r="D139" s="1" t="s">
        <v>22</v>
      </c>
      <c r="E139" s="1" t="s">
        <v>31</v>
      </c>
      <c r="F139" s="2">
        <v>42393</v>
      </c>
      <c r="G139">
        <v>1431</v>
      </c>
      <c r="H139">
        <v>651.21</v>
      </c>
      <c r="I139">
        <v>524.96</v>
      </c>
      <c r="J139">
        <v>931881.51</v>
      </c>
      <c r="K139">
        <v>751217.76</v>
      </c>
      <c r="L139">
        <v>180663.75</v>
      </c>
      <c r="M139">
        <v>2016</v>
      </c>
      <c r="N139">
        <v>1</v>
      </c>
    </row>
    <row r="140" spans="1:14" x14ac:dyDescent="0.3">
      <c r="A140" s="1" t="s">
        <v>28</v>
      </c>
      <c r="B140" s="1" t="s">
        <v>174</v>
      </c>
      <c r="C140" s="1" t="s">
        <v>60</v>
      </c>
      <c r="D140" s="1" t="s">
        <v>22</v>
      </c>
      <c r="E140" s="1" t="s">
        <v>31</v>
      </c>
      <c r="F140" s="2">
        <v>41991</v>
      </c>
      <c r="G140">
        <v>1441</v>
      </c>
      <c r="H140">
        <v>421.89</v>
      </c>
      <c r="I140">
        <v>364.69</v>
      </c>
      <c r="J140">
        <v>607943.49</v>
      </c>
      <c r="K140">
        <v>525518.29</v>
      </c>
      <c r="L140">
        <v>82425.2</v>
      </c>
      <c r="M140">
        <v>2014</v>
      </c>
      <c r="N140">
        <v>12</v>
      </c>
    </row>
    <row r="141" spans="1:14" x14ac:dyDescent="0.3">
      <c r="A141" s="1" t="s">
        <v>32</v>
      </c>
      <c r="B141" s="1" t="s">
        <v>92</v>
      </c>
      <c r="C141" s="1" t="s">
        <v>27</v>
      </c>
      <c r="D141" s="1" t="s">
        <v>22</v>
      </c>
      <c r="E141" s="1" t="s">
        <v>47</v>
      </c>
      <c r="F141" s="2">
        <v>41869</v>
      </c>
      <c r="G141">
        <v>1443</v>
      </c>
      <c r="H141">
        <v>205.7</v>
      </c>
      <c r="I141">
        <v>117.11</v>
      </c>
      <c r="J141">
        <v>296825.09999999998</v>
      </c>
      <c r="K141">
        <v>168989.73</v>
      </c>
      <c r="L141">
        <v>127835.37</v>
      </c>
      <c r="M141">
        <v>2014</v>
      </c>
      <c r="N141">
        <v>8</v>
      </c>
    </row>
    <row r="142" spans="1:14" x14ac:dyDescent="0.3">
      <c r="A142" s="1" t="s">
        <v>37</v>
      </c>
      <c r="B142" s="1" t="s">
        <v>218</v>
      </c>
      <c r="C142" s="1" t="s">
        <v>42</v>
      </c>
      <c r="D142" s="1" t="s">
        <v>17</v>
      </c>
      <c r="E142" s="1" t="s">
        <v>31</v>
      </c>
      <c r="F142" s="2">
        <v>41975</v>
      </c>
      <c r="G142">
        <v>1450</v>
      </c>
      <c r="H142">
        <v>152.58000000000001</v>
      </c>
      <c r="I142">
        <v>97.44</v>
      </c>
      <c r="J142">
        <v>221241</v>
      </c>
      <c r="K142">
        <v>141288</v>
      </c>
      <c r="L142">
        <v>79953</v>
      </c>
      <c r="M142">
        <v>2014</v>
      </c>
      <c r="N142">
        <v>12</v>
      </c>
    </row>
    <row r="143" spans="1:14" x14ac:dyDescent="0.3">
      <c r="A143" s="1" t="s">
        <v>32</v>
      </c>
      <c r="B143" s="1" t="s">
        <v>48</v>
      </c>
      <c r="C143" s="1" t="s">
        <v>60</v>
      </c>
      <c r="D143" s="1" t="s">
        <v>17</v>
      </c>
      <c r="E143" s="1" t="s">
        <v>31</v>
      </c>
      <c r="F143" s="2">
        <v>41861</v>
      </c>
      <c r="G143">
        <v>1452</v>
      </c>
      <c r="H143">
        <v>421.89</v>
      </c>
      <c r="I143">
        <v>364.69</v>
      </c>
      <c r="J143">
        <v>612584.28</v>
      </c>
      <c r="K143">
        <v>529529.88</v>
      </c>
      <c r="L143">
        <v>83054.399999999994</v>
      </c>
      <c r="M143">
        <v>2014</v>
      </c>
      <c r="N143">
        <v>8</v>
      </c>
    </row>
    <row r="144" spans="1:14" x14ac:dyDescent="0.3">
      <c r="A144" s="1" t="s">
        <v>39</v>
      </c>
      <c r="B144" s="1" t="s">
        <v>194</v>
      </c>
      <c r="C144" s="1" t="s">
        <v>44</v>
      </c>
      <c r="D144" s="1" t="s">
        <v>17</v>
      </c>
      <c r="E144" s="1" t="s">
        <v>31</v>
      </c>
      <c r="F144" s="2">
        <v>40611</v>
      </c>
      <c r="G144">
        <v>1466</v>
      </c>
      <c r="H144">
        <v>668.27</v>
      </c>
      <c r="I144">
        <v>502.54</v>
      </c>
      <c r="J144">
        <v>979683.82</v>
      </c>
      <c r="K144">
        <v>736723.64</v>
      </c>
      <c r="L144">
        <v>242960.18</v>
      </c>
      <c r="M144">
        <v>2011</v>
      </c>
      <c r="N144">
        <v>3</v>
      </c>
    </row>
    <row r="145" spans="1:14" x14ac:dyDescent="0.3">
      <c r="A145" s="1" t="s">
        <v>32</v>
      </c>
      <c r="B145" s="1" t="s">
        <v>136</v>
      </c>
      <c r="C145" s="1" t="s">
        <v>23</v>
      </c>
      <c r="D145" s="1" t="s">
        <v>17</v>
      </c>
      <c r="E145" s="1" t="s">
        <v>31</v>
      </c>
      <c r="F145" s="2">
        <v>42599</v>
      </c>
      <c r="G145">
        <v>1476</v>
      </c>
      <c r="H145">
        <v>255.28</v>
      </c>
      <c r="I145">
        <v>159.41999999999999</v>
      </c>
      <c r="J145">
        <v>376793.28</v>
      </c>
      <c r="K145">
        <v>235303.92</v>
      </c>
      <c r="L145">
        <v>141489.35999999999</v>
      </c>
      <c r="M145">
        <v>2016</v>
      </c>
      <c r="N145">
        <v>8</v>
      </c>
    </row>
    <row r="146" spans="1:14" x14ac:dyDescent="0.3">
      <c r="A146" s="1" t="s">
        <v>14</v>
      </c>
      <c r="B146" s="1" t="s">
        <v>15</v>
      </c>
      <c r="C146" s="1" t="s">
        <v>27</v>
      </c>
      <c r="D146" s="1" t="s">
        <v>17</v>
      </c>
      <c r="E146" s="1" t="s">
        <v>18</v>
      </c>
      <c r="F146" s="2">
        <v>41725</v>
      </c>
      <c r="G146">
        <v>1480</v>
      </c>
      <c r="H146">
        <v>205.7</v>
      </c>
      <c r="I146">
        <v>117.11</v>
      </c>
      <c r="J146">
        <v>304436</v>
      </c>
      <c r="K146">
        <v>173322.8</v>
      </c>
      <c r="L146">
        <v>131113.20000000001</v>
      </c>
      <c r="M146">
        <v>2014</v>
      </c>
      <c r="N146">
        <v>3</v>
      </c>
    </row>
    <row r="147" spans="1:14" x14ac:dyDescent="0.3">
      <c r="A147" s="1" t="s">
        <v>32</v>
      </c>
      <c r="B147" s="1" t="s">
        <v>175</v>
      </c>
      <c r="C147" s="1" t="s">
        <v>30</v>
      </c>
      <c r="D147" s="1" t="s">
        <v>22</v>
      </c>
      <c r="E147" s="1" t="s">
        <v>18</v>
      </c>
      <c r="F147" s="2">
        <v>40588</v>
      </c>
      <c r="G147">
        <v>1495</v>
      </c>
      <c r="H147">
        <v>9.33</v>
      </c>
      <c r="I147">
        <v>6.92</v>
      </c>
      <c r="J147">
        <v>13948.35</v>
      </c>
      <c r="K147">
        <v>10345.4</v>
      </c>
      <c r="L147">
        <v>3602.95</v>
      </c>
      <c r="M147">
        <v>2011</v>
      </c>
      <c r="N147">
        <v>2</v>
      </c>
    </row>
    <row r="148" spans="1:14" x14ac:dyDescent="0.3">
      <c r="A148" s="1" t="s">
        <v>32</v>
      </c>
      <c r="B148" s="1" t="s">
        <v>43</v>
      </c>
      <c r="C148" s="1" t="s">
        <v>44</v>
      </c>
      <c r="D148" s="1" t="s">
        <v>22</v>
      </c>
      <c r="E148" s="1" t="s">
        <v>24</v>
      </c>
      <c r="F148" s="2">
        <v>42691</v>
      </c>
      <c r="G148">
        <v>1508</v>
      </c>
      <c r="H148">
        <v>668.27</v>
      </c>
      <c r="I148">
        <v>502.54</v>
      </c>
      <c r="J148">
        <v>1007751.16</v>
      </c>
      <c r="K148">
        <v>757830.32</v>
      </c>
      <c r="L148">
        <v>249920.84</v>
      </c>
      <c r="M148">
        <v>2016</v>
      </c>
      <c r="N148">
        <v>11</v>
      </c>
    </row>
    <row r="149" spans="1:14" x14ac:dyDescent="0.3">
      <c r="A149" s="1" t="s">
        <v>14</v>
      </c>
      <c r="B149" s="1" t="s">
        <v>15</v>
      </c>
      <c r="C149" s="1" t="s">
        <v>23</v>
      </c>
      <c r="D149" s="1" t="s">
        <v>17</v>
      </c>
      <c r="E149" s="1" t="s">
        <v>24</v>
      </c>
      <c r="F149" s="2">
        <v>42674</v>
      </c>
      <c r="G149">
        <v>1517</v>
      </c>
      <c r="H149">
        <v>255.28</v>
      </c>
      <c r="I149">
        <v>159.41999999999999</v>
      </c>
      <c r="J149">
        <v>387259.76</v>
      </c>
      <c r="K149">
        <v>241840.14</v>
      </c>
      <c r="L149">
        <v>145419.62</v>
      </c>
      <c r="M149">
        <v>2016</v>
      </c>
      <c r="N149">
        <v>10</v>
      </c>
    </row>
    <row r="150" spans="1:14" x14ac:dyDescent="0.3">
      <c r="A150" s="1" t="s">
        <v>28</v>
      </c>
      <c r="B150" s="1" t="s">
        <v>53</v>
      </c>
      <c r="C150" s="1" t="s">
        <v>30</v>
      </c>
      <c r="D150" s="1" t="s">
        <v>17</v>
      </c>
      <c r="E150" s="1" t="s">
        <v>31</v>
      </c>
      <c r="F150" s="2">
        <v>42553</v>
      </c>
      <c r="G150">
        <v>1523</v>
      </c>
      <c r="H150">
        <v>9.33</v>
      </c>
      <c r="I150">
        <v>6.92</v>
      </c>
      <c r="J150">
        <v>14209.59</v>
      </c>
      <c r="K150">
        <v>10539.16</v>
      </c>
      <c r="L150">
        <v>3670.43</v>
      </c>
      <c r="M150">
        <v>2016</v>
      </c>
      <c r="N150">
        <v>7</v>
      </c>
    </row>
    <row r="151" spans="1:14" x14ac:dyDescent="0.3">
      <c r="A151" s="1" t="s">
        <v>28</v>
      </c>
      <c r="B151" s="1" t="s">
        <v>155</v>
      </c>
      <c r="C151" s="1" t="s">
        <v>44</v>
      </c>
      <c r="D151" s="1" t="s">
        <v>22</v>
      </c>
      <c r="E151" s="1" t="s">
        <v>18</v>
      </c>
      <c r="F151" s="2">
        <v>40602</v>
      </c>
      <c r="G151">
        <v>1531</v>
      </c>
      <c r="H151">
        <v>668.27</v>
      </c>
      <c r="I151">
        <v>502.54</v>
      </c>
      <c r="J151">
        <v>1023121.37</v>
      </c>
      <c r="K151">
        <v>769388.74</v>
      </c>
      <c r="L151">
        <v>253732.63</v>
      </c>
      <c r="M151">
        <v>2011</v>
      </c>
      <c r="N151">
        <v>2</v>
      </c>
    </row>
    <row r="152" spans="1:14" x14ac:dyDescent="0.3">
      <c r="A152" s="1" t="s">
        <v>14</v>
      </c>
      <c r="B152" s="1" t="s">
        <v>158</v>
      </c>
      <c r="C152" s="1" t="s">
        <v>21</v>
      </c>
      <c r="D152" s="1" t="s">
        <v>17</v>
      </c>
      <c r="E152" s="1" t="s">
        <v>18</v>
      </c>
      <c r="F152" s="2">
        <v>42354</v>
      </c>
      <c r="G152">
        <v>1547</v>
      </c>
      <c r="H152">
        <v>154.06</v>
      </c>
      <c r="I152">
        <v>90.93</v>
      </c>
      <c r="J152">
        <v>238330.82</v>
      </c>
      <c r="K152">
        <v>140668.71</v>
      </c>
      <c r="L152">
        <v>97662.11</v>
      </c>
      <c r="M152">
        <v>2015</v>
      </c>
      <c r="N152">
        <v>12</v>
      </c>
    </row>
    <row r="153" spans="1:14" x14ac:dyDescent="0.3">
      <c r="A153" s="1" t="s">
        <v>32</v>
      </c>
      <c r="B153" s="1" t="s">
        <v>35</v>
      </c>
      <c r="C153" s="1" t="s">
        <v>36</v>
      </c>
      <c r="D153" s="1" t="s">
        <v>17</v>
      </c>
      <c r="E153" s="1" t="s">
        <v>18</v>
      </c>
      <c r="F153" s="2">
        <v>42565</v>
      </c>
      <c r="G153">
        <v>1549</v>
      </c>
      <c r="H153">
        <v>109.28</v>
      </c>
      <c r="I153">
        <v>35.840000000000003</v>
      </c>
      <c r="J153">
        <v>169274.72</v>
      </c>
      <c r="K153">
        <v>55516.160000000003</v>
      </c>
      <c r="L153">
        <v>113758.56</v>
      </c>
      <c r="M153">
        <v>2016</v>
      </c>
      <c r="N153">
        <v>7</v>
      </c>
    </row>
    <row r="154" spans="1:14" x14ac:dyDescent="0.3">
      <c r="A154" s="1" t="s">
        <v>39</v>
      </c>
      <c r="B154" s="1" t="s">
        <v>114</v>
      </c>
      <c r="C154" s="1" t="s">
        <v>42</v>
      </c>
      <c r="D154" s="1" t="s">
        <v>17</v>
      </c>
      <c r="E154" s="1" t="s">
        <v>24</v>
      </c>
      <c r="F154" s="2">
        <v>41412</v>
      </c>
      <c r="G154">
        <v>1574</v>
      </c>
      <c r="H154">
        <v>152.58000000000001</v>
      </c>
      <c r="I154">
        <v>97.44</v>
      </c>
      <c r="J154">
        <v>240160.92</v>
      </c>
      <c r="K154">
        <v>153370.56</v>
      </c>
      <c r="L154">
        <v>86790.36</v>
      </c>
      <c r="M154">
        <v>2013</v>
      </c>
      <c r="N154">
        <v>5</v>
      </c>
    </row>
    <row r="155" spans="1:14" x14ac:dyDescent="0.3">
      <c r="A155" s="1" t="s">
        <v>32</v>
      </c>
      <c r="B155" s="1" t="s">
        <v>106</v>
      </c>
      <c r="C155" s="1" t="s">
        <v>51</v>
      </c>
      <c r="D155" s="1" t="s">
        <v>22</v>
      </c>
      <c r="E155" s="1" t="s">
        <v>31</v>
      </c>
      <c r="F155" s="2">
        <v>40651</v>
      </c>
      <c r="G155">
        <v>1578</v>
      </c>
      <c r="H155">
        <v>47.45</v>
      </c>
      <c r="I155">
        <v>31.79</v>
      </c>
      <c r="J155">
        <v>74876.100000000006</v>
      </c>
      <c r="K155">
        <v>50164.62</v>
      </c>
      <c r="L155">
        <v>24711.48</v>
      </c>
      <c r="M155">
        <v>2011</v>
      </c>
      <c r="N155">
        <v>4</v>
      </c>
    </row>
    <row r="156" spans="1:14" x14ac:dyDescent="0.3">
      <c r="A156" s="1" t="s">
        <v>25</v>
      </c>
      <c r="B156" s="1" t="s">
        <v>202</v>
      </c>
      <c r="C156" s="1" t="s">
        <v>42</v>
      </c>
      <c r="D156" s="1" t="s">
        <v>22</v>
      </c>
      <c r="E156" s="1" t="s">
        <v>24</v>
      </c>
      <c r="F156" s="2">
        <v>40993</v>
      </c>
      <c r="G156">
        <v>1581</v>
      </c>
      <c r="H156">
        <v>152.58000000000001</v>
      </c>
      <c r="I156">
        <v>97.44</v>
      </c>
      <c r="J156">
        <v>241228.98</v>
      </c>
      <c r="K156">
        <v>154052.64000000001</v>
      </c>
      <c r="L156">
        <v>87176.34</v>
      </c>
      <c r="M156">
        <v>2012</v>
      </c>
      <c r="N156">
        <v>3</v>
      </c>
    </row>
    <row r="157" spans="1:14" x14ac:dyDescent="0.3">
      <c r="A157" s="1" t="s">
        <v>28</v>
      </c>
      <c r="B157" s="1" t="s">
        <v>45</v>
      </c>
      <c r="C157" s="1" t="s">
        <v>49</v>
      </c>
      <c r="D157" s="1" t="s">
        <v>22</v>
      </c>
      <c r="E157" s="1" t="s">
        <v>31</v>
      </c>
      <c r="F157" s="2">
        <v>42438</v>
      </c>
      <c r="G157">
        <v>1591</v>
      </c>
      <c r="H157">
        <v>651.21</v>
      </c>
      <c r="I157">
        <v>524.96</v>
      </c>
      <c r="J157">
        <v>1036075.11</v>
      </c>
      <c r="K157">
        <v>835211.36</v>
      </c>
      <c r="L157">
        <v>200863.75</v>
      </c>
      <c r="M157">
        <v>2016</v>
      </c>
      <c r="N157">
        <v>3</v>
      </c>
    </row>
    <row r="158" spans="1:14" x14ac:dyDescent="0.3">
      <c r="A158" s="1" t="s">
        <v>28</v>
      </c>
      <c r="B158" s="1" t="s">
        <v>153</v>
      </c>
      <c r="C158" s="1" t="s">
        <v>57</v>
      </c>
      <c r="D158" s="1" t="s">
        <v>17</v>
      </c>
      <c r="E158" s="1" t="s">
        <v>31</v>
      </c>
      <c r="F158" s="2">
        <v>40865</v>
      </c>
      <c r="G158">
        <v>1612</v>
      </c>
      <c r="H158">
        <v>81.73</v>
      </c>
      <c r="I158">
        <v>56.67</v>
      </c>
      <c r="J158">
        <v>131748.76</v>
      </c>
      <c r="K158">
        <v>91352.04</v>
      </c>
      <c r="L158">
        <v>40396.720000000001</v>
      </c>
      <c r="M158">
        <v>2011</v>
      </c>
      <c r="N158">
        <v>11</v>
      </c>
    </row>
    <row r="159" spans="1:14" x14ac:dyDescent="0.3">
      <c r="A159" s="1" t="s">
        <v>14</v>
      </c>
      <c r="B159" s="1" t="s">
        <v>74</v>
      </c>
      <c r="C159" s="1" t="s">
        <v>23</v>
      </c>
      <c r="D159" s="1" t="s">
        <v>17</v>
      </c>
      <c r="E159" s="1" t="s">
        <v>18</v>
      </c>
      <c r="F159" s="2">
        <v>42266</v>
      </c>
      <c r="G159">
        <v>1616</v>
      </c>
      <c r="H159">
        <v>255.28</v>
      </c>
      <c r="I159">
        <v>159.41999999999999</v>
      </c>
      <c r="J159">
        <v>412532.47999999998</v>
      </c>
      <c r="K159">
        <v>257622.72</v>
      </c>
      <c r="L159">
        <v>154909.76000000001</v>
      </c>
      <c r="M159">
        <v>2015</v>
      </c>
      <c r="N159">
        <v>9</v>
      </c>
    </row>
    <row r="160" spans="1:14" x14ac:dyDescent="0.3">
      <c r="A160" s="1" t="s">
        <v>14</v>
      </c>
      <c r="B160" s="1" t="s">
        <v>208</v>
      </c>
      <c r="C160" s="1" t="s">
        <v>21</v>
      </c>
      <c r="D160" s="1" t="s">
        <v>22</v>
      </c>
      <c r="E160" s="1" t="s">
        <v>24</v>
      </c>
      <c r="F160" s="2">
        <v>41847</v>
      </c>
      <c r="G160">
        <v>1619</v>
      </c>
      <c r="H160">
        <v>154.06</v>
      </c>
      <c r="I160">
        <v>90.93</v>
      </c>
      <c r="J160">
        <v>249423.14</v>
      </c>
      <c r="K160">
        <v>147215.67000000001</v>
      </c>
      <c r="L160">
        <v>102207.47</v>
      </c>
      <c r="M160">
        <v>2014</v>
      </c>
      <c r="N160">
        <v>7</v>
      </c>
    </row>
    <row r="161" spans="1:14" x14ac:dyDescent="0.3">
      <c r="A161" s="1" t="s">
        <v>14</v>
      </c>
      <c r="B161" s="1" t="s">
        <v>118</v>
      </c>
      <c r="C161" s="1" t="s">
        <v>42</v>
      </c>
      <c r="D161" s="1" t="s">
        <v>17</v>
      </c>
      <c r="E161" s="1" t="s">
        <v>31</v>
      </c>
      <c r="F161" s="2">
        <v>40622</v>
      </c>
      <c r="G161">
        <v>1629</v>
      </c>
      <c r="H161">
        <v>152.58000000000001</v>
      </c>
      <c r="I161">
        <v>97.44</v>
      </c>
      <c r="J161">
        <v>248552.82</v>
      </c>
      <c r="K161">
        <v>158729.76</v>
      </c>
      <c r="L161">
        <v>89823.06</v>
      </c>
      <c r="M161">
        <v>2011</v>
      </c>
      <c r="N161">
        <v>3</v>
      </c>
    </row>
    <row r="162" spans="1:14" x14ac:dyDescent="0.3">
      <c r="A162" s="1" t="s">
        <v>39</v>
      </c>
      <c r="B162" s="1" t="s">
        <v>124</v>
      </c>
      <c r="C162" s="1" t="s">
        <v>42</v>
      </c>
      <c r="D162" s="1" t="s">
        <v>22</v>
      </c>
      <c r="E162" s="1" t="s">
        <v>47</v>
      </c>
      <c r="F162" s="2">
        <v>40920</v>
      </c>
      <c r="G162">
        <v>1632</v>
      </c>
      <c r="H162">
        <v>152.58000000000001</v>
      </c>
      <c r="I162">
        <v>97.44</v>
      </c>
      <c r="J162">
        <v>249010.56</v>
      </c>
      <c r="K162">
        <v>159022.07999999999</v>
      </c>
      <c r="L162">
        <v>89988.479999999996</v>
      </c>
      <c r="M162">
        <v>2012</v>
      </c>
      <c r="N162">
        <v>1</v>
      </c>
    </row>
    <row r="163" spans="1:14" x14ac:dyDescent="0.3">
      <c r="A163" s="1" t="s">
        <v>37</v>
      </c>
      <c r="B163" s="1" t="s">
        <v>217</v>
      </c>
      <c r="C163" s="1" t="s">
        <v>42</v>
      </c>
      <c r="D163" s="1" t="s">
        <v>17</v>
      </c>
      <c r="E163" s="1" t="s">
        <v>47</v>
      </c>
      <c r="F163" s="2">
        <v>42146</v>
      </c>
      <c r="G163">
        <v>1637</v>
      </c>
      <c r="H163">
        <v>152.58000000000001</v>
      </c>
      <c r="I163">
        <v>97.44</v>
      </c>
      <c r="J163">
        <v>249773.46</v>
      </c>
      <c r="K163">
        <v>159509.28</v>
      </c>
      <c r="L163">
        <v>90264.18</v>
      </c>
      <c r="M163">
        <v>2015</v>
      </c>
      <c r="N163">
        <v>5</v>
      </c>
    </row>
    <row r="164" spans="1:14" x14ac:dyDescent="0.3">
      <c r="A164" s="1" t="s">
        <v>32</v>
      </c>
      <c r="B164" s="1" t="s">
        <v>43</v>
      </c>
      <c r="C164" s="1" t="s">
        <v>44</v>
      </c>
      <c r="D164" s="1" t="s">
        <v>22</v>
      </c>
      <c r="E164" s="1" t="s">
        <v>47</v>
      </c>
      <c r="F164" s="2">
        <v>40913</v>
      </c>
      <c r="G164">
        <v>1643</v>
      </c>
      <c r="H164">
        <v>668.27</v>
      </c>
      <c r="I164">
        <v>502.54</v>
      </c>
      <c r="J164">
        <v>1097967.6100000001</v>
      </c>
      <c r="K164">
        <v>825673.22</v>
      </c>
      <c r="L164">
        <v>272294.39</v>
      </c>
      <c r="M164">
        <v>2012</v>
      </c>
      <c r="N164">
        <v>1</v>
      </c>
    </row>
    <row r="165" spans="1:14" x14ac:dyDescent="0.3">
      <c r="A165" s="1" t="s">
        <v>28</v>
      </c>
      <c r="B165" s="1" t="s">
        <v>61</v>
      </c>
      <c r="C165" s="1" t="s">
        <v>44</v>
      </c>
      <c r="D165" s="1" t="s">
        <v>22</v>
      </c>
      <c r="E165" s="1" t="s">
        <v>47</v>
      </c>
      <c r="F165" s="2">
        <v>41158</v>
      </c>
      <c r="G165">
        <v>1646</v>
      </c>
      <c r="H165">
        <v>668.27</v>
      </c>
      <c r="I165">
        <v>502.54</v>
      </c>
      <c r="J165">
        <v>1099972.42</v>
      </c>
      <c r="K165">
        <v>827180.84</v>
      </c>
      <c r="L165">
        <v>272791.58</v>
      </c>
      <c r="M165">
        <v>2012</v>
      </c>
      <c r="N165">
        <v>9</v>
      </c>
    </row>
    <row r="166" spans="1:14" x14ac:dyDescent="0.3">
      <c r="A166" s="1" t="s">
        <v>28</v>
      </c>
      <c r="B166" s="1" t="s">
        <v>61</v>
      </c>
      <c r="C166" s="1" t="s">
        <v>16</v>
      </c>
      <c r="D166" s="1" t="s">
        <v>17</v>
      </c>
      <c r="E166" s="1" t="s">
        <v>31</v>
      </c>
      <c r="F166" s="2">
        <v>40285</v>
      </c>
      <c r="G166">
        <v>1659</v>
      </c>
      <c r="H166">
        <v>437.2</v>
      </c>
      <c r="I166">
        <v>263.33</v>
      </c>
      <c r="J166">
        <v>725314.8</v>
      </c>
      <c r="K166">
        <v>436864.47</v>
      </c>
      <c r="L166">
        <v>288450.33</v>
      </c>
      <c r="M166">
        <v>2010</v>
      </c>
      <c r="N166">
        <v>4</v>
      </c>
    </row>
    <row r="167" spans="1:14" x14ac:dyDescent="0.3">
      <c r="A167" s="1" t="s">
        <v>14</v>
      </c>
      <c r="B167" s="1" t="s">
        <v>192</v>
      </c>
      <c r="C167" s="1" t="s">
        <v>44</v>
      </c>
      <c r="D167" s="1" t="s">
        <v>22</v>
      </c>
      <c r="E167" s="1" t="s">
        <v>18</v>
      </c>
      <c r="F167" s="2">
        <v>42263</v>
      </c>
      <c r="G167">
        <v>1661</v>
      </c>
      <c r="H167">
        <v>668.27</v>
      </c>
      <c r="I167">
        <v>502.54</v>
      </c>
      <c r="J167">
        <v>1109996.47</v>
      </c>
      <c r="K167">
        <v>834718.94</v>
      </c>
      <c r="L167">
        <v>275277.53000000003</v>
      </c>
      <c r="M167">
        <v>2015</v>
      </c>
      <c r="N167">
        <v>9</v>
      </c>
    </row>
    <row r="168" spans="1:14" x14ac:dyDescent="0.3">
      <c r="A168" s="1" t="s">
        <v>32</v>
      </c>
      <c r="B168" s="1" t="s">
        <v>126</v>
      </c>
      <c r="C168" s="1" t="s">
        <v>60</v>
      </c>
      <c r="D168" s="1" t="s">
        <v>17</v>
      </c>
      <c r="E168" s="1" t="s">
        <v>24</v>
      </c>
      <c r="F168" s="2">
        <v>40891</v>
      </c>
      <c r="G168">
        <v>1677</v>
      </c>
      <c r="H168">
        <v>421.89</v>
      </c>
      <c r="I168">
        <v>364.69</v>
      </c>
      <c r="J168">
        <v>707509.53</v>
      </c>
      <c r="K168">
        <v>611585.13</v>
      </c>
      <c r="L168">
        <v>95924.4</v>
      </c>
      <c r="M168">
        <v>2011</v>
      </c>
      <c r="N168">
        <v>12</v>
      </c>
    </row>
    <row r="169" spans="1:14" x14ac:dyDescent="0.3">
      <c r="A169" s="1" t="s">
        <v>28</v>
      </c>
      <c r="B169" s="1" t="s">
        <v>148</v>
      </c>
      <c r="C169" s="1" t="s">
        <v>30</v>
      </c>
      <c r="D169" s="1" t="s">
        <v>22</v>
      </c>
      <c r="E169" s="1" t="s">
        <v>31</v>
      </c>
      <c r="F169" s="2">
        <v>40437</v>
      </c>
      <c r="G169">
        <v>1689</v>
      </c>
      <c r="H169">
        <v>9.33</v>
      </c>
      <c r="I169">
        <v>6.92</v>
      </c>
      <c r="J169">
        <v>15758.37</v>
      </c>
      <c r="K169">
        <v>11687.88</v>
      </c>
      <c r="L169">
        <v>4070.49</v>
      </c>
      <c r="M169">
        <v>2010</v>
      </c>
      <c r="N169">
        <v>9</v>
      </c>
    </row>
    <row r="170" spans="1:14" x14ac:dyDescent="0.3">
      <c r="A170" s="1" t="s">
        <v>32</v>
      </c>
      <c r="B170" s="1" t="s">
        <v>69</v>
      </c>
      <c r="C170" s="1" t="s">
        <v>21</v>
      </c>
      <c r="D170" s="1" t="s">
        <v>17</v>
      </c>
      <c r="E170" s="1" t="s">
        <v>24</v>
      </c>
      <c r="F170" s="2">
        <v>41216</v>
      </c>
      <c r="G170">
        <v>1691</v>
      </c>
      <c r="H170">
        <v>154.06</v>
      </c>
      <c r="I170">
        <v>90.93</v>
      </c>
      <c r="J170">
        <v>260515.46</v>
      </c>
      <c r="K170">
        <v>153762.63</v>
      </c>
      <c r="L170">
        <v>106752.83</v>
      </c>
      <c r="M170">
        <v>2012</v>
      </c>
      <c r="N170">
        <v>11</v>
      </c>
    </row>
    <row r="171" spans="1:14" x14ac:dyDescent="0.3">
      <c r="A171" s="1" t="s">
        <v>28</v>
      </c>
      <c r="B171" s="1" t="s">
        <v>77</v>
      </c>
      <c r="C171" s="1" t="s">
        <v>23</v>
      </c>
      <c r="D171" s="1" t="s">
        <v>22</v>
      </c>
      <c r="E171" s="1" t="s">
        <v>31</v>
      </c>
      <c r="F171" s="2">
        <v>42373</v>
      </c>
      <c r="G171">
        <v>1698</v>
      </c>
      <c r="H171">
        <v>255.28</v>
      </c>
      <c r="I171">
        <v>159.41999999999999</v>
      </c>
      <c r="J171">
        <v>433465.44</v>
      </c>
      <c r="K171">
        <v>270695.15999999997</v>
      </c>
      <c r="L171">
        <v>162770.28</v>
      </c>
      <c r="M171">
        <v>2016</v>
      </c>
      <c r="N171">
        <v>1</v>
      </c>
    </row>
    <row r="172" spans="1:14" x14ac:dyDescent="0.3">
      <c r="A172" s="1" t="s">
        <v>25</v>
      </c>
      <c r="B172" s="1" t="s">
        <v>82</v>
      </c>
      <c r="C172" s="1" t="s">
        <v>36</v>
      </c>
      <c r="D172" s="1" t="s">
        <v>22</v>
      </c>
      <c r="E172" s="1" t="s">
        <v>24</v>
      </c>
      <c r="F172" s="2">
        <v>40493</v>
      </c>
      <c r="G172">
        <v>1718</v>
      </c>
      <c r="H172">
        <v>109.28</v>
      </c>
      <c r="I172">
        <v>35.840000000000003</v>
      </c>
      <c r="J172">
        <v>187743.04</v>
      </c>
      <c r="K172">
        <v>61573.120000000003</v>
      </c>
      <c r="L172">
        <v>126169.92</v>
      </c>
      <c r="M172">
        <v>2010</v>
      </c>
      <c r="N172">
        <v>11</v>
      </c>
    </row>
    <row r="173" spans="1:14" x14ac:dyDescent="0.3">
      <c r="A173" s="1" t="s">
        <v>37</v>
      </c>
      <c r="B173" s="1" t="s">
        <v>180</v>
      </c>
      <c r="C173" s="1" t="s">
        <v>30</v>
      </c>
      <c r="D173" s="1" t="s">
        <v>22</v>
      </c>
      <c r="E173" s="1" t="s">
        <v>18</v>
      </c>
      <c r="F173" s="2">
        <v>41728</v>
      </c>
      <c r="G173">
        <v>1721</v>
      </c>
      <c r="H173">
        <v>9.33</v>
      </c>
      <c r="I173">
        <v>6.92</v>
      </c>
      <c r="J173">
        <v>16056.93</v>
      </c>
      <c r="K173">
        <v>11909.32</v>
      </c>
      <c r="L173">
        <v>4147.6099999999997</v>
      </c>
      <c r="M173">
        <v>2014</v>
      </c>
      <c r="N173">
        <v>3</v>
      </c>
    </row>
    <row r="174" spans="1:14" x14ac:dyDescent="0.3">
      <c r="A174" s="1" t="s">
        <v>28</v>
      </c>
      <c r="B174" s="1" t="s">
        <v>179</v>
      </c>
      <c r="C174" s="1" t="s">
        <v>30</v>
      </c>
      <c r="D174" s="1" t="s">
        <v>22</v>
      </c>
      <c r="E174" s="1" t="s">
        <v>47</v>
      </c>
      <c r="F174" s="2">
        <v>40302</v>
      </c>
      <c r="G174">
        <v>1727</v>
      </c>
      <c r="H174">
        <v>9.33</v>
      </c>
      <c r="I174">
        <v>6.92</v>
      </c>
      <c r="J174">
        <v>16112.91</v>
      </c>
      <c r="K174">
        <v>11950.84</v>
      </c>
      <c r="L174">
        <v>4162.07</v>
      </c>
      <c r="M174">
        <v>2010</v>
      </c>
      <c r="N174">
        <v>5</v>
      </c>
    </row>
    <row r="175" spans="1:14" x14ac:dyDescent="0.3">
      <c r="A175" s="1" t="s">
        <v>25</v>
      </c>
      <c r="B175" s="1" t="s">
        <v>102</v>
      </c>
      <c r="C175" s="1" t="s">
        <v>23</v>
      </c>
      <c r="D175" s="1" t="s">
        <v>22</v>
      </c>
      <c r="E175" s="1" t="s">
        <v>47</v>
      </c>
      <c r="F175" s="2">
        <v>41599</v>
      </c>
      <c r="G175">
        <v>1739</v>
      </c>
      <c r="H175">
        <v>255.28</v>
      </c>
      <c r="I175">
        <v>159.41999999999999</v>
      </c>
      <c r="J175">
        <v>443931.92</v>
      </c>
      <c r="K175">
        <v>277231.38</v>
      </c>
      <c r="L175">
        <v>166700.54</v>
      </c>
      <c r="M175">
        <v>2013</v>
      </c>
      <c r="N175">
        <v>11</v>
      </c>
    </row>
    <row r="176" spans="1:14" x14ac:dyDescent="0.3">
      <c r="A176" s="1" t="s">
        <v>39</v>
      </c>
      <c r="B176" s="1" t="s">
        <v>40</v>
      </c>
      <c r="C176" s="1" t="s">
        <v>16</v>
      </c>
      <c r="D176" s="1" t="s">
        <v>22</v>
      </c>
      <c r="E176" s="1" t="s">
        <v>18</v>
      </c>
      <c r="F176" s="2">
        <v>42308</v>
      </c>
      <c r="G176">
        <v>1741</v>
      </c>
      <c r="H176">
        <v>437.2</v>
      </c>
      <c r="I176">
        <v>263.33</v>
      </c>
      <c r="J176">
        <v>761165.2</v>
      </c>
      <c r="K176">
        <v>458457.53</v>
      </c>
      <c r="L176">
        <v>302707.67</v>
      </c>
      <c r="M176">
        <v>2015</v>
      </c>
      <c r="N176">
        <v>10</v>
      </c>
    </row>
    <row r="177" spans="1:14" x14ac:dyDescent="0.3">
      <c r="A177" s="1" t="s">
        <v>32</v>
      </c>
      <c r="B177" s="1" t="s">
        <v>133</v>
      </c>
      <c r="C177" s="1" t="s">
        <v>44</v>
      </c>
      <c r="D177" s="1" t="s">
        <v>17</v>
      </c>
      <c r="E177" s="1" t="s">
        <v>18</v>
      </c>
      <c r="F177" s="2">
        <v>42895</v>
      </c>
      <c r="G177">
        <v>1749</v>
      </c>
      <c r="H177">
        <v>668.27</v>
      </c>
      <c r="I177">
        <v>502.54</v>
      </c>
      <c r="J177">
        <v>1168804.23</v>
      </c>
      <c r="K177">
        <v>878942.46</v>
      </c>
      <c r="L177">
        <v>289861.77</v>
      </c>
      <c r="M177">
        <v>2017</v>
      </c>
      <c r="N177">
        <v>6</v>
      </c>
    </row>
    <row r="178" spans="1:14" x14ac:dyDescent="0.3">
      <c r="A178" s="1" t="s">
        <v>32</v>
      </c>
      <c r="B178" s="1" t="s">
        <v>48</v>
      </c>
      <c r="C178" s="1" t="s">
        <v>21</v>
      </c>
      <c r="D178" s="1" t="s">
        <v>22</v>
      </c>
      <c r="E178" s="1" t="s">
        <v>47</v>
      </c>
      <c r="F178" s="2">
        <v>42731</v>
      </c>
      <c r="G178">
        <v>1764</v>
      </c>
      <c r="H178">
        <v>154.06</v>
      </c>
      <c r="I178">
        <v>90.93</v>
      </c>
      <c r="J178">
        <v>271761.84000000003</v>
      </c>
      <c r="K178">
        <v>160400.51999999999</v>
      </c>
      <c r="L178">
        <v>111361.32</v>
      </c>
      <c r="M178">
        <v>2016</v>
      </c>
      <c r="N178">
        <v>12</v>
      </c>
    </row>
    <row r="179" spans="1:14" x14ac:dyDescent="0.3">
      <c r="A179" s="1" t="s">
        <v>37</v>
      </c>
      <c r="B179" s="1" t="s">
        <v>190</v>
      </c>
      <c r="C179" s="1" t="s">
        <v>42</v>
      </c>
      <c r="D179" s="1" t="s">
        <v>17</v>
      </c>
      <c r="E179" s="1" t="s">
        <v>31</v>
      </c>
      <c r="F179" s="2">
        <v>42078</v>
      </c>
      <c r="G179">
        <v>1794</v>
      </c>
      <c r="H179">
        <v>152.58000000000001</v>
      </c>
      <c r="I179">
        <v>97.44</v>
      </c>
      <c r="J179">
        <v>273728.52</v>
      </c>
      <c r="K179">
        <v>174807.36</v>
      </c>
      <c r="L179">
        <v>98921.16</v>
      </c>
      <c r="M179">
        <v>2015</v>
      </c>
      <c r="N179">
        <v>3</v>
      </c>
    </row>
    <row r="180" spans="1:14" x14ac:dyDescent="0.3">
      <c r="A180" s="1" t="s">
        <v>25</v>
      </c>
      <c r="B180" s="1" t="s">
        <v>81</v>
      </c>
      <c r="C180" s="1" t="s">
        <v>16</v>
      </c>
      <c r="D180" s="1" t="s">
        <v>17</v>
      </c>
      <c r="E180" s="1" t="s">
        <v>31</v>
      </c>
      <c r="F180" s="2">
        <v>41581</v>
      </c>
      <c r="G180">
        <v>1810</v>
      </c>
      <c r="H180">
        <v>437.2</v>
      </c>
      <c r="I180">
        <v>263.33</v>
      </c>
      <c r="J180">
        <v>791332</v>
      </c>
      <c r="K180">
        <v>476627.3</v>
      </c>
      <c r="L180">
        <v>314704.7</v>
      </c>
      <c r="M180">
        <v>2013</v>
      </c>
      <c r="N180">
        <v>11</v>
      </c>
    </row>
    <row r="181" spans="1:14" x14ac:dyDescent="0.3">
      <c r="A181" s="1" t="s">
        <v>19</v>
      </c>
      <c r="B181" s="1" t="s">
        <v>100</v>
      </c>
      <c r="C181" s="1" t="s">
        <v>51</v>
      </c>
      <c r="D181" s="1" t="s">
        <v>22</v>
      </c>
      <c r="E181" s="1" t="s">
        <v>47</v>
      </c>
      <c r="F181" s="2">
        <v>41468</v>
      </c>
      <c r="G181">
        <v>1815</v>
      </c>
      <c r="H181">
        <v>47.45</v>
      </c>
      <c r="I181">
        <v>31.79</v>
      </c>
      <c r="J181">
        <v>86121.75</v>
      </c>
      <c r="K181">
        <v>57698.85</v>
      </c>
      <c r="L181">
        <v>28422.9</v>
      </c>
      <c r="M181">
        <v>2013</v>
      </c>
      <c r="N181">
        <v>7</v>
      </c>
    </row>
    <row r="182" spans="1:14" x14ac:dyDescent="0.3">
      <c r="A182" s="1" t="s">
        <v>28</v>
      </c>
      <c r="B182" s="1" t="s">
        <v>179</v>
      </c>
      <c r="C182" s="1" t="s">
        <v>36</v>
      </c>
      <c r="D182" s="1" t="s">
        <v>17</v>
      </c>
      <c r="E182" s="1" t="s">
        <v>24</v>
      </c>
      <c r="F182" s="2">
        <v>40952</v>
      </c>
      <c r="G182">
        <v>1816</v>
      </c>
      <c r="H182">
        <v>109.28</v>
      </c>
      <c r="I182">
        <v>35.840000000000003</v>
      </c>
      <c r="J182">
        <v>198452.48000000001</v>
      </c>
      <c r="K182">
        <v>65085.440000000002</v>
      </c>
      <c r="L182">
        <v>133367.04000000001</v>
      </c>
      <c r="M182">
        <v>2012</v>
      </c>
      <c r="N182">
        <v>2</v>
      </c>
    </row>
    <row r="183" spans="1:14" x14ac:dyDescent="0.3">
      <c r="A183" s="1" t="s">
        <v>39</v>
      </c>
      <c r="B183" s="1" t="s">
        <v>40</v>
      </c>
      <c r="C183" s="1" t="s">
        <v>57</v>
      </c>
      <c r="D183" s="1" t="s">
        <v>17</v>
      </c>
      <c r="E183" s="1" t="s">
        <v>31</v>
      </c>
      <c r="F183" s="2">
        <v>42721</v>
      </c>
      <c r="G183">
        <v>1824</v>
      </c>
      <c r="H183">
        <v>81.73</v>
      </c>
      <c r="I183">
        <v>56.67</v>
      </c>
      <c r="J183">
        <v>149075.51999999999</v>
      </c>
      <c r="K183">
        <v>103366.08</v>
      </c>
      <c r="L183">
        <v>45709.440000000002</v>
      </c>
      <c r="M183">
        <v>2016</v>
      </c>
      <c r="N183">
        <v>12</v>
      </c>
    </row>
    <row r="184" spans="1:14" x14ac:dyDescent="0.3">
      <c r="A184" s="1" t="s">
        <v>28</v>
      </c>
      <c r="B184" s="1" t="s">
        <v>88</v>
      </c>
      <c r="C184" s="1" t="s">
        <v>27</v>
      </c>
      <c r="D184" s="1" t="s">
        <v>17</v>
      </c>
      <c r="E184" s="1" t="s">
        <v>24</v>
      </c>
      <c r="F184" s="2">
        <v>41691</v>
      </c>
      <c r="G184">
        <v>1848</v>
      </c>
      <c r="H184">
        <v>205.7</v>
      </c>
      <c r="I184">
        <v>117.11</v>
      </c>
      <c r="J184">
        <v>380133.6</v>
      </c>
      <c r="K184">
        <v>216419.28</v>
      </c>
      <c r="L184">
        <v>163714.32</v>
      </c>
      <c r="M184">
        <v>2014</v>
      </c>
      <c r="N184">
        <v>2</v>
      </c>
    </row>
    <row r="185" spans="1:14" x14ac:dyDescent="0.3">
      <c r="A185" s="1" t="s">
        <v>14</v>
      </c>
      <c r="B185" s="1" t="s">
        <v>120</v>
      </c>
      <c r="C185" s="1" t="s">
        <v>16</v>
      </c>
      <c r="D185" s="1" t="s">
        <v>17</v>
      </c>
      <c r="E185" s="1" t="s">
        <v>18</v>
      </c>
      <c r="F185" s="2">
        <v>41914</v>
      </c>
      <c r="G185">
        <v>1881</v>
      </c>
      <c r="H185">
        <v>437.2</v>
      </c>
      <c r="I185">
        <v>263.33</v>
      </c>
      <c r="J185">
        <v>822373.2</v>
      </c>
      <c r="K185">
        <v>495323.73</v>
      </c>
      <c r="L185">
        <v>327049.46999999997</v>
      </c>
      <c r="M185">
        <v>2014</v>
      </c>
      <c r="N185">
        <v>10</v>
      </c>
    </row>
    <row r="186" spans="1:14" x14ac:dyDescent="0.3">
      <c r="A186" s="1" t="s">
        <v>39</v>
      </c>
      <c r="B186" s="1" t="s">
        <v>114</v>
      </c>
      <c r="C186" s="1" t="s">
        <v>21</v>
      </c>
      <c r="D186" s="1" t="s">
        <v>22</v>
      </c>
      <c r="E186" s="1" t="s">
        <v>24</v>
      </c>
      <c r="F186" s="2">
        <v>40767</v>
      </c>
      <c r="G186">
        <v>1882</v>
      </c>
      <c r="H186">
        <v>154.06</v>
      </c>
      <c r="I186">
        <v>90.93</v>
      </c>
      <c r="J186">
        <v>289940.92</v>
      </c>
      <c r="K186">
        <v>171130.26</v>
      </c>
      <c r="L186">
        <v>118810.66</v>
      </c>
      <c r="M186">
        <v>2011</v>
      </c>
      <c r="N186">
        <v>8</v>
      </c>
    </row>
    <row r="187" spans="1:14" x14ac:dyDescent="0.3">
      <c r="A187" s="1" t="s">
        <v>25</v>
      </c>
      <c r="B187" s="1" t="s">
        <v>107</v>
      </c>
      <c r="C187" s="1" t="s">
        <v>30</v>
      </c>
      <c r="D187" s="1" t="s">
        <v>17</v>
      </c>
      <c r="E187" s="1" t="s">
        <v>47</v>
      </c>
      <c r="F187" s="2">
        <v>41398</v>
      </c>
      <c r="G187">
        <v>1888</v>
      </c>
      <c r="H187">
        <v>9.33</v>
      </c>
      <c r="I187">
        <v>6.92</v>
      </c>
      <c r="J187">
        <v>17615.04</v>
      </c>
      <c r="K187">
        <v>13064.96</v>
      </c>
      <c r="L187">
        <v>4550.08</v>
      </c>
      <c r="M187">
        <v>2013</v>
      </c>
      <c r="N187">
        <v>5</v>
      </c>
    </row>
    <row r="188" spans="1:14" x14ac:dyDescent="0.3">
      <c r="A188" s="1" t="s">
        <v>32</v>
      </c>
      <c r="B188" s="1" t="s">
        <v>160</v>
      </c>
      <c r="C188" s="1" t="s">
        <v>21</v>
      </c>
      <c r="D188" s="1" t="s">
        <v>22</v>
      </c>
      <c r="E188" s="1" t="s">
        <v>18</v>
      </c>
      <c r="F188" s="2">
        <v>41532</v>
      </c>
      <c r="G188">
        <v>1905</v>
      </c>
      <c r="H188">
        <v>154.06</v>
      </c>
      <c r="I188">
        <v>90.93</v>
      </c>
      <c r="J188">
        <v>293484.3</v>
      </c>
      <c r="K188">
        <v>173221.65</v>
      </c>
      <c r="L188">
        <v>120262.65</v>
      </c>
      <c r="M188">
        <v>2013</v>
      </c>
      <c r="N188">
        <v>9</v>
      </c>
    </row>
    <row r="189" spans="1:14" x14ac:dyDescent="0.3">
      <c r="A189" s="1" t="s">
        <v>28</v>
      </c>
      <c r="B189" s="1" t="s">
        <v>80</v>
      </c>
      <c r="C189" s="1" t="s">
        <v>30</v>
      </c>
      <c r="D189" s="1" t="s">
        <v>17</v>
      </c>
      <c r="E189" s="1" t="s">
        <v>18</v>
      </c>
      <c r="F189" s="2">
        <v>42924</v>
      </c>
      <c r="G189">
        <v>1910</v>
      </c>
      <c r="H189">
        <v>9.33</v>
      </c>
      <c r="I189">
        <v>6.92</v>
      </c>
      <c r="J189">
        <v>17820.3</v>
      </c>
      <c r="K189">
        <v>13217.2</v>
      </c>
      <c r="L189">
        <v>4603.1000000000004</v>
      </c>
      <c r="M189">
        <v>2017</v>
      </c>
      <c r="N189">
        <v>7</v>
      </c>
    </row>
    <row r="190" spans="1:14" x14ac:dyDescent="0.3">
      <c r="A190" s="1" t="s">
        <v>32</v>
      </c>
      <c r="B190" s="1" t="s">
        <v>214</v>
      </c>
      <c r="C190" s="1" t="s">
        <v>36</v>
      </c>
      <c r="D190" s="1" t="s">
        <v>22</v>
      </c>
      <c r="E190" s="1" t="s">
        <v>18</v>
      </c>
      <c r="F190" s="2">
        <v>41158</v>
      </c>
      <c r="G190">
        <v>1925</v>
      </c>
      <c r="H190">
        <v>109.28</v>
      </c>
      <c r="I190">
        <v>35.840000000000003</v>
      </c>
      <c r="J190">
        <v>210364</v>
      </c>
      <c r="K190">
        <v>68992</v>
      </c>
      <c r="L190">
        <v>141372</v>
      </c>
      <c r="M190">
        <v>2012</v>
      </c>
      <c r="N190">
        <v>9</v>
      </c>
    </row>
    <row r="191" spans="1:14" x14ac:dyDescent="0.3">
      <c r="A191" s="1" t="s">
        <v>32</v>
      </c>
      <c r="B191" s="1" t="s">
        <v>136</v>
      </c>
      <c r="C191" s="1" t="s">
        <v>57</v>
      </c>
      <c r="D191" s="1" t="s">
        <v>17</v>
      </c>
      <c r="E191" s="1" t="s">
        <v>31</v>
      </c>
      <c r="F191" s="2">
        <v>40345</v>
      </c>
      <c r="G191">
        <v>1936</v>
      </c>
      <c r="H191">
        <v>81.73</v>
      </c>
      <c r="I191">
        <v>56.67</v>
      </c>
      <c r="J191">
        <v>158229.28</v>
      </c>
      <c r="K191">
        <v>109713.12</v>
      </c>
      <c r="L191">
        <v>48516.160000000003</v>
      </c>
      <c r="M191">
        <v>2010</v>
      </c>
      <c r="N191">
        <v>6</v>
      </c>
    </row>
    <row r="192" spans="1:14" x14ac:dyDescent="0.3">
      <c r="A192" s="1" t="s">
        <v>32</v>
      </c>
      <c r="B192" s="1" t="s">
        <v>94</v>
      </c>
      <c r="C192" s="1" t="s">
        <v>16</v>
      </c>
      <c r="D192" s="1" t="s">
        <v>22</v>
      </c>
      <c r="E192" s="1" t="s">
        <v>31</v>
      </c>
      <c r="F192" s="2">
        <v>41203</v>
      </c>
      <c r="G192">
        <v>1937</v>
      </c>
      <c r="H192">
        <v>437.2</v>
      </c>
      <c r="I192">
        <v>263.33</v>
      </c>
      <c r="J192">
        <v>846856.4</v>
      </c>
      <c r="K192">
        <v>510070.21</v>
      </c>
      <c r="L192">
        <v>336786.19</v>
      </c>
      <c r="M192">
        <v>2012</v>
      </c>
      <c r="N192">
        <v>10</v>
      </c>
    </row>
    <row r="193" spans="1:14" x14ac:dyDescent="0.3">
      <c r="A193" s="1" t="s">
        <v>28</v>
      </c>
      <c r="B193" s="1" t="s">
        <v>142</v>
      </c>
      <c r="C193" s="1" t="s">
        <v>30</v>
      </c>
      <c r="D193" s="1" t="s">
        <v>22</v>
      </c>
      <c r="E193" s="1" t="s">
        <v>47</v>
      </c>
      <c r="F193" s="2">
        <v>41029</v>
      </c>
      <c r="G193">
        <v>1950</v>
      </c>
      <c r="H193">
        <v>9.33</v>
      </c>
      <c r="I193">
        <v>6.92</v>
      </c>
      <c r="J193">
        <v>18193.5</v>
      </c>
      <c r="K193">
        <v>13494</v>
      </c>
      <c r="L193">
        <v>4699.5</v>
      </c>
      <c r="M193">
        <v>2012</v>
      </c>
      <c r="N193">
        <v>4</v>
      </c>
    </row>
    <row r="194" spans="1:14" x14ac:dyDescent="0.3">
      <c r="A194" s="1" t="s">
        <v>32</v>
      </c>
      <c r="B194" s="1" t="s">
        <v>106</v>
      </c>
      <c r="C194" s="1" t="s">
        <v>27</v>
      </c>
      <c r="D194" s="1" t="s">
        <v>22</v>
      </c>
      <c r="E194" s="1" t="s">
        <v>47</v>
      </c>
      <c r="F194" s="2">
        <v>41697</v>
      </c>
      <c r="G194">
        <v>1967</v>
      </c>
      <c r="H194">
        <v>205.7</v>
      </c>
      <c r="I194">
        <v>117.11</v>
      </c>
      <c r="J194">
        <v>404611.9</v>
      </c>
      <c r="K194">
        <v>230355.37</v>
      </c>
      <c r="L194">
        <v>174256.53</v>
      </c>
      <c r="M194">
        <v>2014</v>
      </c>
      <c r="N194">
        <v>2</v>
      </c>
    </row>
    <row r="195" spans="1:14" x14ac:dyDescent="0.3">
      <c r="A195" s="1" t="s">
        <v>37</v>
      </c>
      <c r="B195" s="1" t="s">
        <v>201</v>
      </c>
      <c r="C195" s="1" t="s">
        <v>49</v>
      </c>
      <c r="D195" s="1" t="s">
        <v>22</v>
      </c>
      <c r="E195" s="1" t="s">
        <v>18</v>
      </c>
      <c r="F195" s="2">
        <v>42913</v>
      </c>
      <c r="G195">
        <v>1968</v>
      </c>
      <c r="H195">
        <v>651.21</v>
      </c>
      <c r="I195">
        <v>524.96</v>
      </c>
      <c r="J195">
        <v>1281581.28</v>
      </c>
      <c r="K195">
        <v>1033121.28</v>
      </c>
      <c r="L195">
        <v>248460</v>
      </c>
      <c r="M195">
        <v>2017</v>
      </c>
      <c r="N195">
        <v>6</v>
      </c>
    </row>
    <row r="196" spans="1:14" x14ac:dyDescent="0.3">
      <c r="A196" s="1" t="s">
        <v>32</v>
      </c>
      <c r="B196" s="1" t="s">
        <v>128</v>
      </c>
      <c r="C196" s="1" t="s">
        <v>23</v>
      </c>
      <c r="D196" s="1" t="s">
        <v>22</v>
      </c>
      <c r="E196" s="1" t="s">
        <v>47</v>
      </c>
      <c r="F196" s="2">
        <v>42275</v>
      </c>
      <c r="G196">
        <v>1973</v>
      </c>
      <c r="H196">
        <v>255.28</v>
      </c>
      <c r="I196">
        <v>159.41999999999999</v>
      </c>
      <c r="J196">
        <v>503667.44</v>
      </c>
      <c r="K196">
        <v>314535.65999999997</v>
      </c>
      <c r="L196">
        <v>189131.78</v>
      </c>
      <c r="M196">
        <v>2015</v>
      </c>
      <c r="N196">
        <v>9</v>
      </c>
    </row>
    <row r="197" spans="1:14" x14ac:dyDescent="0.3">
      <c r="A197" s="1" t="s">
        <v>37</v>
      </c>
      <c r="B197" s="1" t="s">
        <v>67</v>
      </c>
      <c r="C197" s="1" t="s">
        <v>42</v>
      </c>
      <c r="D197" s="1" t="s">
        <v>17</v>
      </c>
      <c r="E197" s="1" t="s">
        <v>47</v>
      </c>
      <c r="F197" s="2">
        <v>41943</v>
      </c>
      <c r="G197">
        <v>1978</v>
      </c>
      <c r="H197">
        <v>152.58000000000001</v>
      </c>
      <c r="I197">
        <v>97.44</v>
      </c>
      <c r="J197">
        <v>301803.24</v>
      </c>
      <c r="K197">
        <v>192736.32</v>
      </c>
      <c r="L197">
        <v>109066.92</v>
      </c>
      <c r="M197">
        <v>2014</v>
      </c>
      <c r="N197">
        <v>10</v>
      </c>
    </row>
    <row r="198" spans="1:14" x14ac:dyDescent="0.3">
      <c r="A198" s="1" t="s">
        <v>32</v>
      </c>
      <c r="B198" s="1" t="s">
        <v>128</v>
      </c>
      <c r="C198" s="1" t="s">
        <v>21</v>
      </c>
      <c r="D198" s="1" t="s">
        <v>17</v>
      </c>
      <c r="E198" s="1" t="s">
        <v>18</v>
      </c>
      <c r="F198" s="2">
        <v>41164</v>
      </c>
      <c r="G198">
        <v>1980</v>
      </c>
      <c r="H198">
        <v>154.06</v>
      </c>
      <c r="I198">
        <v>90.93</v>
      </c>
      <c r="J198">
        <v>305038.8</v>
      </c>
      <c r="K198">
        <v>180041.4</v>
      </c>
      <c r="L198">
        <v>124997.4</v>
      </c>
      <c r="M198">
        <v>2012</v>
      </c>
      <c r="N198">
        <v>9</v>
      </c>
    </row>
    <row r="199" spans="1:14" x14ac:dyDescent="0.3">
      <c r="A199" s="1" t="s">
        <v>28</v>
      </c>
      <c r="B199" s="1" t="s">
        <v>87</v>
      </c>
      <c r="C199" s="1" t="s">
        <v>49</v>
      </c>
      <c r="D199" s="1" t="s">
        <v>22</v>
      </c>
      <c r="E199" s="1" t="s">
        <v>24</v>
      </c>
      <c r="F199" s="2">
        <v>41279</v>
      </c>
      <c r="G199">
        <v>1983</v>
      </c>
      <c r="H199">
        <v>651.21</v>
      </c>
      <c r="I199">
        <v>524.96</v>
      </c>
      <c r="J199">
        <v>1291349.43</v>
      </c>
      <c r="K199">
        <v>1040995.68</v>
      </c>
      <c r="L199">
        <v>250353.75</v>
      </c>
      <c r="M199">
        <v>2013</v>
      </c>
      <c r="N199">
        <v>1</v>
      </c>
    </row>
    <row r="200" spans="1:14" x14ac:dyDescent="0.3">
      <c r="A200" s="1" t="s">
        <v>14</v>
      </c>
      <c r="B200" s="1" t="s">
        <v>145</v>
      </c>
      <c r="C200" s="1" t="s">
        <v>51</v>
      </c>
      <c r="D200" s="1" t="s">
        <v>17</v>
      </c>
      <c r="E200" s="1" t="s">
        <v>18</v>
      </c>
      <c r="F200" s="2">
        <v>42794</v>
      </c>
      <c r="G200">
        <v>1993</v>
      </c>
      <c r="H200">
        <v>47.45</v>
      </c>
      <c r="I200">
        <v>31.79</v>
      </c>
      <c r="J200">
        <v>94567.85</v>
      </c>
      <c r="K200">
        <v>63357.47</v>
      </c>
      <c r="L200">
        <v>31210.38</v>
      </c>
      <c r="M200">
        <v>2017</v>
      </c>
      <c r="N200">
        <v>2</v>
      </c>
    </row>
    <row r="201" spans="1:14" x14ac:dyDescent="0.3">
      <c r="A201" s="1" t="s">
        <v>32</v>
      </c>
      <c r="B201" s="1" t="s">
        <v>138</v>
      </c>
      <c r="C201" s="1" t="s">
        <v>51</v>
      </c>
      <c r="D201" s="1" t="s">
        <v>17</v>
      </c>
      <c r="E201" s="1" t="s">
        <v>31</v>
      </c>
      <c r="F201" s="2">
        <v>42427</v>
      </c>
      <c r="G201">
        <v>2001</v>
      </c>
      <c r="H201">
        <v>47.45</v>
      </c>
      <c r="I201">
        <v>31.79</v>
      </c>
      <c r="J201">
        <v>94947.45</v>
      </c>
      <c r="K201">
        <v>63611.79</v>
      </c>
      <c r="L201">
        <v>31335.66</v>
      </c>
      <c r="M201">
        <v>2016</v>
      </c>
      <c r="N201">
        <v>2</v>
      </c>
    </row>
    <row r="202" spans="1:14" x14ac:dyDescent="0.3">
      <c r="A202" s="1" t="s">
        <v>28</v>
      </c>
      <c r="B202" s="1" t="s">
        <v>183</v>
      </c>
      <c r="C202" s="1" t="s">
        <v>60</v>
      </c>
      <c r="D202" s="1" t="s">
        <v>17</v>
      </c>
      <c r="E202" s="1" t="s">
        <v>47</v>
      </c>
      <c r="F202" s="2">
        <v>42490</v>
      </c>
      <c r="G202">
        <v>2016</v>
      </c>
      <c r="H202">
        <v>421.89</v>
      </c>
      <c r="I202">
        <v>364.69</v>
      </c>
      <c r="J202">
        <v>850530.24</v>
      </c>
      <c r="K202">
        <v>735215.04</v>
      </c>
      <c r="L202">
        <v>115315.2</v>
      </c>
      <c r="M202">
        <v>2016</v>
      </c>
      <c r="N202">
        <v>4</v>
      </c>
    </row>
    <row r="203" spans="1:14" x14ac:dyDescent="0.3">
      <c r="A203" s="1" t="s">
        <v>28</v>
      </c>
      <c r="B203" s="1" t="s">
        <v>77</v>
      </c>
      <c r="C203" s="1" t="s">
        <v>51</v>
      </c>
      <c r="D203" s="1" t="s">
        <v>22</v>
      </c>
      <c r="E203" s="1" t="s">
        <v>24</v>
      </c>
      <c r="F203" s="2">
        <v>40885</v>
      </c>
      <c r="G203">
        <v>2057</v>
      </c>
      <c r="H203">
        <v>47.45</v>
      </c>
      <c r="I203">
        <v>31.79</v>
      </c>
      <c r="J203">
        <v>97604.65</v>
      </c>
      <c r="K203">
        <v>65392.03</v>
      </c>
      <c r="L203">
        <v>32212.62</v>
      </c>
      <c r="M203">
        <v>2011</v>
      </c>
      <c r="N203">
        <v>12</v>
      </c>
    </row>
    <row r="204" spans="1:14" x14ac:dyDescent="0.3">
      <c r="A204" s="1" t="s">
        <v>39</v>
      </c>
      <c r="B204" s="1" t="s">
        <v>156</v>
      </c>
      <c r="C204" s="1" t="s">
        <v>60</v>
      </c>
      <c r="D204" s="1" t="s">
        <v>22</v>
      </c>
      <c r="E204" s="1" t="s">
        <v>47</v>
      </c>
      <c r="F204" s="2">
        <v>40485</v>
      </c>
      <c r="G204">
        <v>2079</v>
      </c>
      <c r="H204">
        <v>421.89</v>
      </c>
      <c r="I204">
        <v>364.69</v>
      </c>
      <c r="J204">
        <v>877109.31</v>
      </c>
      <c r="K204">
        <v>758190.51</v>
      </c>
      <c r="L204">
        <v>118918.8</v>
      </c>
      <c r="M204">
        <v>2010</v>
      </c>
      <c r="N204">
        <v>11</v>
      </c>
    </row>
    <row r="205" spans="1:14" x14ac:dyDescent="0.3">
      <c r="A205" s="1" t="s">
        <v>25</v>
      </c>
      <c r="B205" s="1" t="s">
        <v>75</v>
      </c>
      <c r="C205" s="1" t="s">
        <v>60</v>
      </c>
      <c r="D205" s="1" t="s">
        <v>22</v>
      </c>
      <c r="E205" s="1" t="s">
        <v>24</v>
      </c>
      <c r="F205" s="2">
        <v>41772</v>
      </c>
      <c r="G205">
        <v>2085</v>
      </c>
      <c r="H205">
        <v>421.89</v>
      </c>
      <c r="I205">
        <v>364.69</v>
      </c>
      <c r="J205">
        <v>879640.65</v>
      </c>
      <c r="K205">
        <v>760378.65</v>
      </c>
      <c r="L205">
        <v>119262</v>
      </c>
      <c r="M205">
        <v>2014</v>
      </c>
      <c r="N205">
        <v>5</v>
      </c>
    </row>
    <row r="206" spans="1:14" x14ac:dyDescent="0.3">
      <c r="A206" s="1" t="s">
        <v>14</v>
      </c>
      <c r="B206" s="1" t="s">
        <v>137</v>
      </c>
      <c r="C206" s="1" t="s">
        <v>30</v>
      </c>
      <c r="D206" s="1" t="s">
        <v>22</v>
      </c>
      <c r="E206" s="1" t="s">
        <v>24</v>
      </c>
      <c r="F206" s="2">
        <v>40503</v>
      </c>
      <c r="G206">
        <v>2087</v>
      </c>
      <c r="H206">
        <v>9.33</v>
      </c>
      <c r="I206">
        <v>6.92</v>
      </c>
      <c r="J206">
        <v>19471.71</v>
      </c>
      <c r="K206">
        <v>14442.04</v>
      </c>
      <c r="L206">
        <v>5029.67</v>
      </c>
      <c r="M206">
        <v>2010</v>
      </c>
      <c r="N206">
        <v>11</v>
      </c>
    </row>
    <row r="207" spans="1:14" x14ac:dyDescent="0.3">
      <c r="A207" s="1" t="s">
        <v>39</v>
      </c>
      <c r="B207" s="1" t="s">
        <v>112</v>
      </c>
      <c r="C207" s="1" t="s">
        <v>42</v>
      </c>
      <c r="D207" s="1" t="s">
        <v>17</v>
      </c>
      <c r="E207" s="1" t="s">
        <v>47</v>
      </c>
      <c r="F207" s="2">
        <v>40618</v>
      </c>
      <c r="G207">
        <v>2091</v>
      </c>
      <c r="H207">
        <v>152.58000000000001</v>
      </c>
      <c r="I207">
        <v>97.44</v>
      </c>
      <c r="J207">
        <v>319044.78000000003</v>
      </c>
      <c r="K207">
        <v>203747.04</v>
      </c>
      <c r="L207">
        <v>115297.74</v>
      </c>
      <c r="M207">
        <v>2011</v>
      </c>
      <c r="N207">
        <v>3</v>
      </c>
    </row>
    <row r="208" spans="1:14" x14ac:dyDescent="0.3">
      <c r="A208" s="1" t="s">
        <v>28</v>
      </c>
      <c r="B208" s="1" t="s">
        <v>129</v>
      </c>
      <c r="C208" s="1" t="s">
        <v>49</v>
      </c>
      <c r="D208" s="1" t="s">
        <v>17</v>
      </c>
      <c r="E208" s="1" t="s">
        <v>47</v>
      </c>
      <c r="F208" s="2">
        <v>41607</v>
      </c>
      <c r="G208">
        <v>2095</v>
      </c>
      <c r="H208">
        <v>651.21</v>
      </c>
      <c r="I208">
        <v>524.96</v>
      </c>
      <c r="J208">
        <v>1364284.95</v>
      </c>
      <c r="K208">
        <v>1099791.2</v>
      </c>
      <c r="L208">
        <v>264493.75</v>
      </c>
      <c r="M208">
        <v>2013</v>
      </c>
      <c r="N208">
        <v>11</v>
      </c>
    </row>
    <row r="209" spans="1:14" x14ac:dyDescent="0.3">
      <c r="A209" s="1" t="s">
        <v>32</v>
      </c>
      <c r="B209" s="1" t="s">
        <v>128</v>
      </c>
      <c r="C209" s="1" t="s">
        <v>30</v>
      </c>
      <c r="D209" s="1" t="s">
        <v>17</v>
      </c>
      <c r="E209" s="1" t="s">
        <v>18</v>
      </c>
      <c r="F209" s="2">
        <v>40803</v>
      </c>
      <c r="G209">
        <v>2104</v>
      </c>
      <c r="H209">
        <v>9.33</v>
      </c>
      <c r="I209">
        <v>6.92</v>
      </c>
      <c r="J209">
        <v>19630.32</v>
      </c>
      <c r="K209">
        <v>14559.68</v>
      </c>
      <c r="L209">
        <v>5070.6400000000003</v>
      </c>
      <c r="M209">
        <v>2011</v>
      </c>
      <c r="N209">
        <v>9</v>
      </c>
    </row>
    <row r="210" spans="1:14" x14ac:dyDescent="0.3">
      <c r="A210" s="1" t="s">
        <v>28</v>
      </c>
      <c r="B210" s="1" t="s">
        <v>104</v>
      </c>
      <c r="C210" s="1" t="s">
        <v>42</v>
      </c>
      <c r="D210" s="1" t="s">
        <v>22</v>
      </c>
      <c r="E210" s="1" t="s">
        <v>18</v>
      </c>
      <c r="F210" s="2">
        <v>42800</v>
      </c>
      <c r="G210">
        <v>2109</v>
      </c>
      <c r="H210">
        <v>152.58000000000001</v>
      </c>
      <c r="I210">
        <v>97.44</v>
      </c>
      <c r="J210">
        <v>321791.21999999997</v>
      </c>
      <c r="K210">
        <v>205500.96</v>
      </c>
      <c r="L210">
        <v>116290.26</v>
      </c>
      <c r="M210">
        <v>2017</v>
      </c>
      <c r="N210">
        <v>3</v>
      </c>
    </row>
    <row r="211" spans="1:14" x14ac:dyDescent="0.3">
      <c r="A211" s="1" t="s">
        <v>14</v>
      </c>
      <c r="B211" s="1" t="s">
        <v>74</v>
      </c>
      <c r="C211" s="1" t="s">
        <v>51</v>
      </c>
      <c r="D211" s="1" t="s">
        <v>17</v>
      </c>
      <c r="E211" s="1" t="s">
        <v>24</v>
      </c>
      <c r="F211" s="2">
        <v>40892</v>
      </c>
      <c r="G211">
        <v>2111</v>
      </c>
      <c r="H211">
        <v>47.45</v>
      </c>
      <c r="I211">
        <v>31.79</v>
      </c>
      <c r="J211">
        <v>100166.95</v>
      </c>
      <c r="K211">
        <v>67108.69</v>
      </c>
      <c r="L211">
        <v>33058.26</v>
      </c>
      <c r="M211">
        <v>2011</v>
      </c>
      <c r="N211">
        <v>12</v>
      </c>
    </row>
    <row r="212" spans="1:14" x14ac:dyDescent="0.3">
      <c r="A212" s="1" t="s">
        <v>32</v>
      </c>
      <c r="B212" s="1" t="s">
        <v>116</v>
      </c>
      <c r="C212" s="1" t="s">
        <v>27</v>
      </c>
      <c r="D212" s="1" t="s">
        <v>17</v>
      </c>
      <c r="E212" s="1" t="s">
        <v>18</v>
      </c>
      <c r="F212" s="2">
        <v>40866</v>
      </c>
      <c r="G212">
        <v>2114</v>
      </c>
      <c r="H212">
        <v>205.7</v>
      </c>
      <c r="I212">
        <v>117.11</v>
      </c>
      <c r="J212">
        <v>434849.8</v>
      </c>
      <c r="K212">
        <v>247570.54</v>
      </c>
      <c r="L212">
        <v>187279.26</v>
      </c>
      <c r="M212">
        <v>2011</v>
      </c>
      <c r="N212">
        <v>11</v>
      </c>
    </row>
    <row r="213" spans="1:14" x14ac:dyDescent="0.3">
      <c r="A213" s="1" t="s">
        <v>28</v>
      </c>
      <c r="B213" s="1" t="s">
        <v>66</v>
      </c>
      <c r="C213" s="1" t="s">
        <v>23</v>
      </c>
      <c r="D213" s="1" t="s">
        <v>17</v>
      </c>
      <c r="E213" s="1" t="s">
        <v>18</v>
      </c>
      <c r="F213" s="2">
        <v>41542</v>
      </c>
      <c r="G213">
        <v>2134</v>
      </c>
      <c r="H213">
        <v>255.28</v>
      </c>
      <c r="I213">
        <v>159.41999999999999</v>
      </c>
      <c r="J213">
        <v>544767.52</v>
      </c>
      <c r="K213">
        <v>340202.28</v>
      </c>
      <c r="L213">
        <v>204565.24</v>
      </c>
      <c r="M213">
        <v>2013</v>
      </c>
      <c r="N213">
        <v>9</v>
      </c>
    </row>
    <row r="214" spans="1:14" x14ac:dyDescent="0.3">
      <c r="A214" s="1" t="s">
        <v>14</v>
      </c>
      <c r="B214" s="1" t="s">
        <v>74</v>
      </c>
      <c r="C214" s="1" t="s">
        <v>57</v>
      </c>
      <c r="D214" s="1" t="s">
        <v>17</v>
      </c>
      <c r="E214" s="1" t="s">
        <v>31</v>
      </c>
      <c r="F214" s="2">
        <v>42242</v>
      </c>
      <c r="G214">
        <v>2135</v>
      </c>
      <c r="H214">
        <v>81.73</v>
      </c>
      <c r="I214">
        <v>56.67</v>
      </c>
      <c r="J214">
        <v>174493.55</v>
      </c>
      <c r="K214">
        <v>120990.45</v>
      </c>
      <c r="L214">
        <v>53503.1</v>
      </c>
      <c r="M214">
        <v>2015</v>
      </c>
      <c r="N214">
        <v>8</v>
      </c>
    </row>
    <row r="215" spans="1:14" x14ac:dyDescent="0.3">
      <c r="A215" s="1" t="s">
        <v>32</v>
      </c>
      <c r="B215" s="1" t="s">
        <v>95</v>
      </c>
      <c r="C215" s="1" t="s">
        <v>57</v>
      </c>
      <c r="D215" s="1" t="s">
        <v>22</v>
      </c>
      <c r="E215" s="1" t="s">
        <v>18</v>
      </c>
      <c r="F215" s="2">
        <v>41404</v>
      </c>
      <c r="G215">
        <v>2149</v>
      </c>
      <c r="H215">
        <v>81.73</v>
      </c>
      <c r="I215">
        <v>56.67</v>
      </c>
      <c r="J215">
        <v>175637.77</v>
      </c>
      <c r="K215">
        <v>121783.83</v>
      </c>
      <c r="L215">
        <v>53853.94</v>
      </c>
      <c r="M215">
        <v>2013</v>
      </c>
      <c r="N215">
        <v>5</v>
      </c>
    </row>
    <row r="216" spans="1:14" x14ac:dyDescent="0.3">
      <c r="A216" s="1" t="s">
        <v>37</v>
      </c>
      <c r="B216" s="1" t="s">
        <v>177</v>
      </c>
      <c r="C216" s="1" t="s">
        <v>36</v>
      </c>
      <c r="D216" s="1" t="s">
        <v>17</v>
      </c>
      <c r="E216" s="1" t="s">
        <v>31</v>
      </c>
      <c r="F216" s="2">
        <v>41746</v>
      </c>
      <c r="G216">
        <v>2158</v>
      </c>
      <c r="H216">
        <v>109.28</v>
      </c>
      <c r="I216">
        <v>35.840000000000003</v>
      </c>
      <c r="J216">
        <v>235826.24</v>
      </c>
      <c r="K216">
        <v>77342.720000000001</v>
      </c>
      <c r="L216">
        <v>158483.51999999999</v>
      </c>
      <c r="M216">
        <v>2014</v>
      </c>
      <c r="N216">
        <v>4</v>
      </c>
    </row>
    <row r="217" spans="1:14" x14ac:dyDescent="0.3">
      <c r="A217" s="1" t="s">
        <v>28</v>
      </c>
      <c r="B217" s="1" t="s">
        <v>72</v>
      </c>
      <c r="C217" s="1" t="s">
        <v>49</v>
      </c>
      <c r="D217" s="1" t="s">
        <v>17</v>
      </c>
      <c r="E217" s="1" t="s">
        <v>24</v>
      </c>
      <c r="F217" s="2">
        <v>41747</v>
      </c>
      <c r="G217">
        <v>2163</v>
      </c>
      <c r="H217">
        <v>651.21</v>
      </c>
      <c r="I217">
        <v>524.96</v>
      </c>
      <c r="J217">
        <v>1408567.23</v>
      </c>
      <c r="K217">
        <v>1135488.48</v>
      </c>
      <c r="L217">
        <v>273078.75</v>
      </c>
      <c r="M217">
        <v>2014</v>
      </c>
      <c r="N217">
        <v>4</v>
      </c>
    </row>
    <row r="218" spans="1:14" x14ac:dyDescent="0.3">
      <c r="A218" s="1" t="s">
        <v>32</v>
      </c>
      <c r="B218" s="1" t="s">
        <v>187</v>
      </c>
      <c r="C218" s="1" t="s">
        <v>21</v>
      </c>
      <c r="D218" s="1" t="s">
        <v>22</v>
      </c>
      <c r="E218" s="1" t="s">
        <v>24</v>
      </c>
      <c r="F218" s="2">
        <v>41757</v>
      </c>
      <c r="G218">
        <v>2173</v>
      </c>
      <c r="H218">
        <v>154.06</v>
      </c>
      <c r="I218">
        <v>90.93</v>
      </c>
      <c r="J218">
        <v>334772.38</v>
      </c>
      <c r="K218">
        <v>197590.89</v>
      </c>
      <c r="L218">
        <v>137181.49</v>
      </c>
      <c r="M218">
        <v>2014</v>
      </c>
      <c r="N218">
        <v>4</v>
      </c>
    </row>
    <row r="219" spans="1:14" x14ac:dyDescent="0.3">
      <c r="A219" s="1" t="s">
        <v>32</v>
      </c>
      <c r="B219" s="1" t="s">
        <v>116</v>
      </c>
      <c r="C219" s="1" t="s">
        <v>44</v>
      </c>
      <c r="D219" s="1" t="s">
        <v>17</v>
      </c>
      <c r="E219" s="1" t="s">
        <v>47</v>
      </c>
      <c r="F219" s="2">
        <v>40569</v>
      </c>
      <c r="G219">
        <v>2191</v>
      </c>
      <c r="H219">
        <v>668.27</v>
      </c>
      <c r="I219">
        <v>502.54</v>
      </c>
      <c r="J219">
        <v>1464179.57</v>
      </c>
      <c r="K219">
        <v>1101065.1399999999</v>
      </c>
      <c r="L219">
        <v>363114.43</v>
      </c>
      <c r="M219">
        <v>2011</v>
      </c>
      <c r="N219">
        <v>1</v>
      </c>
    </row>
    <row r="220" spans="1:14" x14ac:dyDescent="0.3">
      <c r="A220" s="1" t="s">
        <v>28</v>
      </c>
      <c r="B220" s="1" t="s">
        <v>142</v>
      </c>
      <c r="C220" s="1" t="s">
        <v>51</v>
      </c>
      <c r="D220" s="1" t="s">
        <v>22</v>
      </c>
      <c r="E220" s="1" t="s">
        <v>47</v>
      </c>
      <c r="F220" s="2">
        <v>41085</v>
      </c>
      <c r="G220">
        <v>2193</v>
      </c>
      <c r="H220">
        <v>47.45</v>
      </c>
      <c r="I220">
        <v>31.79</v>
      </c>
      <c r="J220">
        <v>104057.85</v>
      </c>
      <c r="K220">
        <v>69715.47</v>
      </c>
      <c r="L220">
        <v>34342.379999999997</v>
      </c>
      <c r="M220">
        <v>2012</v>
      </c>
      <c r="N220">
        <v>6</v>
      </c>
    </row>
    <row r="221" spans="1:14" x14ac:dyDescent="0.3">
      <c r="A221" s="1" t="s">
        <v>28</v>
      </c>
      <c r="B221" s="1" t="s">
        <v>64</v>
      </c>
      <c r="C221" s="1" t="s">
        <v>60</v>
      </c>
      <c r="D221" s="1" t="s">
        <v>17</v>
      </c>
      <c r="E221" s="1" t="s">
        <v>47</v>
      </c>
      <c r="F221" s="2">
        <v>41971</v>
      </c>
      <c r="G221">
        <v>2207</v>
      </c>
      <c r="H221">
        <v>421.89</v>
      </c>
      <c r="I221">
        <v>364.69</v>
      </c>
      <c r="J221">
        <v>931111.23</v>
      </c>
      <c r="K221">
        <v>804870.83</v>
      </c>
      <c r="L221">
        <v>126240.4</v>
      </c>
      <c r="M221">
        <v>2014</v>
      </c>
      <c r="N221">
        <v>11</v>
      </c>
    </row>
    <row r="222" spans="1:14" x14ac:dyDescent="0.3">
      <c r="A222" s="1" t="s">
        <v>37</v>
      </c>
      <c r="B222" s="1" t="s">
        <v>201</v>
      </c>
      <c r="C222" s="1" t="s">
        <v>44</v>
      </c>
      <c r="D222" s="1" t="s">
        <v>17</v>
      </c>
      <c r="E222" s="1" t="s">
        <v>24</v>
      </c>
      <c r="F222" s="2">
        <v>40370</v>
      </c>
      <c r="G222">
        <v>2215</v>
      </c>
      <c r="H222">
        <v>668.27</v>
      </c>
      <c r="I222">
        <v>502.54</v>
      </c>
      <c r="J222">
        <v>1480218.05</v>
      </c>
      <c r="K222">
        <v>1113126.1000000001</v>
      </c>
      <c r="L222">
        <v>367091.95</v>
      </c>
      <c r="M222">
        <v>2010</v>
      </c>
      <c r="N222">
        <v>7</v>
      </c>
    </row>
    <row r="223" spans="1:14" x14ac:dyDescent="0.3">
      <c r="A223" s="1" t="s">
        <v>32</v>
      </c>
      <c r="B223" s="1" t="s">
        <v>131</v>
      </c>
      <c r="C223" s="1" t="s">
        <v>49</v>
      </c>
      <c r="D223" s="1" t="s">
        <v>17</v>
      </c>
      <c r="E223" s="1" t="s">
        <v>31</v>
      </c>
      <c r="F223" s="2">
        <v>41906</v>
      </c>
      <c r="G223">
        <v>2244</v>
      </c>
      <c r="H223">
        <v>651.21</v>
      </c>
      <c r="I223">
        <v>524.96</v>
      </c>
      <c r="J223">
        <v>1461315.24</v>
      </c>
      <c r="K223">
        <v>1178010.24</v>
      </c>
      <c r="L223">
        <v>283305</v>
      </c>
      <c r="M223">
        <v>2014</v>
      </c>
      <c r="N223">
        <v>9</v>
      </c>
    </row>
    <row r="224" spans="1:14" x14ac:dyDescent="0.3">
      <c r="A224" s="1" t="s">
        <v>19</v>
      </c>
      <c r="B224" s="1" t="s">
        <v>20</v>
      </c>
      <c r="C224" s="1" t="s">
        <v>51</v>
      </c>
      <c r="D224" s="1" t="s">
        <v>22</v>
      </c>
      <c r="E224" s="1" t="s">
        <v>24</v>
      </c>
      <c r="F224" s="2">
        <v>42476</v>
      </c>
      <c r="G224">
        <v>2252</v>
      </c>
      <c r="H224">
        <v>47.45</v>
      </c>
      <c r="I224">
        <v>31.79</v>
      </c>
      <c r="J224">
        <v>106857.4</v>
      </c>
      <c r="K224">
        <v>71591.08</v>
      </c>
      <c r="L224">
        <v>35266.32</v>
      </c>
      <c r="M224">
        <v>2016</v>
      </c>
      <c r="N224">
        <v>4</v>
      </c>
    </row>
    <row r="225" spans="1:14" x14ac:dyDescent="0.3">
      <c r="A225" s="1" t="s">
        <v>32</v>
      </c>
      <c r="B225" s="1" t="s">
        <v>136</v>
      </c>
      <c r="C225" s="1" t="s">
        <v>57</v>
      </c>
      <c r="D225" s="1" t="s">
        <v>22</v>
      </c>
      <c r="E225" s="1" t="s">
        <v>31</v>
      </c>
      <c r="F225" s="2">
        <v>40577</v>
      </c>
      <c r="G225">
        <v>2256</v>
      </c>
      <c r="H225">
        <v>81.73</v>
      </c>
      <c r="I225">
        <v>56.67</v>
      </c>
      <c r="J225">
        <v>184382.88</v>
      </c>
      <c r="K225">
        <v>127847.52</v>
      </c>
      <c r="L225">
        <v>56535.360000000001</v>
      </c>
      <c r="M225">
        <v>2011</v>
      </c>
      <c r="N225">
        <v>2</v>
      </c>
    </row>
    <row r="226" spans="1:14" x14ac:dyDescent="0.3">
      <c r="A226" s="1" t="s">
        <v>32</v>
      </c>
      <c r="B226" s="1" t="s">
        <v>98</v>
      </c>
      <c r="C226" s="1" t="s">
        <v>44</v>
      </c>
      <c r="D226" s="1" t="s">
        <v>17</v>
      </c>
      <c r="E226" s="1" t="s">
        <v>47</v>
      </c>
      <c r="F226" s="2">
        <v>42032</v>
      </c>
      <c r="G226">
        <v>2278</v>
      </c>
      <c r="H226">
        <v>668.27</v>
      </c>
      <c r="I226">
        <v>502.54</v>
      </c>
      <c r="J226">
        <v>1522319.06</v>
      </c>
      <c r="K226">
        <v>1144786.1200000001</v>
      </c>
      <c r="L226">
        <v>377532.94</v>
      </c>
      <c r="M226">
        <v>2015</v>
      </c>
      <c r="N226">
        <v>1</v>
      </c>
    </row>
    <row r="227" spans="1:14" x14ac:dyDescent="0.3">
      <c r="A227" s="1" t="s">
        <v>28</v>
      </c>
      <c r="B227" s="1" t="s">
        <v>176</v>
      </c>
      <c r="C227" s="1" t="s">
        <v>23</v>
      </c>
      <c r="D227" s="1" t="s">
        <v>22</v>
      </c>
      <c r="E227" s="1" t="s">
        <v>18</v>
      </c>
      <c r="F227" s="2">
        <v>42418</v>
      </c>
      <c r="G227">
        <v>2279</v>
      </c>
      <c r="H227">
        <v>255.28</v>
      </c>
      <c r="I227">
        <v>159.41999999999999</v>
      </c>
      <c r="J227">
        <v>581783.12</v>
      </c>
      <c r="K227">
        <v>363318.18</v>
      </c>
      <c r="L227">
        <v>218464.94</v>
      </c>
      <c r="M227">
        <v>2016</v>
      </c>
      <c r="N227">
        <v>2</v>
      </c>
    </row>
    <row r="228" spans="1:14" x14ac:dyDescent="0.3">
      <c r="A228" s="1" t="s">
        <v>32</v>
      </c>
      <c r="B228" s="1" t="s">
        <v>136</v>
      </c>
      <c r="C228" s="1" t="s">
        <v>36</v>
      </c>
      <c r="D228" s="1" t="s">
        <v>22</v>
      </c>
      <c r="E228" s="1" t="s">
        <v>31</v>
      </c>
      <c r="F228" s="2">
        <v>40275</v>
      </c>
      <c r="G228">
        <v>2296</v>
      </c>
      <c r="H228">
        <v>109.28</v>
      </c>
      <c r="I228">
        <v>35.840000000000003</v>
      </c>
      <c r="J228">
        <v>250906.88</v>
      </c>
      <c r="K228">
        <v>82288.639999999999</v>
      </c>
      <c r="L228">
        <v>168618.23999999999</v>
      </c>
      <c r="M228">
        <v>2010</v>
      </c>
      <c r="N228">
        <v>4</v>
      </c>
    </row>
    <row r="229" spans="1:14" x14ac:dyDescent="0.3">
      <c r="A229" s="1" t="s">
        <v>28</v>
      </c>
      <c r="B229" s="1" t="s">
        <v>87</v>
      </c>
      <c r="C229" s="1" t="s">
        <v>27</v>
      </c>
      <c r="D229" s="1" t="s">
        <v>22</v>
      </c>
      <c r="E229" s="1" t="s">
        <v>24</v>
      </c>
      <c r="F229" s="2">
        <v>42858</v>
      </c>
      <c r="G229">
        <v>2302</v>
      </c>
      <c r="H229">
        <v>205.7</v>
      </c>
      <c r="I229">
        <v>117.11</v>
      </c>
      <c r="J229">
        <v>473521.4</v>
      </c>
      <c r="K229">
        <v>269587.21999999997</v>
      </c>
      <c r="L229">
        <v>203934.18</v>
      </c>
      <c r="M229">
        <v>2017</v>
      </c>
      <c r="N229">
        <v>5</v>
      </c>
    </row>
    <row r="230" spans="1:14" x14ac:dyDescent="0.3">
      <c r="A230" s="1" t="s">
        <v>28</v>
      </c>
      <c r="B230" s="1" t="s">
        <v>151</v>
      </c>
      <c r="C230" s="1" t="s">
        <v>44</v>
      </c>
      <c r="D230" s="1" t="s">
        <v>22</v>
      </c>
      <c r="E230" s="1" t="s">
        <v>18</v>
      </c>
      <c r="F230" s="2">
        <v>41450</v>
      </c>
      <c r="G230">
        <v>2309</v>
      </c>
      <c r="H230">
        <v>668.27</v>
      </c>
      <c r="I230">
        <v>502.54</v>
      </c>
      <c r="J230">
        <v>1543035.43</v>
      </c>
      <c r="K230">
        <v>1160364.8600000001</v>
      </c>
      <c r="L230">
        <v>382670.57</v>
      </c>
      <c r="M230">
        <v>2013</v>
      </c>
      <c r="N230">
        <v>6</v>
      </c>
    </row>
    <row r="231" spans="1:14" x14ac:dyDescent="0.3">
      <c r="A231" s="1" t="s">
        <v>14</v>
      </c>
      <c r="B231" s="1" t="s">
        <v>158</v>
      </c>
      <c r="C231" s="1" t="s">
        <v>44</v>
      </c>
      <c r="D231" s="1" t="s">
        <v>17</v>
      </c>
      <c r="E231" s="1" t="s">
        <v>47</v>
      </c>
      <c r="F231" s="2">
        <v>41748</v>
      </c>
      <c r="G231">
        <v>2315</v>
      </c>
      <c r="H231">
        <v>668.27</v>
      </c>
      <c r="I231">
        <v>502.54</v>
      </c>
      <c r="J231">
        <v>1547045.05</v>
      </c>
      <c r="K231">
        <v>1163380.1000000001</v>
      </c>
      <c r="L231">
        <v>383664.95</v>
      </c>
      <c r="M231">
        <v>2014</v>
      </c>
      <c r="N231">
        <v>4</v>
      </c>
    </row>
    <row r="232" spans="1:14" x14ac:dyDescent="0.3">
      <c r="A232" s="1" t="s">
        <v>25</v>
      </c>
      <c r="B232" s="1" t="s">
        <v>163</v>
      </c>
      <c r="C232" s="1" t="s">
        <v>42</v>
      </c>
      <c r="D232" s="1" t="s">
        <v>22</v>
      </c>
      <c r="E232" s="1" t="s">
        <v>47</v>
      </c>
      <c r="F232" s="2">
        <v>42545</v>
      </c>
      <c r="G232">
        <v>2317</v>
      </c>
      <c r="H232">
        <v>152.58000000000001</v>
      </c>
      <c r="I232">
        <v>97.44</v>
      </c>
      <c r="J232">
        <v>353527.86</v>
      </c>
      <c r="K232">
        <v>225768.48</v>
      </c>
      <c r="L232">
        <v>127759.38</v>
      </c>
      <c r="M232">
        <v>2016</v>
      </c>
      <c r="N232">
        <v>6</v>
      </c>
    </row>
    <row r="233" spans="1:14" x14ac:dyDescent="0.3">
      <c r="A233" s="1" t="s">
        <v>32</v>
      </c>
      <c r="B233" s="1" t="s">
        <v>215</v>
      </c>
      <c r="C233" s="1" t="s">
        <v>44</v>
      </c>
      <c r="D233" s="1" t="s">
        <v>22</v>
      </c>
      <c r="E233" s="1" t="s">
        <v>31</v>
      </c>
      <c r="F233" s="2">
        <v>42292</v>
      </c>
      <c r="G233">
        <v>2321</v>
      </c>
      <c r="H233">
        <v>668.27</v>
      </c>
      <c r="I233">
        <v>502.54</v>
      </c>
      <c r="J233">
        <v>1551054.67</v>
      </c>
      <c r="K233">
        <v>1166395.3400000001</v>
      </c>
      <c r="L233">
        <v>384659.33</v>
      </c>
      <c r="M233">
        <v>2015</v>
      </c>
      <c r="N233">
        <v>10</v>
      </c>
    </row>
    <row r="234" spans="1:14" x14ac:dyDescent="0.3">
      <c r="A234" s="1" t="s">
        <v>14</v>
      </c>
      <c r="B234" s="1" t="s">
        <v>111</v>
      </c>
      <c r="C234" s="1" t="s">
        <v>36</v>
      </c>
      <c r="D234" s="1" t="s">
        <v>17</v>
      </c>
      <c r="E234" s="1" t="s">
        <v>24</v>
      </c>
      <c r="F234" s="2">
        <v>42748</v>
      </c>
      <c r="G234">
        <v>2331</v>
      </c>
      <c r="H234">
        <v>109.28</v>
      </c>
      <c r="I234">
        <v>35.840000000000003</v>
      </c>
      <c r="J234">
        <v>254731.68</v>
      </c>
      <c r="K234">
        <v>83543.039999999994</v>
      </c>
      <c r="L234">
        <v>171188.64</v>
      </c>
      <c r="M234">
        <v>2017</v>
      </c>
      <c r="N234">
        <v>1</v>
      </c>
    </row>
    <row r="235" spans="1:14" x14ac:dyDescent="0.3">
      <c r="A235" s="1" t="s">
        <v>39</v>
      </c>
      <c r="B235" s="1" t="s">
        <v>40</v>
      </c>
      <c r="C235" s="1" t="s">
        <v>36</v>
      </c>
      <c r="D235" s="1" t="s">
        <v>22</v>
      </c>
      <c r="E235" s="1" t="s">
        <v>31</v>
      </c>
      <c r="F235" s="2">
        <v>42767</v>
      </c>
      <c r="G235">
        <v>2344</v>
      </c>
      <c r="H235">
        <v>109.28</v>
      </c>
      <c r="I235">
        <v>35.840000000000003</v>
      </c>
      <c r="J235">
        <v>256152.32000000001</v>
      </c>
      <c r="K235">
        <v>84008.960000000006</v>
      </c>
      <c r="L235">
        <v>172143.35999999999</v>
      </c>
      <c r="M235">
        <v>2017</v>
      </c>
      <c r="N235">
        <v>2</v>
      </c>
    </row>
    <row r="236" spans="1:14" x14ac:dyDescent="0.3">
      <c r="A236" s="1" t="s">
        <v>28</v>
      </c>
      <c r="B236" s="1" t="s">
        <v>65</v>
      </c>
      <c r="C236" s="1" t="s">
        <v>49</v>
      </c>
      <c r="D236" s="1" t="s">
        <v>22</v>
      </c>
      <c r="E236" s="1" t="s">
        <v>18</v>
      </c>
      <c r="F236" s="2">
        <v>40300</v>
      </c>
      <c r="G236">
        <v>2352</v>
      </c>
      <c r="H236">
        <v>651.21</v>
      </c>
      <c r="I236">
        <v>524.96</v>
      </c>
      <c r="J236">
        <v>1531645.92</v>
      </c>
      <c r="K236">
        <v>1234705.9199999999</v>
      </c>
      <c r="L236">
        <v>296940</v>
      </c>
      <c r="M236">
        <v>2010</v>
      </c>
      <c r="N236">
        <v>5</v>
      </c>
    </row>
    <row r="237" spans="1:14" x14ac:dyDescent="0.3">
      <c r="A237" s="1" t="s">
        <v>32</v>
      </c>
      <c r="B237" s="1" t="s">
        <v>212</v>
      </c>
      <c r="C237" s="1" t="s">
        <v>36</v>
      </c>
      <c r="D237" s="1" t="s">
        <v>22</v>
      </c>
      <c r="E237" s="1" t="s">
        <v>31</v>
      </c>
      <c r="F237" s="2">
        <v>40615</v>
      </c>
      <c r="G237">
        <v>2354</v>
      </c>
      <c r="H237">
        <v>109.28</v>
      </c>
      <c r="I237">
        <v>35.840000000000003</v>
      </c>
      <c r="J237">
        <v>257245.12</v>
      </c>
      <c r="K237">
        <v>84367.360000000001</v>
      </c>
      <c r="L237">
        <v>172877.76</v>
      </c>
      <c r="M237">
        <v>2011</v>
      </c>
      <c r="N237">
        <v>3</v>
      </c>
    </row>
    <row r="238" spans="1:14" x14ac:dyDescent="0.3">
      <c r="A238" s="1" t="s">
        <v>25</v>
      </c>
      <c r="B238" s="1" t="s">
        <v>84</v>
      </c>
      <c r="C238" s="1" t="s">
        <v>30</v>
      </c>
      <c r="D238" s="1" t="s">
        <v>22</v>
      </c>
      <c r="E238" s="1" t="s">
        <v>24</v>
      </c>
      <c r="F238" s="2">
        <v>41842</v>
      </c>
      <c r="G238">
        <v>2371</v>
      </c>
      <c r="H238">
        <v>9.33</v>
      </c>
      <c r="I238">
        <v>6.92</v>
      </c>
      <c r="J238">
        <v>22121.43</v>
      </c>
      <c r="K238">
        <v>16407.32</v>
      </c>
      <c r="L238">
        <v>5714.11</v>
      </c>
      <c r="M238">
        <v>2014</v>
      </c>
      <c r="N238">
        <v>7</v>
      </c>
    </row>
    <row r="239" spans="1:14" x14ac:dyDescent="0.3">
      <c r="A239" s="1" t="s">
        <v>14</v>
      </c>
      <c r="B239" s="1" t="s">
        <v>62</v>
      </c>
      <c r="C239" s="1" t="s">
        <v>51</v>
      </c>
      <c r="D239" s="1" t="s">
        <v>17</v>
      </c>
      <c r="E239" s="1" t="s">
        <v>24</v>
      </c>
      <c r="F239" s="2">
        <v>42887</v>
      </c>
      <c r="G239">
        <v>2391</v>
      </c>
      <c r="H239">
        <v>47.45</v>
      </c>
      <c r="I239">
        <v>31.79</v>
      </c>
      <c r="J239">
        <v>113452.95</v>
      </c>
      <c r="K239">
        <v>76009.89</v>
      </c>
      <c r="L239">
        <v>37443.06</v>
      </c>
      <c r="M239">
        <v>2017</v>
      </c>
      <c r="N239">
        <v>6</v>
      </c>
    </row>
    <row r="240" spans="1:14" x14ac:dyDescent="0.3">
      <c r="A240" s="1" t="s">
        <v>32</v>
      </c>
      <c r="B240" s="1" t="s">
        <v>48</v>
      </c>
      <c r="C240" s="1" t="s">
        <v>49</v>
      </c>
      <c r="D240" s="1" t="s">
        <v>22</v>
      </c>
      <c r="E240" s="1" t="s">
        <v>31</v>
      </c>
      <c r="F240" s="2">
        <v>42485</v>
      </c>
      <c r="G240">
        <v>2397</v>
      </c>
      <c r="H240">
        <v>651.21</v>
      </c>
      <c r="I240">
        <v>524.96</v>
      </c>
      <c r="J240">
        <v>1560950.37</v>
      </c>
      <c r="K240">
        <v>1258329.1200000001</v>
      </c>
      <c r="L240">
        <v>302621.25</v>
      </c>
      <c r="M240">
        <v>2016</v>
      </c>
      <c r="N240">
        <v>4</v>
      </c>
    </row>
    <row r="241" spans="1:14" x14ac:dyDescent="0.3">
      <c r="A241" s="1" t="s">
        <v>37</v>
      </c>
      <c r="B241" s="1" t="s">
        <v>38</v>
      </c>
      <c r="C241" s="1" t="s">
        <v>21</v>
      </c>
      <c r="D241" s="1" t="s">
        <v>22</v>
      </c>
      <c r="E241" s="1" t="s">
        <v>31</v>
      </c>
      <c r="F241" s="2">
        <v>42033</v>
      </c>
      <c r="G241">
        <v>2428</v>
      </c>
      <c r="H241">
        <v>154.06</v>
      </c>
      <c r="I241">
        <v>90.93</v>
      </c>
      <c r="J241">
        <v>374057.68</v>
      </c>
      <c r="K241">
        <v>220778.04</v>
      </c>
      <c r="L241">
        <v>153279.64000000001</v>
      </c>
      <c r="M241">
        <v>2015</v>
      </c>
      <c r="N241">
        <v>1</v>
      </c>
    </row>
    <row r="242" spans="1:14" x14ac:dyDescent="0.3">
      <c r="A242" s="1" t="s">
        <v>39</v>
      </c>
      <c r="B242" s="1" t="s">
        <v>76</v>
      </c>
      <c r="C242" s="1" t="s">
        <v>16</v>
      </c>
      <c r="D242" s="1" t="s">
        <v>17</v>
      </c>
      <c r="E242" s="1" t="s">
        <v>24</v>
      </c>
      <c r="F242" s="2">
        <v>41561</v>
      </c>
      <c r="G242">
        <v>2429</v>
      </c>
      <c r="H242">
        <v>437.2</v>
      </c>
      <c r="I242">
        <v>263.33</v>
      </c>
      <c r="J242">
        <v>1061958.8</v>
      </c>
      <c r="K242">
        <v>639628.56999999995</v>
      </c>
      <c r="L242">
        <v>422330.23</v>
      </c>
      <c r="M242">
        <v>2013</v>
      </c>
      <c r="N242">
        <v>10</v>
      </c>
    </row>
    <row r="243" spans="1:14" x14ac:dyDescent="0.3">
      <c r="A243" s="1" t="s">
        <v>25</v>
      </c>
      <c r="B243" s="1" t="s">
        <v>84</v>
      </c>
      <c r="C243" s="1" t="s">
        <v>27</v>
      </c>
      <c r="D243" s="1" t="s">
        <v>17</v>
      </c>
      <c r="E243" s="1" t="s">
        <v>31</v>
      </c>
      <c r="F243" s="2">
        <v>42017</v>
      </c>
      <c r="G243">
        <v>2436</v>
      </c>
      <c r="H243">
        <v>205.7</v>
      </c>
      <c r="I243">
        <v>117.11</v>
      </c>
      <c r="J243">
        <v>501085.2</v>
      </c>
      <c r="K243">
        <v>285279.96000000002</v>
      </c>
      <c r="L243">
        <v>215805.24</v>
      </c>
      <c r="M243">
        <v>2015</v>
      </c>
      <c r="N243">
        <v>1</v>
      </c>
    </row>
    <row r="244" spans="1:14" x14ac:dyDescent="0.3">
      <c r="A244" s="1" t="s">
        <v>28</v>
      </c>
      <c r="B244" s="1" t="s">
        <v>188</v>
      </c>
      <c r="C244" s="1" t="s">
        <v>23</v>
      </c>
      <c r="D244" s="1" t="s">
        <v>17</v>
      </c>
      <c r="E244" s="1" t="s">
        <v>31</v>
      </c>
      <c r="F244" s="2">
        <v>41046</v>
      </c>
      <c r="G244">
        <v>2444</v>
      </c>
      <c r="H244">
        <v>255.28</v>
      </c>
      <c r="I244">
        <v>159.41999999999999</v>
      </c>
      <c r="J244">
        <v>623904.31999999995</v>
      </c>
      <c r="K244">
        <v>389622.48</v>
      </c>
      <c r="L244">
        <v>234281.84</v>
      </c>
      <c r="M244">
        <v>2012</v>
      </c>
      <c r="N244">
        <v>5</v>
      </c>
    </row>
    <row r="245" spans="1:14" x14ac:dyDescent="0.3">
      <c r="A245" s="1" t="s">
        <v>14</v>
      </c>
      <c r="B245" s="1" t="s">
        <v>115</v>
      </c>
      <c r="C245" s="1" t="s">
        <v>44</v>
      </c>
      <c r="D245" s="1" t="s">
        <v>22</v>
      </c>
      <c r="E245" s="1" t="s">
        <v>18</v>
      </c>
      <c r="F245" s="2">
        <v>41668</v>
      </c>
      <c r="G245">
        <v>2445</v>
      </c>
      <c r="H245">
        <v>668.27</v>
      </c>
      <c r="I245">
        <v>502.54</v>
      </c>
      <c r="J245">
        <v>1633920.15</v>
      </c>
      <c r="K245">
        <v>1228710.3</v>
      </c>
      <c r="L245">
        <v>405209.85</v>
      </c>
      <c r="M245">
        <v>2014</v>
      </c>
      <c r="N245">
        <v>1</v>
      </c>
    </row>
    <row r="246" spans="1:14" x14ac:dyDescent="0.3">
      <c r="A246" s="1" t="s">
        <v>32</v>
      </c>
      <c r="B246" s="1" t="s">
        <v>69</v>
      </c>
      <c r="C246" s="1" t="s">
        <v>57</v>
      </c>
      <c r="D246" s="1" t="s">
        <v>17</v>
      </c>
      <c r="E246" s="1" t="s">
        <v>31</v>
      </c>
      <c r="F246" s="2">
        <v>41251</v>
      </c>
      <c r="G246">
        <v>2476</v>
      </c>
      <c r="H246">
        <v>81.73</v>
      </c>
      <c r="I246">
        <v>56.67</v>
      </c>
      <c r="J246">
        <v>202363.48</v>
      </c>
      <c r="K246">
        <v>140314.92000000001</v>
      </c>
      <c r="L246">
        <v>62048.56</v>
      </c>
      <c r="M246">
        <v>2012</v>
      </c>
      <c r="N246">
        <v>12</v>
      </c>
    </row>
    <row r="247" spans="1:14" x14ac:dyDescent="0.3">
      <c r="A247" s="1" t="s">
        <v>14</v>
      </c>
      <c r="B247" s="1" t="s">
        <v>74</v>
      </c>
      <c r="C247" s="1" t="s">
        <v>57</v>
      </c>
      <c r="D247" s="1" t="s">
        <v>22</v>
      </c>
      <c r="E247" s="1" t="s">
        <v>18</v>
      </c>
      <c r="F247" s="2">
        <v>42714</v>
      </c>
      <c r="G247">
        <v>2484</v>
      </c>
      <c r="H247">
        <v>81.73</v>
      </c>
      <c r="I247">
        <v>56.67</v>
      </c>
      <c r="J247">
        <v>203017.32</v>
      </c>
      <c r="K247">
        <v>140768.28</v>
      </c>
      <c r="L247">
        <v>62249.04</v>
      </c>
      <c r="M247">
        <v>2016</v>
      </c>
      <c r="N247">
        <v>12</v>
      </c>
    </row>
    <row r="248" spans="1:14" x14ac:dyDescent="0.3">
      <c r="A248" s="1" t="s">
        <v>28</v>
      </c>
      <c r="B248" s="1" t="s">
        <v>66</v>
      </c>
      <c r="C248" s="1" t="s">
        <v>36</v>
      </c>
      <c r="D248" s="1" t="s">
        <v>17</v>
      </c>
      <c r="E248" s="1" t="s">
        <v>18</v>
      </c>
      <c r="F248" s="2">
        <v>41708</v>
      </c>
      <c r="G248">
        <v>2488</v>
      </c>
      <c r="H248">
        <v>109.28</v>
      </c>
      <c r="I248">
        <v>35.840000000000003</v>
      </c>
      <c r="J248">
        <v>271888.64000000001</v>
      </c>
      <c r="K248">
        <v>89169.919999999998</v>
      </c>
      <c r="L248">
        <v>182718.72</v>
      </c>
      <c r="M248">
        <v>2014</v>
      </c>
      <c r="N248">
        <v>3</v>
      </c>
    </row>
    <row r="249" spans="1:14" x14ac:dyDescent="0.3">
      <c r="A249" s="1" t="s">
        <v>32</v>
      </c>
      <c r="B249" s="1" t="s">
        <v>94</v>
      </c>
      <c r="C249" s="1" t="s">
        <v>57</v>
      </c>
      <c r="D249" s="1" t="s">
        <v>17</v>
      </c>
      <c r="E249" s="1" t="s">
        <v>24</v>
      </c>
      <c r="F249" s="2">
        <v>41185</v>
      </c>
      <c r="G249">
        <v>2503</v>
      </c>
      <c r="H249">
        <v>81.73</v>
      </c>
      <c r="I249">
        <v>56.67</v>
      </c>
      <c r="J249">
        <v>204570.19</v>
      </c>
      <c r="K249">
        <v>141845.01</v>
      </c>
      <c r="L249">
        <v>62725.18</v>
      </c>
      <c r="M249">
        <v>2012</v>
      </c>
      <c r="N249">
        <v>10</v>
      </c>
    </row>
    <row r="250" spans="1:14" x14ac:dyDescent="0.3">
      <c r="A250" s="1" t="s">
        <v>25</v>
      </c>
      <c r="B250" s="1" t="s">
        <v>81</v>
      </c>
      <c r="C250" s="1" t="s">
        <v>23</v>
      </c>
      <c r="D250" s="1" t="s">
        <v>17</v>
      </c>
      <c r="E250" s="1" t="s">
        <v>47</v>
      </c>
      <c r="F250" s="2">
        <v>40496</v>
      </c>
      <c r="G250">
        <v>2530</v>
      </c>
      <c r="H250">
        <v>255.28</v>
      </c>
      <c r="I250">
        <v>159.41999999999999</v>
      </c>
      <c r="J250">
        <v>645858.4</v>
      </c>
      <c r="K250">
        <v>403332.6</v>
      </c>
      <c r="L250">
        <v>242525.8</v>
      </c>
      <c r="M250">
        <v>2010</v>
      </c>
      <c r="N250">
        <v>11</v>
      </c>
    </row>
    <row r="251" spans="1:14" x14ac:dyDescent="0.3">
      <c r="A251" s="1" t="s">
        <v>32</v>
      </c>
      <c r="B251" s="1" t="s">
        <v>215</v>
      </c>
      <c r="C251" s="1" t="s">
        <v>21</v>
      </c>
      <c r="D251" s="1" t="s">
        <v>22</v>
      </c>
      <c r="E251" s="1" t="s">
        <v>24</v>
      </c>
      <c r="F251" s="2">
        <v>40454</v>
      </c>
      <c r="G251">
        <v>2539</v>
      </c>
      <c r="H251">
        <v>154.06</v>
      </c>
      <c r="I251">
        <v>90.93</v>
      </c>
      <c r="J251">
        <v>391158.34</v>
      </c>
      <c r="K251">
        <v>230871.27</v>
      </c>
      <c r="L251">
        <v>160287.07</v>
      </c>
      <c r="M251">
        <v>2010</v>
      </c>
      <c r="N251">
        <v>10</v>
      </c>
    </row>
    <row r="252" spans="1:14" x14ac:dyDescent="0.3">
      <c r="A252" s="1" t="s">
        <v>14</v>
      </c>
      <c r="B252" s="1" t="s">
        <v>197</v>
      </c>
      <c r="C252" s="1" t="s">
        <v>60</v>
      </c>
      <c r="D252" s="1" t="s">
        <v>22</v>
      </c>
      <c r="E252" s="1" t="s">
        <v>24</v>
      </c>
      <c r="F252" s="2">
        <v>41322</v>
      </c>
      <c r="G252">
        <v>2554</v>
      </c>
      <c r="H252">
        <v>421.89</v>
      </c>
      <c r="I252">
        <v>364.69</v>
      </c>
      <c r="J252">
        <v>1077507.06</v>
      </c>
      <c r="K252">
        <v>931418.26</v>
      </c>
      <c r="L252">
        <v>146088.79999999999</v>
      </c>
      <c r="M252">
        <v>2013</v>
      </c>
      <c r="N252">
        <v>2</v>
      </c>
    </row>
    <row r="253" spans="1:14" x14ac:dyDescent="0.3">
      <c r="A253" s="1" t="s">
        <v>32</v>
      </c>
      <c r="B253" s="1" t="s">
        <v>161</v>
      </c>
      <c r="C253" s="1" t="s">
        <v>16</v>
      </c>
      <c r="D253" s="1" t="s">
        <v>22</v>
      </c>
      <c r="E253" s="1" t="s">
        <v>31</v>
      </c>
      <c r="F253" s="2">
        <v>40185</v>
      </c>
      <c r="G253">
        <v>2557</v>
      </c>
      <c r="H253">
        <v>437.2</v>
      </c>
      <c r="I253">
        <v>263.33</v>
      </c>
      <c r="J253">
        <v>1117920.3999999999</v>
      </c>
      <c r="K253">
        <v>673334.81</v>
      </c>
      <c r="L253">
        <v>444585.59</v>
      </c>
      <c r="M253">
        <v>2010</v>
      </c>
      <c r="N253">
        <v>1</v>
      </c>
    </row>
    <row r="254" spans="1:14" x14ac:dyDescent="0.3">
      <c r="A254" s="1" t="s">
        <v>25</v>
      </c>
      <c r="B254" s="1" t="s">
        <v>184</v>
      </c>
      <c r="C254" s="1" t="s">
        <v>51</v>
      </c>
      <c r="D254" s="1" t="s">
        <v>22</v>
      </c>
      <c r="E254" s="1" t="s">
        <v>24</v>
      </c>
      <c r="F254" s="2">
        <v>41502</v>
      </c>
      <c r="G254">
        <v>2594</v>
      </c>
      <c r="H254">
        <v>47.45</v>
      </c>
      <c r="I254">
        <v>31.79</v>
      </c>
      <c r="J254">
        <v>123085.3</v>
      </c>
      <c r="K254">
        <v>82463.259999999995</v>
      </c>
      <c r="L254">
        <v>40622.04</v>
      </c>
      <c r="M254">
        <v>2013</v>
      </c>
      <c r="N254">
        <v>8</v>
      </c>
    </row>
    <row r="255" spans="1:14" x14ac:dyDescent="0.3">
      <c r="A255" s="1" t="s">
        <v>28</v>
      </c>
      <c r="B255" s="1" t="s">
        <v>66</v>
      </c>
      <c r="C255" s="1" t="s">
        <v>57</v>
      </c>
      <c r="D255" s="1" t="s">
        <v>17</v>
      </c>
      <c r="E255" s="1" t="s">
        <v>31</v>
      </c>
      <c r="F255" s="2">
        <v>41178</v>
      </c>
      <c r="G255">
        <v>2595</v>
      </c>
      <c r="H255">
        <v>81.73</v>
      </c>
      <c r="I255">
        <v>56.67</v>
      </c>
      <c r="J255">
        <v>212089.35</v>
      </c>
      <c r="K255">
        <v>147058.65</v>
      </c>
      <c r="L255">
        <v>65030.7</v>
      </c>
      <c r="M255">
        <v>2012</v>
      </c>
      <c r="N255">
        <v>9</v>
      </c>
    </row>
    <row r="256" spans="1:14" x14ac:dyDescent="0.3">
      <c r="A256" s="1" t="s">
        <v>25</v>
      </c>
      <c r="B256" s="1" t="s">
        <v>58</v>
      </c>
      <c r="C256" s="1" t="s">
        <v>36</v>
      </c>
      <c r="D256" s="1" t="s">
        <v>17</v>
      </c>
      <c r="E256" s="1" t="s">
        <v>31</v>
      </c>
      <c r="F256" s="2">
        <v>42636</v>
      </c>
      <c r="G256">
        <v>2633</v>
      </c>
      <c r="H256">
        <v>109.28</v>
      </c>
      <c r="I256">
        <v>35.840000000000003</v>
      </c>
      <c r="J256">
        <v>287734.24</v>
      </c>
      <c r="K256">
        <v>94366.720000000001</v>
      </c>
      <c r="L256">
        <v>193367.52</v>
      </c>
      <c r="M256">
        <v>2016</v>
      </c>
      <c r="N256">
        <v>9</v>
      </c>
    </row>
    <row r="257" spans="1:14" x14ac:dyDescent="0.3">
      <c r="A257" s="1" t="s">
        <v>19</v>
      </c>
      <c r="B257" s="1" t="s">
        <v>50</v>
      </c>
      <c r="C257" s="1" t="s">
        <v>42</v>
      </c>
      <c r="D257" s="1" t="s">
        <v>17</v>
      </c>
      <c r="E257" s="1" t="s">
        <v>47</v>
      </c>
      <c r="F257" s="2">
        <v>40353</v>
      </c>
      <c r="G257">
        <v>2643</v>
      </c>
      <c r="H257">
        <v>152.58000000000001</v>
      </c>
      <c r="I257">
        <v>97.44</v>
      </c>
      <c r="J257">
        <v>403268.94</v>
      </c>
      <c r="K257">
        <v>257533.92</v>
      </c>
      <c r="L257">
        <v>145735.01999999999</v>
      </c>
      <c r="M257">
        <v>2010</v>
      </c>
      <c r="N257">
        <v>6</v>
      </c>
    </row>
    <row r="258" spans="1:14" x14ac:dyDescent="0.3">
      <c r="A258" s="1" t="s">
        <v>32</v>
      </c>
      <c r="B258" s="1" t="s">
        <v>138</v>
      </c>
      <c r="C258" s="1" t="s">
        <v>51</v>
      </c>
      <c r="D258" s="1" t="s">
        <v>22</v>
      </c>
      <c r="E258" s="1" t="s">
        <v>31</v>
      </c>
      <c r="F258" s="2">
        <v>42112</v>
      </c>
      <c r="G258">
        <v>2644</v>
      </c>
      <c r="H258">
        <v>47.45</v>
      </c>
      <c r="I258">
        <v>31.79</v>
      </c>
      <c r="J258">
        <v>125457.8</v>
      </c>
      <c r="K258">
        <v>84052.76</v>
      </c>
      <c r="L258">
        <v>41405.040000000001</v>
      </c>
      <c r="M258">
        <v>2015</v>
      </c>
      <c r="N258">
        <v>4</v>
      </c>
    </row>
    <row r="259" spans="1:14" x14ac:dyDescent="0.3">
      <c r="A259" s="1" t="s">
        <v>28</v>
      </c>
      <c r="B259" s="1" t="s">
        <v>134</v>
      </c>
      <c r="C259" s="1" t="s">
        <v>21</v>
      </c>
      <c r="D259" s="1" t="s">
        <v>17</v>
      </c>
      <c r="E259" s="1" t="s">
        <v>24</v>
      </c>
      <c r="F259" s="2">
        <v>41862</v>
      </c>
      <c r="G259">
        <v>2677</v>
      </c>
      <c r="H259">
        <v>154.06</v>
      </c>
      <c r="I259">
        <v>90.93</v>
      </c>
      <c r="J259">
        <v>412418.62</v>
      </c>
      <c r="K259">
        <v>243419.61</v>
      </c>
      <c r="L259">
        <v>168999.01</v>
      </c>
      <c r="M259">
        <v>2014</v>
      </c>
      <c r="N259">
        <v>8</v>
      </c>
    </row>
    <row r="260" spans="1:14" x14ac:dyDescent="0.3">
      <c r="A260" s="1" t="s">
        <v>32</v>
      </c>
      <c r="B260" s="1" t="s">
        <v>35</v>
      </c>
      <c r="C260" s="1" t="s">
        <v>42</v>
      </c>
      <c r="D260" s="1" t="s">
        <v>17</v>
      </c>
      <c r="E260" s="1" t="s">
        <v>18</v>
      </c>
      <c r="F260" s="2">
        <v>40236</v>
      </c>
      <c r="G260">
        <v>2694</v>
      </c>
      <c r="H260">
        <v>152.58000000000001</v>
      </c>
      <c r="I260">
        <v>97.44</v>
      </c>
      <c r="J260">
        <v>411050.52</v>
      </c>
      <c r="K260">
        <v>262503.36</v>
      </c>
      <c r="L260">
        <v>148547.16</v>
      </c>
      <c r="M260">
        <v>2010</v>
      </c>
      <c r="N260">
        <v>2</v>
      </c>
    </row>
    <row r="261" spans="1:14" x14ac:dyDescent="0.3">
      <c r="A261" s="1" t="s">
        <v>28</v>
      </c>
      <c r="B261" s="1" t="s">
        <v>127</v>
      </c>
      <c r="C261" s="1" t="s">
        <v>16</v>
      </c>
      <c r="D261" s="1" t="s">
        <v>17</v>
      </c>
      <c r="E261" s="1" t="s">
        <v>47</v>
      </c>
      <c r="F261" s="2">
        <v>42025</v>
      </c>
      <c r="G261">
        <v>2715</v>
      </c>
      <c r="H261">
        <v>437.2</v>
      </c>
      <c r="I261">
        <v>263.33</v>
      </c>
      <c r="J261">
        <v>1186998</v>
      </c>
      <c r="K261">
        <v>714940.95</v>
      </c>
      <c r="L261">
        <v>472057.05</v>
      </c>
      <c r="M261">
        <v>2015</v>
      </c>
      <c r="N261">
        <v>1</v>
      </c>
    </row>
    <row r="262" spans="1:14" x14ac:dyDescent="0.3">
      <c r="A262" s="1" t="s">
        <v>14</v>
      </c>
      <c r="B262" s="1" t="s">
        <v>122</v>
      </c>
      <c r="C262" s="1" t="s">
        <v>23</v>
      </c>
      <c r="D262" s="1" t="s">
        <v>17</v>
      </c>
      <c r="E262" s="1" t="s">
        <v>18</v>
      </c>
      <c r="F262" s="2">
        <v>42255</v>
      </c>
      <c r="G262">
        <v>2739</v>
      </c>
      <c r="H262">
        <v>255.28</v>
      </c>
      <c r="I262">
        <v>159.41999999999999</v>
      </c>
      <c r="J262">
        <v>699211.92</v>
      </c>
      <c r="K262">
        <v>436651.38</v>
      </c>
      <c r="L262">
        <v>262560.53999999998</v>
      </c>
      <c r="M262">
        <v>2015</v>
      </c>
      <c r="N262">
        <v>9</v>
      </c>
    </row>
    <row r="263" spans="1:14" x14ac:dyDescent="0.3">
      <c r="A263" s="1" t="s">
        <v>39</v>
      </c>
      <c r="B263" s="1" t="s">
        <v>114</v>
      </c>
      <c r="C263" s="1" t="s">
        <v>21</v>
      </c>
      <c r="D263" s="1" t="s">
        <v>17</v>
      </c>
      <c r="E263" s="1" t="s">
        <v>24</v>
      </c>
      <c r="F263" s="2">
        <v>41855</v>
      </c>
      <c r="G263">
        <v>2755</v>
      </c>
      <c r="H263">
        <v>154.06</v>
      </c>
      <c r="I263">
        <v>90.93</v>
      </c>
      <c r="J263">
        <v>424435.3</v>
      </c>
      <c r="K263">
        <v>250512.15</v>
      </c>
      <c r="L263">
        <v>173923.15</v>
      </c>
      <c r="M263">
        <v>2014</v>
      </c>
      <c r="N263">
        <v>8</v>
      </c>
    </row>
    <row r="264" spans="1:14" x14ac:dyDescent="0.3">
      <c r="A264" s="1" t="s">
        <v>37</v>
      </c>
      <c r="B264" s="1" t="s">
        <v>218</v>
      </c>
      <c r="C264" s="1" t="s">
        <v>21</v>
      </c>
      <c r="D264" s="1" t="s">
        <v>17</v>
      </c>
      <c r="E264" s="1" t="s">
        <v>31</v>
      </c>
      <c r="F264" s="2">
        <v>42293</v>
      </c>
      <c r="G264">
        <v>2761</v>
      </c>
      <c r="H264">
        <v>154.06</v>
      </c>
      <c r="I264">
        <v>90.93</v>
      </c>
      <c r="J264">
        <v>425359.66</v>
      </c>
      <c r="K264">
        <v>251057.73</v>
      </c>
      <c r="L264">
        <v>174301.93</v>
      </c>
      <c r="M264">
        <v>2015</v>
      </c>
      <c r="N264">
        <v>10</v>
      </c>
    </row>
    <row r="265" spans="1:14" x14ac:dyDescent="0.3">
      <c r="A265" s="1" t="s">
        <v>32</v>
      </c>
      <c r="B265" s="1" t="s">
        <v>171</v>
      </c>
      <c r="C265" s="1" t="s">
        <v>36</v>
      </c>
      <c r="D265" s="1" t="s">
        <v>17</v>
      </c>
      <c r="E265" s="1" t="s">
        <v>31</v>
      </c>
      <c r="F265" s="2">
        <v>40991</v>
      </c>
      <c r="G265">
        <v>2782</v>
      </c>
      <c r="H265">
        <v>109.28</v>
      </c>
      <c r="I265">
        <v>35.840000000000003</v>
      </c>
      <c r="J265">
        <v>304016.96000000002</v>
      </c>
      <c r="K265">
        <v>99706.880000000005</v>
      </c>
      <c r="L265">
        <v>204310.08</v>
      </c>
      <c r="M265">
        <v>2012</v>
      </c>
      <c r="N265">
        <v>3</v>
      </c>
    </row>
    <row r="266" spans="1:14" x14ac:dyDescent="0.3">
      <c r="A266" s="1" t="s">
        <v>25</v>
      </c>
      <c r="B266" s="1" t="s">
        <v>139</v>
      </c>
      <c r="C266" s="1" t="s">
        <v>36</v>
      </c>
      <c r="D266" s="1" t="s">
        <v>17</v>
      </c>
      <c r="E266" s="1" t="s">
        <v>31</v>
      </c>
      <c r="F266" s="2">
        <v>40761</v>
      </c>
      <c r="G266">
        <v>2830</v>
      </c>
      <c r="H266">
        <v>109.28</v>
      </c>
      <c r="I266">
        <v>35.840000000000003</v>
      </c>
      <c r="J266">
        <v>309262.40000000002</v>
      </c>
      <c r="K266">
        <v>101427.2</v>
      </c>
      <c r="L266">
        <v>207835.2</v>
      </c>
      <c r="M266">
        <v>2011</v>
      </c>
      <c r="N266">
        <v>8</v>
      </c>
    </row>
    <row r="267" spans="1:14" x14ac:dyDescent="0.3">
      <c r="A267" s="1" t="s">
        <v>32</v>
      </c>
      <c r="B267" s="1" t="s">
        <v>132</v>
      </c>
      <c r="C267" s="1" t="s">
        <v>57</v>
      </c>
      <c r="D267" s="1" t="s">
        <v>17</v>
      </c>
      <c r="E267" s="1" t="s">
        <v>24</v>
      </c>
      <c r="F267" s="2">
        <v>40341</v>
      </c>
      <c r="G267">
        <v>2834</v>
      </c>
      <c r="H267">
        <v>81.73</v>
      </c>
      <c r="I267">
        <v>56.67</v>
      </c>
      <c r="J267">
        <v>231622.82</v>
      </c>
      <c r="K267">
        <v>160602.78</v>
      </c>
      <c r="L267">
        <v>71020.039999999994</v>
      </c>
      <c r="M267">
        <v>2010</v>
      </c>
      <c r="N267">
        <v>6</v>
      </c>
    </row>
    <row r="268" spans="1:14" x14ac:dyDescent="0.3">
      <c r="A268" s="1" t="s">
        <v>14</v>
      </c>
      <c r="B268" s="1" t="s">
        <v>74</v>
      </c>
      <c r="C268" s="1" t="s">
        <v>51</v>
      </c>
      <c r="D268" s="1" t="s">
        <v>22</v>
      </c>
      <c r="E268" s="1" t="s">
        <v>24</v>
      </c>
      <c r="F268" s="2">
        <v>41935</v>
      </c>
      <c r="G268">
        <v>2838</v>
      </c>
      <c r="H268">
        <v>47.45</v>
      </c>
      <c r="I268">
        <v>31.79</v>
      </c>
      <c r="J268">
        <v>134663.1</v>
      </c>
      <c r="K268">
        <v>90220.02</v>
      </c>
      <c r="L268">
        <v>44443.08</v>
      </c>
      <c r="M268">
        <v>2014</v>
      </c>
      <c r="N268">
        <v>10</v>
      </c>
    </row>
    <row r="269" spans="1:14" x14ac:dyDescent="0.3">
      <c r="A269" s="1" t="s">
        <v>28</v>
      </c>
      <c r="B269" s="1" t="s">
        <v>34</v>
      </c>
      <c r="C269" s="1" t="s">
        <v>27</v>
      </c>
      <c r="D269" s="1" t="s">
        <v>22</v>
      </c>
      <c r="E269" s="1" t="s">
        <v>31</v>
      </c>
      <c r="F269" s="2">
        <v>42067</v>
      </c>
      <c r="G269">
        <v>2844</v>
      </c>
      <c r="H269">
        <v>205.7</v>
      </c>
      <c r="I269">
        <v>117.11</v>
      </c>
      <c r="J269">
        <v>585010.80000000005</v>
      </c>
      <c r="K269">
        <v>333060.84000000003</v>
      </c>
      <c r="L269">
        <v>251949.96</v>
      </c>
      <c r="M269">
        <v>2015</v>
      </c>
      <c r="N269">
        <v>3</v>
      </c>
    </row>
    <row r="270" spans="1:14" x14ac:dyDescent="0.3">
      <c r="A270" s="1" t="s">
        <v>28</v>
      </c>
      <c r="B270" s="1" t="s">
        <v>70</v>
      </c>
      <c r="C270" s="1" t="s">
        <v>21</v>
      </c>
      <c r="D270" s="1" t="s">
        <v>22</v>
      </c>
      <c r="E270" s="1" t="s">
        <v>47</v>
      </c>
      <c r="F270" s="2">
        <v>42794</v>
      </c>
      <c r="G270">
        <v>2849</v>
      </c>
      <c r="H270">
        <v>154.06</v>
      </c>
      <c r="I270">
        <v>90.93</v>
      </c>
      <c r="J270">
        <v>438916.94</v>
      </c>
      <c r="K270">
        <v>259059.57</v>
      </c>
      <c r="L270">
        <v>179857.37</v>
      </c>
      <c r="M270">
        <v>2017</v>
      </c>
      <c r="N270">
        <v>2</v>
      </c>
    </row>
    <row r="271" spans="1:14" x14ac:dyDescent="0.3">
      <c r="A271" s="1" t="s">
        <v>32</v>
      </c>
      <c r="B271" s="1" t="s">
        <v>98</v>
      </c>
      <c r="C271" s="1" t="s">
        <v>49</v>
      </c>
      <c r="D271" s="1" t="s">
        <v>22</v>
      </c>
      <c r="E271" s="1" t="s">
        <v>18</v>
      </c>
      <c r="F271" s="2">
        <v>41779</v>
      </c>
      <c r="G271">
        <v>2850</v>
      </c>
      <c r="H271">
        <v>651.21</v>
      </c>
      <c r="I271">
        <v>524.96</v>
      </c>
      <c r="J271">
        <v>1855948.5</v>
      </c>
      <c r="K271">
        <v>1496136</v>
      </c>
      <c r="L271">
        <v>359812.5</v>
      </c>
      <c r="M271">
        <v>2014</v>
      </c>
      <c r="N271">
        <v>5</v>
      </c>
    </row>
    <row r="272" spans="1:14" x14ac:dyDescent="0.3">
      <c r="A272" s="1" t="s">
        <v>39</v>
      </c>
      <c r="B272" s="1" t="s">
        <v>154</v>
      </c>
      <c r="C272" s="1" t="s">
        <v>36</v>
      </c>
      <c r="D272" s="1" t="s">
        <v>17</v>
      </c>
      <c r="E272" s="1" t="s">
        <v>18</v>
      </c>
      <c r="F272" s="2">
        <v>41860</v>
      </c>
      <c r="G272">
        <v>2873</v>
      </c>
      <c r="H272">
        <v>109.28</v>
      </c>
      <c r="I272">
        <v>35.840000000000003</v>
      </c>
      <c r="J272">
        <v>313961.44</v>
      </c>
      <c r="K272">
        <v>102968.32000000001</v>
      </c>
      <c r="L272">
        <v>210993.12</v>
      </c>
      <c r="M272">
        <v>2014</v>
      </c>
      <c r="N272">
        <v>8</v>
      </c>
    </row>
    <row r="273" spans="1:14" x14ac:dyDescent="0.3">
      <c r="A273" s="1" t="s">
        <v>19</v>
      </c>
      <c r="B273" s="1" t="s">
        <v>50</v>
      </c>
      <c r="C273" s="1" t="s">
        <v>51</v>
      </c>
      <c r="D273" s="1" t="s">
        <v>22</v>
      </c>
      <c r="E273" s="1" t="s">
        <v>18</v>
      </c>
      <c r="F273" s="2">
        <v>41117</v>
      </c>
      <c r="G273">
        <v>2880</v>
      </c>
      <c r="H273">
        <v>47.45</v>
      </c>
      <c r="I273">
        <v>31.79</v>
      </c>
      <c r="J273">
        <v>136656</v>
      </c>
      <c r="K273">
        <v>91555.199999999997</v>
      </c>
      <c r="L273">
        <v>45100.800000000003</v>
      </c>
      <c r="M273">
        <v>2012</v>
      </c>
      <c r="N273">
        <v>7</v>
      </c>
    </row>
    <row r="274" spans="1:14" x14ac:dyDescent="0.3">
      <c r="A274" s="1" t="s">
        <v>25</v>
      </c>
      <c r="B274" s="1" t="s">
        <v>191</v>
      </c>
      <c r="C274" s="1" t="s">
        <v>49</v>
      </c>
      <c r="D274" s="1" t="s">
        <v>17</v>
      </c>
      <c r="E274" s="1" t="s">
        <v>24</v>
      </c>
      <c r="F274" s="2">
        <v>40422</v>
      </c>
      <c r="G274">
        <v>2923</v>
      </c>
      <c r="H274">
        <v>651.21</v>
      </c>
      <c r="I274">
        <v>524.96</v>
      </c>
      <c r="J274">
        <v>1903486.83</v>
      </c>
      <c r="K274">
        <v>1534458.08</v>
      </c>
      <c r="L274">
        <v>369028.75</v>
      </c>
      <c r="M274">
        <v>2010</v>
      </c>
      <c r="N274">
        <v>9</v>
      </c>
    </row>
    <row r="275" spans="1:14" x14ac:dyDescent="0.3">
      <c r="A275" s="1" t="s">
        <v>32</v>
      </c>
      <c r="B275" s="1" t="s">
        <v>173</v>
      </c>
      <c r="C275" s="1" t="s">
        <v>44</v>
      </c>
      <c r="D275" s="1" t="s">
        <v>22</v>
      </c>
      <c r="E275" s="1" t="s">
        <v>31</v>
      </c>
      <c r="F275" s="2">
        <v>42717</v>
      </c>
      <c r="G275">
        <v>2936</v>
      </c>
      <c r="H275">
        <v>668.27</v>
      </c>
      <c r="I275">
        <v>502.54</v>
      </c>
      <c r="J275">
        <v>1962040.72</v>
      </c>
      <c r="K275">
        <v>1475457.44</v>
      </c>
      <c r="L275">
        <v>486583.28</v>
      </c>
      <c r="M275">
        <v>2016</v>
      </c>
      <c r="N275">
        <v>12</v>
      </c>
    </row>
    <row r="276" spans="1:14" x14ac:dyDescent="0.3">
      <c r="A276" s="1" t="s">
        <v>32</v>
      </c>
      <c r="B276" s="1" t="s">
        <v>141</v>
      </c>
      <c r="C276" s="1" t="s">
        <v>30</v>
      </c>
      <c r="D276" s="1" t="s">
        <v>17</v>
      </c>
      <c r="E276" s="1" t="s">
        <v>31</v>
      </c>
      <c r="F276" s="2">
        <v>41625</v>
      </c>
      <c r="G276">
        <v>2949</v>
      </c>
      <c r="H276">
        <v>9.33</v>
      </c>
      <c r="I276">
        <v>6.92</v>
      </c>
      <c r="J276">
        <v>27514.17</v>
      </c>
      <c r="K276">
        <v>20407.080000000002</v>
      </c>
      <c r="L276">
        <v>7107.09</v>
      </c>
      <c r="M276">
        <v>2013</v>
      </c>
      <c r="N276">
        <v>12</v>
      </c>
    </row>
    <row r="277" spans="1:14" x14ac:dyDescent="0.3">
      <c r="A277" s="1" t="s">
        <v>28</v>
      </c>
      <c r="B277" s="1" t="s">
        <v>70</v>
      </c>
      <c r="C277" s="1" t="s">
        <v>27</v>
      </c>
      <c r="D277" s="1" t="s">
        <v>22</v>
      </c>
      <c r="E277" s="1" t="s">
        <v>47</v>
      </c>
      <c r="F277" s="2">
        <v>42027</v>
      </c>
      <c r="G277">
        <v>2950</v>
      </c>
      <c r="H277">
        <v>205.7</v>
      </c>
      <c r="I277">
        <v>117.11</v>
      </c>
      <c r="J277">
        <v>606815</v>
      </c>
      <c r="K277">
        <v>345474.5</v>
      </c>
      <c r="L277">
        <v>261340.5</v>
      </c>
      <c r="M277">
        <v>2015</v>
      </c>
      <c r="N277">
        <v>1</v>
      </c>
    </row>
    <row r="278" spans="1:14" x14ac:dyDescent="0.3">
      <c r="A278" s="1" t="s">
        <v>28</v>
      </c>
      <c r="B278" s="1" t="s">
        <v>151</v>
      </c>
      <c r="C278" s="1" t="s">
        <v>57</v>
      </c>
      <c r="D278" s="1" t="s">
        <v>17</v>
      </c>
      <c r="E278" s="1" t="s">
        <v>24</v>
      </c>
      <c r="F278" s="2">
        <v>40191</v>
      </c>
      <c r="G278">
        <v>2964</v>
      </c>
      <c r="H278">
        <v>81.73</v>
      </c>
      <c r="I278">
        <v>56.67</v>
      </c>
      <c r="J278">
        <v>242247.72</v>
      </c>
      <c r="K278">
        <v>167969.88</v>
      </c>
      <c r="L278">
        <v>74277.84</v>
      </c>
      <c r="M278">
        <v>2010</v>
      </c>
      <c r="N278">
        <v>1</v>
      </c>
    </row>
    <row r="279" spans="1:14" x14ac:dyDescent="0.3">
      <c r="A279" s="1" t="s">
        <v>32</v>
      </c>
      <c r="B279" s="1" t="s">
        <v>94</v>
      </c>
      <c r="C279" s="1" t="s">
        <v>21</v>
      </c>
      <c r="D279" s="1" t="s">
        <v>17</v>
      </c>
      <c r="E279" s="1" t="s">
        <v>47</v>
      </c>
      <c r="F279" s="2">
        <v>41933</v>
      </c>
      <c r="G279">
        <v>2969</v>
      </c>
      <c r="H279">
        <v>154.06</v>
      </c>
      <c r="I279">
        <v>90.93</v>
      </c>
      <c r="J279">
        <v>457404.14</v>
      </c>
      <c r="K279">
        <v>269971.17</v>
      </c>
      <c r="L279">
        <v>187432.97</v>
      </c>
      <c r="M279">
        <v>2014</v>
      </c>
      <c r="N279">
        <v>10</v>
      </c>
    </row>
    <row r="280" spans="1:14" x14ac:dyDescent="0.3">
      <c r="A280" s="1" t="s">
        <v>32</v>
      </c>
      <c r="B280" s="1" t="s">
        <v>55</v>
      </c>
      <c r="C280" s="1" t="s">
        <v>36</v>
      </c>
      <c r="D280" s="1" t="s">
        <v>22</v>
      </c>
      <c r="E280" s="1" t="s">
        <v>47</v>
      </c>
      <c r="F280" s="2">
        <v>41338</v>
      </c>
      <c r="G280">
        <v>2972</v>
      </c>
      <c r="H280">
        <v>109.28</v>
      </c>
      <c r="I280">
        <v>35.840000000000003</v>
      </c>
      <c r="J280">
        <v>324780.15999999997</v>
      </c>
      <c r="K280">
        <v>106516.48</v>
      </c>
      <c r="L280">
        <v>218263.67999999999</v>
      </c>
      <c r="M280">
        <v>2013</v>
      </c>
      <c r="N280">
        <v>3</v>
      </c>
    </row>
    <row r="281" spans="1:14" x14ac:dyDescent="0.3">
      <c r="A281" s="1" t="s">
        <v>32</v>
      </c>
      <c r="B281" s="1" t="s">
        <v>95</v>
      </c>
      <c r="C281" s="1" t="s">
        <v>60</v>
      </c>
      <c r="D281" s="1" t="s">
        <v>17</v>
      </c>
      <c r="E281" s="1" t="s">
        <v>31</v>
      </c>
      <c r="F281" s="2">
        <v>42083</v>
      </c>
      <c r="G281">
        <v>2975</v>
      </c>
      <c r="H281">
        <v>421.89</v>
      </c>
      <c r="I281">
        <v>364.69</v>
      </c>
      <c r="J281">
        <v>1255122.75</v>
      </c>
      <c r="K281">
        <v>1084952.75</v>
      </c>
      <c r="L281">
        <v>170170</v>
      </c>
      <c r="M281">
        <v>2015</v>
      </c>
      <c r="N281">
        <v>3</v>
      </c>
    </row>
    <row r="282" spans="1:14" x14ac:dyDescent="0.3">
      <c r="A282" s="1" t="s">
        <v>28</v>
      </c>
      <c r="B282" s="1" t="s">
        <v>151</v>
      </c>
      <c r="C282" s="1" t="s">
        <v>49</v>
      </c>
      <c r="D282" s="1" t="s">
        <v>22</v>
      </c>
      <c r="E282" s="1" t="s">
        <v>47</v>
      </c>
      <c r="F282" s="2">
        <v>42723</v>
      </c>
      <c r="G282">
        <v>2982</v>
      </c>
      <c r="H282">
        <v>651.21</v>
      </c>
      <c r="I282">
        <v>524.96</v>
      </c>
      <c r="J282">
        <v>1941908.22</v>
      </c>
      <c r="K282">
        <v>1565430.72</v>
      </c>
      <c r="L282">
        <v>376477.5</v>
      </c>
      <c r="M282">
        <v>2016</v>
      </c>
      <c r="N282">
        <v>12</v>
      </c>
    </row>
    <row r="283" spans="1:14" x14ac:dyDescent="0.3">
      <c r="A283" s="1" t="s">
        <v>25</v>
      </c>
      <c r="B283" s="1" t="s">
        <v>58</v>
      </c>
      <c r="C283" s="1" t="s">
        <v>21</v>
      </c>
      <c r="D283" s="1" t="s">
        <v>22</v>
      </c>
      <c r="E283" s="1" t="s">
        <v>24</v>
      </c>
      <c r="F283" s="2">
        <v>40509</v>
      </c>
      <c r="G283">
        <v>2988</v>
      </c>
      <c r="H283">
        <v>154.06</v>
      </c>
      <c r="I283">
        <v>90.93</v>
      </c>
      <c r="J283">
        <v>460331.28</v>
      </c>
      <c r="K283">
        <v>271698.84000000003</v>
      </c>
      <c r="L283">
        <v>188632.44</v>
      </c>
      <c r="M283">
        <v>2010</v>
      </c>
      <c r="N283">
        <v>11</v>
      </c>
    </row>
    <row r="284" spans="1:14" x14ac:dyDescent="0.3">
      <c r="A284" s="1" t="s">
        <v>28</v>
      </c>
      <c r="B284" s="1" t="s">
        <v>41</v>
      </c>
      <c r="C284" s="1" t="s">
        <v>36</v>
      </c>
      <c r="D284" s="1" t="s">
        <v>22</v>
      </c>
      <c r="E284" s="1" t="s">
        <v>18</v>
      </c>
      <c r="F284" s="2">
        <v>42367</v>
      </c>
      <c r="G284">
        <v>3012</v>
      </c>
      <c r="H284">
        <v>109.28</v>
      </c>
      <c r="I284">
        <v>35.840000000000003</v>
      </c>
      <c r="J284">
        <v>329151.35999999999</v>
      </c>
      <c r="K284">
        <v>107950.08</v>
      </c>
      <c r="L284">
        <v>221201.28</v>
      </c>
      <c r="M284">
        <v>2015</v>
      </c>
      <c r="N284">
        <v>12</v>
      </c>
    </row>
    <row r="285" spans="1:14" x14ac:dyDescent="0.3">
      <c r="A285" s="1" t="s">
        <v>19</v>
      </c>
      <c r="B285" s="1" t="s">
        <v>20</v>
      </c>
      <c r="C285" s="1" t="s">
        <v>21</v>
      </c>
      <c r="D285" s="1" t="s">
        <v>22</v>
      </c>
      <c r="E285" s="1" t="s">
        <v>18</v>
      </c>
      <c r="F285" s="2">
        <v>40854</v>
      </c>
      <c r="G285">
        <v>3018</v>
      </c>
      <c r="H285">
        <v>154.06</v>
      </c>
      <c r="I285">
        <v>90.93</v>
      </c>
      <c r="J285">
        <v>464953.08</v>
      </c>
      <c r="K285">
        <v>274426.74</v>
      </c>
      <c r="L285">
        <v>190526.34</v>
      </c>
      <c r="M285">
        <v>2011</v>
      </c>
      <c r="N285">
        <v>11</v>
      </c>
    </row>
    <row r="286" spans="1:14" x14ac:dyDescent="0.3">
      <c r="A286" s="1" t="s">
        <v>32</v>
      </c>
      <c r="B286" s="1" t="s">
        <v>92</v>
      </c>
      <c r="C286" s="1" t="s">
        <v>21</v>
      </c>
      <c r="D286" s="1" t="s">
        <v>22</v>
      </c>
      <c r="E286" s="1" t="s">
        <v>24</v>
      </c>
      <c r="F286" s="2">
        <v>42580</v>
      </c>
      <c r="G286">
        <v>3030</v>
      </c>
      <c r="H286">
        <v>154.06</v>
      </c>
      <c r="I286">
        <v>90.93</v>
      </c>
      <c r="J286">
        <v>466801.8</v>
      </c>
      <c r="K286">
        <v>275517.90000000002</v>
      </c>
      <c r="L286">
        <v>191283.9</v>
      </c>
      <c r="M286">
        <v>2016</v>
      </c>
      <c r="N286">
        <v>7</v>
      </c>
    </row>
    <row r="287" spans="1:14" x14ac:dyDescent="0.3">
      <c r="A287" s="1" t="s">
        <v>32</v>
      </c>
      <c r="B287" s="1" t="s">
        <v>92</v>
      </c>
      <c r="C287" s="1" t="s">
        <v>49</v>
      </c>
      <c r="D287" s="1" t="s">
        <v>22</v>
      </c>
      <c r="E287" s="1" t="s">
        <v>47</v>
      </c>
      <c r="F287" s="2">
        <v>42817</v>
      </c>
      <c r="G287">
        <v>3036</v>
      </c>
      <c r="H287">
        <v>651.21</v>
      </c>
      <c r="I287">
        <v>524.96</v>
      </c>
      <c r="J287">
        <v>1977073.56</v>
      </c>
      <c r="K287">
        <v>1593778.56</v>
      </c>
      <c r="L287">
        <v>383295</v>
      </c>
      <c r="M287">
        <v>2017</v>
      </c>
      <c r="N287">
        <v>3</v>
      </c>
    </row>
    <row r="288" spans="1:14" x14ac:dyDescent="0.3">
      <c r="A288" s="1" t="s">
        <v>32</v>
      </c>
      <c r="B288" s="1" t="s">
        <v>144</v>
      </c>
      <c r="C288" s="1" t="s">
        <v>30</v>
      </c>
      <c r="D288" s="1" t="s">
        <v>17</v>
      </c>
      <c r="E288" s="1" t="s">
        <v>24</v>
      </c>
      <c r="F288" s="2">
        <v>40498</v>
      </c>
      <c r="G288">
        <v>3039</v>
      </c>
      <c r="H288">
        <v>9.33</v>
      </c>
      <c r="I288">
        <v>6.92</v>
      </c>
      <c r="J288">
        <v>28353.87</v>
      </c>
      <c r="K288">
        <v>21029.88</v>
      </c>
      <c r="L288">
        <v>7323.99</v>
      </c>
      <c r="M288">
        <v>2010</v>
      </c>
      <c r="N288">
        <v>11</v>
      </c>
    </row>
    <row r="289" spans="1:14" x14ac:dyDescent="0.3">
      <c r="A289" s="1" t="s">
        <v>32</v>
      </c>
      <c r="B289" s="1" t="s">
        <v>175</v>
      </c>
      <c r="C289" s="1" t="s">
        <v>23</v>
      </c>
      <c r="D289" s="1" t="s">
        <v>17</v>
      </c>
      <c r="E289" s="1" t="s">
        <v>47</v>
      </c>
      <c r="F289" s="2">
        <v>42073</v>
      </c>
      <c r="G289">
        <v>3041</v>
      </c>
      <c r="H289">
        <v>255.28</v>
      </c>
      <c r="I289">
        <v>159.41999999999999</v>
      </c>
      <c r="J289">
        <v>776306.48</v>
      </c>
      <c r="K289">
        <v>484796.22</v>
      </c>
      <c r="L289">
        <v>291510.26</v>
      </c>
      <c r="M289">
        <v>2015</v>
      </c>
      <c r="N289">
        <v>3</v>
      </c>
    </row>
    <row r="290" spans="1:14" x14ac:dyDescent="0.3">
      <c r="A290" s="1" t="s">
        <v>25</v>
      </c>
      <c r="B290" s="1" t="s">
        <v>139</v>
      </c>
      <c r="C290" s="1" t="s">
        <v>51</v>
      </c>
      <c r="D290" s="1" t="s">
        <v>22</v>
      </c>
      <c r="E290" s="1" t="s">
        <v>47</v>
      </c>
      <c r="F290" s="2">
        <v>40984</v>
      </c>
      <c r="G290">
        <v>3077</v>
      </c>
      <c r="H290">
        <v>47.45</v>
      </c>
      <c r="I290">
        <v>31.79</v>
      </c>
      <c r="J290">
        <v>146003.65</v>
      </c>
      <c r="K290">
        <v>97817.83</v>
      </c>
      <c r="L290">
        <v>48185.82</v>
      </c>
      <c r="M290">
        <v>2012</v>
      </c>
      <c r="N290">
        <v>3</v>
      </c>
    </row>
    <row r="291" spans="1:14" x14ac:dyDescent="0.3">
      <c r="A291" s="1" t="s">
        <v>28</v>
      </c>
      <c r="B291" s="1" t="s">
        <v>129</v>
      </c>
      <c r="C291" s="1" t="s">
        <v>44</v>
      </c>
      <c r="D291" s="1" t="s">
        <v>17</v>
      </c>
      <c r="E291" s="1" t="s">
        <v>47</v>
      </c>
      <c r="F291" s="2">
        <v>41223</v>
      </c>
      <c r="G291">
        <v>3098</v>
      </c>
      <c r="H291">
        <v>668.27</v>
      </c>
      <c r="I291">
        <v>502.54</v>
      </c>
      <c r="J291">
        <v>2070300.46</v>
      </c>
      <c r="K291">
        <v>1556868.92</v>
      </c>
      <c r="L291">
        <v>513431.54</v>
      </c>
      <c r="M291">
        <v>2012</v>
      </c>
      <c r="N291">
        <v>11</v>
      </c>
    </row>
    <row r="292" spans="1:14" x14ac:dyDescent="0.3">
      <c r="A292" s="1" t="s">
        <v>37</v>
      </c>
      <c r="B292" s="1" t="s">
        <v>159</v>
      </c>
      <c r="C292" s="1" t="s">
        <v>44</v>
      </c>
      <c r="D292" s="1" t="s">
        <v>22</v>
      </c>
      <c r="E292" s="1" t="s">
        <v>18</v>
      </c>
      <c r="F292" s="2">
        <v>41354</v>
      </c>
      <c r="G292">
        <v>3101</v>
      </c>
      <c r="H292">
        <v>668.27</v>
      </c>
      <c r="I292">
        <v>502.54</v>
      </c>
      <c r="J292">
        <v>2072305.27</v>
      </c>
      <c r="K292">
        <v>1558376.54</v>
      </c>
      <c r="L292">
        <v>513928.73</v>
      </c>
      <c r="M292">
        <v>2013</v>
      </c>
      <c r="N292">
        <v>3</v>
      </c>
    </row>
    <row r="293" spans="1:14" x14ac:dyDescent="0.3">
      <c r="A293" s="1" t="s">
        <v>25</v>
      </c>
      <c r="B293" s="1" t="s">
        <v>73</v>
      </c>
      <c r="C293" s="1" t="s">
        <v>51</v>
      </c>
      <c r="D293" s="1" t="s">
        <v>22</v>
      </c>
      <c r="E293" s="1" t="s">
        <v>18</v>
      </c>
      <c r="F293" s="2">
        <v>41355</v>
      </c>
      <c r="G293">
        <v>3107</v>
      </c>
      <c r="H293">
        <v>47.45</v>
      </c>
      <c r="I293">
        <v>31.79</v>
      </c>
      <c r="J293">
        <v>147427.15</v>
      </c>
      <c r="K293">
        <v>98771.53</v>
      </c>
      <c r="L293">
        <v>48655.62</v>
      </c>
      <c r="M293">
        <v>2013</v>
      </c>
      <c r="N293">
        <v>3</v>
      </c>
    </row>
    <row r="294" spans="1:14" x14ac:dyDescent="0.3">
      <c r="A294" s="1" t="s">
        <v>32</v>
      </c>
      <c r="B294" s="1" t="s">
        <v>43</v>
      </c>
      <c r="C294" s="1" t="s">
        <v>57</v>
      </c>
      <c r="D294" s="1" t="s">
        <v>22</v>
      </c>
      <c r="E294" s="1" t="s">
        <v>18</v>
      </c>
      <c r="F294" s="2">
        <v>42224</v>
      </c>
      <c r="G294">
        <v>3124</v>
      </c>
      <c r="H294">
        <v>81.73</v>
      </c>
      <c r="I294">
        <v>56.67</v>
      </c>
      <c r="J294">
        <v>255324.52</v>
      </c>
      <c r="K294">
        <v>177037.08</v>
      </c>
      <c r="L294">
        <v>78287.44</v>
      </c>
      <c r="M294">
        <v>2015</v>
      </c>
      <c r="N294">
        <v>8</v>
      </c>
    </row>
    <row r="295" spans="1:14" x14ac:dyDescent="0.3">
      <c r="A295" s="1" t="s">
        <v>28</v>
      </c>
      <c r="B295" s="1" t="s">
        <v>101</v>
      </c>
      <c r="C295" s="1" t="s">
        <v>27</v>
      </c>
      <c r="D295" s="1" t="s">
        <v>17</v>
      </c>
      <c r="E295" s="1" t="s">
        <v>31</v>
      </c>
      <c r="F295" s="2">
        <v>42355</v>
      </c>
      <c r="G295">
        <v>3126</v>
      </c>
      <c r="H295">
        <v>205.7</v>
      </c>
      <c r="I295">
        <v>117.11</v>
      </c>
      <c r="J295">
        <v>643018.19999999995</v>
      </c>
      <c r="K295">
        <v>366085.86</v>
      </c>
      <c r="L295">
        <v>276932.34000000003</v>
      </c>
      <c r="M295">
        <v>2015</v>
      </c>
      <c r="N295">
        <v>12</v>
      </c>
    </row>
    <row r="296" spans="1:14" x14ac:dyDescent="0.3">
      <c r="A296" s="1" t="s">
        <v>37</v>
      </c>
      <c r="B296" s="1" t="s">
        <v>162</v>
      </c>
      <c r="C296" s="1" t="s">
        <v>21</v>
      </c>
      <c r="D296" s="1" t="s">
        <v>22</v>
      </c>
      <c r="E296" s="1" t="s">
        <v>18</v>
      </c>
      <c r="F296" s="2">
        <v>40911</v>
      </c>
      <c r="G296">
        <v>3127</v>
      </c>
      <c r="H296">
        <v>154.06</v>
      </c>
      <c r="I296">
        <v>90.93</v>
      </c>
      <c r="J296">
        <v>481745.62</v>
      </c>
      <c r="K296">
        <v>284338.11</v>
      </c>
      <c r="L296">
        <v>197407.51</v>
      </c>
      <c r="M296">
        <v>2012</v>
      </c>
      <c r="N296">
        <v>1</v>
      </c>
    </row>
    <row r="297" spans="1:14" x14ac:dyDescent="0.3">
      <c r="A297" s="1" t="s">
        <v>37</v>
      </c>
      <c r="B297" s="1" t="s">
        <v>180</v>
      </c>
      <c r="C297" s="1" t="s">
        <v>49</v>
      </c>
      <c r="D297" s="1" t="s">
        <v>17</v>
      </c>
      <c r="E297" s="1" t="s">
        <v>24</v>
      </c>
      <c r="F297" s="2">
        <v>40264</v>
      </c>
      <c r="G297">
        <v>3131</v>
      </c>
      <c r="H297">
        <v>651.21</v>
      </c>
      <c r="I297">
        <v>524.96</v>
      </c>
      <c r="J297">
        <v>2038938.51</v>
      </c>
      <c r="K297">
        <v>1643649.76</v>
      </c>
      <c r="L297">
        <v>395288.75</v>
      </c>
      <c r="M297">
        <v>2010</v>
      </c>
      <c r="N297">
        <v>3</v>
      </c>
    </row>
    <row r="298" spans="1:14" x14ac:dyDescent="0.3">
      <c r="A298" s="1" t="s">
        <v>39</v>
      </c>
      <c r="B298" s="1" t="s">
        <v>172</v>
      </c>
      <c r="C298" s="1" t="s">
        <v>27</v>
      </c>
      <c r="D298" s="1" t="s">
        <v>17</v>
      </c>
      <c r="E298" s="1" t="s">
        <v>47</v>
      </c>
      <c r="F298" s="2">
        <v>40457</v>
      </c>
      <c r="G298">
        <v>3139</v>
      </c>
      <c r="H298">
        <v>205.7</v>
      </c>
      <c r="I298">
        <v>117.11</v>
      </c>
      <c r="J298">
        <v>645692.30000000005</v>
      </c>
      <c r="K298">
        <v>367608.29</v>
      </c>
      <c r="L298">
        <v>278084.01</v>
      </c>
      <c r="M298">
        <v>2010</v>
      </c>
      <c r="N298">
        <v>10</v>
      </c>
    </row>
    <row r="299" spans="1:14" x14ac:dyDescent="0.3">
      <c r="A299" s="1" t="s">
        <v>28</v>
      </c>
      <c r="B299" s="1" t="s">
        <v>135</v>
      </c>
      <c r="C299" s="1" t="s">
        <v>21</v>
      </c>
      <c r="D299" s="1" t="s">
        <v>22</v>
      </c>
      <c r="E299" s="1" t="s">
        <v>18</v>
      </c>
      <c r="F299" s="2">
        <v>41816</v>
      </c>
      <c r="G299">
        <v>3153</v>
      </c>
      <c r="H299">
        <v>154.06</v>
      </c>
      <c r="I299">
        <v>90.93</v>
      </c>
      <c r="J299">
        <v>485751.18</v>
      </c>
      <c r="K299">
        <v>286702.28999999998</v>
      </c>
      <c r="L299">
        <v>199048.89</v>
      </c>
      <c r="M299">
        <v>2014</v>
      </c>
      <c r="N299">
        <v>6</v>
      </c>
    </row>
    <row r="300" spans="1:14" x14ac:dyDescent="0.3">
      <c r="A300" s="1" t="s">
        <v>14</v>
      </c>
      <c r="B300" s="1" t="s">
        <v>115</v>
      </c>
      <c r="C300" s="1" t="s">
        <v>21</v>
      </c>
      <c r="D300" s="1" t="s">
        <v>17</v>
      </c>
      <c r="E300" s="1" t="s">
        <v>47</v>
      </c>
      <c r="F300" s="2">
        <v>42168</v>
      </c>
      <c r="G300">
        <v>3170</v>
      </c>
      <c r="H300">
        <v>154.06</v>
      </c>
      <c r="I300">
        <v>90.93</v>
      </c>
      <c r="J300">
        <v>488370.2</v>
      </c>
      <c r="K300">
        <v>288248.09999999998</v>
      </c>
      <c r="L300">
        <v>200122.1</v>
      </c>
      <c r="M300">
        <v>2015</v>
      </c>
      <c r="N300">
        <v>6</v>
      </c>
    </row>
    <row r="301" spans="1:14" x14ac:dyDescent="0.3">
      <c r="A301" s="1" t="s">
        <v>14</v>
      </c>
      <c r="B301" s="1" t="s">
        <v>56</v>
      </c>
      <c r="C301" s="1" t="s">
        <v>23</v>
      </c>
      <c r="D301" s="1" t="s">
        <v>22</v>
      </c>
      <c r="E301" s="1" t="s">
        <v>47</v>
      </c>
      <c r="F301" s="2">
        <v>41372</v>
      </c>
      <c r="G301">
        <v>3175</v>
      </c>
      <c r="H301">
        <v>255.28</v>
      </c>
      <c r="I301">
        <v>159.41999999999999</v>
      </c>
      <c r="J301">
        <v>810514</v>
      </c>
      <c r="K301">
        <v>506158.5</v>
      </c>
      <c r="L301">
        <v>304355.5</v>
      </c>
      <c r="M301">
        <v>2013</v>
      </c>
      <c r="N301">
        <v>4</v>
      </c>
    </row>
    <row r="302" spans="1:14" x14ac:dyDescent="0.3">
      <c r="A302" s="1" t="s">
        <v>37</v>
      </c>
      <c r="B302" s="1" t="s">
        <v>190</v>
      </c>
      <c r="C302" s="1" t="s">
        <v>27</v>
      </c>
      <c r="D302" s="1" t="s">
        <v>17</v>
      </c>
      <c r="E302" s="1" t="s">
        <v>47</v>
      </c>
      <c r="F302" s="2">
        <v>41627</v>
      </c>
      <c r="G302">
        <v>3181</v>
      </c>
      <c r="H302">
        <v>205.7</v>
      </c>
      <c r="I302">
        <v>117.11</v>
      </c>
      <c r="J302">
        <v>654331.69999999995</v>
      </c>
      <c r="K302">
        <v>372526.91</v>
      </c>
      <c r="L302">
        <v>281804.78999999998</v>
      </c>
      <c r="M302">
        <v>2013</v>
      </c>
      <c r="N302">
        <v>12</v>
      </c>
    </row>
    <row r="303" spans="1:14" x14ac:dyDescent="0.3">
      <c r="A303" s="1" t="s">
        <v>32</v>
      </c>
      <c r="B303" s="1" t="s">
        <v>171</v>
      </c>
      <c r="C303" s="1" t="s">
        <v>16</v>
      </c>
      <c r="D303" s="1" t="s">
        <v>22</v>
      </c>
      <c r="E303" s="1" t="s">
        <v>24</v>
      </c>
      <c r="F303" s="2">
        <v>42511</v>
      </c>
      <c r="G303">
        <v>3183</v>
      </c>
      <c r="H303">
        <v>437.2</v>
      </c>
      <c r="I303">
        <v>263.33</v>
      </c>
      <c r="J303">
        <v>1391607.6</v>
      </c>
      <c r="K303">
        <v>838179.39</v>
      </c>
      <c r="L303">
        <v>553428.21</v>
      </c>
      <c r="M303">
        <v>2016</v>
      </c>
      <c r="N303">
        <v>5</v>
      </c>
    </row>
    <row r="304" spans="1:14" x14ac:dyDescent="0.3">
      <c r="A304" s="1" t="s">
        <v>28</v>
      </c>
      <c r="B304" s="1" t="s">
        <v>135</v>
      </c>
      <c r="C304" s="1" t="s">
        <v>21</v>
      </c>
      <c r="D304" s="1" t="s">
        <v>17</v>
      </c>
      <c r="E304" s="1" t="s">
        <v>24</v>
      </c>
      <c r="F304" s="2">
        <v>41112</v>
      </c>
      <c r="G304">
        <v>3195</v>
      </c>
      <c r="H304">
        <v>154.06</v>
      </c>
      <c r="I304">
        <v>90.93</v>
      </c>
      <c r="J304">
        <v>492221.7</v>
      </c>
      <c r="K304">
        <v>290521.34999999998</v>
      </c>
      <c r="L304">
        <v>201700.35</v>
      </c>
      <c r="M304">
        <v>2012</v>
      </c>
      <c r="N304">
        <v>7</v>
      </c>
    </row>
    <row r="305" spans="1:14" x14ac:dyDescent="0.3">
      <c r="A305" s="1" t="s">
        <v>37</v>
      </c>
      <c r="B305" s="1" t="s">
        <v>63</v>
      </c>
      <c r="C305" s="1" t="s">
        <v>57</v>
      </c>
      <c r="D305" s="1" t="s">
        <v>17</v>
      </c>
      <c r="E305" s="1" t="s">
        <v>47</v>
      </c>
      <c r="F305" s="2">
        <v>41290</v>
      </c>
      <c r="G305">
        <v>3217</v>
      </c>
      <c r="H305">
        <v>81.73</v>
      </c>
      <c r="I305">
        <v>56.67</v>
      </c>
      <c r="J305">
        <v>262925.40999999997</v>
      </c>
      <c r="K305">
        <v>182307.39</v>
      </c>
      <c r="L305">
        <v>80618.02</v>
      </c>
      <c r="M305">
        <v>2013</v>
      </c>
      <c r="N305">
        <v>1</v>
      </c>
    </row>
    <row r="306" spans="1:14" x14ac:dyDescent="0.3">
      <c r="A306" s="1" t="s">
        <v>28</v>
      </c>
      <c r="B306" s="1" t="s">
        <v>70</v>
      </c>
      <c r="C306" s="1" t="s">
        <v>49</v>
      </c>
      <c r="D306" s="1" t="s">
        <v>17</v>
      </c>
      <c r="E306" s="1" t="s">
        <v>24</v>
      </c>
      <c r="F306" s="2">
        <v>41780</v>
      </c>
      <c r="G306">
        <v>3221</v>
      </c>
      <c r="H306">
        <v>651.21</v>
      </c>
      <c r="I306">
        <v>524.96</v>
      </c>
      <c r="J306">
        <v>2097547.41</v>
      </c>
      <c r="K306">
        <v>1690896.16</v>
      </c>
      <c r="L306">
        <v>406651.25</v>
      </c>
      <c r="M306">
        <v>2014</v>
      </c>
      <c r="N306">
        <v>5</v>
      </c>
    </row>
    <row r="307" spans="1:14" x14ac:dyDescent="0.3">
      <c r="A307" s="1" t="s">
        <v>32</v>
      </c>
      <c r="B307" s="1" t="s">
        <v>211</v>
      </c>
      <c r="C307" s="1" t="s">
        <v>16</v>
      </c>
      <c r="D307" s="1" t="s">
        <v>22</v>
      </c>
      <c r="E307" s="1" t="s">
        <v>31</v>
      </c>
      <c r="F307" s="2">
        <v>40844</v>
      </c>
      <c r="G307">
        <v>3226</v>
      </c>
      <c r="H307">
        <v>437.2</v>
      </c>
      <c r="I307">
        <v>263.33</v>
      </c>
      <c r="J307">
        <v>1410407.2</v>
      </c>
      <c r="K307">
        <v>849502.58</v>
      </c>
      <c r="L307">
        <v>560904.62</v>
      </c>
      <c r="M307">
        <v>2011</v>
      </c>
      <c r="N307">
        <v>10</v>
      </c>
    </row>
    <row r="308" spans="1:14" x14ac:dyDescent="0.3">
      <c r="A308" s="1" t="s">
        <v>39</v>
      </c>
      <c r="B308" s="1" t="s">
        <v>124</v>
      </c>
      <c r="C308" s="1" t="s">
        <v>27</v>
      </c>
      <c r="D308" s="1" t="s">
        <v>22</v>
      </c>
      <c r="E308" s="1" t="s">
        <v>47</v>
      </c>
      <c r="F308" s="2">
        <v>42884</v>
      </c>
      <c r="G308">
        <v>3227</v>
      </c>
      <c r="H308">
        <v>205.7</v>
      </c>
      <c r="I308">
        <v>117.11</v>
      </c>
      <c r="J308">
        <v>663793.9</v>
      </c>
      <c r="K308">
        <v>377913.97</v>
      </c>
      <c r="L308">
        <v>285879.93</v>
      </c>
      <c r="M308">
        <v>2017</v>
      </c>
      <c r="N308">
        <v>5</v>
      </c>
    </row>
    <row r="309" spans="1:14" x14ac:dyDescent="0.3">
      <c r="A309" s="1" t="s">
        <v>28</v>
      </c>
      <c r="B309" s="1" t="s">
        <v>134</v>
      </c>
      <c r="C309" s="1" t="s">
        <v>51</v>
      </c>
      <c r="D309" s="1" t="s">
        <v>17</v>
      </c>
      <c r="E309" s="1" t="s">
        <v>31</v>
      </c>
      <c r="F309" s="2">
        <v>41135</v>
      </c>
      <c r="G309">
        <v>3237</v>
      </c>
      <c r="H309">
        <v>47.45</v>
      </c>
      <c r="I309">
        <v>31.79</v>
      </c>
      <c r="J309">
        <v>153595.65</v>
      </c>
      <c r="K309">
        <v>102904.23</v>
      </c>
      <c r="L309">
        <v>50691.42</v>
      </c>
      <c r="M309">
        <v>2012</v>
      </c>
      <c r="N309">
        <v>8</v>
      </c>
    </row>
    <row r="310" spans="1:14" x14ac:dyDescent="0.3">
      <c r="A310" s="1" t="s">
        <v>39</v>
      </c>
      <c r="B310" s="1" t="s">
        <v>40</v>
      </c>
      <c r="C310" s="1" t="s">
        <v>42</v>
      </c>
      <c r="D310" s="1" t="s">
        <v>22</v>
      </c>
      <c r="E310" s="1" t="s">
        <v>31</v>
      </c>
      <c r="F310" s="2">
        <v>40619</v>
      </c>
      <c r="G310">
        <v>3241</v>
      </c>
      <c r="H310">
        <v>152.58000000000001</v>
      </c>
      <c r="I310">
        <v>97.44</v>
      </c>
      <c r="J310">
        <v>494511.78</v>
      </c>
      <c r="K310">
        <v>315803.03999999998</v>
      </c>
      <c r="L310">
        <v>178708.74</v>
      </c>
      <c r="M310">
        <v>2011</v>
      </c>
      <c r="N310">
        <v>3</v>
      </c>
    </row>
    <row r="311" spans="1:14" x14ac:dyDescent="0.3">
      <c r="A311" s="1" t="s">
        <v>37</v>
      </c>
      <c r="B311" s="1" t="s">
        <v>130</v>
      </c>
      <c r="C311" s="1" t="s">
        <v>60</v>
      </c>
      <c r="D311" s="1" t="s">
        <v>17</v>
      </c>
      <c r="E311" s="1" t="s">
        <v>47</v>
      </c>
      <c r="F311" s="2">
        <v>41477</v>
      </c>
      <c r="G311">
        <v>3245</v>
      </c>
      <c r="H311">
        <v>421.89</v>
      </c>
      <c r="I311">
        <v>364.69</v>
      </c>
      <c r="J311">
        <v>1369033.05</v>
      </c>
      <c r="K311">
        <v>1183419.05</v>
      </c>
      <c r="L311">
        <v>185614</v>
      </c>
      <c r="M311">
        <v>2013</v>
      </c>
      <c r="N311">
        <v>7</v>
      </c>
    </row>
    <row r="312" spans="1:14" x14ac:dyDescent="0.3">
      <c r="A312" s="1" t="s">
        <v>37</v>
      </c>
      <c r="B312" s="1" t="s">
        <v>162</v>
      </c>
      <c r="C312" s="1" t="s">
        <v>36</v>
      </c>
      <c r="D312" s="1" t="s">
        <v>17</v>
      </c>
      <c r="E312" s="1" t="s">
        <v>24</v>
      </c>
      <c r="F312" s="2">
        <v>41495</v>
      </c>
      <c r="G312">
        <v>3251</v>
      </c>
      <c r="H312">
        <v>109.28</v>
      </c>
      <c r="I312">
        <v>35.840000000000003</v>
      </c>
      <c r="J312">
        <v>355269.28</v>
      </c>
      <c r="K312">
        <v>116515.84</v>
      </c>
      <c r="L312">
        <v>238753.44</v>
      </c>
      <c r="M312">
        <v>2013</v>
      </c>
      <c r="N312">
        <v>8</v>
      </c>
    </row>
    <row r="313" spans="1:14" x14ac:dyDescent="0.3">
      <c r="A313" s="1" t="s">
        <v>32</v>
      </c>
      <c r="B313" s="1" t="s">
        <v>168</v>
      </c>
      <c r="C313" s="1" t="s">
        <v>23</v>
      </c>
      <c r="D313" s="1" t="s">
        <v>22</v>
      </c>
      <c r="E313" s="1" t="s">
        <v>18</v>
      </c>
      <c r="F313" s="2">
        <v>41769</v>
      </c>
      <c r="G313">
        <v>3273</v>
      </c>
      <c r="H313">
        <v>255.28</v>
      </c>
      <c r="I313">
        <v>159.41999999999999</v>
      </c>
      <c r="J313">
        <v>835531.44</v>
      </c>
      <c r="K313">
        <v>521781.66</v>
      </c>
      <c r="L313">
        <v>313749.78000000003</v>
      </c>
      <c r="M313">
        <v>2014</v>
      </c>
      <c r="N313">
        <v>5</v>
      </c>
    </row>
    <row r="314" spans="1:14" x14ac:dyDescent="0.3">
      <c r="A314" s="1" t="s">
        <v>37</v>
      </c>
      <c r="B314" s="1" t="s">
        <v>140</v>
      </c>
      <c r="C314" s="1" t="s">
        <v>27</v>
      </c>
      <c r="D314" s="1" t="s">
        <v>22</v>
      </c>
      <c r="E314" s="1" t="s">
        <v>18</v>
      </c>
      <c r="F314" s="2">
        <v>40728</v>
      </c>
      <c r="G314">
        <v>3274</v>
      </c>
      <c r="H314">
        <v>205.7</v>
      </c>
      <c r="I314">
        <v>117.11</v>
      </c>
      <c r="J314">
        <v>673461.8</v>
      </c>
      <c r="K314">
        <v>383418.14</v>
      </c>
      <c r="L314">
        <v>290043.65999999997</v>
      </c>
      <c r="M314">
        <v>2011</v>
      </c>
      <c r="N314">
        <v>7</v>
      </c>
    </row>
    <row r="315" spans="1:14" x14ac:dyDescent="0.3">
      <c r="A315" s="1" t="s">
        <v>28</v>
      </c>
      <c r="B315" s="1" t="s">
        <v>198</v>
      </c>
      <c r="C315" s="1" t="s">
        <v>60</v>
      </c>
      <c r="D315" s="1" t="s">
        <v>17</v>
      </c>
      <c r="E315" s="1" t="s">
        <v>18</v>
      </c>
      <c r="F315" s="2">
        <v>41726</v>
      </c>
      <c r="G315">
        <v>3275</v>
      </c>
      <c r="H315">
        <v>421.89</v>
      </c>
      <c r="I315">
        <v>364.69</v>
      </c>
      <c r="J315">
        <v>1381689.75</v>
      </c>
      <c r="K315">
        <v>1194359.75</v>
      </c>
      <c r="L315">
        <v>187330</v>
      </c>
      <c r="M315">
        <v>2014</v>
      </c>
      <c r="N315">
        <v>3</v>
      </c>
    </row>
    <row r="316" spans="1:14" x14ac:dyDescent="0.3">
      <c r="A316" s="1" t="s">
        <v>28</v>
      </c>
      <c r="B316" s="1" t="s">
        <v>129</v>
      </c>
      <c r="C316" s="1" t="s">
        <v>23</v>
      </c>
      <c r="D316" s="1" t="s">
        <v>17</v>
      </c>
      <c r="E316" s="1" t="s">
        <v>47</v>
      </c>
      <c r="F316" s="2">
        <v>40396</v>
      </c>
      <c r="G316">
        <v>3282</v>
      </c>
      <c r="H316">
        <v>255.28</v>
      </c>
      <c r="I316">
        <v>159.41999999999999</v>
      </c>
      <c r="J316">
        <v>837828.96</v>
      </c>
      <c r="K316">
        <v>523216.44</v>
      </c>
      <c r="L316">
        <v>314612.52</v>
      </c>
      <c r="M316">
        <v>2010</v>
      </c>
      <c r="N316">
        <v>8</v>
      </c>
    </row>
    <row r="317" spans="1:14" x14ac:dyDescent="0.3">
      <c r="A317" s="1" t="s">
        <v>28</v>
      </c>
      <c r="B317" s="1" t="s">
        <v>155</v>
      </c>
      <c r="C317" s="1" t="s">
        <v>16</v>
      </c>
      <c r="D317" s="1" t="s">
        <v>17</v>
      </c>
      <c r="E317" s="1" t="s">
        <v>47</v>
      </c>
      <c r="F317" s="2">
        <v>41193</v>
      </c>
      <c r="G317">
        <v>3284</v>
      </c>
      <c r="H317">
        <v>437.2</v>
      </c>
      <c r="I317">
        <v>263.33</v>
      </c>
      <c r="J317">
        <v>1435764.8</v>
      </c>
      <c r="K317">
        <v>864775.72</v>
      </c>
      <c r="L317">
        <v>570989.07999999996</v>
      </c>
      <c r="M317">
        <v>2012</v>
      </c>
      <c r="N317">
        <v>10</v>
      </c>
    </row>
    <row r="318" spans="1:14" x14ac:dyDescent="0.3">
      <c r="A318" s="1" t="s">
        <v>14</v>
      </c>
      <c r="B318" s="1" t="s">
        <v>111</v>
      </c>
      <c r="C318" s="1" t="s">
        <v>27</v>
      </c>
      <c r="D318" s="1" t="s">
        <v>17</v>
      </c>
      <c r="E318" s="1" t="s">
        <v>24</v>
      </c>
      <c r="F318" s="2">
        <v>42357</v>
      </c>
      <c r="G318">
        <v>3286</v>
      </c>
      <c r="H318">
        <v>205.7</v>
      </c>
      <c r="I318">
        <v>117.11</v>
      </c>
      <c r="J318">
        <v>675930.2</v>
      </c>
      <c r="K318">
        <v>384823.46</v>
      </c>
      <c r="L318">
        <v>291106.74</v>
      </c>
      <c r="M318">
        <v>2015</v>
      </c>
      <c r="N318">
        <v>12</v>
      </c>
    </row>
    <row r="319" spans="1:14" x14ac:dyDescent="0.3">
      <c r="A319" s="1" t="s">
        <v>37</v>
      </c>
      <c r="B319" s="1" t="s">
        <v>67</v>
      </c>
      <c r="C319" s="1" t="s">
        <v>21</v>
      </c>
      <c r="D319" s="1" t="s">
        <v>17</v>
      </c>
      <c r="E319" s="1" t="s">
        <v>18</v>
      </c>
      <c r="F319" s="2">
        <v>40608</v>
      </c>
      <c r="G319">
        <v>3294</v>
      </c>
      <c r="H319">
        <v>154.06</v>
      </c>
      <c r="I319">
        <v>90.93</v>
      </c>
      <c r="J319">
        <v>507473.64</v>
      </c>
      <c r="K319">
        <v>299523.42</v>
      </c>
      <c r="L319">
        <v>207950.22</v>
      </c>
      <c r="M319">
        <v>2011</v>
      </c>
      <c r="N319">
        <v>3</v>
      </c>
    </row>
    <row r="320" spans="1:14" x14ac:dyDescent="0.3">
      <c r="A320" s="1" t="s">
        <v>37</v>
      </c>
      <c r="B320" s="1" t="s">
        <v>63</v>
      </c>
      <c r="C320" s="1" t="s">
        <v>16</v>
      </c>
      <c r="D320" s="1" t="s">
        <v>17</v>
      </c>
      <c r="E320" s="1" t="s">
        <v>47</v>
      </c>
      <c r="F320" s="2">
        <v>42884</v>
      </c>
      <c r="G320">
        <v>3295</v>
      </c>
      <c r="H320">
        <v>437.2</v>
      </c>
      <c r="I320">
        <v>263.33</v>
      </c>
      <c r="J320">
        <v>1440574</v>
      </c>
      <c r="K320">
        <v>867672.35</v>
      </c>
      <c r="L320">
        <v>572901.65</v>
      </c>
      <c r="M320">
        <v>2017</v>
      </c>
      <c r="N320">
        <v>5</v>
      </c>
    </row>
    <row r="321" spans="1:14" x14ac:dyDescent="0.3">
      <c r="A321" s="1" t="s">
        <v>28</v>
      </c>
      <c r="B321" s="1" t="s">
        <v>91</v>
      </c>
      <c r="C321" s="1" t="s">
        <v>49</v>
      </c>
      <c r="D321" s="1" t="s">
        <v>17</v>
      </c>
      <c r="E321" s="1" t="s">
        <v>18</v>
      </c>
      <c r="F321" s="2">
        <v>41616</v>
      </c>
      <c r="G321">
        <v>3309</v>
      </c>
      <c r="H321">
        <v>651.21</v>
      </c>
      <c r="I321">
        <v>524.96</v>
      </c>
      <c r="J321">
        <v>2154853.89</v>
      </c>
      <c r="K321">
        <v>1737092.64</v>
      </c>
      <c r="L321">
        <v>417761.25</v>
      </c>
      <c r="M321">
        <v>2013</v>
      </c>
      <c r="N321">
        <v>12</v>
      </c>
    </row>
    <row r="322" spans="1:14" x14ac:dyDescent="0.3">
      <c r="A322" s="1" t="s">
        <v>25</v>
      </c>
      <c r="B322" s="1" t="s">
        <v>26</v>
      </c>
      <c r="C322" s="1" t="s">
        <v>27</v>
      </c>
      <c r="D322" s="1" t="s">
        <v>17</v>
      </c>
      <c r="E322" s="1" t="s">
        <v>24</v>
      </c>
      <c r="F322" s="2">
        <v>40278</v>
      </c>
      <c r="G322">
        <v>3322</v>
      </c>
      <c r="H322">
        <v>205.7</v>
      </c>
      <c r="I322">
        <v>117.11</v>
      </c>
      <c r="J322">
        <v>683335.4</v>
      </c>
      <c r="K322">
        <v>389039.42</v>
      </c>
      <c r="L322">
        <v>294295.98</v>
      </c>
      <c r="M322">
        <v>2010</v>
      </c>
      <c r="N322">
        <v>4</v>
      </c>
    </row>
    <row r="323" spans="1:14" x14ac:dyDescent="0.3">
      <c r="A323" s="1" t="s">
        <v>37</v>
      </c>
      <c r="B323" s="1" t="s">
        <v>140</v>
      </c>
      <c r="C323" s="1" t="s">
        <v>60</v>
      </c>
      <c r="D323" s="1" t="s">
        <v>17</v>
      </c>
      <c r="E323" s="1" t="s">
        <v>47</v>
      </c>
      <c r="F323" s="2">
        <v>42084</v>
      </c>
      <c r="G323">
        <v>3346</v>
      </c>
      <c r="H323">
        <v>421.89</v>
      </c>
      <c r="I323">
        <v>364.69</v>
      </c>
      <c r="J323">
        <v>1411643.94</v>
      </c>
      <c r="K323">
        <v>1220252.74</v>
      </c>
      <c r="L323">
        <v>191391.2</v>
      </c>
      <c r="M323">
        <v>2015</v>
      </c>
      <c r="N323">
        <v>3</v>
      </c>
    </row>
    <row r="324" spans="1:14" x14ac:dyDescent="0.3">
      <c r="A324" s="1" t="s">
        <v>14</v>
      </c>
      <c r="B324" s="1" t="s">
        <v>120</v>
      </c>
      <c r="C324" s="1" t="s">
        <v>36</v>
      </c>
      <c r="D324" s="1" t="s">
        <v>17</v>
      </c>
      <c r="E324" s="1" t="s">
        <v>18</v>
      </c>
      <c r="F324" s="2">
        <v>40862</v>
      </c>
      <c r="G324">
        <v>3374</v>
      </c>
      <c r="H324">
        <v>109.28</v>
      </c>
      <c r="I324">
        <v>35.840000000000003</v>
      </c>
      <c r="J324">
        <v>368710.72</v>
      </c>
      <c r="K324">
        <v>120924.16</v>
      </c>
      <c r="L324">
        <v>247786.56</v>
      </c>
      <c r="M324">
        <v>2011</v>
      </c>
      <c r="N324">
        <v>11</v>
      </c>
    </row>
    <row r="325" spans="1:14" x14ac:dyDescent="0.3">
      <c r="A325" s="1" t="s">
        <v>28</v>
      </c>
      <c r="B325" s="1" t="s">
        <v>135</v>
      </c>
      <c r="C325" s="1" t="s">
        <v>23</v>
      </c>
      <c r="D325" s="1" t="s">
        <v>17</v>
      </c>
      <c r="E325" s="1" t="s">
        <v>18</v>
      </c>
      <c r="F325" s="2">
        <v>41872</v>
      </c>
      <c r="G325">
        <v>3395</v>
      </c>
      <c r="H325">
        <v>255.28</v>
      </c>
      <c r="I325">
        <v>159.41999999999999</v>
      </c>
      <c r="J325">
        <v>866675.6</v>
      </c>
      <c r="K325">
        <v>541230.9</v>
      </c>
      <c r="L325">
        <v>325444.7</v>
      </c>
      <c r="M325">
        <v>2014</v>
      </c>
      <c r="N325">
        <v>8</v>
      </c>
    </row>
    <row r="326" spans="1:14" x14ac:dyDescent="0.3">
      <c r="A326" s="1" t="s">
        <v>39</v>
      </c>
      <c r="B326" s="1" t="s">
        <v>154</v>
      </c>
      <c r="C326" s="1" t="s">
        <v>27</v>
      </c>
      <c r="D326" s="1" t="s">
        <v>17</v>
      </c>
      <c r="E326" s="1" t="s">
        <v>24</v>
      </c>
      <c r="F326" s="2">
        <v>40490</v>
      </c>
      <c r="G326">
        <v>3404</v>
      </c>
      <c r="H326">
        <v>205.7</v>
      </c>
      <c r="I326">
        <v>117.11</v>
      </c>
      <c r="J326">
        <v>700202.8</v>
      </c>
      <c r="K326">
        <v>398642.44</v>
      </c>
      <c r="L326">
        <v>301560.36</v>
      </c>
      <c r="M326">
        <v>2010</v>
      </c>
      <c r="N326">
        <v>11</v>
      </c>
    </row>
    <row r="327" spans="1:14" x14ac:dyDescent="0.3">
      <c r="A327" s="1" t="s">
        <v>28</v>
      </c>
      <c r="B327" s="1" t="s">
        <v>77</v>
      </c>
      <c r="C327" s="1" t="s">
        <v>21</v>
      </c>
      <c r="D327" s="1" t="s">
        <v>22</v>
      </c>
      <c r="E327" s="1" t="s">
        <v>18</v>
      </c>
      <c r="F327" s="2">
        <v>40499</v>
      </c>
      <c r="G327">
        <v>3410</v>
      </c>
      <c r="H327">
        <v>154.06</v>
      </c>
      <c r="I327">
        <v>90.93</v>
      </c>
      <c r="J327">
        <v>525344.6</v>
      </c>
      <c r="K327">
        <v>310071.3</v>
      </c>
      <c r="L327">
        <v>215273.3</v>
      </c>
      <c r="M327">
        <v>2010</v>
      </c>
      <c r="N327">
        <v>11</v>
      </c>
    </row>
    <row r="328" spans="1:14" x14ac:dyDescent="0.3">
      <c r="A328" s="1" t="s">
        <v>28</v>
      </c>
      <c r="B328" s="1" t="s">
        <v>70</v>
      </c>
      <c r="C328" s="1" t="s">
        <v>21</v>
      </c>
      <c r="D328" s="1" t="s">
        <v>22</v>
      </c>
      <c r="E328" s="1" t="s">
        <v>24</v>
      </c>
      <c r="F328" s="2">
        <v>40248</v>
      </c>
      <c r="G328">
        <v>3434</v>
      </c>
      <c r="H328">
        <v>154.06</v>
      </c>
      <c r="I328">
        <v>90.93</v>
      </c>
      <c r="J328">
        <v>529042.04</v>
      </c>
      <c r="K328">
        <v>312253.62</v>
      </c>
      <c r="L328">
        <v>216788.42</v>
      </c>
      <c r="M328">
        <v>2010</v>
      </c>
      <c r="N328">
        <v>3</v>
      </c>
    </row>
    <row r="329" spans="1:14" x14ac:dyDescent="0.3">
      <c r="A329" s="1" t="s">
        <v>14</v>
      </c>
      <c r="B329" s="1" t="s">
        <v>111</v>
      </c>
      <c r="C329" s="1" t="s">
        <v>36</v>
      </c>
      <c r="D329" s="1" t="s">
        <v>22</v>
      </c>
      <c r="E329" s="1" t="s">
        <v>24</v>
      </c>
      <c r="F329" s="2">
        <v>42709</v>
      </c>
      <c r="G329">
        <v>3440</v>
      </c>
      <c r="H329">
        <v>109.28</v>
      </c>
      <c r="I329">
        <v>35.840000000000003</v>
      </c>
      <c r="J329">
        <v>375923.20000000001</v>
      </c>
      <c r="K329">
        <v>123289.60000000001</v>
      </c>
      <c r="L329">
        <v>252633.60000000001</v>
      </c>
      <c r="M329">
        <v>2016</v>
      </c>
      <c r="N329">
        <v>12</v>
      </c>
    </row>
    <row r="330" spans="1:14" x14ac:dyDescent="0.3">
      <c r="A330" s="1" t="s">
        <v>25</v>
      </c>
      <c r="B330" s="1" t="s">
        <v>121</v>
      </c>
      <c r="C330" s="1" t="s">
        <v>42</v>
      </c>
      <c r="D330" s="1" t="s">
        <v>22</v>
      </c>
      <c r="E330" s="1" t="s">
        <v>31</v>
      </c>
      <c r="F330" s="2">
        <v>41486</v>
      </c>
      <c r="G330">
        <v>3465</v>
      </c>
      <c r="H330">
        <v>152.58000000000001</v>
      </c>
      <c r="I330">
        <v>97.44</v>
      </c>
      <c r="J330">
        <v>528689.69999999995</v>
      </c>
      <c r="K330">
        <v>337629.6</v>
      </c>
      <c r="L330">
        <v>191060.1</v>
      </c>
      <c r="M330">
        <v>2013</v>
      </c>
      <c r="N330">
        <v>7</v>
      </c>
    </row>
    <row r="331" spans="1:14" x14ac:dyDescent="0.3">
      <c r="A331" s="1" t="s">
        <v>32</v>
      </c>
      <c r="B331" s="1" t="s">
        <v>55</v>
      </c>
      <c r="C331" s="1" t="s">
        <v>21</v>
      </c>
      <c r="D331" s="1" t="s">
        <v>22</v>
      </c>
      <c r="E331" s="1" t="s">
        <v>31</v>
      </c>
      <c r="F331" s="2">
        <v>41146</v>
      </c>
      <c r="G331">
        <v>3473</v>
      </c>
      <c r="H331">
        <v>154.06</v>
      </c>
      <c r="I331">
        <v>90.93</v>
      </c>
      <c r="J331">
        <v>535050.38</v>
      </c>
      <c r="K331">
        <v>315799.89</v>
      </c>
      <c r="L331">
        <v>219250.49</v>
      </c>
      <c r="M331">
        <v>2012</v>
      </c>
      <c r="N331">
        <v>8</v>
      </c>
    </row>
    <row r="332" spans="1:14" x14ac:dyDescent="0.3">
      <c r="A332" s="1" t="s">
        <v>32</v>
      </c>
      <c r="B332" s="1" t="s">
        <v>146</v>
      </c>
      <c r="C332" s="1" t="s">
        <v>21</v>
      </c>
      <c r="D332" s="1" t="s">
        <v>17</v>
      </c>
      <c r="E332" s="1" t="s">
        <v>18</v>
      </c>
      <c r="F332" s="2">
        <v>40402</v>
      </c>
      <c r="G332">
        <v>3475</v>
      </c>
      <c r="H332">
        <v>154.06</v>
      </c>
      <c r="I332">
        <v>90.93</v>
      </c>
      <c r="J332">
        <v>535358.5</v>
      </c>
      <c r="K332">
        <v>315981.75</v>
      </c>
      <c r="L332">
        <v>219376.75</v>
      </c>
      <c r="M332">
        <v>2010</v>
      </c>
      <c r="N332">
        <v>8</v>
      </c>
    </row>
    <row r="333" spans="1:14" x14ac:dyDescent="0.3">
      <c r="A333" s="1" t="s">
        <v>28</v>
      </c>
      <c r="B333" s="1" t="s">
        <v>103</v>
      </c>
      <c r="C333" s="1" t="s">
        <v>60</v>
      </c>
      <c r="D333" s="1" t="s">
        <v>17</v>
      </c>
      <c r="E333" s="1" t="s">
        <v>24</v>
      </c>
      <c r="F333" s="2">
        <v>42785</v>
      </c>
      <c r="G333">
        <v>3488</v>
      </c>
      <c r="H333">
        <v>421.89</v>
      </c>
      <c r="I333">
        <v>364.69</v>
      </c>
      <c r="J333">
        <v>1471552.32</v>
      </c>
      <c r="K333">
        <v>1272038.72</v>
      </c>
      <c r="L333">
        <v>199513.60000000001</v>
      </c>
      <c r="M333">
        <v>2017</v>
      </c>
      <c r="N333">
        <v>2</v>
      </c>
    </row>
    <row r="334" spans="1:14" x14ac:dyDescent="0.3">
      <c r="A334" s="1" t="s">
        <v>37</v>
      </c>
      <c r="B334" s="1" t="s">
        <v>86</v>
      </c>
      <c r="C334" s="1" t="s">
        <v>57</v>
      </c>
      <c r="D334" s="1" t="s">
        <v>17</v>
      </c>
      <c r="E334" s="1" t="s">
        <v>18</v>
      </c>
      <c r="F334" s="2">
        <v>40378</v>
      </c>
      <c r="G334">
        <v>3494</v>
      </c>
      <c r="H334">
        <v>81.73</v>
      </c>
      <c r="I334">
        <v>56.67</v>
      </c>
      <c r="J334">
        <v>285564.62</v>
      </c>
      <c r="K334">
        <v>198004.98</v>
      </c>
      <c r="L334">
        <v>87559.64</v>
      </c>
      <c r="M334">
        <v>2010</v>
      </c>
      <c r="N334">
        <v>7</v>
      </c>
    </row>
    <row r="335" spans="1:14" x14ac:dyDescent="0.3">
      <c r="A335" s="1" t="s">
        <v>39</v>
      </c>
      <c r="B335" s="1" t="s">
        <v>109</v>
      </c>
      <c r="C335" s="1" t="s">
        <v>60</v>
      </c>
      <c r="D335" s="1" t="s">
        <v>17</v>
      </c>
      <c r="E335" s="1" t="s">
        <v>24</v>
      </c>
      <c r="F335" s="2">
        <v>41849</v>
      </c>
      <c r="G335">
        <v>3499</v>
      </c>
      <c r="H335">
        <v>421.89</v>
      </c>
      <c r="I335">
        <v>364.69</v>
      </c>
      <c r="J335">
        <v>1476193.11</v>
      </c>
      <c r="K335">
        <v>1276050.31</v>
      </c>
      <c r="L335">
        <v>200142.8</v>
      </c>
      <c r="M335">
        <v>2014</v>
      </c>
      <c r="N335">
        <v>7</v>
      </c>
    </row>
    <row r="336" spans="1:14" x14ac:dyDescent="0.3">
      <c r="A336" s="1" t="s">
        <v>32</v>
      </c>
      <c r="B336" s="1" t="s">
        <v>138</v>
      </c>
      <c r="C336" s="1" t="s">
        <v>21</v>
      </c>
      <c r="D336" s="1" t="s">
        <v>22</v>
      </c>
      <c r="E336" s="1" t="s">
        <v>47</v>
      </c>
      <c r="F336" s="2">
        <v>42086</v>
      </c>
      <c r="G336">
        <v>3500</v>
      </c>
      <c r="H336">
        <v>154.06</v>
      </c>
      <c r="I336">
        <v>90.93</v>
      </c>
      <c r="J336">
        <v>539210</v>
      </c>
      <c r="K336">
        <v>318255</v>
      </c>
      <c r="L336">
        <v>220955</v>
      </c>
      <c r="M336">
        <v>2015</v>
      </c>
      <c r="N336">
        <v>3</v>
      </c>
    </row>
    <row r="337" spans="1:14" x14ac:dyDescent="0.3">
      <c r="A337" s="1" t="s">
        <v>25</v>
      </c>
      <c r="B337" s="1" t="s">
        <v>123</v>
      </c>
      <c r="C337" s="1" t="s">
        <v>49</v>
      </c>
      <c r="D337" s="1" t="s">
        <v>17</v>
      </c>
      <c r="E337" s="1" t="s">
        <v>24</v>
      </c>
      <c r="F337" s="2">
        <v>42577</v>
      </c>
      <c r="G337">
        <v>3509</v>
      </c>
      <c r="H337">
        <v>651.21</v>
      </c>
      <c r="I337">
        <v>524.96</v>
      </c>
      <c r="J337">
        <v>2285095.89</v>
      </c>
      <c r="K337">
        <v>1842084.64</v>
      </c>
      <c r="L337">
        <v>443011.25</v>
      </c>
      <c r="M337">
        <v>2016</v>
      </c>
      <c r="N337">
        <v>7</v>
      </c>
    </row>
    <row r="338" spans="1:14" x14ac:dyDescent="0.3">
      <c r="A338" s="1" t="s">
        <v>28</v>
      </c>
      <c r="B338" s="1" t="s">
        <v>221</v>
      </c>
      <c r="C338" s="1" t="s">
        <v>30</v>
      </c>
      <c r="D338" s="1" t="s">
        <v>22</v>
      </c>
      <c r="E338" s="1" t="s">
        <v>47</v>
      </c>
      <c r="F338" s="2">
        <v>42150</v>
      </c>
      <c r="G338">
        <v>3524</v>
      </c>
      <c r="H338">
        <v>9.33</v>
      </c>
      <c r="I338">
        <v>6.92</v>
      </c>
      <c r="J338">
        <v>32878.92</v>
      </c>
      <c r="K338">
        <v>24386.080000000002</v>
      </c>
      <c r="L338">
        <v>8492.84</v>
      </c>
      <c r="M338">
        <v>2015</v>
      </c>
      <c r="N338">
        <v>5</v>
      </c>
    </row>
    <row r="339" spans="1:14" x14ac:dyDescent="0.3">
      <c r="A339" s="1" t="s">
        <v>32</v>
      </c>
      <c r="B339" s="1" t="s">
        <v>85</v>
      </c>
      <c r="C339" s="1" t="s">
        <v>27</v>
      </c>
      <c r="D339" s="1" t="s">
        <v>17</v>
      </c>
      <c r="E339" s="1" t="s">
        <v>24</v>
      </c>
      <c r="F339" s="2">
        <v>41739</v>
      </c>
      <c r="G339">
        <v>3528</v>
      </c>
      <c r="H339">
        <v>205.7</v>
      </c>
      <c r="I339">
        <v>117.11</v>
      </c>
      <c r="J339">
        <v>725709.6</v>
      </c>
      <c r="K339">
        <v>413164.08</v>
      </c>
      <c r="L339">
        <v>312545.52</v>
      </c>
      <c r="M339">
        <v>2014</v>
      </c>
      <c r="N339">
        <v>4</v>
      </c>
    </row>
    <row r="340" spans="1:14" x14ac:dyDescent="0.3">
      <c r="A340" s="1" t="s">
        <v>25</v>
      </c>
      <c r="B340" s="1" t="s">
        <v>26</v>
      </c>
      <c r="C340" s="1" t="s">
        <v>16</v>
      </c>
      <c r="D340" s="1" t="s">
        <v>17</v>
      </c>
      <c r="E340" s="1" t="s">
        <v>31</v>
      </c>
      <c r="F340" s="2">
        <v>42694</v>
      </c>
      <c r="G340">
        <v>3530</v>
      </c>
      <c r="H340">
        <v>437.2</v>
      </c>
      <c r="I340">
        <v>263.33</v>
      </c>
      <c r="J340">
        <v>1543316</v>
      </c>
      <c r="K340">
        <v>929554.9</v>
      </c>
      <c r="L340">
        <v>613761.1</v>
      </c>
      <c r="M340">
        <v>2016</v>
      </c>
      <c r="N340">
        <v>11</v>
      </c>
    </row>
    <row r="341" spans="1:14" x14ac:dyDescent="0.3">
      <c r="A341" s="1" t="s">
        <v>25</v>
      </c>
      <c r="B341" s="1" t="s">
        <v>81</v>
      </c>
      <c r="C341" s="1" t="s">
        <v>16</v>
      </c>
      <c r="D341" s="1" t="s">
        <v>17</v>
      </c>
      <c r="E341" s="1" t="s">
        <v>18</v>
      </c>
      <c r="F341" s="2">
        <v>42003</v>
      </c>
      <c r="G341">
        <v>3534</v>
      </c>
      <c r="H341">
        <v>437.2</v>
      </c>
      <c r="I341">
        <v>263.33</v>
      </c>
      <c r="J341">
        <v>1545064.8</v>
      </c>
      <c r="K341">
        <v>930608.22</v>
      </c>
      <c r="L341">
        <v>614456.57999999996</v>
      </c>
      <c r="M341">
        <v>2014</v>
      </c>
      <c r="N341">
        <v>12</v>
      </c>
    </row>
    <row r="342" spans="1:14" x14ac:dyDescent="0.3">
      <c r="A342" s="1" t="s">
        <v>25</v>
      </c>
      <c r="B342" s="1" t="s">
        <v>125</v>
      </c>
      <c r="C342" s="1" t="s">
        <v>49</v>
      </c>
      <c r="D342" s="1" t="s">
        <v>17</v>
      </c>
      <c r="E342" s="1" t="s">
        <v>47</v>
      </c>
      <c r="F342" s="2">
        <v>42633</v>
      </c>
      <c r="G342">
        <v>3536</v>
      </c>
      <c r="H342">
        <v>651.21</v>
      </c>
      <c r="I342">
        <v>524.96</v>
      </c>
      <c r="J342">
        <v>2302678.56</v>
      </c>
      <c r="K342">
        <v>1856258.56</v>
      </c>
      <c r="L342">
        <v>446420</v>
      </c>
      <c r="M342">
        <v>2016</v>
      </c>
      <c r="N342">
        <v>9</v>
      </c>
    </row>
    <row r="343" spans="1:14" x14ac:dyDescent="0.3">
      <c r="A343" s="1" t="s">
        <v>25</v>
      </c>
      <c r="B343" s="1" t="s">
        <v>121</v>
      </c>
      <c r="C343" s="1" t="s">
        <v>49</v>
      </c>
      <c r="D343" s="1" t="s">
        <v>17</v>
      </c>
      <c r="E343" s="1" t="s">
        <v>24</v>
      </c>
      <c r="F343" s="2">
        <v>42305</v>
      </c>
      <c r="G343">
        <v>3570</v>
      </c>
      <c r="H343">
        <v>651.21</v>
      </c>
      <c r="I343">
        <v>524.96</v>
      </c>
      <c r="J343">
        <v>2324819.7000000002</v>
      </c>
      <c r="K343">
        <v>1874107.2</v>
      </c>
      <c r="L343">
        <v>450712.5</v>
      </c>
      <c r="M343">
        <v>2015</v>
      </c>
      <c r="N343">
        <v>10</v>
      </c>
    </row>
    <row r="344" spans="1:14" x14ac:dyDescent="0.3">
      <c r="A344" s="1" t="s">
        <v>32</v>
      </c>
      <c r="B344" s="1" t="s">
        <v>171</v>
      </c>
      <c r="C344" s="1" t="s">
        <v>60</v>
      </c>
      <c r="D344" s="1" t="s">
        <v>22</v>
      </c>
      <c r="E344" s="1" t="s">
        <v>24</v>
      </c>
      <c r="F344" s="2">
        <v>41265</v>
      </c>
      <c r="G344">
        <v>3585</v>
      </c>
      <c r="H344">
        <v>421.89</v>
      </c>
      <c r="I344">
        <v>364.69</v>
      </c>
      <c r="J344">
        <v>1512475.65</v>
      </c>
      <c r="K344">
        <v>1307413.6499999999</v>
      </c>
      <c r="L344">
        <v>205062</v>
      </c>
      <c r="M344">
        <v>2012</v>
      </c>
      <c r="N344">
        <v>12</v>
      </c>
    </row>
    <row r="345" spans="1:14" x14ac:dyDescent="0.3">
      <c r="A345" s="1" t="s">
        <v>32</v>
      </c>
      <c r="B345" s="1" t="s">
        <v>165</v>
      </c>
      <c r="C345" s="1" t="s">
        <v>16</v>
      </c>
      <c r="D345" s="1" t="s">
        <v>22</v>
      </c>
      <c r="E345" s="1" t="s">
        <v>47</v>
      </c>
      <c r="F345" s="2">
        <v>41747</v>
      </c>
      <c r="G345">
        <v>3596</v>
      </c>
      <c r="H345">
        <v>437.2</v>
      </c>
      <c r="I345">
        <v>263.33</v>
      </c>
      <c r="J345">
        <v>1572171.2</v>
      </c>
      <c r="K345">
        <v>946934.68</v>
      </c>
      <c r="L345">
        <v>625236.52</v>
      </c>
      <c r="M345">
        <v>2014</v>
      </c>
      <c r="N345">
        <v>4</v>
      </c>
    </row>
    <row r="346" spans="1:14" x14ac:dyDescent="0.3">
      <c r="A346" s="1" t="s">
        <v>25</v>
      </c>
      <c r="B346" s="1" t="s">
        <v>107</v>
      </c>
      <c r="C346" s="1" t="s">
        <v>27</v>
      </c>
      <c r="D346" s="1" t="s">
        <v>17</v>
      </c>
      <c r="E346" s="1" t="s">
        <v>18</v>
      </c>
      <c r="F346" s="2">
        <v>40470</v>
      </c>
      <c r="G346">
        <v>3601</v>
      </c>
      <c r="H346">
        <v>205.7</v>
      </c>
      <c r="I346">
        <v>117.11</v>
      </c>
      <c r="J346">
        <v>740725.7</v>
      </c>
      <c r="K346">
        <v>421713.11</v>
      </c>
      <c r="L346">
        <v>319012.59000000003</v>
      </c>
      <c r="M346">
        <v>2010</v>
      </c>
      <c r="N346">
        <v>10</v>
      </c>
    </row>
    <row r="347" spans="1:14" x14ac:dyDescent="0.3">
      <c r="A347" s="1" t="s">
        <v>14</v>
      </c>
      <c r="B347" s="1" t="s">
        <v>145</v>
      </c>
      <c r="C347" s="1" t="s">
        <v>57</v>
      </c>
      <c r="D347" s="1" t="s">
        <v>22</v>
      </c>
      <c r="E347" s="1" t="s">
        <v>24</v>
      </c>
      <c r="F347" s="2">
        <v>41856</v>
      </c>
      <c r="G347">
        <v>3621</v>
      </c>
      <c r="H347">
        <v>81.73</v>
      </c>
      <c r="I347">
        <v>56.67</v>
      </c>
      <c r="J347">
        <v>295944.33</v>
      </c>
      <c r="K347">
        <v>205202.07</v>
      </c>
      <c r="L347">
        <v>90742.26</v>
      </c>
      <c r="M347">
        <v>2014</v>
      </c>
      <c r="N347">
        <v>8</v>
      </c>
    </row>
    <row r="348" spans="1:14" x14ac:dyDescent="0.3">
      <c r="A348" s="1" t="s">
        <v>32</v>
      </c>
      <c r="B348" s="1" t="s">
        <v>89</v>
      </c>
      <c r="C348" s="1" t="s">
        <v>49</v>
      </c>
      <c r="D348" s="1" t="s">
        <v>17</v>
      </c>
      <c r="E348" s="1" t="s">
        <v>24</v>
      </c>
      <c r="F348" s="2">
        <v>41280</v>
      </c>
      <c r="G348">
        <v>3636</v>
      </c>
      <c r="H348">
        <v>651.21</v>
      </c>
      <c r="I348">
        <v>524.96</v>
      </c>
      <c r="J348">
        <v>2367799.56</v>
      </c>
      <c r="K348">
        <v>1908754.56</v>
      </c>
      <c r="L348">
        <v>459045</v>
      </c>
      <c r="M348">
        <v>2013</v>
      </c>
      <c r="N348">
        <v>1</v>
      </c>
    </row>
    <row r="349" spans="1:14" x14ac:dyDescent="0.3">
      <c r="A349" s="1" t="s">
        <v>37</v>
      </c>
      <c r="B349" s="1" t="s">
        <v>105</v>
      </c>
      <c r="C349" s="1" t="s">
        <v>44</v>
      </c>
      <c r="D349" s="1" t="s">
        <v>17</v>
      </c>
      <c r="E349" s="1" t="s">
        <v>47</v>
      </c>
      <c r="F349" s="2">
        <v>41307</v>
      </c>
      <c r="G349">
        <v>3642</v>
      </c>
      <c r="H349">
        <v>668.27</v>
      </c>
      <c r="I349">
        <v>502.54</v>
      </c>
      <c r="J349">
        <v>2433839.34</v>
      </c>
      <c r="K349">
        <v>1830250.68</v>
      </c>
      <c r="L349">
        <v>603588.66</v>
      </c>
      <c r="M349">
        <v>2013</v>
      </c>
      <c r="N349">
        <v>2</v>
      </c>
    </row>
    <row r="350" spans="1:14" x14ac:dyDescent="0.3">
      <c r="A350" s="1" t="s">
        <v>32</v>
      </c>
      <c r="B350" s="1" t="s">
        <v>144</v>
      </c>
      <c r="C350" s="1" t="s">
        <v>57</v>
      </c>
      <c r="D350" s="1" t="s">
        <v>22</v>
      </c>
      <c r="E350" s="1" t="s">
        <v>24</v>
      </c>
      <c r="F350" s="2">
        <v>41361</v>
      </c>
      <c r="G350">
        <v>3653</v>
      </c>
      <c r="H350">
        <v>81.73</v>
      </c>
      <c r="I350">
        <v>56.67</v>
      </c>
      <c r="J350">
        <v>298559.69</v>
      </c>
      <c r="K350">
        <v>207015.51</v>
      </c>
      <c r="L350">
        <v>91544.18</v>
      </c>
      <c r="M350">
        <v>2013</v>
      </c>
      <c r="N350">
        <v>3</v>
      </c>
    </row>
    <row r="351" spans="1:14" x14ac:dyDescent="0.3">
      <c r="A351" s="1" t="s">
        <v>32</v>
      </c>
      <c r="B351" s="1" t="s">
        <v>116</v>
      </c>
      <c r="C351" s="1" t="s">
        <v>16</v>
      </c>
      <c r="D351" s="1" t="s">
        <v>17</v>
      </c>
      <c r="E351" s="1" t="s">
        <v>47</v>
      </c>
      <c r="F351" s="2">
        <v>42115</v>
      </c>
      <c r="G351">
        <v>3667</v>
      </c>
      <c r="H351">
        <v>437.2</v>
      </c>
      <c r="I351">
        <v>263.33</v>
      </c>
      <c r="J351">
        <v>1603212.4</v>
      </c>
      <c r="K351">
        <v>965631.11</v>
      </c>
      <c r="L351">
        <v>637581.29</v>
      </c>
      <c r="M351">
        <v>2015</v>
      </c>
      <c r="N351">
        <v>4</v>
      </c>
    </row>
    <row r="352" spans="1:14" x14ac:dyDescent="0.3">
      <c r="A352" s="1" t="s">
        <v>14</v>
      </c>
      <c r="B352" s="1" t="s">
        <v>71</v>
      </c>
      <c r="C352" s="1" t="s">
        <v>51</v>
      </c>
      <c r="D352" s="1" t="s">
        <v>22</v>
      </c>
      <c r="E352" s="1" t="s">
        <v>24</v>
      </c>
      <c r="F352" s="2">
        <v>40665</v>
      </c>
      <c r="G352">
        <v>3693</v>
      </c>
      <c r="H352">
        <v>47.45</v>
      </c>
      <c r="I352">
        <v>31.79</v>
      </c>
      <c r="J352">
        <v>175232.85</v>
      </c>
      <c r="K352">
        <v>117400.47</v>
      </c>
      <c r="L352">
        <v>57832.38</v>
      </c>
      <c r="M352">
        <v>2011</v>
      </c>
      <c r="N352">
        <v>5</v>
      </c>
    </row>
    <row r="353" spans="1:14" x14ac:dyDescent="0.3">
      <c r="A353" s="1" t="s">
        <v>39</v>
      </c>
      <c r="B353" s="1" t="s">
        <v>124</v>
      </c>
      <c r="C353" s="1" t="s">
        <v>51</v>
      </c>
      <c r="D353" s="1" t="s">
        <v>17</v>
      </c>
      <c r="E353" s="1" t="s">
        <v>18</v>
      </c>
      <c r="F353" s="2">
        <v>42219</v>
      </c>
      <c r="G353">
        <v>3729</v>
      </c>
      <c r="H353">
        <v>47.45</v>
      </c>
      <c r="I353">
        <v>31.79</v>
      </c>
      <c r="J353">
        <v>176941.05</v>
      </c>
      <c r="K353">
        <v>118544.91</v>
      </c>
      <c r="L353">
        <v>58396.14</v>
      </c>
      <c r="M353">
        <v>2015</v>
      </c>
      <c r="N353">
        <v>8</v>
      </c>
    </row>
    <row r="354" spans="1:14" x14ac:dyDescent="0.3">
      <c r="A354" s="1" t="s">
        <v>32</v>
      </c>
      <c r="B354" s="1" t="s">
        <v>213</v>
      </c>
      <c r="C354" s="1" t="s">
        <v>23</v>
      </c>
      <c r="D354" s="1" t="s">
        <v>22</v>
      </c>
      <c r="E354" s="1" t="s">
        <v>47</v>
      </c>
      <c r="F354" s="2">
        <v>40742</v>
      </c>
      <c r="G354">
        <v>3747</v>
      </c>
      <c r="H354">
        <v>255.28</v>
      </c>
      <c r="I354">
        <v>159.41999999999999</v>
      </c>
      <c r="J354">
        <v>956534.16</v>
      </c>
      <c r="K354">
        <v>597346.74</v>
      </c>
      <c r="L354">
        <v>359187.42</v>
      </c>
      <c r="M354">
        <v>2011</v>
      </c>
      <c r="N354">
        <v>7</v>
      </c>
    </row>
    <row r="355" spans="1:14" x14ac:dyDescent="0.3">
      <c r="A355" s="1" t="s">
        <v>28</v>
      </c>
      <c r="B355" s="1" t="s">
        <v>176</v>
      </c>
      <c r="C355" s="1" t="s">
        <v>57</v>
      </c>
      <c r="D355" s="1" t="s">
        <v>22</v>
      </c>
      <c r="E355" s="1" t="s">
        <v>24</v>
      </c>
      <c r="F355" s="2">
        <v>40560</v>
      </c>
      <c r="G355">
        <v>3762</v>
      </c>
      <c r="H355">
        <v>81.73</v>
      </c>
      <c r="I355">
        <v>56.67</v>
      </c>
      <c r="J355">
        <v>307468.26</v>
      </c>
      <c r="K355">
        <v>213192.54</v>
      </c>
      <c r="L355">
        <v>94275.72</v>
      </c>
      <c r="M355">
        <v>2011</v>
      </c>
      <c r="N355">
        <v>1</v>
      </c>
    </row>
    <row r="356" spans="1:14" x14ac:dyDescent="0.3">
      <c r="A356" s="1" t="s">
        <v>37</v>
      </c>
      <c r="B356" s="1" t="s">
        <v>162</v>
      </c>
      <c r="C356" s="1" t="s">
        <v>27</v>
      </c>
      <c r="D356" s="1" t="s">
        <v>17</v>
      </c>
      <c r="E356" s="1" t="s">
        <v>18</v>
      </c>
      <c r="F356" s="2">
        <v>42891</v>
      </c>
      <c r="G356">
        <v>3782</v>
      </c>
      <c r="H356">
        <v>205.7</v>
      </c>
      <c r="I356">
        <v>117.11</v>
      </c>
      <c r="J356">
        <v>777957.4</v>
      </c>
      <c r="K356">
        <v>442910.02</v>
      </c>
      <c r="L356">
        <v>335047.38</v>
      </c>
      <c r="M356">
        <v>2017</v>
      </c>
      <c r="N356">
        <v>6</v>
      </c>
    </row>
    <row r="357" spans="1:14" x14ac:dyDescent="0.3">
      <c r="A357" s="1" t="s">
        <v>25</v>
      </c>
      <c r="B357" s="1" t="s">
        <v>46</v>
      </c>
      <c r="C357" s="1" t="s">
        <v>21</v>
      </c>
      <c r="D357" s="1" t="s">
        <v>22</v>
      </c>
      <c r="E357" s="1" t="s">
        <v>31</v>
      </c>
      <c r="F357" s="2">
        <v>42060</v>
      </c>
      <c r="G357">
        <v>3789</v>
      </c>
      <c r="H357">
        <v>154.06</v>
      </c>
      <c r="I357">
        <v>90.93</v>
      </c>
      <c r="J357">
        <v>583733.34</v>
      </c>
      <c r="K357">
        <v>344533.77</v>
      </c>
      <c r="L357">
        <v>239199.57</v>
      </c>
      <c r="M357">
        <v>2015</v>
      </c>
      <c r="N357">
        <v>2</v>
      </c>
    </row>
    <row r="358" spans="1:14" x14ac:dyDescent="0.3">
      <c r="A358" s="1" t="s">
        <v>28</v>
      </c>
      <c r="B358" s="1" t="s">
        <v>113</v>
      </c>
      <c r="C358" s="1" t="s">
        <v>23</v>
      </c>
      <c r="D358" s="1" t="s">
        <v>22</v>
      </c>
      <c r="E358" s="1" t="s">
        <v>47</v>
      </c>
      <c r="F358" s="2">
        <v>40940</v>
      </c>
      <c r="G358">
        <v>3791</v>
      </c>
      <c r="H358">
        <v>255.28</v>
      </c>
      <c r="I358">
        <v>159.41999999999999</v>
      </c>
      <c r="J358">
        <v>967766.48</v>
      </c>
      <c r="K358">
        <v>604361.22</v>
      </c>
      <c r="L358">
        <v>363405.26</v>
      </c>
      <c r="M358">
        <v>2012</v>
      </c>
      <c r="N358">
        <v>2</v>
      </c>
    </row>
    <row r="359" spans="1:14" x14ac:dyDescent="0.3">
      <c r="A359" s="1" t="s">
        <v>39</v>
      </c>
      <c r="B359" s="1" t="s">
        <v>195</v>
      </c>
      <c r="C359" s="1" t="s">
        <v>57</v>
      </c>
      <c r="D359" s="1" t="s">
        <v>22</v>
      </c>
      <c r="E359" s="1" t="s">
        <v>24</v>
      </c>
      <c r="F359" s="2">
        <v>40284</v>
      </c>
      <c r="G359">
        <v>3797</v>
      </c>
      <c r="H359">
        <v>81.73</v>
      </c>
      <c r="I359">
        <v>56.67</v>
      </c>
      <c r="J359">
        <v>310328.81</v>
      </c>
      <c r="K359">
        <v>215175.99</v>
      </c>
      <c r="L359">
        <v>95152.82</v>
      </c>
      <c r="M359">
        <v>2010</v>
      </c>
      <c r="N359">
        <v>4</v>
      </c>
    </row>
    <row r="360" spans="1:14" x14ac:dyDescent="0.3">
      <c r="A360" s="1" t="s">
        <v>39</v>
      </c>
      <c r="B360" s="1" t="s">
        <v>112</v>
      </c>
      <c r="C360" s="1" t="s">
        <v>16</v>
      </c>
      <c r="D360" s="1" t="s">
        <v>22</v>
      </c>
      <c r="E360" s="1" t="s">
        <v>31</v>
      </c>
      <c r="F360" s="2">
        <v>42386</v>
      </c>
      <c r="G360">
        <v>3803</v>
      </c>
      <c r="H360">
        <v>437.2</v>
      </c>
      <c r="I360">
        <v>263.33</v>
      </c>
      <c r="J360">
        <v>1662671.6</v>
      </c>
      <c r="K360">
        <v>1001443.99</v>
      </c>
      <c r="L360">
        <v>661227.61</v>
      </c>
      <c r="M360">
        <v>2016</v>
      </c>
      <c r="N360">
        <v>1</v>
      </c>
    </row>
    <row r="361" spans="1:14" x14ac:dyDescent="0.3">
      <c r="A361" s="1" t="s">
        <v>14</v>
      </c>
      <c r="B361" s="1" t="s">
        <v>118</v>
      </c>
      <c r="C361" s="1" t="s">
        <v>36</v>
      </c>
      <c r="D361" s="1" t="s">
        <v>17</v>
      </c>
      <c r="E361" s="1" t="s">
        <v>24</v>
      </c>
      <c r="F361" s="2">
        <v>41083</v>
      </c>
      <c r="G361">
        <v>3812</v>
      </c>
      <c r="H361">
        <v>109.28</v>
      </c>
      <c r="I361">
        <v>35.840000000000003</v>
      </c>
      <c r="J361">
        <v>416575.36</v>
      </c>
      <c r="K361">
        <v>136622.07999999999</v>
      </c>
      <c r="L361">
        <v>279953.28000000003</v>
      </c>
      <c r="M361">
        <v>2012</v>
      </c>
      <c r="N361">
        <v>6</v>
      </c>
    </row>
    <row r="362" spans="1:14" x14ac:dyDescent="0.3">
      <c r="A362" s="1" t="s">
        <v>28</v>
      </c>
      <c r="B362" s="1" t="s">
        <v>88</v>
      </c>
      <c r="C362" s="1" t="s">
        <v>44</v>
      </c>
      <c r="D362" s="1" t="s">
        <v>17</v>
      </c>
      <c r="E362" s="1" t="s">
        <v>24</v>
      </c>
      <c r="F362" s="2">
        <v>42099</v>
      </c>
      <c r="G362">
        <v>3825</v>
      </c>
      <c r="H362">
        <v>668.27</v>
      </c>
      <c r="I362">
        <v>502.54</v>
      </c>
      <c r="J362">
        <v>2556132.75</v>
      </c>
      <c r="K362">
        <v>1922215.5</v>
      </c>
      <c r="L362">
        <v>633917.25</v>
      </c>
      <c r="M362">
        <v>2015</v>
      </c>
      <c r="N362">
        <v>4</v>
      </c>
    </row>
    <row r="363" spans="1:14" x14ac:dyDescent="0.3">
      <c r="A363" s="1" t="s">
        <v>32</v>
      </c>
      <c r="B363" s="1" t="s">
        <v>161</v>
      </c>
      <c r="C363" s="1" t="s">
        <v>36</v>
      </c>
      <c r="D363" s="1" t="s">
        <v>22</v>
      </c>
      <c r="E363" s="1" t="s">
        <v>47</v>
      </c>
      <c r="F363" s="2">
        <v>41375</v>
      </c>
      <c r="G363">
        <v>3843</v>
      </c>
      <c r="H363">
        <v>109.28</v>
      </c>
      <c r="I363">
        <v>35.840000000000003</v>
      </c>
      <c r="J363">
        <v>419963.04</v>
      </c>
      <c r="K363">
        <v>137733.12</v>
      </c>
      <c r="L363">
        <v>282229.92</v>
      </c>
      <c r="M363">
        <v>2013</v>
      </c>
      <c r="N363">
        <v>4</v>
      </c>
    </row>
    <row r="364" spans="1:14" x14ac:dyDescent="0.3">
      <c r="A364" s="1" t="s">
        <v>39</v>
      </c>
      <c r="B364" s="1" t="s">
        <v>112</v>
      </c>
      <c r="C364" s="1" t="s">
        <v>27</v>
      </c>
      <c r="D364" s="1" t="s">
        <v>17</v>
      </c>
      <c r="E364" s="1" t="s">
        <v>24</v>
      </c>
      <c r="F364" s="2">
        <v>41682</v>
      </c>
      <c r="G364">
        <v>3844</v>
      </c>
      <c r="H364">
        <v>205.7</v>
      </c>
      <c r="I364">
        <v>117.11</v>
      </c>
      <c r="J364">
        <v>790710.8</v>
      </c>
      <c r="K364">
        <v>450170.84</v>
      </c>
      <c r="L364">
        <v>340539.96</v>
      </c>
      <c r="M364">
        <v>2014</v>
      </c>
      <c r="N364">
        <v>2</v>
      </c>
    </row>
    <row r="365" spans="1:14" x14ac:dyDescent="0.3">
      <c r="A365" s="1" t="s">
        <v>39</v>
      </c>
      <c r="B365" s="1" t="s">
        <v>172</v>
      </c>
      <c r="C365" s="1" t="s">
        <v>42</v>
      </c>
      <c r="D365" s="1" t="s">
        <v>17</v>
      </c>
      <c r="E365" s="1" t="s">
        <v>18</v>
      </c>
      <c r="F365" s="2">
        <v>41026</v>
      </c>
      <c r="G365">
        <v>3853</v>
      </c>
      <c r="H365">
        <v>152.58000000000001</v>
      </c>
      <c r="I365">
        <v>97.44</v>
      </c>
      <c r="J365">
        <v>587890.74</v>
      </c>
      <c r="K365">
        <v>375436.32</v>
      </c>
      <c r="L365">
        <v>212454.42</v>
      </c>
      <c r="M365">
        <v>2012</v>
      </c>
      <c r="N365">
        <v>4</v>
      </c>
    </row>
    <row r="366" spans="1:14" x14ac:dyDescent="0.3">
      <c r="A366" s="1" t="s">
        <v>32</v>
      </c>
      <c r="B366" s="1" t="s">
        <v>33</v>
      </c>
      <c r="C366" s="1" t="s">
        <v>30</v>
      </c>
      <c r="D366" s="1" t="s">
        <v>22</v>
      </c>
      <c r="E366" s="1" t="s">
        <v>24</v>
      </c>
      <c r="F366" s="2">
        <v>40661</v>
      </c>
      <c r="G366">
        <v>3872</v>
      </c>
      <c r="H366">
        <v>9.33</v>
      </c>
      <c r="I366">
        <v>6.92</v>
      </c>
      <c r="J366">
        <v>36125.760000000002</v>
      </c>
      <c r="K366">
        <v>26794.240000000002</v>
      </c>
      <c r="L366">
        <v>9331.52</v>
      </c>
      <c r="M366">
        <v>2011</v>
      </c>
      <c r="N366">
        <v>4</v>
      </c>
    </row>
    <row r="367" spans="1:14" x14ac:dyDescent="0.3">
      <c r="A367" s="1" t="s">
        <v>25</v>
      </c>
      <c r="B367" s="1" t="s">
        <v>119</v>
      </c>
      <c r="C367" s="1" t="s">
        <v>57</v>
      </c>
      <c r="D367" s="1" t="s">
        <v>22</v>
      </c>
      <c r="E367" s="1" t="s">
        <v>47</v>
      </c>
      <c r="F367" s="2">
        <v>41163</v>
      </c>
      <c r="G367">
        <v>3901</v>
      </c>
      <c r="H367">
        <v>81.73</v>
      </c>
      <c r="I367">
        <v>56.67</v>
      </c>
      <c r="J367">
        <v>318828.73</v>
      </c>
      <c r="K367">
        <v>221069.67</v>
      </c>
      <c r="L367">
        <v>97759.06</v>
      </c>
      <c r="M367">
        <v>2012</v>
      </c>
      <c r="N367">
        <v>9</v>
      </c>
    </row>
    <row r="368" spans="1:14" x14ac:dyDescent="0.3">
      <c r="A368" s="1" t="s">
        <v>39</v>
      </c>
      <c r="B368" s="1" t="s">
        <v>194</v>
      </c>
      <c r="C368" s="1" t="s">
        <v>23</v>
      </c>
      <c r="D368" s="1" t="s">
        <v>17</v>
      </c>
      <c r="E368" s="1" t="s">
        <v>47</v>
      </c>
      <c r="F368" s="2">
        <v>41840</v>
      </c>
      <c r="G368">
        <v>3923</v>
      </c>
      <c r="H368">
        <v>255.28</v>
      </c>
      <c r="I368">
        <v>159.41999999999999</v>
      </c>
      <c r="J368">
        <v>1001463.44</v>
      </c>
      <c r="K368">
        <v>625404.66</v>
      </c>
      <c r="L368">
        <v>376058.78</v>
      </c>
      <c r="M368">
        <v>2014</v>
      </c>
      <c r="N368">
        <v>7</v>
      </c>
    </row>
    <row r="369" spans="1:14" x14ac:dyDescent="0.3">
      <c r="A369" s="1" t="s">
        <v>25</v>
      </c>
      <c r="B369" s="1" t="s">
        <v>102</v>
      </c>
      <c r="C369" s="1" t="s">
        <v>30</v>
      </c>
      <c r="D369" s="1" t="s">
        <v>17</v>
      </c>
      <c r="E369" s="1" t="s">
        <v>47</v>
      </c>
      <c r="F369" s="2">
        <v>40244</v>
      </c>
      <c r="G369">
        <v>3972</v>
      </c>
      <c r="H369">
        <v>9.33</v>
      </c>
      <c r="I369">
        <v>6.92</v>
      </c>
      <c r="J369">
        <v>37058.76</v>
      </c>
      <c r="K369">
        <v>27486.240000000002</v>
      </c>
      <c r="L369">
        <v>9572.52</v>
      </c>
      <c r="M369">
        <v>2010</v>
      </c>
      <c r="N369">
        <v>3</v>
      </c>
    </row>
    <row r="370" spans="1:14" x14ac:dyDescent="0.3">
      <c r="A370" s="1" t="s">
        <v>32</v>
      </c>
      <c r="B370" s="1" t="s">
        <v>171</v>
      </c>
      <c r="C370" s="1" t="s">
        <v>51</v>
      </c>
      <c r="D370" s="1" t="s">
        <v>17</v>
      </c>
      <c r="E370" s="1" t="s">
        <v>47</v>
      </c>
      <c r="F370" s="2">
        <v>42784</v>
      </c>
      <c r="G370">
        <v>3987</v>
      </c>
      <c r="H370">
        <v>47.45</v>
      </c>
      <c r="I370">
        <v>31.79</v>
      </c>
      <c r="J370">
        <v>189183.15</v>
      </c>
      <c r="K370">
        <v>126746.73</v>
      </c>
      <c r="L370">
        <v>62436.42</v>
      </c>
      <c r="M370">
        <v>2017</v>
      </c>
      <c r="N370">
        <v>2</v>
      </c>
    </row>
    <row r="371" spans="1:14" x14ac:dyDescent="0.3">
      <c r="A371" s="1" t="s">
        <v>32</v>
      </c>
      <c r="B371" s="1" t="s">
        <v>35</v>
      </c>
      <c r="C371" s="1" t="s">
        <v>51</v>
      </c>
      <c r="D371" s="1" t="s">
        <v>17</v>
      </c>
      <c r="E371" s="1" t="s">
        <v>18</v>
      </c>
      <c r="F371" s="2">
        <v>40790</v>
      </c>
      <c r="G371">
        <v>3999</v>
      </c>
      <c r="H371">
        <v>47.45</v>
      </c>
      <c r="I371">
        <v>31.79</v>
      </c>
      <c r="J371">
        <v>189752.55</v>
      </c>
      <c r="K371">
        <v>127128.21</v>
      </c>
      <c r="L371">
        <v>62624.34</v>
      </c>
      <c r="M371">
        <v>2011</v>
      </c>
      <c r="N371">
        <v>9</v>
      </c>
    </row>
    <row r="372" spans="1:14" x14ac:dyDescent="0.3">
      <c r="A372" s="1" t="s">
        <v>28</v>
      </c>
      <c r="B372" s="1" t="s">
        <v>64</v>
      </c>
      <c r="C372" s="1" t="s">
        <v>60</v>
      </c>
      <c r="D372" s="1" t="s">
        <v>17</v>
      </c>
      <c r="E372" s="1" t="s">
        <v>31</v>
      </c>
      <c r="F372" s="2">
        <v>42025</v>
      </c>
      <c r="G372">
        <v>4006</v>
      </c>
      <c r="H372">
        <v>421.89</v>
      </c>
      <c r="I372">
        <v>364.69</v>
      </c>
      <c r="J372">
        <v>1690091.34</v>
      </c>
      <c r="K372">
        <v>1460948.14</v>
      </c>
      <c r="L372">
        <v>229143.2</v>
      </c>
      <c r="M372">
        <v>2015</v>
      </c>
      <c r="N372">
        <v>1</v>
      </c>
    </row>
    <row r="373" spans="1:14" x14ac:dyDescent="0.3">
      <c r="A373" s="1" t="s">
        <v>28</v>
      </c>
      <c r="B373" s="1" t="s">
        <v>97</v>
      </c>
      <c r="C373" s="1" t="s">
        <v>44</v>
      </c>
      <c r="D373" s="1" t="s">
        <v>17</v>
      </c>
      <c r="E373" s="1" t="s">
        <v>31</v>
      </c>
      <c r="F373" s="2">
        <v>40521</v>
      </c>
      <c r="G373">
        <v>4014</v>
      </c>
      <c r="H373">
        <v>668.27</v>
      </c>
      <c r="I373">
        <v>502.54</v>
      </c>
      <c r="J373">
        <v>2682435.7799999998</v>
      </c>
      <c r="K373">
        <v>2017195.56</v>
      </c>
      <c r="L373">
        <v>665240.22</v>
      </c>
      <c r="M373">
        <v>2010</v>
      </c>
      <c r="N373">
        <v>12</v>
      </c>
    </row>
    <row r="374" spans="1:14" x14ac:dyDescent="0.3">
      <c r="A374" s="1" t="s">
        <v>14</v>
      </c>
      <c r="B374" s="1" t="s">
        <v>197</v>
      </c>
      <c r="C374" s="1" t="s">
        <v>27</v>
      </c>
      <c r="D374" s="1" t="s">
        <v>17</v>
      </c>
      <c r="E374" s="1" t="s">
        <v>18</v>
      </c>
      <c r="F374" s="2">
        <v>41047</v>
      </c>
      <c r="G374">
        <v>4019</v>
      </c>
      <c r="H374">
        <v>205.7</v>
      </c>
      <c r="I374">
        <v>117.11</v>
      </c>
      <c r="J374">
        <v>826708.3</v>
      </c>
      <c r="K374">
        <v>470665.09</v>
      </c>
      <c r="L374">
        <v>356043.21</v>
      </c>
      <c r="M374">
        <v>2012</v>
      </c>
      <c r="N374">
        <v>5</v>
      </c>
    </row>
    <row r="375" spans="1:14" x14ac:dyDescent="0.3">
      <c r="A375" s="1" t="s">
        <v>39</v>
      </c>
      <c r="B375" s="1" t="s">
        <v>112</v>
      </c>
      <c r="C375" s="1" t="s">
        <v>30</v>
      </c>
      <c r="D375" s="1" t="s">
        <v>17</v>
      </c>
      <c r="E375" s="1" t="s">
        <v>47</v>
      </c>
      <c r="F375" s="2">
        <v>41328</v>
      </c>
      <c r="G375">
        <v>4028</v>
      </c>
      <c r="H375">
        <v>9.33</v>
      </c>
      <c r="I375">
        <v>6.92</v>
      </c>
      <c r="J375">
        <v>37581.24</v>
      </c>
      <c r="K375">
        <v>27873.759999999998</v>
      </c>
      <c r="L375">
        <v>9707.48</v>
      </c>
      <c r="M375">
        <v>2013</v>
      </c>
      <c r="N375">
        <v>2</v>
      </c>
    </row>
    <row r="376" spans="1:14" x14ac:dyDescent="0.3">
      <c r="A376" s="1" t="s">
        <v>32</v>
      </c>
      <c r="B376" s="1" t="s">
        <v>85</v>
      </c>
      <c r="C376" s="1" t="s">
        <v>16</v>
      </c>
      <c r="D376" s="1" t="s">
        <v>17</v>
      </c>
      <c r="E376" s="1" t="s">
        <v>24</v>
      </c>
      <c r="F376" s="2">
        <v>40601</v>
      </c>
      <c r="G376">
        <v>4029</v>
      </c>
      <c r="H376">
        <v>437.2</v>
      </c>
      <c r="I376">
        <v>263.33</v>
      </c>
      <c r="J376">
        <v>1761478.8</v>
      </c>
      <c r="K376">
        <v>1060956.57</v>
      </c>
      <c r="L376">
        <v>700522.23</v>
      </c>
      <c r="M376">
        <v>2011</v>
      </c>
      <c r="N376">
        <v>2</v>
      </c>
    </row>
    <row r="377" spans="1:14" x14ac:dyDescent="0.3">
      <c r="A377" s="1" t="s">
        <v>14</v>
      </c>
      <c r="B377" s="1" t="s">
        <v>96</v>
      </c>
      <c r="C377" s="1" t="s">
        <v>60</v>
      </c>
      <c r="D377" s="1" t="s">
        <v>22</v>
      </c>
      <c r="E377" s="1" t="s">
        <v>31</v>
      </c>
      <c r="F377" s="2">
        <v>41995</v>
      </c>
      <c r="G377">
        <v>4043</v>
      </c>
      <c r="H377">
        <v>421.89</v>
      </c>
      <c r="I377">
        <v>364.69</v>
      </c>
      <c r="J377">
        <v>1705701.27</v>
      </c>
      <c r="K377">
        <v>1474441.67</v>
      </c>
      <c r="L377">
        <v>231259.6</v>
      </c>
      <c r="M377">
        <v>2014</v>
      </c>
      <c r="N377">
        <v>12</v>
      </c>
    </row>
    <row r="378" spans="1:14" x14ac:dyDescent="0.3">
      <c r="A378" s="1" t="s">
        <v>32</v>
      </c>
      <c r="B378" s="1" t="s">
        <v>187</v>
      </c>
      <c r="C378" s="1" t="s">
        <v>42</v>
      </c>
      <c r="D378" s="1" t="s">
        <v>17</v>
      </c>
      <c r="E378" s="1" t="s">
        <v>24</v>
      </c>
      <c r="F378" s="2">
        <v>40402</v>
      </c>
      <c r="G378">
        <v>4044</v>
      </c>
      <c r="H378">
        <v>152.58000000000001</v>
      </c>
      <c r="I378">
        <v>97.44</v>
      </c>
      <c r="J378">
        <v>617033.52</v>
      </c>
      <c r="K378">
        <v>394047.36</v>
      </c>
      <c r="L378">
        <v>222986.16</v>
      </c>
      <c r="M378">
        <v>2010</v>
      </c>
      <c r="N378">
        <v>8</v>
      </c>
    </row>
    <row r="379" spans="1:14" x14ac:dyDescent="0.3">
      <c r="A379" s="1" t="s">
        <v>32</v>
      </c>
      <c r="B379" s="1" t="s">
        <v>175</v>
      </c>
      <c r="C379" s="1" t="s">
        <v>16</v>
      </c>
      <c r="D379" s="1" t="s">
        <v>17</v>
      </c>
      <c r="E379" s="1" t="s">
        <v>24</v>
      </c>
      <c r="F379" s="2">
        <v>40745</v>
      </c>
      <c r="G379">
        <v>4056</v>
      </c>
      <c r="H379">
        <v>437.2</v>
      </c>
      <c r="I379">
        <v>263.33</v>
      </c>
      <c r="J379">
        <v>1773283.2</v>
      </c>
      <c r="K379">
        <v>1068066.48</v>
      </c>
      <c r="L379">
        <v>705216.72</v>
      </c>
      <c r="M379">
        <v>2011</v>
      </c>
      <c r="N379">
        <v>7</v>
      </c>
    </row>
    <row r="380" spans="1:14" x14ac:dyDescent="0.3">
      <c r="A380" s="1" t="s">
        <v>32</v>
      </c>
      <c r="B380" s="1" t="s">
        <v>173</v>
      </c>
      <c r="C380" s="1" t="s">
        <v>44</v>
      </c>
      <c r="D380" s="1" t="s">
        <v>17</v>
      </c>
      <c r="E380" s="1" t="s">
        <v>18</v>
      </c>
      <c r="F380" s="2">
        <v>41734</v>
      </c>
      <c r="G380">
        <v>4057</v>
      </c>
      <c r="H380">
        <v>668.27</v>
      </c>
      <c r="I380">
        <v>502.54</v>
      </c>
      <c r="J380">
        <v>2711171.39</v>
      </c>
      <c r="K380">
        <v>2038804.78</v>
      </c>
      <c r="L380">
        <v>672366.61</v>
      </c>
      <c r="M380">
        <v>2014</v>
      </c>
      <c r="N380">
        <v>4</v>
      </c>
    </row>
    <row r="381" spans="1:14" x14ac:dyDescent="0.3">
      <c r="A381" s="1" t="s">
        <v>39</v>
      </c>
      <c r="B381" s="1" t="s">
        <v>40</v>
      </c>
      <c r="C381" s="1" t="s">
        <v>51</v>
      </c>
      <c r="D381" s="1" t="s">
        <v>17</v>
      </c>
      <c r="E381" s="1" t="s">
        <v>31</v>
      </c>
      <c r="F381" s="2">
        <v>42479</v>
      </c>
      <c r="G381">
        <v>4062</v>
      </c>
      <c r="H381">
        <v>47.45</v>
      </c>
      <c r="I381">
        <v>31.79</v>
      </c>
      <c r="J381">
        <v>192741.9</v>
      </c>
      <c r="K381">
        <v>129130.98</v>
      </c>
      <c r="L381">
        <v>63610.92</v>
      </c>
      <c r="M381">
        <v>2016</v>
      </c>
      <c r="N381">
        <v>4</v>
      </c>
    </row>
    <row r="382" spans="1:14" x14ac:dyDescent="0.3">
      <c r="A382" s="1" t="s">
        <v>28</v>
      </c>
      <c r="B382" s="1" t="s">
        <v>66</v>
      </c>
      <c r="C382" s="1" t="s">
        <v>49</v>
      </c>
      <c r="D382" s="1" t="s">
        <v>22</v>
      </c>
      <c r="E382" s="1" t="s">
        <v>31</v>
      </c>
      <c r="F382" s="2">
        <v>42252</v>
      </c>
      <c r="G382">
        <v>4071</v>
      </c>
      <c r="H382">
        <v>651.21</v>
      </c>
      <c r="I382">
        <v>524.96</v>
      </c>
      <c r="J382">
        <v>2651075.91</v>
      </c>
      <c r="K382">
        <v>2137112.16</v>
      </c>
      <c r="L382">
        <v>513963.75</v>
      </c>
      <c r="M382">
        <v>2015</v>
      </c>
      <c r="N382">
        <v>9</v>
      </c>
    </row>
    <row r="383" spans="1:14" x14ac:dyDescent="0.3">
      <c r="A383" s="1" t="s">
        <v>25</v>
      </c>
      <c r="B383" s="1" t="s">
        <v>107</v>
      </c>
      <c r="C383" s="1" t="s">
        <v>23</v>
      </c>
      <c r="D383" s="1" t="s">
        <v>22</v>
      </c>
      <c r="E383" s="1" t="s">
        <v>47</v>
      </c>
      <c r="F383" s="2">
        <v>41693</v>
      </c>
      <c r="G383">
        <v>4079</v>
      </c>
      <c r="H383">
        <v>255.28</v>
      </c>
      <c r="I383">
        <v>159.41999999999999</v>
      </c>
      <c r="J383">
        <v>1041287.12</v>
      </c>
      <c r="K383">
        <v>650274.18000000005</v>
      </c>
      <c r="L383">
        <v>391012.94</v>
      </c>
      <c r="M383">
        <v>2014</v>
      </c>
      <c r="N383">
        <v>2</v>
      </c>
    </row>
    <row r="384" spans="1:14" x14ac:dyDescent="0.3">
      <c r="A384" s="1" t="s">
        <v>28</v>
      </c>
      <c r="B384" s="1" t="s">
        <v>135</v>
      </c>
      <c r="C384" s="1" t="s">
        <v>60</v>
      </c>
      <c r="D384" s="1" t="s">
        <v>17</v>
      </c>
      <c r="E384" s="1" t="s">
        <v>18</v>
      </c>
      <c r="F384" s="2">
        <v>42673</v>
      </c>
      <c r="G384">
        <v>4080</v>
      </c>
      <c r="H384">
        <v>421.89</v>
      </c>
      <c r="I384">
        <v>364.69</v>
      </c>
      <c r="J384">
        <v>1721311.2</v>
      </c>
      <c r="K384">
        <v>1487935.2</v>
      </c>
      <c r="L384">
        <v>233376</v>
      </c>
      <c r="M384">
        <v>2016</v>
      </c>
      <c r="N384">
        <v>10</v>
      </c>
    </row>
    <row r="385" spans="1:14" x14ac:dyDescent="0.3">
      <c r="A385" s="1" t="s">
        <v>37</v>
      </c>
      <c r="B385" s="1" t="s">
        <v>217</v>
      </c>
      <c r="C385" s="1" t="s">
        <v>21</v>
      </c>
      <c r="D385" s="1" t="s">
        <v>17</v>
      </c>
      <c r="E385" s="1" t="s">
        <v>24</v>
      </c>
      <c r="F385" s="2">
        <v>41959</v>
      </c>
      <c r="G385">
        <v>4105</v>
      </c>
      <c r="H385">
        <v>154.06</v>
      </c>
      <c r="I385">
        <v>90.93</v>
      </c>
      <c r="J385">
        <v>632416.30000000005</v>
      </c>
      <c r="K385">
        <v>373267.65</v>
      </c>
      <c r="L385">
        <v>259148.65</v>
      </c>
      <c r="M385">
        <v>2014</v>
      </c>
      <c r="N385">
        <v>11</v>
      </c>
    </row>
    <row r="386" spans="1:14" x14ac:dyDescent="0.3">
      <c r="A386" s="1" t="s">
        <v>32</v>
      </c>
      <c r="B386" s="1" t="s">
        <v>131</v>
      </c>
      <c r="C386" s="1" t="s">
        <v>51</v>
      </c>
      <c r="D386" s="1" t="s">
        <v>22</v>
      </c>
      <c r="E386" s="1" t="s">
        <v>24</v>
      </c>
      <c r="F386" s="2">
        <v>40622</v>
      </c>
      <c r="G386">
        <v>4129</v>
      </c>
      <c r="H386">
        <v>47.45</v>
      </c>
      <c r="I386">
        <v>31.79</v>
      </c>
      <c r="J386">
        <v>195921.05</v>
      </c>
      <c r="K386">
        <v>131260.91</v>
      </c>
      <c r="L386">
        <v>64660.14</v>
      </c>
      <c r="M386">
        <v>2011</v>
      </c>
      <c r="N386">
        <v>3</v>
      </c>
    </row>
    <row r="387" spans="1:14" x14ac:dyDescent="0.3">
      <c r="A387" s="1" t="s">
        <v>28</v>
      </c>
      <c r="B387" s="1" t="s">
        <v>157</v>
      </c>
      <c r="C387" s="1" t="s">
        <v>57</v>
      </c>
      <c r="D387" s="1" t="s">
        <v>22</v>
      </c>
      <c r="E387" s="1" t="s">
        <v>47</v>
      </c>
      <c r="F387" s="2">
        <v>40475</v>
      </c>
      <c r="G387">
        <v>4144</v>
      </c>
      <c r="H387">
        <v>81.73</v>
      </c>
      <c r="I387">
        <v>56.67</v>
      </c>
      <c r="J387">
        <v>338689.12</v>
      </c>
      <c r="K387">
        <v>234840.48</v>
      </c>
      <c r="L387">
        <v>103848.64</v>
      </c>
      <c r="M387">
        <v>2010</v>
      </c>
      <c r="N387">
        <v>10</v>
      </c>
    </row>
    <row r="388" spans="1:14" x14ac:dyDescent="0.3">
      <c r="A388" s="1" t="s">
        <v>28</v>
      </c>
      <c r="B388" s="1" t="s">
        <v>45</v>
      </c>
      <c r="C388" s="1" t="s">
        <v>16</v>
      </c>
      <c r="D388" s="1" t="s">
        <v>22</v>
      </c>
      <c r="E388" s="1" t="s">
        <v>24</v>
      </c>
      <c r="F388" s="2">
        <v>42358</v>
      </c>
      <c r="G388">
        <v>4146</v>
      </c>
      <c r="H388">
        <v>437.2</v>
      </c>
      <c r="I388">
        <v>263.33</v>
      </c>
      <c r="J388">
        <v>1812631.2</v>
      </c>
      <c r="K388">
        <v>1091766.18</v>
      </c>
      <c r="L388">
        <v>720865.02</v>
      </c>
      <c r="M388">
        <v>2015</v>
      </c>
      <c r="N388">
        <v>12</v>
      </c>
    </row>
    <row r="389" spans="1:14" x14ac:dyDescent="0.3">
      <c r="A389" s="1" t="s">
        <v>19</v>
      </c>
      <c r="B389" s="1" t="s">
        <v>152</v>
      </c>
      <c r="C389" s="1" t="s">
        <v>23</v>
      </c>
      <c r="D389" s="1" t="s">
        <v>22</v>
      </c>
      <c r="E389" s="1" t="s">
        <v>31</v>
      </c>
      <c r="F389" s="2">
        <v>41503</v>
      </c>
      <c r="G389">
        <v>4168</v>
      </c>
      <c r="H389">
        <v>255.28</v>
      </c>
      <c r="I389">
        <v>159.41999999999999</v>
      </c>
      <c r="J389">
        <v>1064007.04</v>
      </c>
      <c r="K389">
        <v>664462.56000000006</v>
      </c>
      <c r="L389">
        <v>399544.48</v>
      </c>
      <c r="M389">
        <v>2013</v>
      </c>
      <c r="N389">
        <v>8</v>
      </c>
    </row>
    <row r="390" spans="1:14" x14ac:dyDescent="0.3">
      <c r="A390" s="1" t="s">
        <v>25</v>
      </c>
      <c r="B390" s="1" t="s">
        <v>125</v>
      </c>
      <c r="C390" s="1" t="s">
        <v>57</v>
      </c>
      <c r="D390" s="1" t="s">
        <v>17</v>
      </c>
      <c r="E390" s="1" t="s">
        <v>31</v>
      </c>
      <c r="F390" s="2">
        <v>41608</v>
      </c>
      <c r="G390">
        <v>4173</v>
      </c>
      <c r="H390">
        <v>81.73</v>
      </c>
      <c r="I390">
        <v>56.67</v>
      </c>
      <c r="J390">
        <v>341059.29</v>
      </c>
      <c r="K390">
        <v>236483.91</v>
      </c>
      <c r="L390">
        <v>104575.38</v>
      </c>
      <c r="M390">
        <v>2013</v>
      </c>
      <c r="N390">
        <v>11</v>
      </c>
    </row>
    <row r="391" spans="1:14" x14ac:dyDescent="0.3">
      <c r="A391" s="1" t="s">
        <v>28</v>
      </c>
      <c r="B391" s="1" t="s">
        <v>97</v>
      </c>
      <c r="C391" s="1" t="s">
        <v>49</v>
      </c>
      <c r="D391" s="1" t="s">
        <v>22</v>
      </c>
      <c r="E391" s="1" t="s">
        <v>24</v>
      </c>
      <c r="F391" s="2">
        <v>41109</v>
      </c>
      <c r="G391">
        <v>4174</v>
      </c>
      <c r="H391">
        <v>651.21</v>
      </c>
      <c r="I391">
        <v>524.96</v>
      </c>
      <c r="J391">
        <v>2718150.54</v>
      </c>
      <c r="K391">
        <v>2191183.04</v>
      </c>
      <c r="L391">
        <v>526967.5</v>
      </c>
      <c r="M391">
        <v>2012</v>
      </c>
      <c r="N391">
        <v>7</v>
      </c>
    </row>
    <row r="392" spans="1:14" x14ac:dyDescent="0.3">
      <c r="A392" s="1" t="s">
        <v>28</v>
      </c>
      <c r="B392" s="1" t="s">
        <v>117</v>
      </c>
      <c r="C392" s="1" t="s">
        <v>51</v>
      </c>
      <c r="D392" s="1" t="s">
        <v>22</v>
      </c>
      <c r="E392" s="1" t="s">
        <v>31</v>
      </c>
      <c r="F392" s="2">
        <v>40936</v>
      </c>
      <c r="G392">
        <v>4186</v>
      </c>
      <c r="H392">
        <v>47.45</v>
      </c>
      <c r="I392">
        <v>31.79</v>
      </c>
      <c r="J392">
        <v>198625.7</v>
      </c>
      <c r="K392">
        <v>133072.94</v>
      </c>
      <c r="L392">
        <v>65552.759999999995</v>
      </c>
      <c r="M392">
        <v>2012</v>
      </c>
      <c r="N392">
        <v>1</v>
      </c>
    </row>
    <row r="393" spans="1:14" x14ac:dyDescent="0.3">
      <c r="A393" s="1" t="s">
        <v>28</v>
      </c>
      <c r="B393" s="1" t="s">
        <v>90</v>
      </c>
      <c r="C393" s="1" t="s">
        <v>30</v>
      </c>
      <c r="D393" s="1" t="s">
        <v>17</v>
      </c>
      <c r="E393" s="1" t="s">
        <v>31</v>
      </c>
      <c r="F393" s="2">
        <v>41479</v>
      </c>
      <c r="G393">
        <v>4188</v>
      </c>
      <c r="H393">
        <v>9.33</v>
      </c>
      <c r="I393">
        <v>6.92</v>
      </c>
      <c r="J393">
        <v>39074.04</v>
      </c>
      <c r="K393">
        <v>28980.959999999999</v>
      </c>
      <c r="L393">
        <v>10093.08</v>
      </c>
      <c r="M393">
        <v>2013</v>
      </c>
      <c r="N393">
        <v>7</v>
      </c>
    </row>
    <row r="394" spans="1:14" x14ac:dyDescent="0.3">
      <c r="A394" s="1" t="s">
        <v>28</v>
      </c>
      <c r="B394" s="1" t="s">
        <v>220</v>
      </c>
      <c r="C394" s="1" t="s">
        <v>16</v>
      </c>
      <c r="D394" s="1" t="s">
        <v>17</v>
      </c>
      <c r="E394" s="1" t="s">
        <v>31</v>
      </c>
      <c r="F394" s="2">
        <v>40735</v>
      </c>
      <c r="G394">
        <v>4189</v>
      </c>
      <c r="H394">
        <v>437.2</v>
      </c>
      <c r="I394">
        <v>263.33</v>
      </c>
      <c r="J394">
        <v>1831430.8</v>
      </c>
      <c r="K394">
        <v>1103089.3700000001</v>
      </c>
      <c r="L394">
        <v>728341.43</v>
      </c>
      <c r="M394">
        <v>2011</v>
      </c>
      <c r="N394">
        <v>7</v>
      </c>
    </row>
    <row r="395" spans="1:14" x14ac:dyDescent="0.3">
      <c r="A395" s="1" t="s">
        <v>28</v>
      </c>
      <c r="B395" s="1" t="s">
        <v>167</v>
      </c>
      <c r="C395" s="1" t="s">
        <v>51</v>
      </c>
      <c r="D395" s="1" t="s">
        <v>22</v>
      </c>
      <c r="E395" s="1" t="s">
        <v>18</v>
      </c>
      <c r="F395" s="2">
        <v>41926</v>
      </c>
      <c r="G395">
        <v>4199</v>
      </c>
      <c r="H395">
        <v>47.45</v>
      </c>
      <c r="I395">
        <v>31.79</v>
      </c>
      <c r="J395">
        <v>199242.55</v>
      </c>
      <c r="K395">
        <v>133486.21</v>
      </c>
      <c r="L395">
        <v>65756.34</v>
      </c>
      <c r="M395">
        <v>2014</v>
      </c>
      <c r="N395">
        <v>10</v>
      </c>
    </row>
    <row r="396" spans="1:14" x14ac:dyDescent="0.3">
      <c r="A396" s="1" t="s">
        <v>25</v>
      </c>
      <c r="B396" s="1" t="s">
        <v>26</v>
      </c>
      <c r="C396" s="1" t="s">
        <v>51</v>
      </c>
      <c r="D396" s="1" t="s">
        <v>22</v>
      </c>
      <c r="E396" s="1" t="s">
        <v>31</v>
      </c>
      <c r="F396" s="2">
        <v>41200</v>
      </c>
      <c r="G396">
        <v>4203</v>
      </c>
      <c r="H396">
        <v>47.45</v>
      </c>
      <c r="I396">
        <v>31.79</v>
      </c>
      <c r="J396">
        <v>199432.35</v>
      </c>
      <c r="K396">
        <v>133613.37</v>
      </c>
      <c r="L396">
        <v>65818.98</v>
      </c>
      <c r="M396">
        <v>2012</v>
      </c>
      <c r="N396">
        <v>10</v>
      </c>
    </row>
    <row r="397" spans="1:14" x14ac:dyDescent="0.3">
      <c r="A397" s="1" t="s">
        <v>25</v>
      </c>
      <c r="B397" s="1" t="s">
        <v>216</v>
      </c>
      <c r="C397" s="1" t="s">
        <v>49</v>
      </c>
      <c r="D397" s="1" t="s">
        <v>22</v>
      </c>
      <c r="E397" s="1" t="s">
        <v>24</v>
      </c>
      <c r="F397" s="2">
        <v>40767</v>
      </c>
      <c r="G397">
        <v>4236</v>
      </c>
      <c r="H397">
        <v>651.21</v>
      </c>
      <c r="I397">
        <v>524.96</v>
      </c>
      <c r="J397">
        <v>2758525.56</v>
      </c>
      <c r="K397">
        <v>2223730.56</v>
      </c>
      <c r="L397">
        <v>534795</v>
      </c>
      <c r="M397">
        <v>2011</v>
      </c>
      <c r="N397">
        <v>8</v>
      </c>
    </row>
    <row r="398" spans="1:14" x14ac:dyDescent="0.3">
      <c r="A398" s="1" t="s">
        <v>28</v>
      </c>
      <c r="B398" s="1" t="s">
        <v>183</v>
      </c>
      <c r="C398" s="1" t="s">
        <v>27</v>
      </c>
      <c r="D398" s="1" t="s">
        <v>17</v>
      </c>
      <c r="E398" s="1" t="s">
        <v>24</v>
      </c>
      <c r="F398" s="2">
        <v>40829</v>
      </c>
      <c r="G398">
        <v>4240</v>
      </c>
      <c r="H398">
        <v>205.7</v>
      </c>
      <c r="I398">
        <v>117.11</v>
      </c>
      <c r="J398">
        <v>872168</v>
      </c>
      <c r="K398">
        <v>496546.4</v>
      </c>
      <c r="L398">
        <v>375621.6</v>
      </c>
      <c r="M398">
        <v>2011</v>
      </c>
      <c r="N398">
        <v>10</v>
      </c>
    </row>
    <row r="399" spans="1:14" x14ac:dyDescent="0.3">
      <c r="A399" s="1" t="s">
        <v>32</v>
      </c>
      <c r="B399" s="1" t="s">
        <v>68</v>
      </c>
      <c r="C399" s="1" t="s">
        <v>42</v>
      </c>
      <c r="D399" s="1" t="s">
        <v>22</v>
      </c>
      <c r="E399" s="1" t="s">
        <v>18</v>
      </c>
      <c r="F399" s="2">
        <v>40645</v>
      </c>
      <c r="G399">
        <v>4245</v>
      </c>
      <c r="H399">
        <v>152.58000000000001</v>
      </c>
      <c r="I399">
        <v>97.44</v>
      </c>
      <c r="J399">
        <v>647702.1</v>
      </c>
      <c r="K399">
        <v>413632.8</v>
      </c>
      <c r="L399">
        <v>234069.3</v>
      </c>
      <c r="M399">
        <v>2011</v>
      </c>
      <c r="N399">
        <v>4</v>
      </c>
    </row>
    <row r="400" spans="1:14" x14ac:dyDescent="0.3">
      <c r="A400" s="1" t="s">
        <v>19</v>
      </c>
      <c r="B400" s="1" t="s">
        <v>20</v>
      </c>
      <c r="C400" s="1" t="s">
        <v>21</v>
      </c>
      <c r="D400" s="1" t="s">
        <v>17</v>
      </c>
      <c r="E400" s="1" t="s">
        <v>47</v>
      </c>
      <c r="F400" s="2">
        <v>42650</v>
      </c>
      <c r="G400">
        <v>4247</v>
      </c>
      <c r="H400">
        <v>154.06</v>
      </c>
      <c r="I400">
        <v>90.93</v>
      </c>
      <c r="J400">
        <v>654292.81999999995</v>
      </c>
      <c r="K400">
        <v>386179.71</v>
      </c>
      <c r="L400">
        <v>268113.11</v>
      </c>
      <c r="M400">
        <v>2016</v>
      </c>
      <c r="N400">
        <v>10</v>
      </c>
    </row>
    <row r="401" spans="1:14" x14ac:dyDescent="0.3">
      <c r="A401" s="1" t="s">
        <v>25</v>
      </c>
      <c r="B401" s="1" t="s">
        <v>184</v>
      </c>
      <c r="C401" s="1" t="s">
        <v>51</v>
      </c>
      <c r="D401" s="1" t="s">
        <v>22</v>
      </c>
      <c r="E401" s="1" t="s">
        <v>24</v>
      </c>
      <c r="F401" s="2">
        <v>42627</v>
      </c>
      <c r="G401">
        <v>4276</v>
      </c>
      <c r="H401">
        <v>47.45</v>
      </c>
      <c r="I401">
        <v>31.79</v>
      </c>
      <c r="J401">
        <v>202896.2</v>
      </c>
      <c r="K401">
        <v>135934.04</v>
      </c>
      <c r="L401">
        <v>66962.16</v>
      </c>
      <c r="M401">
        <v>2016</v>
      </c>
      <c r="N401">
        <v>9</v>
      </c>
    </row>
    <row r="402" spans="1:14" x14ac:dyDescent="0.3">
      <c r="A402" s="1" t="s">
        <v>28</v>
      </c>
      <c r="B402" s="1" t="s">
        <v>34</v>
      </c>
      <c r="C402" s="1" t="s">
        <v>42</v>
      </c>
      <c r="D402" s="1" t="s">
        <v>17</v>
      </c>
      <c r="E402" s="1" t="s">
        <v>47</v>
      </c>
      <c r="F402" s="2">
        <v>40203</v>
      </c>
      <c r="G402">
        <v>4279</v>
      </c>
      <c r="H402">
        <v>152.58000000000001</v>
      </c>
      <c r="I402">
        <v>97.44</v>
      </c>
      <c r="J402">
        <v>652889.81999999995</v>
      </c>
      <c r="K402">
        <v>416945.76</v>
      </c>
      <c r="L402">
        <v>235944.06</v>
      </c>
      <c r="M402">
        <v>2010</v>
      </c>
      <c r="N402">
        <v>1</v>
      </c>
    </row>
    <row r="403" spans="1:14" x14ac:dyDescent="0.3">
      <c r="A403" s="1" t="s">
        <v>25</v>
      </c>
      <c r="B403" s="1" t="s">
        <v>58</v>
      </c>
      <c r="C403" s="1" t="s">
        <v>60</v>
      </c>
      <c r="D403" s="1" t="s">
        <v>17</v>
      </c>
      <c r="E403" s="1" t="s">
        <v>18</v>
      </c>
      <c r="F403" s="2">
        <v>42007</v>
      </c>
      <c r="G403">
        <v>4281</v>
      </c>
      <c r="H403">
        <v>421.89</v>
      </c>
      <c r="I403">
        <v>364.69</v>
      </c>
      <c r="J403">
        <v>1806111.09</v>
      </c>
      <c r="K403">
        <v>1561237.89</v>
      </c>
      <c r="L403">
        <v>244873.2</v>
      </c>
      <c r="M403">
        <v>2015</v>
      </c>
      <c r="N403">
        <v>1</v>
      </c>
    </row>
    <row r="404" spans="1:14" x14ac:dyDescent="0.3">
      <c r="A404" s="1" t="s">
        <v>39</v>
      </c>
      <c r="B404" s="1" t="s">
        <v>40</v>
      </c>
      <c r="C404" s="1" t="s">
        <v>36</v>
      </c>
      <c r="D404" s="1" t="s">
        <v>17</v>
      </c>
      <c r="E404" s="1" t="s">
        <v>47</v>
      </c>
      <c r="F404" s="2">
        <v>40878</v>
      </c>
      <c r="G404">
        <v>4285</v>
      </c>
      <c r="H404">
        <v>109.28</v>
      </c>
      <c r="I404">
        <v>35.840000000000003</v>
      </c>
      <c r="J404">
        <v>468264.8</v>
      </c>
      <c r="K404">
        <v>153574.39999999999</v>
      </c>
      <c r="L404">
        <v>314690.40000000002</v>
      </c>
      <c r="M404">
        <v>2011</v>
      </c>
      <c r="N404">
        <v>12</v>
      </c>
    </row>
    <row r="405" spans="1:14" x14ac:dyDescent="0.3">
      <c r="A405" s="1" t="s">
        <v>28</v>
      </c>
      <c r="B405" s="1" t="s">
        <v>45</v>
      </c>
      <c r="C405" s="1" t="s">
        <v>21</v>
      </c>
      <c r="D405" s="1" t="s">
        <v>17</v>
      </c>
      <c r="E405" s="1" t="s">
        <v>31</v>
      </c>
      <c r="F405" s="2">
        <v>42708</v>
      </c>
      <c r="G405">
        <v>4288</v>
      </c>
      <c r="H405">
        <v>154.06</v>
      </c>
      <c r="I405">
        <v>90.93</v>
      </c>
      <c r="J405">
        <v>660609.28000000003</v>
      </c>
      <c r="K405">
        <v>389907.84</v>
      </c>
      <c r="L405">
        <v>270701.44</v>
      </c>
      <c r="M405">
        <v>2016</v>
      </c>
      <c r="N405">
        <v>12</v>
      </c>
    </row>
    <row r="406" spans="1:14" x14ac:dyDescent="0.3">
      <c r="A406" s="1" t="s">
        <v>25</v>
      </c>
      <c r="B406" s="1" t="s">
        <v>216</v>
      </c>
      <c r="C406" s="1" t="s">
        <v>23</v>
      </c>
      <c r="D406" s="1" t="s">
        <v>22</v>
      </c>
      <c r="E406" s="1" t="s">
        <v>31</v>
      </c>
      <c r="F406" s="2">
        <v>40470</v>
      </c>
      <c r="G406">
        <v>4312</v>
      </c>
      <c r="H406">
        <v>255.28</v>
      </c>
      <c r="I406">
        <v>159.41999999999999</v>
      </c>
      <c r="J406">
        <v>1100767.3600000001</v>
      </c>
      <c r="K406">
        <v>687419.04</v>
      </c>
      <c r="L406">
        <v>413348.32</v>
      </c>
      <c r="M406">
        <v>2010</v>
      </c>
      <c r="N406">
        <v>10</v>
      </c>
    </row>
    <row r="407" spans="1:14" x14ac:dyDescent="0.3">
      <c r="A407" s="1" t="s">
        <v>25</v>
      </c>
      <c r="B407" s="1" t="s">
        <v>81</v>
      </c>
      <c r="C407" s="1" t="s">
        <v>44</v>
      </c>
      <c r="D407" s="1" t="s">
        <v>22</v>
      </c>
      <c r="E407" s="1" t="s">
        <v>31</v>
      </c>
      <c r="F407" s="2">
        <v>41565</v>
      </c>
      <c r="G407">
        <v>4319</v>
      </c>
      <c r="H407">
        <v>668.27</v>
      </c>
      <c r="I407">
        <v>502.54</v>
      </c>
      <c r="J407">
        <v>2886258.13</v>
      </c>
      <c r="K407">
        <v>2170470.2599999998</v>
      </c>
      <c r="L407">
        <v>715787.87</v>
      </c>
      <c r="M407">
        <v>2013</v>
      </c>
      <c r="N407">
        <v>10</v>
      </c>
    </row>
    <row r="408" spans="1:14" x14ac:dyDescent="0.3">
      <c r="A408" s="1" t="s">
        <v>37</v>
      </c>
      <c r="B408" s="1" t="s">
        <v>59</v>
      </c>
      <c r="C408" s="1" t="s">
        <v>60</v>
      </c>
      <c r="D408" s="1" t="s">
        <v>22</v>
      </c>
      <c r="E408" s="1" t="s">
        <v>47</v>
      </c>
      <c r="F408" s="2">
        <v>41041</v>
      </c>
      <c r="G408">
        <v>4334</v>
      </c>
      <c r="H408">
        <v>421.89</v>
      </c>
      <c r="I408">
        <v>364.69</v>
      </c>
      <c r="J408">
        <v>1828471.26</v>
      </c>
      <c r="K408">
        <v>1580566.46</v>
      </c>
      <c r="L408">
        <v>247904.8</v>
      </c>
      <c r="M408">
        <v>2012</v>
      </c>
      <c r="N408">
        <v>5</v>
      </c>
    </row>
    <row r="409" spans="1:14" x14ac:dyDescent="0.3">
      <c r="A409" s="1" t="s">
        <v>32</v>
      </c>
      <c r="B409" s="1" t="s">
        <v>169</v>
      </c>
      <c r="C409" s="1" t="s">
        <v>51</v>
      </c>
      <c r="D409" s="1" t="s">
        <v>17</v>
      </c>
      <c r="E409" s="1" t="s">
        <v>18</v>
      </c>
      <c r="F409" s="2">
        <v>41385</v>
      </c>
      <c r="G409">
        <v>4349</v>
      </c>
      <c r="H409">
        <v>47.45</v>
      </c>
      <c r="I409">
        <v>31.79</v>
      </c>
      <c r="J409">
        <v>206360.05</v>
      </c>
      <c r="K409">
        <v>138254.71</v>
      </c>
      <c r="L409">
        <v>68105.34</v>
      </c>
      <c r="M409">
        <v>2013</v>
      </c>
      <c r="N409">
        <v>4</v>
      </c>
    </row>
    <row r="410" spans="1:14" x14ac:dyDescent="0.3">
      <c r="A410" s="1" t="s">
        <v>32</v>
      </c>
      <c r="B410" s="1" t="s">
        <v>160</v>
      </c>
      <c r="C410" s="1" t="s">
        <v>60</v>
      </c>
      <c r="D410" s="1" t="s">
        <v>17</v>
      </c>
      <c r="E410" s="1" t="s">
        <v>18</v>
      </c>
      <c r="F410" s="2">
        <v>40633</v>
      </c>
      <c r="G410">
        <v>4355</v>
      </c>
      <c r="H410">
        <v>421.89</v>
      </c>
      <c r="I410">
        <v>364.69</v>
      </c>
      <c r="J410">
        <v>1837330.95</v>
      </c>
      <c r="K410">
        <v>1588224.95</v>
      </c>
      <c r="L410">
        <v>249106</v>
      </c>
      <c r="M410">
        <v>2011</v>
      </c>
      <c r="N410">
        <v>3</v>
      </c>
    </row>
    <row r="411" spans="1:14" x14ac:dyDescent="0.3">
      <c r="A411" s="1" t="s">
        <v>28</v>
      </c>
      <c r="B411" s="1" t="s">
        <v>223</v>
      </c>
      <c r="C411" s="1" t="s">
        <v>21</v>
      </c>
      <c r="D411" s="1" t="s">
        <v>17</v>
      </c>
      <c r="E411" s="1" t="s">
        <v>47</v>
      </c>
      <c r="F411" s="2">
        <v>42647</v>
      </c>
      <c r="G411">
        <v>4366</v>
      </c>
      <c r="H411">
        <v>154.06</v>
      </c>
      <c r="I411">
        <v>90.93</v>
      </c>
      <c r="J411">
        <v>672625.96</v>
      </c>
      <c r="K411">
        <v>397000.38</v>
      </c>
      <c r="L411">
        <v>275625.58</v>
      </c>
      <c r="M411">
        <v>2016</v>
      </c>
      <c r="N411">
        <v>10</v>
      </c>
    </row>
    <row r="412" spans="1:14" x14ac:dyDescent="0.3">
      <c r="A412" s="1" t="s">
        <v>28</v>
      </c>
      <c r="B412" s="1" t="s">
        <v>103</v>
      </c>
      <c r="C412" s="1" t="s">
        <v>27</v>
      </c>
      <c r="D412" s="1" t="s">
        <v>22</v>
      </c>
      <c r="E412" s="1" t="s">
        <v>31</v>
      </c>
      <c r="F412" s="2">
        <v>42288</v>
      </c>
      <c r="G412">
        <v>4368</v>
      </c>
      <c r="H412">
        <v>205.7</v>
      </c>
      <c r="I412">
        <v>117.11</v>
      </c>
      <c r="J412">
        <v>898497.6</v>
      </c>
      <c r="K412">
        <v>511536.48</v>
      </c>
      <c r="L412">
        <v>386961.12</v>
      </c>
      <c r="M412">
        <v>2015</v>
      </c>
      <c r="N412">
        <v>10</v>
      </c>
    </row>
    <row r="413" spans="1:14" x14ac:dyDescent="0.3">
      <c r="A413" s="1" t="s">
        <v>32</v>
      </c>
      <c r="B413" s="1" t="s">
        <v>200</v>
      </c>
      <c r="C413" s="1" t="s">
        <v>21</v>
      </c>
      <c r="D413" s="1" t="s">
        <v>22</v>
      </c>
      <c r="E413" s="1" t="s">
        <v>31</v>
      </c>
      <c r="F413" s="2">
        <v>40179</v>
      </c>
      <c r="G413">
        <v>4369</v>
      </c>
      <c r="H413">
        <v>154.06</v>
      </c>
      <c r="I413">
        <v>90.93</v>
      </c>
      <c r="J413">
        <v>673088.14</v>
      </c>
      <c r="K413">
        <v>397273.17</v>
      </c>
      <c r="L413">
        <v>275814.96999999997</v>
      </c>
      <c r="M413">
        <v>2010</v>
      </c>
      <c r="N413">
        <v>1</v>
      </c>
    </row>
    <row r="414" spans="1:14" x14ac:dyDescent="0.3">
      <c r="A414" s="1" t="s">
        <v>25</v>
      </c>
      <c r="B414" s="1" t="s">
        <v>216</v>
      </c>
      <c r="C414" s="1" t="s">
        <v>42</v>
      </c>
      <c r="D414" s="1" t="s">
        <v>17</v>
      </c>
      <c r="E414" s="1" t="s">
        <v>47</v>
      </c>
      <c r="F414" s="2">
        <v>41591</v>
      </c>
      <c r="G414">
        <v>4390</v>
      </c>
      <c r="H414">
        <v>152.58000000000001</v>
      </c>
      <c r="I414">
        <v>97.44</v>
      </c>
      <c r="J414">
        <v>669826.19999999995</v>
      </c>
      <c r="K414">
        <v>427761.6</v>
      </c>
      <c r="L414">
        <v>242064.6</v>
      </c>
      <c r="M414">
        <v>2013</v>
      </c>
      <c r="N414">
        <v>11</v>
      </c>
    </row>
    <row r="415" spans="1:14" x14ac:dyDescent="0.3">
      <c r="A415" s="1" t="s">
        <v>32</v>
      </c>
      <c r="B415" s="1" t="s">
        <v>168</v>
      </c>
      <c r="C415" s="1" t="s">
        <v>49</v>
      </c>
      <c r="D415" s="1" t="s">
        <v>17</v>
      </c>
      <c r="E415" s="1" t="s">
        <v>24</v>
      </c>
      <c r="F415" s="2">
        <v>42747</v>
      </c>
      <c r="G415">
        <v>4396</v>
      </c>
      <c r="H415">
        <v>651.21</v>
      </c>
      <c r="I415">
        <v>524.96</v>
      </c>
      <c r="J415">
        <v>2862719.16</v>
      </c>
      <c r="K415">
        <v>2307724.16</v>
      </c>
      <c r="L415">
        <v>554995</v>
      </c>
      <c r="M415">
        <v>2017</v>
      </c>
      <c r="N415">
        <v>1</v>
      </c>
    </row>
    <row r="416" spans="1:14" x14ac:dyDescent="0.3">
      <c r="A416" s="1" t="s">
        <v>28</v>
      </c>
      <c r="B416" s="1" t="s">
        <v>72</v>
      </c>
      <c r="C416" s="1" t="s">
        <v>42</v>
      </c>
      <c r="D416" s="1" t="s">
        <v>17</v>
      </c>
      <c r="E416" s="1" t="s">
        <v>47</v>
      </c>
      <c r="F416" s="2">
        <v>42689</v>
      </c>
      <c r="G416">
        <v>4419</v>
      </c>
      <c r="H416">
        <v>152.58000000000001</v>
      </c>
      <c r="I416">
        <v>97.44</v>
      </c>
      <c r="J416">
        <v>674251.02</v>
      </c>
      <c r="K416">
        <v>430587.36</v>
      </c>
      <c r="L416">
        <v>243663.66</v>
      </c>
      <c r="M416">
        <v>2016</v>
      </c>
      <c r="N416">
        <v>11</v>
      </c>
    </row>
    <row r="417" spans="1:14" x14ac:dyDescent="0.3">
      <c r="A417" s="1" t="s">
        <v>28</v>
      </c>
      <c r="B417" s="1" t="s">
        <v>52</v>
      </c>
      <c r="C417" s="1" t="s">
        <v>16</v>
      </c>
      <c r="D417" s="1" t="s">
        <v>22</v>
      </c>
      <c r="E417" s="1" t="s">
        <v>31</v>
      </c>
      <c r="F417" s="2">
        <v>41437</v>
      </c>
      <c r="G417">
        <v>4423</v>
      </c>
      <c r="H417">
        <v>437.2</v>
      </c>
      <c r="I417">
        <v>263.33</v>
      </c>
      <c r="J417">
        <v>1933735.6</v>
      </c>
      <c r="K417">
        <v>1164708.5900000001</v>
      </c>
      <c r="L417">
        <v>769027.01</v>
      </c>
      <c r="M417">
        <v>2013</v>
      </c>
      <c r="N417">
        <v>6</v>
      </c>
    </row>
    <row r="418" spans="1:14" x14ac:dyDescent="0.3">
      <c r="A418" s="1" t="s">
        <v>28</v>
      </c>
      <c r="B418" s="1" t="s">
        <v>188</v>
      </c>
      <c r="C418" s="1" t="s">
        <v>23</v>
      </c>
      <c r="D418" s="1" t="s">
        <v>22</v>
      </c>
      <c r="E418" s="1" t="s">
        <v>24</v>
      </c>
      <c r="F418" s="2">
        <v>41528</v>
      </c>
      <c r="G418">
        <v>4447</v>
      </c>
      <c r="H418">
        <v>255.28</v>
      </c>
      <c r="I418">
        <v>159.41999999999999</v>
      </c>
      <c r="J418">
        <v>1135230.1599999999</v>
      </c>
      <c r="K418">
        <v>708940.74</v>
      </c>
      <c r="L418">
        <v>426289.42</v>
      </c>
      <c r="M418">
        <v>2013</v>
      </c>
      <c r="N418">
        <v>9</v>
      </c>
    </row>
    <row r="419" spans="1:14" x14ac:dyDescent="0.3">
      <c r="A419" s="1" t="s">
        <v>25</v>
      </c>
      <c r="B419" s="1" t="s">
        <v>82</v>
      </c>
      <c r="C419" s="1" t="s">
        <v>27</v>
      </c>
      <c r="D419" s="1" t="s">
        <v>17</v>
      </c>
      <c r="E419" s="1" t="s">
        <v>24</v>
      </c>
      <c r="F419" s="2">
        <v>42658</v>
      </c>
      <c r="G419">
        <v>4452</v>
      </c>
      <c r="H419">
        <v>205.7</v>
      </c>
      <c r="I419">
        <v>117.11</v>
      </c>
      <c r="J419">
        <v>915776.4</v>
      </c>
      <c r="K419">
        <v>521373.72</v>
      </c>
      <c r="L419">
        <v>394402.68</v>
      </c>
      <c r="M419">
        <v>2016</v>
      </c>
      <c r="N419">
        <v>10</v>
      </c>
    </row>
    <row r="420" spans="1:14" x14ac:dyDescent="0.3">
      <c r="A420" s="1" t="s">
        <v>32</v>
      </c>
      <c r="B420" s="1" t="s">
        <v>168</v>
      </c>
      <c r="C420" s="1" t="s">
        <v>44</v>
      </c>
      <c r="D420" s="1" t="s">
        <v>22</v>
      </c>
      <c r="E420" s="1" t="s">
        <v>24</v>
      </c>
      <c r="F420" s="2">
        <v>41739</v>
      </c>
      <c r="G420">
        <v>4455</v>
      </c>
      <c r="H420">
        <v>668.27</v>
      </c>
      <c r="I420">
        <v>502.54</v>
      </c>
      <c r="J420">
        <v>2977142.85</v>
      </c>
      <c r="K420">
        <v>2238815.7000000002</v>
      </c>
      <c r="L420">
        <v>738327.15</v>
      </c>
      <c r="M420">
        <v>2014</v>
      </c>
      <c r="N420">
        <v>4</v>
      </c>
    </row>
    <row r="421" spans="1:14" x14ac:dyDescent="0.3">
      <c r="A421" s="1" t="s">
        <v>25</v>
      </c>
      <c r="B421" s="1" t="s">
        <v>196</v>
      </c>
      <c r="C421" s="1" t="s">
        <v>16</v>
      </c>
      <c r="D421" s="1" t="s">
        <v>17</v>
      </c>
      <c r="E421" s="1" t="s">
        <v>47</v>
      </c>
      <c r="F421" s="2">
        <v>41935</v>
      </c>
      <c r="G421">
        <v>4483</v>
      </c>
      <c r="H421">
        <v>437.2</v>
      </c>
      <c r="I421">
        <v>263.33</v>
      </c>
      <c r="J421">
        <v>1959967.6</v>
      </c>
      <c r="K421">
        <v>1180508.3899999999</v>
      </c>
      <c r="L421">
        <v>779459.21</v>
      </c>
      <c r="M421">
        <v>2014</v>
      </c>
      <c r="N421">
        <v>10</v>
      </c>
    </row>
    <row r="422" spans="1:14" x14ac:dyDescent="0.3">
      <c r="A422" s="1" t="s">
        <v>37</v>
      </c>
      <c r="B422" s="1" t="s">
        <v>59</v>
      </c>
      <c r="C422" s="1" t="s">
        <v>57</v>
      </c>
      <c r="D422" s="1" t="s">
        <v>22</v>
      </c>
      <c r="E422" s="1" t="s">
        <v>18</v>
      </c>
      <c r="F422" s="2">
        <v>40447</v>
      </c>
      <c r="G422">
        <v>4487</v>
      </c>
      <c r="H422">
        <v>81.73</v>
      </c>
      <c r="I422">
        <v>56.67</v>
      </c>
      <c r="J422">
        <v>366722.51</v>
      </c>
      <c r="K422">
        <v>254278.29</v>
      </c>
      <c r="L422">
        <v>112444.22</v>
      </c>
      <c r="M422">
        <v>2010</v>
      </c>
      <c r="N422">
        <v>9</v>
      </c>
    </row>
    <row r="423" spans="1:14" x14ac:dyDescent="0.3">
      <c r="A423" s="1" t="s">
        <v>32</v>
      </c>
      <c r="B423" s="1" t="s">
        <v>169</v>
      </c>
      <c r="C423" s="1" t="s">
        <v>23</v>
      </c>
      <c r="D423" s="1" t="s">
        <v>17</v>
      </c>
      <c r="E423" s="1" t="s">
        <v>47</v>
      </c>
      <c r="F423" s="2">
        <v>42682</v>
      </c>
      <c r="G423">
        <v>4503</v>
      </c>
      <c r="H423">
        <v>255.28</v>
      </c>
      <c r="I423">
        <v>159.41999999999999</v>
      </c>
      <c r="J423">
        <v>1149525.8400000001</v>
      </c>
      <c r="K423">
        <v>717868.26</v>
      </c>
      <c r="L423">
        <v>431657.58</v>
      </c>
      <c r="M423">
        <v>2016</v>
      </c>
      <c r="N423">
        <v>11</v>
      </c>
    </row>
    <row r="424" spans="1:14" x14ac:dyDescent="0.3">
      <c r="A424" s="1" t="s">
        <v>28</v>
      </c>
      <c r="B424" s="1" t="s">
        <v>101</v>
      </c>
      <c r="C424" s="1" t="s">
        <v>42</v>
      </c>
      <c r="D424" s="1" t="s">
        <v>17</v>
      </c>
      <c r="E424" s="1" t="s">
        <v>18</v>
      </c>
      <c r="F424" s="2">
        <v>41833</v>
      </c>
      <c r="G424">
        <v>4512</v>
      </c>
      <c r="H424">
        <v>152.58000000000001</v>
      </c>
      <c r="I424">
        <v>97.44</v>
      </c>
      <c r="J424">
        <v>688440.96</v>
      </c>
      <c r="K424">
        <v>439649.28000000003</v>
      </c>
      <c r="L424">
        <v>248791.67999999999</v>
      </c>
      <c r="M424">
        <v>2014</v>
      </c>
      <c r="N424">
        <v>7</v>
      </c>
    </row>
    <row r="425" spans="1:14" x14ac:dyDescent="0.3">
      <c r="A425" s="1" t="s">
        <v>28</v>
      </c>
      <c r="B425" s="1" t="s">
        <v>53</v>
      </c>
      <c r="C425" s="1" t="s">
        <v>27</v>
      </c>
      <c r="D425" s="1" t="s">
        <v>17</v>
      </c>
      <c r="E425" s="1" t="s">
        <v>18</v>
      </c>
      <c r="F425" s="2">
        <v>42817</v>
      </c>
      <c r="G425">
        <v>4534</v>
      </c>
      <c r="H425">
        <v>205.7</v>
      </c>
      <c r="I425">
        <v>117.11</v>
      </c>
      <c r="J425">
        <v>932643.8</v>
      </c>
      <c r="K425">
        <v>530976.74</v>
      </c>
      <c r="L425">
        <v>401667.06</v>
      </c>
      <c r="M425">
        <v>2017</v>
      </c>
      <c r="N425">
        <v>3</v>
      </c>
    </row>
    <row r="426" spans="1:14" x14ac:dyDescent="0.3">
      <c r="A426" s="1" t="s">
        <v>32</v>
      </c>
      <c r="B426" s="1" t="s">
        <v>175</v>
      </c>
      <c r="C426" s="1" t="s">
        <v>30</v>
      </c>
      <c r="D426" s="1" t="s">
        <v>17</v>
      </c>
      <c r="E426" s="1" t="s">
        <v>47</v>
      </c>
      <c r="F426" s="2">
        <v>40551</v>
      </c>
      <c r="G426">
        <v>4546</v>
      </c>
      <c r="H426">
        <v>9.33</v>
      </c>
      <c r="I426">
        <v>6.92</v>
      </c>
      <c r="J426">
        <v>42414.18</v>
      </c>
      <c r="K426">
        <v>31458.32</v>
      </c>
      <c r="L426">
        <v>10955.86</v>
      </c>
      <c r="M426">
        <v>2011</v>
      </c>
      <c r="N426">
        <v>1</v>
      </c>
    </row>
    <row r="427" spans="1:14" x14ac:dyDescent="0.3">
      <c r="A427" s="1" t="s">
        <v>14</v>
      </c>
      <c r="B427" s="1" t="s">
        <v>15</v>
      </c>
      <c r="C427" s="1" t="s">
        <v>51</v>
      </c>
      <c r="D427" s="1" t="s">
        <v>17</v>
      </c>
      <c r="E427" s="1" t="s">
        <v>31</v>
      </c>
      <c r="F427" s="2">
        <v>40578</v>
      </c>
      <c r="G427">
        <v>4550</v>
      </c>
      <c r="H427">
        <v>47.45</v>
      </c>
      <c r="I427">
        <v>31.79</v>
      </c>
      <c r="J427">
        <v>215897.5</v>
      </c>
      <c r="K427">
        <v>144644.5</v>
      </c>
      <c r="L427">
        <v>71253</v>
      </c>
      <c r="M427">
        <v>2011</v>
      </c>
      <c r="N427">
        <v>2</v>
      </c>
    </row>
    <row r="428" spans="1:14" x14ac:dyDescent="0.3">
      <c r="A428" s="1" t="s">
        <v>39</v>
      </c>
      <c r="B428" s="1" t="s">
        <v>114</v>
      </c>
      <c r="C428" s="1" t="s">
        <v>51</v>
      </c>
      <c r="D428" s="1" t="s">
        <v>17</v>
      </c>
      <c r="E428" s="1" t="s">
        <v>47</v>
      </c>
      <c r="F428" s="2">
        <v>41979</v>
      </c>
      <c r="G428">
        <v>4556</v>
      </c>
      <c r="H428">
        <v>47.45</v>
      </c>
      <c r="I428">
        <v>31.79</v>
      </c>
      <c r="J428">
        <v>216182.2</v>
      </c>
      <c r="K428">
        <v>144835.24</v>
      </c>
      <c r="L428">
        <v>71346.960000000006</v>
      </c>
      <c r="M428">
        <v>2014</v>
      </c>
      <c r="N428">
        <v>12</v>
      </c>
    </row>
    <row r="429" spans="1:14" x14ac:dyDescent="0.3">
      <c r="A429" s="1" t="s">
        <v>25</v>
      </c>
      <c r="B429" s="1" t="s">
        <v>196</v>
      </c>
      <c r="C429" s="1" t="s">
        <v>51</v>
      </c>
      <c r="D429" s="1" t="s">
        <v>17</v>
      </c>
      <c r="E429" s="1" t="s">
        <v>47</v>
      </c>
      <c r="F429" s="2">
        <v>40221</v>
      </c>
      <c r="G429">
        <v>4571</v>
      </c>
      <c r="H429">
        <v>47.45</v>
      </c>
      <c r="I429">
        <v>31.79</v>
      </c>
      <c r="J429">
        <v>216893.95</v>
      </c>
      <c r="K429">
        <v>145312.09</v>
      </c>
      <c r="L429">
        <v>71581.86</v>
      </c>
      <c r="M429">
        <v>2010</v>
      </c>
      <c r="N429">
        <v>2</v>
      </c>
    </row>
    <row r="430" spans="1:14" x14ac:dyDescent="0.3">
      <c r="A430" s="1" t="s">
        <v>25</v>
      </c>
      <c r="B430" s="1" t="s">
        <v>123</v>
      </c>
      <c r="C430" s="1" t="s">
        <v>23</v>
      </c>
      <c r="D430" s="1" t="s">
        <v>22</v>
      </c>
      <c r="E430" s="1" t="s">
        <v>24</v>
      </c>
      <c r="F430" s="2">
        <v>40714</v>
      </c>
      <c r="G430">
        <v>4594</v>
      </c>
      <c r="H430">
        <v>255.28</v>
      </c>
      <c r="I430">
        <v>159.41999999999999</v>
      </c>
      <c r="J430">
        <v>1172756.32</v>
      </c>
      <c r="K430">
        <v>732375.48</v>
      </c>
      <c r="L430">
        <v>440380.84</v>
      </c>
      <c r="M430">
        <v>2011</v>
      </c>
      <c r="N430">
        <v>6</v>
      </c>
    </row>
    <row r="431" spans="1:14" x14ac:dyDescent="0.3">
      <c r="A431" s="1" t="s">
        <v>25</v>
      </c>
      <c r="B431" s="1" t="s">
        <v>203</v>
      </c>
      <c r="C431" s="1" t="s">
        <v>21</v>
      </c>
      <c r="D431" s="1" t="s">
        <v>17</v>
      </c>
      <c r="E431" s="1" t="s">
        <v>31</v>
      </c>
      <c r="F431" s="2">
        <v>42764</v>
      </c>
      <c r="G431">
        <v>4604</v>
      </c>
      <c r="H431">
        <v>154.06</v>
      </c>
      <c r="I431">
        <v>90.93</v>
      </c>
      <c r="J431">
        <v>709292.24</v>
      </c>
      <c r="K431">
        <v>418641.72</v>
      </c>
      <c r="L431">
        <v>290650.52</v>
      </c>
      <c r="M431">
        <v>2017</v>
      </c>
      <c r="N431">
        <v>1</v>
      </c>
    </row>
    <row r="432" spans="1:14" x14ac:dyDescent="0.3">
      <c r="A432" s="1" t="s">
        <v>39</v>
      </c>
      <c r="B432" s="1" t="s">
        <v>124</v>
      </c>
      <c r="C432" s="1" t="s">
        <v>30</v>
      </c>
      <c r="D432" s="1" t="s">
        <v>22</v>
      </c>
      <c r="E432" s="1" t="s">
        <v>47</v>
      </c>
      <c r="F432" s="2">
        <v>40545</v>
      </c>
      <c r="G432">
        <v>4638</v>
      </c>
      <c r="H432">
        <v>9.33</v>
      </c>
      <c r="I432">
        <v>6.92</v>
      </c>
      <c r="J432">
        <v>43272.54</v>
      </c>
      <c r="K432">
        <v>32094.959999999999</v>
      </c>
      <c r="L432">
        <v>11177.58</v>
      </c>
      <c r="M432">
        <v>2011</v>
      </c>
      <c r="N432">
        <v>1</v>
      </c>
    </row>
    <row r="433" spans="1:14" x14ac:dyDescent="0.3">
      <c r="A433" s="1" t="s">
        <v>39</v>
      </c>
      <c r="B433" s="1" t="s">
        <v>156</v>
      </c>
      <c r="C433" s="1" t="s">
        <v>27</v>
      </c>
      <c r="D433" s="1" t="s">
        <v>17</v>
      </c>
      <c r="E433" s="1" t="s">
        <v>47</v>
      </c>
      <c r="F433" s="2">
        <v>41114</v>
      </c>
      <c r="G433">
        <v>4641</v>
      </c>
      <c r="H433">
        <v>205.7</v>
      </c>
      <c r="I433">
        <v>117.11</v>
      </c>
      <c r="J433">
        <v>954653.7</v>
      </c>
      <c r="K433">
        <v>543507.51</v>
      </c>
      <c r="L433">
        <v>411146.19</v>
      </c>
      <c r="M433">
        <v>2012</v>
      </c>
      <c r="N433">
        <v>7</v>
      </c>
    </row>
    <row r="434" spans="1:14" x14ac:dyDescent="0.3">
      <c r="A434" s="1" t="s">
        <v>32</v>
      </c>
      <c r="B434" s="1" t="s">
        <v>200</v>
      </c>
      <c r="C434" s="1" t="s">
        <v>36</v>
      </c>
      <c r="D434" s="1" t="s">
        <v>17</v>
      </c>
      <c r="E434" s="1" t="s">
        <v>18</v>
      </c>
      <c r="F434" s="2">
        <v>41116</v>
      </c>
      <c r="G434">
        <v>4659</v>
      </c>
      <c r="H434">
        <v>109.28</v>
      </c>
      <c r="I434">
        <v>35.840000000000003</v>
      </c>
      <c r="J434">
        <v>509135.52</v>
      </c>
      <c r="K434">
        <v>166978.56</v>
      </c>
      <c r="L434">
        <v>342156.96</v>
      </c>
      <c r="M434">
        <v>2012</v>
      </c>
      <c r="N434">
        <v>7</v>
      </c>
    </row>
    <row r="435" spans="1:14" x14ac:dyDescent="0.3">
      <c r="A435" s="1" t="s">
        <v>32</v>
      </c>
      <c r="B435" s="1" t="s">
        <v>168</v>
      </c>
      <c r="C435" s="1" t="s">
        <v>21</v>
      </c>
      <c r="D435" s="1" t="s">
        <v>22</v>
      </c>
      <c r="E435" s="1" t="s">
        <v>47</v>
      </c>
      <c r="F435" s="2">
        <v>41555</v>
      </c>
      <c r="G435">
        <v>4667</v>
      </c>
      <c r="H435">
        <v>154.06</v>
      </c>
      <c r="I435">
        <v>90.93</v>
      </c>
      <c r="J435">
        <v>718998.02</v>
      </c>
      <c r="K435">
        <v>424370.31</v>
      </c>
      <c r="L435">
        <v>294627.71000000002</v>
      </c>
      <c r="M435">
        <v>2013</v>
      </c>
      <c r="N435">
        <v>10</v>
      </c>
    </row>
    <row r="436" spans="1:14" x14ac:dyDescent="0.3">
      <c r="A436" s="1" t="s">
        <v>32</v>
      </c>
      <c r="B436" s="1" t="s">
        <v>33</v>
      </c>
      <c r="C436" s="1" t="s">
        <v>42</v>
      </c>
      <c r="D436" s="1" t="s">
        <v>17</v>
      </c>
      <c r="E436" s="1" t="s">
        <v>31</v>
      </c>
      <c r="F436" s="2">
        <v>41573</v>
      </c>
      <c r="G436">
        <v>4668</v>
      </c>
      <c r="H436">
        <v>152.58000000000001</v>
      </c>
      <c r="I436">
        <v>97.44</v>
      </c>
      <c r="J436">
        <v>712243.44</v>
      </c>
      <c r="K436">
        <v>454849.92</v>
      </c>
      <c r="L436">
        <v>257393.52</v>
      </c>
      <c r="M436">
        <v>2013</v>
      </c>
      <c r="N436">
        <v>10</v>
      </c>
    </row>
    <row r="437" spans="1:14" x14ac:dyDescent="0.3">
      <c r="A437" s="1" t="s">
        <v>28</v>
      </c>
      <c r="B437" s="1" t="s">
        <v>188</v>
      </c>
      <c r="C437" s="1" t="s">
        <v>44</v>
      </c>
      <c r="D437" s="1" t="s">
        <v>17</v>
      </c>
      <c r="E437" s="1" t="s">
        <v>24</v>
      </c>
      <c r="F437" s="2">
        <v>41512</v>
      </c>
      <c r="G437">
        <v>4676</v>
      </c>
      <c r="H437">
        <v>668.27</v>
      </c>
      <c r="I437">
        <v>502.54</v>
      </c>
      <c r="J437">
        <v>3124830.52</v>
      </c>
      <c r="K437">
        <v>2349877.04</v>
      </c>
      <c r="L437">
        <v>774953.48</v>
      </c>
      <c r="M437">
        <v>2013</v>
      </c>
      <c r="N437">
        <v>8</v>
      </c>
    </row>
    <row r="438" spans="1:14" x14ac:dyDescent="0.3">
      <c r="A438" s="1" t="s">
        <v>14</v>
      </c>
      <c r="B438" s="1" t="s">
        <v>137</v>
      </c>
      <c r="C438" s="1" t="s">
        <v>42</v>
      </c>
      <c r="D438" s="1" t="s">
        <v>17</v>
      </c>
      <c r="E438" s="1" t="s">
        <v>18</v>
      </c>
      <c r="F438" s="2">
        <v>41373</v>
      </c>
      <c r="G438">
        <v>4679</v>
      </c>
      <c r="H438">
        <v>152.58000000000001</v>
      </c>
      <c r="I438">
        <v>97.44</v>
      </c>
      <c r="J438">
        <v>713921.82</v>
      </c>
      <c r="K438">
        <v>455921.76</v>
      </c>
      <c r="L438">
        <v>258000.06</v>
      </c>
      <c r="M438">
        <v>2013</v>
      </c>
      <c r="N438">
        <v>4</v>
      </c>
    </row>
    <row r="439" spans="1:14" x14ac:dyDescent="0.3">
      <c r="A439" s="1" t="s">
        <v>28</v>
      </c>
      <c r="B439" s="1" t="s">
        <v>155</v>
      </c>
      <c r="C439" s="1" t="s">
        <v>21</v>
      </c>
      <c r="D439" s="1" t="s">
        <v>22</v>
      </c>
      <c r="E439" s="1" t="s">
        <v>47</v>
      </c>
      <c r="F439" s="2">
        <v>40744</v>
      </c>
      <c r="G439">
        <v>4695</v>
      </c>
      <c r="H439">
        <v>154.06</v>
      </c>
      <c r="I439">
        <v>90.93</v>
      </c>
      <c r="J439">
        <v>723311.7</v>
      </c>
      <c r="K439">
        <v>426916.35</v>
      </c>
      <c r="L439">
        <v>296395.34999999998</v>
      </c>
      <c r="M439">
        <v>2011</v>
      </c>
      <c r="N439">
        <v>7</v>
      </c>
    </row>
    <row r="440" spans="1:14" x14ac:dyDescent="0.3">
      <c r="A440" s="1" t="s">
        <v>19</v>
      </c>
      <c r="B440" s="1" t="s">
        <v>50</v>
      </c>
      <c r="C440" s="1" t="s">
        <v>30</v>
      </c>
      <c r="D440" s="1" t="s">
        <v>17</v>
      </c>
      <c r="E440" s="1" t="s">
        <v>18</v>
      </c>
      <c r="F440" s="2">
        <v>40939</v>
      </c>
      <c r="G440">
        <v>4709</v>
      </c>
      <c r="H440">
        <v>9.33</v>
      </c>
      <c r="I440">
        <v>6.92</v>
      </c>
      <c r="J440">
        <v>43934.97</v>
      </c>
      <c r="K440">
        <v>32586.28</v>
      </c>
      <c r="L440">
        <v>11348.69</v>
      </c>
      <c r="M440">
        <v>2012</v>
      </c>
      <c r="N440">
        <v>1</v>
      </c>
    </row>
    <row r="441" spans="1:14" x14ac:dyDescent="0.3">
      <c r="A441" s="1" t="s">
        <v>32</v>
      </c>
      <c r="B441" s="1" t="s">
        <v>161</v>
      </c>
      <c r="C441" s="1" t="s">
        <v>21</v>
      </c>
      <c r="D441" s="1" t="s">
        <v>17</v>
      </c>
      <c r="E441" s="1" t="s">
        <v>47</v>
      </c>
      <c r="F441" s="2">
        <v>41823</v>
      </c>
      <c r="G441">
        <v>4711</v>
      </c>
      <c r="H441">
        <v>154.06</v>
      </c>
      <c r="I441">
        <v>90.93</v>
      </c>
      <c r="J441">
        <v>725776.66</v>
      </c>
      <c r="K441">
        <v>428371.23</v>
      </c>
      <c r="L441">
        <v>297405.43</v>
      </c>
      <c r="M441">
        <v>2014</v>
      </c>
      <c r="N441">
        <v>7</v>
      </c>
    </row>
    <row r="442" spans="1:14" x14ac:dyDescent="0.3">
      <c r="A442" s="1" t="s">
        <v>28</v>
      </c>
      <c r="B442" s="1" t="s">
        <v>134</v>
      </c>
      <c r="C442" s="1" t="s">
        <v>16</v>
      </c>
      <c r="D442" s="1" t="s">
        <v>17</v>
      </c>
      <c r="E442" s="1" t="s">
        <v>24</v>
      </c>
      <c r="F442" s="2">
        <v>40388</v>
      </c>
      <c r="G442">
        <v>4713</v>
      </c>
      <c r="H442">
        <v>437.2</v>
      </c>
      <c r="I442">
        <v>263.33</v>
      </c>
      <c r="J442">
        <v>2060523.6</v>
      </c>
      <c r="K442">
        <v>1241074.29</v>
      </c>
      <c r="L442">
        <v>819449.31</v>
      </c>
      <c r="M442">
        <v>2010</v>
      </c>
      <c r="N442">
        <v>7</v>
      </c>
    </row>
    <row r="443" spans="1:14" x14ac:dyDescent="0.3">
      <c r="A443" s="1" t="s">
        <v>28</v>
      </c>
      <c r="B443" s="1" t="s">
        <v>110</v>
      </c>
      <c r="C443" s="1" t="s">
        <v>49</v>
      </c>
      <c r="D443" s="1" t="s">
        <v>22</v>
      </c>
      <c r="E443" s="1" t="s">
        <v>24</v>
      </c>
      <c r="F443" s="2">
        <v>41309</v>
      </c>
      <c r="G443">
        <v>4732</v>
      </c>
      <c r="H443">
        <v>651.21</v>
      </c>
      <c r="I443">
        <v>524.96</v>
      </c>
      <c r="J443">
        <v>3081525.72</v>
      </c>
      <c r="K443">
        <v>2484110.7200000002</v>
      </c>
      <c r="L443">
        <v>597415</v>
      </c>
      <c r="M443">
        <v>2013</v>
      </c>
      <c r="N443">
        <v>2</v>
      </c>
    </row>
    <row r="444" spans="1:14" x14ac:dyDescent="0.3">
      <c r="A444" s="1" t="s">
        <v>14</v>
      </c>
      <c r="B444" s="1" t="s">
        <v>120</v>
      </c>
      <c r="C444" s="1" t="s">
        <v>57</v>
      </c>
      <c r="D444" s="1" t="s">
        <v>22</v>
      </c>
      <c r="E444" s="1" t="s">
        <v>24</v>
      </c>
      <c r="F444" s="2">
        <v>41353</v>
      </c>
      <c r="G444">
        <v>4738</v>
      </c>
      <c r="H444">
        <v>81.73</v>
      </c>
      <c r="I444">
        <v>56.67</v>
      </c>
      <c r="J444">
        <v>387236.74</v>
      </c>
      <c r="K444">
        <v>268502.46000000002</v>
      </c>
      <c r="L444">
        <v>118734.28</v>
      </c>
      <c r="M444">
        <v>2013</v>
      </c>
      <c r="N444">
        <v>3</v>
      </c>
    </row>
    <row r="445" spans="1:14" x14ac:dyDescent="0.3">
      <c r="A445" s="1" t="s">
        <v>14</v>
      </c>
      <c r="B445" s="1" t="s">
        <v>115</v>
      </c>
      <c r="C445" s="1" t="s">
        <v>60</v>
      </c>
      <c r="D445" s="1" t="s">
        <v>22</v>
      </c>
      <c r="E445" s="1" t="s">
        <v>47</v>
      </c>
      <c r="F445" s="2">
        <v>41835</v>
      </c>
      <c r="G445">
        <v>4741</v>
      </c>
      <c r="H445">
        <v>421.89</v>
      </c>
      <c r="I445">
        <v>364.69</v>
      </c>
      <c r="J445">
        <v>2000180.49</v>
      </c>
      <c r="K445">
        <v>1728995.29</v>
      </c>
      <c r="L445">
        <v>271185.2</v>
      </c>
      <c r="M445">
        <v>2014</v>
      </c>
      <c r="N445">
        <v>7</v>
      </c>
    </row>
    <row r="446" spans="1:14" x14ac:dyDescent="0.3">
      <c r="A446" s="1" t="s">
        <v>14</v>
      </c>
      <c r="B446" s="1" t="s">
        <v>99</v>
      </c>
      <c r="C446" s="1" t="s">
        <v>42</v>
      </c>
      <c r="D446" s="1" t="s">
        <v>17</v>
      </c>
      <c r="E446" s="1" t="s">
        <v>47</v>
      </c>
      <c r="F446" s="2">
        <v>41093</v>
      </c>
      <c r="G446">
        <v>4754</v>
      </c>
      <c r="H446">
        <v>152.58000000000001</v>
      </c>
      <c r="I446">
        <v>97.44</v>
      </c>
      <c r="J446">
        <v>725365.32</v>
      </c>
      <c r="K446">
        <v>463229.76</v>
      </c>
      <c r="L446">
        <v>262135.56</v>
      </c>
      <c r="M446">
        <v>2012</v>
      </c>
      <c r="N446">
        <v>7</v>
      </c>
    </row>
    <row r="447" spans="1:14" x14ac:dyDescent="0.3">
      <c r="A447" s="1" t="s">
        <v>25</v>
      </c>
      <c r="B447" s="1" t="s">
        <v>121</v>
      </c>
      <c r="C447" s="1" t="s">
        <v>57</v>
      </c>
      <c r="D447" s="1" t="s">
        <v>17</v>
      </c>
      <c r="E447" s="1" t="s">
        <v>18</v>
      </c>
      <c r="F447" s="2">
        <v>40385</v>
      </c>
      <c r="G447">
        <v>4763</v>
      </c>
      <c r="H447">
        <v>81.73</v>
      </c>
      <c r="I447">
        <v>56.67</v>
      </c>
      <c r="J447">
        <v>389279.99</v>
      </c>
      <c r="K447">
        <v>269919.21000000002</v>
      </c>
      <c r="L447">
        <v>119360.78</v>
      </c>
      <c r="M447">
        <v>2010</v>
      </c>
      <c r="N447">
        <v>7</v>
      </c>
    </row>
    <row r="448" spans="1:14" x14ac:dyDescent="0.3">
      <c r="A448" s="1" t="s">
        <v>39</v>
      </c>
      <c r="B448" s="1" t="s">
        <v>40</v>
      </c>
      <c r="C448" s="1" t="s">
        <v>21</v>
      </c>
      <c r="D448" s="1" t="s">
        <v>17</v>
      </c>
      <c r="E448" s="1" t="s">
        <v>31</v>
      </c>
      <c r="F448" s="2">
        <v>41632</v>
      </c>
      <c r="G448">
        <v>4800</v>
      </c>
      <c r="H448">
        <v>154.06</v>
      </c>
      <c r="I448">
        <v>90.93</v>
      </c>
      <c r="J448">
        <v>739488</v>
      </c>
      <c r="K448">
        <v>436464</v>
      </c>
      <c r="L448">
        <v>303024</v>
      </c>
      <c r="M448">
        <v>2013</v>
      </c>
      <c r="N448">
        <v>12</v>
      </c>
    </row>
    <row r="449" spans="1:14" x14ac:dyDescent="0.3">
      <c r="A449" s="1" t="s">
        <v>37</v>
      </c>
      <c r="B449" s="1" t="s">
        <v>180</v>
      </c>
      <c r="C449" s="1" t="s">
        <v>23</v>
      </c>
      <c r="D449" s="1" t="s">
        <v>17</v>
      </c>
      <c r="E449" s="1" t="s">
        <v>47</v>
      </c>
      <c r="F449" s="2">
        <v>40512</v>
      </c>
      <c r="G449">
        <v>4802</v>
      </c>
      <c r="H449">
        <v>255.28</v>
      </c>
      <c r="I449">
        <v>159.41999999999999</v>
      </c>
      <c r="J449">
        <v>1225854.56</v>
      </c>
      <c r="K449">
        <v>765534.84</v>
      </c>
      <c r="L449">
        <v>460319.72</v>
      </c>
      <c r="M449">
        <v>2010</v>
      </c>
      <c r="N449">
        <v>11</v>
      </c>
    </row>
    <row r="450" spans="1:14" x14ac:dyDescent="0.3">
      <c r="A450" s="1" t="s">
        <v>28</v>
      </c>
      <c r="B450" s="1" t="s">
        <v>88</v>
      </c>
      <c r="C450" s="1" t="s">
        <v>44</v>
      </c>
      <c r="D450" s="1" t="s">
        <v>17</v>
      </c>
      <c r="E450" s="1" t="s">
        <v>24</v>
      </c>
      <c r="F450" s="2">
        <v>41309</v>
      </c>
      <c r="G450">
        <v>4805</v>
      </c>
      <c r="H450">
        <v>668.27</v>
      </c>
      <c r="I450">
        <v>502.54</v>
      </c>
      <c r="J450">
        <v>3211037.35</v>
      </c>
      <c r="K450">
        <v>2414704.7000000002</v>
      </c>
      <c r="L450">
        <v>796332.65</v>
      </c>
      <c r="M450">
        <v>2013</v>
      </c>
      <c r="N450">
        <v>2</v>
      </c>
    </row>
    <row r="451" spans="1:14" x14ac:dyDescent="0.3">
      <c r="A451" s="1" t="s">
        <v>25</v>
      </c>
      <c r="B451" s="1" t="s">
        <v>119</v>
      </c>
      <c r="C451" s="1" t="s">
        <v>51</v>
      </c>
      <c r="D451" s="1" t="s">
        <v>17</v>
      </c>
      <c r="E451" s="1" t="s">
        <v>24</v>
      </c>
      <c r="F451" s="2">
        <v>41380</v>
      </c>
      <c r="G451">
        <v>4811</v>
      </c>
      <c r="H451">
        <v>47.45</v>
      </c>
      <c r="I451">
        <v>31.79</v>
      </c>
      <c r="J451">
        <v>228281.95</v>
      </c>
      <c r="K451">
        <v>152941.69</v>
      </c>
      <c r="L451">
        <v>75340.259999999995</v>
      </c>
      <c r="M451">
        <v>2013</v>
      </c>
      <c r="N451">
        <v>4</v>
      </c>
    </row>
    <row r="452" spans="1:14" x14ac:dyDescent="0.3">
      <c r="A452" s="1" t="s">
        <v>28</v>
      </c>
      <c r="B452" s="1" t="s">
        <v>167</v>
      </c>
      <c r="C452" s="1" t="s">
        <v>30</v>
      </c>
      <c r="D452" s="1" t="s">
        <v>17</v>
      </c>
      <c r="E452" s="1" t="s">
        <v>31</v>
      </c>
      <c r="F452" s="2">
        <v>40260</v>
      </c>
      <c r="G452">
        <v>4818</v>
      </c>
      <c r="H452">
        <v>9.33</v>
      </c>
      <c r="I452">
        <v>6.92</v>
      </c>
      <c r="J452">
        <v>44951.94</v>
      </c>
      <c r="K452">
        <v>33340.559999999998</v>
      </c>
      <c r="L452">
        <v>11611.38</v>
      </c>
      <c r="M452">
        <v>2010</v>
      </c>
      <c r="N452">
        <v>3</v>
      </c>
    </row>
    <row r="453" spans="1:14" x14ac:dyDescent="0.3">
      <c r="A453" s="1" t="s">
        <v>32</v>
      </c>
      <c r="B453" s="1" t="s">
        <v>35</v>
      </c>
      <c r="C453" s="1" t="s">
        <v>36</v>
      </c>
      <c r="D453" s="1" t="s">
        <v>17</v>
      </c>
      <c r="E453" s="1" t="s">
        <v>31</v>
      </c>
      <c r="F453" s="2">
        <v>40357</v>
      </c>
      <c r="G453">
        <v>4820</v>
      </c>
      <c r="H453">
        <v>109.28</v>
      </c>
      <c r="I453">
        <v>35.840000000000003</v>
      </c>
      <c r="J453">
        <v>526729.6</v>
      </c>
      <c r="K453">
        <v>172748.79999999999</v>
      </c>
      <c r="L453">
        <v>353980.8</v>
      </c>
      <c r="M453">
        <v>2010</v>
      </c>
      <c r="N453">
        <v>6</v>
      </c>
    </row>
    <row r="454" spans="1:14" x14ac:dyDescent="0.3">
      <c r="A454" s="1" t="s">
        <v>25</v>
      </c>
      <c r="B454" s="1" t="s">
        <v>84</v>
      </c>
      <c r="C454" s="1" t="s">
        <v>60</v>
      </c>
      <c r="D454" s="1" t="s">
        <v>17</v>
      </c>
      <c r="E454" s="1" t="s">
        <v>24</v>
      </c>
      <c r="F454" s="2">
        <v>42834</v>
      </c>
      <c r="G454">
        <v>4821</v>
      </c>
      <c r="H454">
        <v>421.89</v>
      </c>
      <c r="I454">
        <v>364.69</v>
      </c>
      <c r="J454">
        <v>2033931.69</v>
      </c>
      <c r="K454">
        <v>1758170.49</v>
      </c>
      <c r="L454">
        <v>275761.2</v>
      </c>
      <c r="M454">
        <v>2017</v>
      </c>
      <c r="N454">
        <v>4</v>
      </c>
    </row>
    <row r="455" spans="1:14" x14ac:dyDescent="0.3">
      <c r="A455" s="1" t="s">
        <v>25</v>
      </c>
      <c r="B455" s="1" t="s">
        <v>75</v>
      </c>
      <c r="C455" s="1" t="s">
        <v>36</v>
      </c>
      <c r="D455" s="1" t="s">
        <v>22</v>
      </c>
      <c r="E455" s="1" t="s">
        <v>18</v>
      </c>
      <c r="F455" s="2">
        <v>41102</v>
      </c>
      <c r="G455">
        <v>4829</v>
      </c>
      <c r="H455">
        <v>109.28</v>
      </c>
      <c r="I455">
        <v>35.840000000000003</v>
      </c>
      <c r="J455">
        <v>527713.12</v>
      </c>
      <c r="K455">
        <v>173071.35999999999</v>
      </c>
      <c r="L455">
        <v>354641.76</v>
      </c>
      <c r="M455">
        <v>2012</v>
      </c>
      <c r="N455">
        <v>7</v>
      </c>
    </row>
    <row r="456" spans="1:14" x14ac:dyDescent="0.3">
      <c r="A456" s="1" t="s">
        <v>32</v>
      </c>
      <c r="B456" s="1" t="s">
        <v>150</v>
      </c>
      <c r="C456" s="1" t="s">
        <v>21</v>
      </c>
      <c r="D456" s="1" t="s">
        <v>17</v>
      </c>
      <c r="E456" s="1" t="s">
        <v>31</v>
      </c>
      <c r="F456" s="2">
        <v>42030</v>
      </c>
      <c r="G456">
        <v>4833</v>
      </c>
      <c r="H456">
        <v>154.06</v>
      </c>
      <c r="I456">
        <v>90.93</v>
      </c>
      <c r="J456">
        <v>744571.98</v>
      </c>
      <c r="K456">
        <v>439464.69</v>
      </c>
      <c r="L456">
        <v>305107.28999999998</v>
      </c>
      <c r="M456">
        <v>2015</v>
      </c>
      <c r="N456">
        <v>1</v>
      </c>
    </row>
    <row r="457" spans="1:14" x14ac:dyDescent="0.3">
      <c r="A457" s="1" t="s">
        <v>28</v>
      </c>
      <c r="B457" s="1" t="s">
        <v>183</v>
      </c>
      <c r="C457" s="1" t="s">
        <v>44</v>
      </c>
      <c r="D457" s="1" t="s">
        <v>22</v>
      </c>
      <c r="E457" s="1" t="s">
        <v>47</v>
      </c>
      <c r="F457" s="2">
        <v>41288</v>
      </c>
      <c r="G457">
        <v>4843</v>
      </c>
      <c r="H457">
        <v>668.27</v>
      </c>
      <c r="I457">
        <v>502.54</v>
      </c>
      <c r="J457">
        <v>3236431.61</v>
      </c>
      <c r="K457">
        <v>2433801.2200000002</v>
      </c>
      <c r="L457">
        <v>802630.39</v>
      </c>
      <c r="M457">
        <v>2013</v>
      </c>
      <c r="N457">
        <v>1</v>
      </c>
    </row>
    <row r="458" spans="1:14" x14ac:dyDescent="0.3">
      <c r="A458" s="1" t="s">
        <v>25</v>
      </c>
      <c r="B458" s="1" t="s">
        <v>163</v>
      </c>
      <c r="C458" s="1" t="s">
        <v>16</v>
      </c>
      <c r="D458" s="1" t="s">
        <v>22</v>
      </c>
      <c r="E458" s="1" t="s">
        <v>47</v>
      </c>
      <c r="F458" s="2">
        <v>42463</v>
      </c>
      <c r="G458">
        <v>4860</v>
      </c>
      <c r="H458">
        <v>437.2</v>
      </c>
      <c r="I458">
        <v>263.33</v>
      </c>
      <c r="J458">
        <v>2124792</v>
      </c>
      <c r="K458">
        <v>1279783.8</v>
      </c>
      <c r="L458">
        <v>845008.2</v>
      </c>
      <c r="M458">
        <v>2016</v>
      </c>
      <c r="N458">
        <v>4</v>
      </c>
    </row>
    <row r="459" spans="1:14" x14ac:dyDescent="0.3">
      <c r="A459" s="1" t="s">
        <v>28</v>
      </c>
      <c r="B459" s="1" t="s">
        <v>129</v>
      </c>
      <c r="C459" s="1" t="s">
        <v>44</v>
      </c>
      <c r="D459" s="1" t="s">
        <v>22</v>
      </c>
      <c r="E459" s="1" t="s">
        <v>47</v>
      </c>
      <c r="F459" s="2">
        <v>42052</v>
      </c>
      <c r="G459">
        <v>4869</v>
      </c>
      <c r="H459">
        <v>668.27</v>
      </c>
      <c r="I459">
        <v>502.54</v>
      </c>
      <c r="J459">
        <v>3253806.63</v>
      </c>
      <c r="K459">
        <v>2446867.2599999998</v>
      </c>
      <c r="L459">
        <v>806939.37</v>
      </c>
      <c r="M459">
        <v>2015</v>
      </c>
      <c r="N459">
        <v>2</v>
      </c>
    </row>
    <row r="460" spans="1:14" x14ac:dyDescent="0.3">
      <c r="A460" s="1" t="s">
        <v>32</v>
      </c>
      <c r="B460" s="1" t="s">
        <v>55</v>
      </c>
      <c r="C460" s="1" t="s">
        <v>30</v>
      </c>
      <c r="D460" s="1" t="s">
        <v>22</v>
      </c>
      <c r="E460" s="1" t="s">
        <v>31</v>
      </c>
      <c r="F460" s="2">
        <v>42045</v>
      </c>
      <c r="G460">
        <v>4884</v>
      </c>
      <c r="H460">
        <v>9.33</v>
      </c>
      <c r="I460">
        <v>6.92</v>
      </c>
      <c r="J460">
        <v>45567.72</v>
      </c>
      <c r="K460">
        <v>33797.279999999999</v>
      </c>
      <c r="L460">
        <v>11770.44</v>
      </c>
      <c r="M460">
        <v>2015</v>
      </c>
      <c r="N460">
        <v>2</v>
      </c>
    </row>
    <row r="461" spans="1:14" x14ac:dyDescent="0.3">
      <c r="A461" s="1" t="s">
        <v>28</v>
      </c>
      <c r="B461" s="1" t="s">
        <v>167</v>
      </c>
      <c r="C461" s="1" t="s">
        <v>49</v>
      </c>
      <c r="D461" s="1" t="s">
        <v>22</v>
      </c>
      <c r="E461" s="1" t="s">
        <v>18</v>
      </c>
      <c r="F461" s="2">
        <v>41074</v>
      </c>
      <c r="G461">
        <v>4888</v>
      </c>
      <c r="H461">
        <v>651.21</v>
      </c>
      <c r="I461">
        <v>524.96</v>
      </c>
      <c r="J461">
        <v>3183114.48</v>
      </c>
      <c r="K461">
        <v>2566004.48</v>
      </c>
      <c r="L461">
        <v>617110</v>
      </c>
      <c r="M461">
        <v>2012</v>
      </c>
      <c r="N461">
        <v>6</v>
      </c>
    </row>
    <row r="462" spans="1:14" x14ac:dyDescent="0.3">
      <c r="A462" s="1" t="s">
        <v>25</v>
      </c>
      <c r="B462" s="1" t="s">
        <v>123</v>
      </c>
      <c r="C462" s="1" t="s">
        <v>49</v>
      </c>
      <c r="D462" s="1" t="s">
        <v>22</v>
      </c>
      <c r="E462" s="1" t="s">
        <v>31</v>
      </c>
      <c r="F462" s="2">
        <v>42598</v>
      </c>
      <c r="G462">
        <v>4897</v>
      </c>
      <c r="H462">
        <v>651.21</v>
      </c>
      <c r="I462">
        <v>524.96</v>
      </c>
      <c r="J462">
        <v>3188975.37</v>
      </c>
      <c r="K462">
        <v>2570729.12</v>
      </c>
      <c r="L462">
        <v>618246.25</v>
      </c>
      <c r="M462">
        <v>2016</v>
      </c>
      <c r="N462">
        <v>8</v>
      </c>
    </row>
    <row r="463" spans="1:14" x14ac:dyDescent="0.3">
      <c r="A463" s="1" t="s">
        <v>39</v>
      </c>
      <c r="B463" s="1" t="s">
        <v>154</v>
      </c>
      <c r="C463" s="1" t="s">
        <v>57</v>
      </c>
      <c r="D463" s="1" t="s">
        <v>22</v>
      </c>
      <c r="E463" s="1" t="s">
        <v>31</v>
      </c>
      <c r="F463" s="2">
        <v>40385</v>
      </c>
      <c r="G463">
        <v>4909</v>
      </c>
      <c r="H463">
        <v>81.73</v>
      </c>
      <c r="I463">
        <v>56.67</v>
      </c>
      <c r="J463">
        <v>401212.57</v>
      </c>
      <c r="K463">
        <v>278193.03000000003</v>
      </c>
      <c r="L463">
        <v>123019.54</v>
      </c>
      <c r="M463">
        <v>2010</v>
      </c>
      <c r="N463">
        <v>7</v>
      </c>
    </row>
    <row r="464" spans="1:14" x14ac:dyDescent="0.3">
      <c r="A464" s="1" t="s">
        <v>14</v>
      </c>
      <c r="B464" s="1" t="s">
        <v>120</v>
      </c>
      <c r="C464" s="1" t="s">
        <v>51</v>
      </c>
      <c r="D464" s="1" t="s">
        <v>22</v>
      </c>
      <c r="E464" s="1" t="s">
        <v>18</v>
      </c>
      <c r="F464" s="2">
        <v>40290</v>
      </c>
      <c r="G464">
        <v>4915</v>
      </c>
      <c r="H464">
        <v>47.45</v>
      </c>
      <c r="I464">
        <v>31.79</v>
      </c>
      <c r="J464">
        <v>233216.75</v>
      </c>
      <c r="K464">
        <v>156247.85</v>
      </c>
      <c r="L464">
        <v>76968.899999999994</v>
      </c>
      <c r="M464">
        <v>2010</v>
      </c>
      <c r="N464">
        <v>4</v>
      </c>
    </row>
    <row r="465" spans="1:14" x14ac:dyDescent="0.3">
      <c r="A465" s="1" t="s">
        <v>37</v>
      </c>
      <c r="B465" s="1" t="s">
        <v>209</v>
      </c>
      <c r="C465" s="1" t="s">
        <v>16</v>
      </c>
      <c r="D465" s="1" t="s">
        <v>17</v>
      </c>
      <c r="E465" s="1" t="s">
        <v>31</v>
      </c>
      <c r="F465" s="2">
        <v>40466</v>
      </c>
      <c r="G465">
        <v>4924</v>
      </c>
      <c r="H465">
        <v>437.2</v>
      </c>
      <c r="I465">
        <v>263.33</v>
      </c>
      <c r="J465">
        <v>2152772.7999999998</v>
      </c>
      <c r="K465">
        <v>1296636.92</v>
      </c>
      <c r="L465">
        <v>856135.88</v>
      </c>
      <c r="M465">
        <v>2010</v>
      </c>
      <c r="N465">
        <v>10</v>
      </c>
    </row>
    <row r="466" spans="1:14" x14ac:dyDescent="0.3">
      <c r="A466" s="1" t="s">
        <v>28</v>
      </c>
      <c r="B466" s="1" t="s">
        <v>64</v>
      </c>
      <c r="C466" s="1" t="s">
        <v>27</v>
      </c>
      <c r="D466" s="1" t="s">
        <v>17</v>
      </c>
      <c r="E466" s="1" t="s">
        <v>24</v>
      </c>
      <c r="F466" s="2">
        <v>42716</v>
      </c>
      <c r="G466">
        <v>4928</v>
      </c>
      <c r="H466">
        <v>205.7</v>
      </c>
      <c r="I466">
        <v>117.11</v>
      </c>
      <c r="J466">
        <v>1013689.6</v>
      </c>
      <c r="K466">
        <v>577118.07999999996</v>
      </c>
      <c r="L466">
        <v>436571.52</v>
      </c>
      <c r="M466">
        <v>2016</v>
      </c>
      <c r="N466">
        <v>12</v>
      </c>
    </row>
    <row r="467" spans="1:14" x14ac:dyDescent="0.3">
      <c r="A467" s="1" t="s">
        <v>28</v>
      </c>
      <c r="B467" s="1" t="s">
        <v>70</v>
      </c>
      <c r="C467" s="1" t="s">
        <v>36</v>
      </c>
      <c r="D467" s="1" t="s">
        <v>22</v>
      </c>
      <c r="E467" s="1" t="s">
        <v>47</v>
      </c>
      <c r="F467" s="2">
        <v>41729</v>
      </c>
      <c r="G467">
        <v>4944</v>
      </c>
      <c r="H467">
        <v>109.28</v>
      </c>
      <c r="I467">
        <v>35.840000000000003</v>
      </c>
      <c r="J467">
        <v>540280.31999999995</v>
      </c>
      <c r="K467">
        <v>177192.95999999999</v>
      </c>
      <c r="L467">
        <v>363087.35999999999</v>
      </c>
      <c r="M467">
        <v>2014</v>
      </c>
      <c r="N467">
        <v>3</v>
      </c>
    </row>
    <row r="468" spans="1:14" x14ac:dyDescent="0.3">
      <c r="A468" s="1" t="s">
        <v>28</v>
      </c>
      <c r="B468" s="1" t="s">
        <v>64</v>
      </c>
      <c r="C468" s="1" t="s">
        <v>27</v>
      </c>
      <c r="D468" s="1" t="s">
        <v>22</v>
      </c>
      <c r="E468" s="1" t="s">
        <v>18</v>
      </c>
      <c r="F468" s="2">
        <v>41065</v>
      </c>
      <c r="G468">
        <v>4957</v>
      </c>
      <c r="H468">
        <v>205.7</v>
      </c>
      <c r="I468">
        <v>117.11</v>
      </c>
      <c r="J468">
        <v>1019654.9</v>
      </c>
      <c r="K468">
        <v>580514.27</v>
      </c>
      <c r="L468">
        <v>439140.63</v>
      </c>
      <c r="M468">
        <v>2012</v>
      </c>
      <c r="N468">
        <v>6</v>
      </c>
    </row>
    <row r="469" spans="1:14" x14ac:dyDescent="0.3">
      <c r="A469" s="1" t="s">
        <v>28</v>
      </c>
      <c r="B469" s="1" t="s">
        <v>45</v>
      </c>
      <c r="C469" s="1" t="s">
        <v>44</v>
      </c>
      <c r="D469" s="1" t="s">
        <v>22</v>
      </c>
      <c r="E469" s="1" t="s">
        <v>24</v>
      </c>
      <c r="F469" s="2">
        <v>41453</v>
      </c>
      <c r="G469">
        <v>4979</v>
      </c>
      <c r="H469">
        <v>668.27</v>
      </c>
      <c r="I469">
        <v>502.54</v>
      </c>
      <c r="J469">
        <v>3327316.33</v>
      </c>
      <c r="K469">
        <v>2502146.66</v>
      </c>
      <c r="L469">
        <v>825169.67</v>
      </c>
      <c r="M469">
        <v>2013</v>
      </c>
      <c r="N469">
        <v>6</v>
      </c>
    </row>
    <row r="470" spans="1:14" x14ac:dyDescent="0.3">
      <c r="A470" s="1" t="s">
        <v>28</v>
      </c>
      <c r="B470" s="1" t="s">
        <v>127</v>
      </c>
      <c r="C470" s="1" t="s">
        <v>30</v>
      </c>
      <c r="D470" s="1" t="s">
        <v>17</v>
      </c>
      <c r="E470" s="1" t="s">
        <v>47</v>
      </c>
      <c r="F470" s="2">
        <v>40604</v>
      </c>
      <c r="G470">
        <v>4981</v>
      </c>
      <c r="H470">
        <v>9.33</v>
      </c>
      <c r="I470">
        <v>6.92</v>
      </c>
      <c r="J470">
        <v>46472.73</v>
      </c>
      <c r="K470">
        <v>34468.519999999997</v>
      </c>
      <c r="L470">
        <v>12004.21</v>
      </c>
      <c r="M470">
        <v>2011</v>
      </c>
      <c r="N470">
        <v>3</v>
      </c>
    </row>
    <row r="471" spans="1:14" x14ac:dyDescent="0.3">
      <c r="A471" s="1" t="s">
        <v>37</v>
      </c>
      <c r="B471" s="1" t="s">
        <v>201</v>
      </c>
      <c r="C471" s="1" t="s">
        <v>36</v>
      </c>
      <c r="D471" s="1" t="s">
        <v>17</v>
      </c>
      <c r="E471" s="1" t="s">
        <v>31</v>
      </c>
      <c r="F471" s="2">
        <v>41525</v>
      </c>
      <c r="G471">
        <v>4995</v>
      </c>
      <c r="H471">
        <v>109.28</v>
      </c>
      <c r="I471">
        <v>35.840000000000003</v>
      </c>
      <c r="J471">
        <v>545853.6</v>
      </c>
      <c r="K471">
        <v>179020.79999999999</v>
      </c>
      <c r="L471">
        <v>366832.8</v>
      </c>
      <c r="M471">
        <v>2013</v>
      </c>
      <c r="N471">
        <v>9</v>
      </c>
    </row>
    <row r="472" spans="1:14" x14ac:dyDescent="0.3">
      <c r="A472" s="1" t="s">
        <v>39</v>
      </c>
      <c r="B472" s="1" t="s">
        <v>54</v>
      </c>
      <c r="C472" s="1" t="s">
        <v>57</v>
      </c>
      <c r="D472" s="1" t="s">
        <v>22</v>
      </c>
      <c r="E472" s="1" t="s">
        <v>18</v>
      </c>
      <c r="F472" s="2">
        <v>42603</v>
      </c>
      <c r="G472">
        <v>5005</v>
      </c>
      <c r="H472">
        <v>81.73</v>
      </c>
      <c r="I472">
        <v>56.67</v>
      </c>
      <c r="J472">
        <v>409058.65</v>
      </c>
      <c r="K472">
        <v>283633.34999999998</v>
      </c>
      <c r="L472">
        <v>125425.3</v>
      </c>
      <c r="M472">
        <v>2016</v>
      </c>
      <c r="N472">
        <v>8</v>
      </c>
    </row>
    <row r="473" spans="1:14" x14ac:dyDescent="0.3">
      <c r="A473" s="1" t="s">
        <v>28</v>
      </c>
      <c r="B473" s="1" t="s">
        <v>117</v>
      </c>
      <c r="C473" s="1" t="s">
        <v>23</v>
      </c>
      <c r="D473" s="1" t="s">
        <v>22</v>
      </c>
      <c r="E473" s="1" t="s">
        <v>18</v>
      </c>
      <c r="F473" s="2">
        <v>40905</v>
      </c>
      <c r="G473">
        <v>5006</v>
      </c>
      <c r="H473">
        <v>255.28</v>
      </c>
      <c r="I473">
        <v>159.41999999999999</v>
      </c>
      <c r="J473">
        <v>1277931.68</v>
      </c>
      <c r="K473">
        <v>798056.52</v>
      </c>
      <c r="L473">
        <v>479875.16</v>
      </c>
      <c r="M473">
        <v>2011</v>
      </c>
      <c r="N473">
        <v>12</v>
      </c>
    </row>
    <row r="474" spans="1:14" x14ac:dyDescent="0.3">
      <c r="A474" s="1" t="s">
        <v>25</v>
      </c>
      <c r="B474" s="1" t="s">
        <v>81</v>
      </c>
      <c r="C474" s="1" t="s">
        <v>42</v>
      </c>
      <c r="D474" s="1" t="s">
        <v>17</v>
      </c>
      <c r="E474" s="1" t="s">
        <v>18</v>
      </c>
      <c r="F474" s="2">
        <v>41188</v>
      </c>
      <c r="G474">
        <v>5033</v>
      </c>
      <c r="H474">
        <v>152.58000000000001</v>
      </c>
      <c r="I474">
        <v>97.44</v>
      </c>
      <c r="J474">
        <v>767935.14</v>
      </c>
      <c r="K474">
        <v>490415.52</v>
      </c>
      <c r="L474">
        <v>277519.62</v>
      </c>
      <c r="M474">
        <v>2012</v>
      </c>
      <c r="N474">
        <v>10</v>
      </c>
    </row>
    <row r="475" spans="1:14" x14ac:dyDescent="0.3">
      <c r="A475" s="1" t="s">
        <v>14</v>
      </c>
      <c r="B475" s="1" t="s">
        <v>74</v>
      </c>
      <c r="C475" s="1" t="s">
        <v>60</v>
      </c>
      <c r="D475" s="1" t="s">
        <v>17</v>
      </c>
      <c r="E475" s="1" t="s">
        <v>18</v>
      </c>
      <c r="F475" s="2">
        <v>40513</v>
      </c>
      <c r="G475">
        <v>5093</v>
      </c>
      <c r="H475">
        <v>421.89</v>
      </c>
      <c r="I475">
        <v>364.69</v>
      </c>
      <c r="J475">
        <v>2148685.77</v>
      </c>
      <c r="K475">
        <v>1857366.17</v>
      </c>
      <c r="L475">
        <v>291319.59999999998</v>
      </c>
      <c r="M475">
        <v>2010</v>
      </c>
      <c r="N475">
        <v>12</v>
      </c>
    </row>
    <row r="476" spans="1:14" x14ac:dyDescent="0.3">
      <c r="A476" s="1" t="s">
        <v>32</v>
      </c>
      <c r="B476" s="1" t="s">
        <v>182</v>
      </c>
      <c r="C476" s="1" t="s">
        <v>51</v>
      </c>
      <c r="D476" s="1" t="s">
        <v>22</v>
      </c>
      <c r="E476" s="1" t="s">
        <v>24</v>
      </c>
      <c r="F476" s="2">
        <v>41030</v>
      </c>
      <c r="G476">
        <v>5098</v>
      </c>
      <c r="H476">
        <v>47.45</v>
      </c>
      <c r="I476">
        <v>31.79</v>
      </c>
      <c r="J476">
        <v>241900.1</v>
      </c>
      <c r="K476">
        <v>162065.42000000001</v>
      </c>
      <c r="L476">
        <v>79834.679999999993</v>
      </c>
      <c r="M476">
        <v>2012</v>
      </c>
      <c r="N476">
        <v>5</v>
      </c>
    </row>
    <row r="477" spans="1:14" x14ac:dyDescent="0.3">
      <c r="A477" s="1" t="s">
        <v>25</v>
      </c>
      <c r="B477" s="1" t="s">
        <v>119</v>
      </c>
      <c r="C477" s="1" t="s">
        <v>21</v>
      </c>
      <c r="D477" s="1" t="s">
        <v>22</v>
      </c>
      <c r="E477" s="1" t="s">
        <v>31</v>
      </c>
      <c r="F477" s="2">
        <v>40426</v>
      </c>
      <c r="G477">
        <v>5100</v>
      </c>
      <c r="H477">
        <v>154.06</v>
      </c>
      <c r="I477">
        <v>90.93</v>
      </c>
      <c r="J477">
        <v>785706</v>
      </c>
      <c r="K477">
        <v>463743</v>
      </c>
      <c r="L477">
        <v>321963</v>
      </c>
      <c r="M477">
        <v>2010</v>
      </c>
      <c r="N477">
        <v>9</v>
      </c>
    </row>
    <row r="478" spans="1:14" x14ac:dyDescent="0.3">
      <c r="A478" s="1" t="s">
        <v>28</v>
      </c>
      <c r="B478" s="1" t="s">
        <v>117</v>
      </c>
      <c r="C478" s="1" t="s">
        <v>16</v>
      </c>
      <c r="D478" s="1" t="s">
        <v>17</v>
      </c>
      <c r="E478" s="1" t="s">
        <v>31</v>
      </c>
      <c r="F478" s="2">
        <v>42906</v>
      </c>
      <c r="G478">
        <v>5118</v>
      </c>
      <c r="H478">
        <v>437.2</v>
      </c>
      <c r="I478">
        <v>263.33</v>
      </c>
      <c r="J478">
        <v>2237589.6</v>
      </c>
      <c r="K478">
        <v>1347722.94</v>
      </c>
      <c r="L478">
        <v>889866.66</v>
      </c>
      <c r="M478">
        <v>2017</v>
      </c>
      <c r="N478">
        <v>6</v>
      </c>
    </row>
    <row r="479" spans="1:14" x14ac:dyDescent="0.3">
      <c r="A479" s="1" t="s">
        <v>25</v>
      </c>
      <c r="B479" s="1" t="s">
        <v>93</v>
      </c>
      <c r="C479" s="1" t="s">
        <v>27</v>
      </c>
      <c r="D479" s="1" t="s">
        <v>22</v>
      </c>
      <c r="E479" s="1" t="s">
        <v>24</v>
      </c>
      <c r="F479" s="2">
        <v>40264</v>
      </c>
      <c r="G479">
        <v>5132</v>
      </c>
      <c r="H479">
        <v>205.7</v>
      </c>
      <c r="I479">
        <v>117.11</v>
      </c>
      <c r="J479">
        <v>1055652.3999999999</v>
      </c>
      <c r="K479">
        <v>601008.52</v>
      </c>
      <c r="L479">
        <v>454643.88</v>
      </c>
      <c r="M479">
        <v>2010</v>
      </c>
      <c r="N479">
        <v>3</v>
      </c>
    </row>
    <row r="480" spans="1:14" x14ac:dyDescent="0.3">
      <c r="A480" s="1" t="s">
        <v>14</v>
      </c>
      <c r="B480" s="1" t="s">
        <v>185</v>
      </c>
      <c r="C480" s="1" t="s">
        <v>27</v>
      </c>
      <c r="D480" s="1" t="s">
        <v>22</v>
      </c>
      <c r="E480" s="1" t="s">
        <v>31</v>
      </c>
      <c r="F480" s="2">
        <v>41404</v>
      </c>
      <c r="G480">
        <v>5147</v>
      </c>
      <c r="H480">
        <v>205.7</v>
      </c>
      <c r="I480">
        <v>117.11</v>
      </c>
      <c r="J480">
        <v>1058737.8999999999</v>
      </c>
      <c r="K480">
        <v>602765.17000000004</v>
      </c>
      <c r="L480">
        <v>455972.73</v>
      </c>
      <c r="M480">
        <v>2013</v>
      </c>
      <c r="N480">
        <v>5</v>
      </c>
    </row>
    <row r="481" spans="1:14" x14ac:dyDescent="0.3">
      <c r="A481" s="1" t="s">
        <v>32</v>
      </c>
      <c r="B481" s="1" t="s">
        <v>136</v>
      </c>
      <c r="C481" s="1" t="s">
        <v>23</v>
      </c>
      <c r="D481" s="1" t="s">
        <v>17</v>
      </c>
      <c r="E481" s="1" t="s">
        <v>47</v>
      </c>
      <c r="F481" s="2">
        <v>40428</v>
      </c>
      <c r="G481">
        <v>5183</v>
      </c>
      <c r="H481">
        <v>255.28</v>
      </c>
      <c r="I481">
        <v>159.41999999999999</v>
      </c>
      <c r="J481">
        <v>1323116.24</v>
      </c>
      <c r="K481">
        <v>826273.86</v>
      </c>
      <c r="L481">
        <v>496842.38</v>
      </c>
      <c r="M481">
        <v>2010</v>
      </c>
      <c r="N481">
        <v>9</v>
      </c>
    </row>
    <row r="482" spans="1:14" x14ac:dyDescent="0.3">
      <c r="A482" s="1" t="s">
        <v>32</v>
      </c>
      <c r="B482" s="1" t="s">
        <v>133</v>
      </c>
      <c r="C482" s="1" t="s">
        <v>60</v>
      </c>
      <c r="D482" s="1" t="s">
        <v>17</v>
      </c>
      <c r="E482" s="1" t="s">
        <v>24</v>
      </c>
      <c r="F482" s="2">
        <v>40498</v>
      </c>
      <c r="G482">
        <v>5185</v>
      </c>
      <c r="H482">
        <v>421.89</v>
      </c>
      <c r="I482">
        <v>364.69</v>
      </c>
      <c r="J482">
        <v>2187499.65</v>
      </c>
      <c r="K482">
        <v>1890917.65</v>
      </c>
      <c r="L482">
        <v>296582</v>
      </c>
      <c r="M482">
        <v>2010</v>
      </c>
      <c r="N482">
        <v>11</v>
      </c>
    </row>
    <row r="483" spans="1:14" x14ac:dyDescent="0.3">
      <c r="A483" s="1" t="s">
        <v>28</v>
      </c>
      <c r="B483" s="1" t="s">
        <v>90</v>
      </c>
      <c r="C483" s="1" t="s">
        <v>51</v>
      </c>
      <c r="D483" s="1" t="s">
        <v>17</v>
      </c>
      <c r="E483" s="1" t="s">
        <v>31</v>
      </c>
      <c r="F483" s="2">
        <v>41264</v>
      </c>
      <c r="G483">
        <v>5220</v>
      </c>
      <c r="H483">
        <v>47.45</v>
      </c>
      <c r="I483">
        <v>31.79</v>
      </c>
      <c r="J483">
        <v>247689</v>
      </c>
      <c r="K483">
        <v>165943.79999999999</v>
      </c>
      <c r="L483">
        <v>81745.2</v>
      </c>
      <c r="M483">
        <v>2012</v>
      </c>
      <c r="N483">
        <v>12</v>
      </c>
    </row>
    <row r="484" spans="1:14" x14ac:dyDescent="0.3">
      <c r="A484" s="1" t="s">
        <v>14</v>
      </c>
      <c r="B484" s="1" t="s">
        <v>145</v>
      </c>
      <c r="C484" s="1" t="s">
        <v>30</v>
      </c>
      <c r="D484" s="1" t="s">
        <v>22</v>
      </c>
      <c r="E484" s="1" t="s">
        <v>18</v>
      </c>
      <c r="F484" s="2">
        <v>42808</v>
      </c>
      <c r="G484">
        <v>5251</v>
      </c>
      <c r="H484">
        <v>9.33</v>
      </c>
      <c r="I484">
        <v>6.92</v>
      </c>
      <c r="J484">
        <v>48991.83</v>
      </c>
      <c r="K484">
        <v>36336.92</v>
      </c>
      <c r="L484">
        <v>12654.91</v>
      </c>
      <c r="M484">
        <v>2017</v>
      </c>
      <c r="N484">
        <v>3</v>
      </c>
    </row>
    <row r="485" spans="1:14" x14ac:dyDescent="0.3">
      <c r="A485" s="1" t="s">
        <v>32</v>
      </c>
      <c r="B485" s="1" t="s">
        <v>83</v>
      </c>
      <c r="C485" s="1" t="s">
        <v>49</v>
      </c>
      <c r="D485" s="1" t="s">
        <v>22</v>
      </c>
      <c r="E485" s="1" t="s">
        <v>18</v>
      </c>
      <c r="F485" s="2">
        <v>40569</v>
      </c>
      <c r="G485">
        <v>5263</v>
      </c>
      <c r="H485">
        <v>651.21</v>
      </c>
      <c r="I485">
        <v>524.96</v>
      </c>
      <c r="J485">
        <v>3427318.23</v>
      </c>
      <c r="K485">
        <v>2762864.48</v>
      </c>
      <c r="L485">
        <v>664453.75</v>
      </c>
      <c r="M485">
        <v>2011</v>
      </c>
      <c r="N485">
        <v>1</v>
      </c>
    </row>
    <row r="486" spans="1:14" x14ac:dyDescent="0.3">
      <c r="A486" s="1" t="s">
        <v>32</v>
      </c>
      <c r="B486" s="1" t="s">
        <v>200</v>
      </c>
      <c r="C486" s="1" t="s">
        <v>44</v>
      </c>
      <c r="D486" s="1" t="s">
        <v>17</v>
      </c>
      <c r="E486" s="1" t="s">
        <v>24</v>
      </c>
      <c r="F486" s="2">
        <v>42386</v>
      </c>
      <c r="G486">
        <v>5308</v>
      </c>
      <c r="H486">
        <v>668.27</v>
      </c>
      <c r="I486">
        <v>502.54</v>
      </c>
      <c r="J486">
        <v>3547177.16</v>
      </c>
      <c r="K486">
        <v>2667482.3199999998</v>
      </c>
      <c r="L486">
        <v>879694.84</v>
      </c>
      <c r="M486">
        <v>2016</v>
      </c>
      <c r="N486">
        <v>1</v>
      </c>
    </row>
    <row r="487" spans="1:14" x14ac:dyDescent="0.3">
      <c r="A487" s="1" t="s">
        <v>28</v>
      </c>
      <c r="B487" s="1" t="s">
        <v>97</v>
      </c>
      <c r="C487" s="1" t="s">
        <v>60</v>
      </c>
      <c r="D487" s="1" t="s">
        <v>22</v>
      </c>
      <c r="E487" s="1" t="s">
        <v>24</v>
      </c>
      <c r="F487" s="2">
        <v>41547</v>
      </c>
      <c r="G487">
        <v>5319</v>
      </c>
      <c r="H487">
        <v>421.89</v>
      </c>
      <c r="I487">
        <v>364.69</v>
      </c>
      <c r="J487">
        <v>2244032.91</v>
      </c>
      <c r="K487">
        <v>1939786.11</v>
      </c>
      <c r="L487">
        <v>304246.8</v>
      </c>
      <c r="M487">
        <v>2013</v>
      </c>
      <c r="N487">
        <v>9</v>
      </c>
    </row>
    <row r="488" spans="1:14" x14ac:dyDescent="0.3">
      <c r="A488" s="1" t="s">
        <v>37</v>
      </c>
      <c r="B488" s="1" t="s">
        <v>105</v>
      </c>
      <c r="C488" s="1" t="s">
        <v>16</v>
      </c>
      <c r="D488" s="1" t="s">
        <v>17</v>
      </c>
      <c r="E488" s="1" t="s">
        <v>24</v>
      </c>
      <c r="F488" s="2">
        <v>42265</v>
      </c>
      <c r="G488">
        <v>5320</v>
      </c>
      <c r="H488">
        <v>437.2</v>
      </c>
      <c r="I488">
        <v>263.33</v>
      </c>
      <c r="J488">
        <v>2325904</v>
      </c>
      <c r="K488">
        <v>1400915.6</v>
      </c>
      <c r="L488">
        <v>924988.4</v>
      </c>
      <c r="M488">
        <v>2015</v>
      </c>
      <c r="N488">
        <v>9</v>
      </c>
    </row>
    <row r="489" spans="1:14" x14ac:dyDescent="0.3">
      <c r="A489" s="1" t="s">
        <v>28</v>
      </c>
      <c r="B489" s="1" t="s">
        <v>91</v>
      </c>
      <c r="C489" s="1" t="s">
        <v>36</v>
      </c>
      <c r="D489" s="1" t="s">
        <v>17</v>
      </c>
      <c r="E489" s="1" t="s">
        <v>18</v>
      </c>
      <c r="F489" s="2">
        <v>40918</v>
      </c>
      <c r="G489">
        <v>5330</v>
      </c>
      <c r="H489">
        <v>109.28</v>
      </c>
      <c r="I489">
        <v>35.840000000000003</v>
      </c>
      <c r="J489">
        <v>582462.4</v>
      </c>
      <c r="K489">
        <v>191027.20000000001</v>
      </c>
      <c r="L489">
        <v>391435.2</v>
      </c>
      <c r="M489">
        <v>2012</v>
      </c>
      <c r="N489">
        <v>1</v>
      </c>
    </row>
    <row r="490" spans="1:14" x14ac:dyDescent="0.3">
      <c r="A490" s="1" t="s">
        <v>32</v>
      </c>
      <c r="B490" s="1" t="s">
        <v>215</v>
      </c>
      <c r="C490" s="1" t="s">
        <v>16</v>
      </c>
      <c r="D490" s="1" t="s">
        <v>17</v>
      </c>
      <c r="E490" s="1" t="s">
        <v>24</v>
      </c>
      <c r="F490" s="2">
        <v>41309</v>
      </c>
      <c r="G490">
        <v>5372</v>
      </c>
      <c r="H490">
        <v>437.2</v>
      </c>
      <c r="I490">
        <v>263.33</v>
      </c>
      <c r="J490">
        <v>2348638.4</v>
      </c>
      <c r="K490">
        <v>1414608.76</v>
      </c>
      <c r="L490">
        <v>934029.64</v>
      </c>
      <c r="M490">
        <v>2013</v>
      </c>
      <c r="N490">
        <v>2</v>
      </c>
    </row>
    <row r="491" spans="1:14" x14ac:dyDescent="0.3">
      <c r="A491" s="1" t="s">
        <v>25</v>
      </c>
      <c r="B491" s="1" t="s">
        <v>202</v>
      </c>
      <c r="C491" s="1" t="s">
        <v>27</v>
      </c>
      <c r="D491" s="1" t="s">
        <v>22</v>
      </c>
      <c r="E491" s="1" t="s">
        <v>47</v>
      </c>
      <c r="F491" s="2">
        <v>40819</v>
      </c>
      <c r="G491">
        <v>5376</v>
      </c>
      <c r="H491">
        <v>205.7</v>
      </c>
      <c r="I491">
        <v>117.11</v>
      </c>
      <c r="J491">
        <v>1105843.2</v>
      </c>
      <c r="K491">
        <v>629583.35999999999</v>
      </c>
      <c r="L491">
        <v>476259.84000000003</v>
      </c>
      <c r="M491">
        <v>2011</v>
      </c>
      <c r="N491">
        <v>10</v>
      </c>
    </row>
    <row r="492" spans="1:14" x14ac:dyDescent="0.3">
      <c r="A492" s="1" t="s">
        <v>25</v>
      </c>
      <c r="B492" s="1" t="s">
        <v>81</v>
      </c>
      <c r="C492" s="1" t="s">
        <v>49</v>
      </c>
      <c r="D492" s="1" t="s">
        <v>22</v>
      </c>
      <c r="E492" s="1" t="s">
        <v>24</v>
      </c>
      <c r="F492" s="2">
        <v>41827</v>
      </c>
      <c r="G492">
        <v>5387</v>
      </c>
      <c r="H492">
        <v>651.21</v>
      </c>
      <c r="I492">
        <v>524.96</v>
      </c>
      <c r="J492">
        <v>3508068.27</v>
      </c>
      <c r="K492">
        <v>2827959.52</v>
      </c>
      <c r="L492">
        <v>680108.75</v>
      </c>
      <c r="M492">
        <v>2014</v>
      </c>
      <c r="N492">
        <v>7</v>
      </c>
    </row>
    <row r="493" spans="1:14" x14ac:dyDescent="0.3">
      <c r="A493" s="1" t="s">
        <v>14</v>
      </c>
      <c r="B493" s="1" t="s">
        <v>197</v>
      </c>
      <c r="C493" s="1" t="s">
        <v>36</v>
      </c>
      <c r="D493" s="1" t="s">
        <v>17</v>
      </c>
      <c r="E493" s="1" t="s">
        <v>18</v>
      </c>
      <c r="F493" s="2">
        <v>40357</v>
      </c>
      <c r="G493">
        <v>5388</v>
      </c>
      <c r="H493">
        <v>109.28</v>
      </c>
      <c r="I493">
        <v>35.840000000000003</v>
      </c>
      <c r="J493">
        <v>588800.64</v>
      </c>
      <c r="K493">
        <v>193105.92000000001</v>
      </c>
      <c r="L493">
        <v>395694.72</v>
      </c>
      <c r="M493">
        <v>2010</v>
      </c>
      <c r="N493">
        <v>6</v>
      </c>
    </row>
    <row r="494" spans="1:14" x14ac:dyDescent="0.3">
      <c r="A494" s="1" t="s">
        <v>37</v>
      </c>
      <c r="B494" s="1" t="s">
        <v>105</v>
      </c>
      <c r="C494" s="1" t="s">
        <v>51</v>
      </c>
      <c r="D494" s="1" t="s">
        <v>17</v>
      </c>
      <c r="E494" s="1" t="s">
        <v>24</v>
      </c>
      <c r="F494" s="2">
        <v>40552</v>
      </c>
      <c r="G494">
        <v>5408</v>
      </c>
      <c r="H494">
        <v>47.45</v>
      </c>
      <c r="I494">
        <v>31.79</v>
      </c>
      <c r="J494">
        <v>256609.6</v>
      </c>
      <c r="K494">
        <v>171920.32</v>
      </c>
      <c r="L494">
        <v>84689.279999999999</v>
      </c>
      <c r="M494">
        <v>2011</v>
      </c>
      <c r="N494">
        <v>1</v>
      </c>
    </row>
    <row r="495" spans="1:14" x14ac:dyDescent="0.3">
      <c r="A495" s="1" t="s">
        <v>37</v>
      </c>
      <c r="B495" s="1" t="s">
        <v>63</v>
      </c>
      <c r="C495" s="1" t="s">
        <v>27</v>
      </c>
      <c r="D495" s="1" t="s">
        <v>22</v>
      </c>
      <c r="E495" s="1" t="s">
        <v>18</v>
      </c>
      <c r="F495" s="2">
        <v>42057</v>
      </c>
      <c r="G495">
        <v>5409</v>
      </c>
      <c r="H495">
        <v>205.7</v>
      </c>
      <c r="I495">
        <v>117.11</v>
      </c>
      <c r="J495">
        <v>1112631.3</v>
      </c>
      <c r="K495">
        <v>633447.99</v>
      </c>
      <c r="L495">
        <v>479183.31</v>
      </c>
      <c r="M495">
        <v>2015</v>
      </c>
      <c r="N495">
        <v>2</v>
      </c>
    </row>
    <row r="496" spans="1:14" x14ac:dyDescent="0.3">
      <c r="A496" s="1" t="s">
        <v>14</v>
      </c>
      <c r="B496" s="1" t="s">
        <v>71</v>
      </c>
      <c r="C496" s="1" t="s">
        <v>42</v>
      </c>
      <c r="D496" s="1" t="s">
        <v>17</v>
      </c>
      <c r="E496" s="1" t="s">
        <v>31</v>
      </c>
      <c r="F496" s="2">
        <v>40781</v>
      </c>
      <c r="G496">
        <v>5421</v>
      </c>
      <c r="H496">
        <v>152.58000000000001</v>
      </c>
      <c r="I496">
        <v>97.44</v>
      </c>
      <c r="J496">
        <v>827136.18</v>
      </c>
      <c r="K496">
        <v>528222.24</v>
      </c>
      <c r="L496">
        <v>298913.94</v>
      </c>
      <c r="M496">
        <v>2011</v>
      </c>
      <c r="N496">
        <v>8</v>
      </c>
    </row>
    <row r="497" spans="1:14" x14ac:dyDescent="0.3">
      <c r="A497" s="1" t="s">
        <v>32</v>
      </c>
      <c r="B497" s="1" t="s">
        <v>146</v>
      </c>
      <c r="C497" s="1" t="s">
        <v>44</v>
      </c>
      <c r="D497" s="1" t="s">
        <v>22</v>
      </c>
      <c r="E497" s="1" t="s">
        <v>47</v>
      </c>
      <c r="F497" s="2">
        <v>42934</v>
      </c>
      <c r="G497">
        <v>5423</v>
      </c>
      <c r="H497">
        <v>668.27</v>
      </c>
      <c r="I497">
        <v>502.54</v>
      </c>
      <c r="J497">
        <v>3624028.21</v>
      </c>
      <c r="K497">
        <v>2725274.42</v>
      </c>
      <c r="L497">
        <v>898753.79</v>
      </c>
      <c r="M497">
        <v>2017</v>
      </c>
      <c r="N497">
        <v>7</v>
      </c>
    </row>
    <row r="498" spans="1:14" x14ac:dyDescent="0.3">
      <c r="A498" s="1" t="s">
        <v>32</v>
      </c>
      <c r="B498" s="1" t="s">
        <v>168</v>
      </c>
      <c r="C498" s="1" t="s">
        <v>21</v>
      </c>
      <c r="D498" s="1" t="s">
        <v>22</v>
      </c>
      <c r="E498" s="1" t="s">
        <v>24</v>
      </c>
      <c r="F498" s="2">
        <v>41184</v>
      </c>
      <c r="G498">
        <v>5429</v>
      </c>
      <c r="H498">
        <v>154.06</v>
      </c>
      <c r="I498">
        <v>90.93</v>
      </c>
      <c r="J498">
        <v>836391.74</v>
      </c>
      <c r="K498">
        <v>493658.97</v>
      </c>
      <c r="L498">
        <v>342732.77</v>
      </c>
      <c r="M498">
        <v>2012</v>
      </c>
      <c r="N498">
        <v>10</v>
      </c>
    </row>
    <row r="499" spans="1:14" x14ac:dyDescent="0.3">
      <c r="A499" s="1" t="s">
        <v>25</v>
      </c>
      <c r="B499" s="1" t="s">
        <v>81</v>
      </c>
      <c r="C499" s="1" t="s">
        <v>44</v>
      </c>
      <c r="D499" s="1" t="s">
        <v>17</v>
      </c>
      <c r="E499" s="1" t="s">
        <v>31</v>
      </c>
      <c r="F499" s="2">
        <v>40819</v>
      </c>
      <c r="G499">
        <v>5446</v>
      </c>
      <c r="H499">
        <v>668.27</v>
      </c>
      <c r="I499">
        <v>502.54</v>
      </c>
      <c r="J499">
        <v>3639398.42</v>
      </c>
      <c r="K499">
        <v>2736832.84</v>
      </c>
      <c r="L499">
        <v>902565.58</v>
      </c>
      <c r="M499">
        <v>2011</v>
      </c>
      <c r="N499">
        <v>10</v>
      </c>
    </row>
    <row r="500" spans="1:14" x14ac:dyDescent="0.3">
      <c r="A500" s="1" t="s">
        <v>32</v>
      </c>
      <c r="B500" s="1" t="s">
        <v>212</v>
      </c>
      <c r="C500" s="1" t="s">
        <v>42</v>
      </c>
      <c r="D500" s="1" t="s">
        <v>17</v>
      </c>
      <c r="E500" s="1" t="s">
        <v>47</v>
      </c>
      <c r="F500" s="2">
        <v>42877</v>
      </c>
      <c r="G500">
        <v>5453</v>
      </c>
      <c r="H500">
        <v>152.58000000000001</v>
      </c>
      <c r="I500">
        <v>97.44</v>
      </c>
      <c r="J500">
        <v>832018.74</v>
      </c>
      <c r="K500">
        <v>531340.31999999995</v>
      </c>
      <c r="L500">
        <v>300678.42</v>
      </c>
      <c r="M500">
        <v>2017</v>
      </c>
      <c r="N500">
        <v>5</v>
      </c>
    </row>
    <row r="501" spans="1:14" x14ac:dyDescent="0.3">
      <c r="A501" s="1" t="s">
        <v>39</v>
      </c>
      <c r="B501" s="1" t="s">
        <v>114</v>
      </c>
      <c r="C501" s="1" t="s">
        <v>42</v>
      </c>
      <c r="D501" s="1" t="s">
        <v>22</v>
      </c>
      <c r="E501" s="1" t="s">
        <v>31</v>
      </c>
      <c r="F501" s="2">
        <v>40540</v>
      </c>
      <c r="G501">
        <v>5459</v>
      </c>
      <c r="H501">
        <v>152.58000000000001</v>
      </c>
      <c r="I501">
        <v>97.44</v>
      </c>
      <c r="J501">
        <v>832934.22</v>
      </c>
      <c r="K501">
        <v>531924.96</v>
      </c>
      <c r="L501">
        <v>301009.26</v>
      </c>
      <c r="M501">
        <v>2010</v>
      </c>
      <c r="N501">
        <v>12</v>
      </c>
    </row>
    <row r="502" spans="1:14" x14ac:dyDescent="0.3">
      <c r="A502" s="1" t="s">
        <v>28</v>
      </c>
      <c r="B502" s="1" t="s">
        <v>101</v>
      </c>
      <c r="C502" s="1" t="s">
        <v>42</v>
      </c>
      <c r="D502" s="1" t="s">
        <v>22</v>
      </c>
      <c r="E502" s="1" t="s">
        <v>31</v>
      </c>
      <c r="F502" s="2">
        <v>40803</v>
      </c>
      <c r="G502">
        <v>5462</v>
      </c>
      <c r="H502">
        <v>152.58000000000001</v>
      </c>
      <c r="I502">
        <v>97.44</v>
      </c>
      <c r="J502">
        <v>833391.96</v>
      </c>
      <c r="K502">
        <v>532217.28</v>
      </c>
      <c r="L502">
        <v>301174.68</v>
      </c>
      <c r="M502">
        <v>2011</v>
      </c>
      <c r="N502">
        <v>9</v>
      </c>
    </row>
    <row r="503" spans="1:14" x14ac:dyDescent="0.3">
      <c r="A503" s="1" t="s">
        <v>32</v>
      </c>
      <c r="B503" s="1" t="s">
        <v>98</v>
      </c>
      <c r="C503" s="1" t="s">
        <v>51</v>
      </c>
      <c r="D503" s="1" t="s">
        <v>17</v>
      </c>
      <c r="E503" s="1" t="s">
        <v>24</v>
      </c>
      <c r="F503" s="2">
        <v>42582</v>
      </c>
      <c r="G503">
        <v>5477</v>
      </c>
      <c r="H503">
        <v>47.45</v>
      </c>
      <c r="I503">
        <v>31.79</v>
      </c>
      <c r="J503">
        <v>259883.65</v>
      </c>
      <c r="K503">
        <v>174113.83</v>
      </c>
      <c r="L503">
        <v>85769.82</v>
      </c>
      <c r="M503">
        <v>2016</v>
      </c>
      <c r="N503">
        <v>7</v>
      </c>
    </row>
    <row r="504" spans="1:14" x14ac:dyDescent="0.3">
      <c r="A504" s="1" t="s">
        <v>14</v>
      </c>
      <c r="B504" s="1" t="s">
        <v>145</v>
      </c>
      <c r="C504" s="1" t="s">
        <v>49</v>
      </c>
      <c r="D504" s="1" t="s">
        <v>17</v>
      </c>
      <c r="E504" s="1" t="s">
        <v>47</v>
      </c>
      <c r="F504" s="2">
        <v>41043</v>
      </c>
      <c r="G504">
        <v>5494</v>
      </c>
      <c r="H504">
        <v>651.21</v>
      </c>
      <c r="I504">
        <v>524.96</v>
      </c>
      <c r="J504">
        <v>3577747.74</v>
      </c>
      <c r="K504">
        <v>2884130.24</v>
      </c>
      <c r="L504">
        <v>693617.5</v>
      </c>
      <c r="M504">
        <v>2012</v>
      </c>
      <c r="N504">
        <v>5</v>
      </c>
    </row>
    <row r="505" spans="1:14" x14ac:dyDescent="0.3">
      <c r="A505" s="1" t="s">
        <v>28</v>
      </c>
      <c r="B505" s="1" t="s">
        <v>101</v>
      </c>
      <c r="C505" s="1" t="s">
        <v>30</v>
      </c>
      <c r="D505" s="1" t="s">
        <v>22</v>
      </c>
      <c r="E505" s="1" t="s">
        <v>18</v>
      </c>
      <c r="F505" s="2">
        <v>41920</v>
      </c>
      <c r="G505">
        <v>5503</v>
      </c>
      <c r="H505">
        <v>9.33</v>
      </c>
      <c r="I505">
        <v>6.92</v>
      </c>
      <c r="J505">
        <v>51342.99</v>
      </c>
      <c r="K505">
        <v>38080.76</v>
      </c>
      <c r="L505">
        <v>13262.23</v>
      </c>
      <c r="M505">
        <v>2014</v>
      </c>
      <c r="N505">
        <v>10</v>
      </c>
    </row>
    <row r="506" spans="1:14" x14ac:dyDescent="0.3">
      <c r="A506" s="1" t="s">
        <v>32</v>
      </c>
      <c r="B506" s="1" t="s">
        <v>85</v>
      </c>
      <c r="C506" s="1" t="s">
        <v>21</v>
      </c>
      <c r="D506" s="1" t="s">
        <v>22</v>
      </c>
      <c r="E506" s="1" t="s">
        <v>31</v>
      </c>
      <c r="F506" s="2">
        <v>41439</v>
      </c>
      <c r="G506">
        <v>5511</v>
      </c>
      <c r="H506">
        <v>154.06</v>
      </c>
      <c r="I506">
        <v>90.93</v>
      </c>
      <c r="J506">
        <v>849024.66</v>
      </c>
      <c r="K506">
        <v>501115.23</v>
      </c>
      <c r="L506">
        <v>347909.43</v>
      </c>
      <c r="M506">
        <v>2013</v>
      </c>
      <c r="N506">
        <v>6</v>
      </c>
    </row>
    <row r="507" spans="1:14" x14ac:dyDescent="0.3">
      <c r="A507" s="1" t="s">
        <v>32</v>
      </c>
      <c r="B507" s="1" t="s">
        <v>222</v>
      </c>
      <c r="C507" s="1" t="s">
        <v>42</v>
      </c>
      <c r="D507" s="1" t="s">
        <v>17</v>
      </c>
      <c r="E507" s="1" t="s">
        <v>18</v>
      </c>
      <c r="F507" s="2">
        <v>40941</v>
      </c>
      <c r="G507">
        <v>5516</v>
      </c>
      <c r="H507">
        <v>152.58000000000001</v>
      </c>
      <c r="I507">
        <v>97.44</v>
      </c>
      <c r="J507">
        <v>841631.28</v>
      </c>
      <c r="K507">
        <v>537479.04</v>
      </c>
      <c r="L507">
        <v>304152.24</v>
      </c>
      <c r="M507">
        <v>2012</v>
      </c>
      <c r="N507">
        <v>2</v>
      </c>
    </row>
    <row r="508" spans="1:14" x14ac:dyDescent="0.3">
      <c r="A508" s="1" t="s">
        <v>28</v>
      </c>
      <c r="B508" s="1" t="s">
        <v>65</v>
      </c>
      <c r="C508" s="1" t="s">
        <v>49</v>
      </c>
      <c r="D508" s="1" t="s">
        <v>17</v>
      </c>
      <c r="E508" s="1" t="s">
        <v>47</v>
      </c>
      <c r="F508" s="2">
        <v>42097</v>
      </c>
      <c r="G508">
        <v>5523</v>
      </c>
      <c r="H508">
        <v>651.21</v>
      </c>
      <c r="I508">
        <v>524.96</v>
      </c>
      <c r="J508">
        <v>3596632.83</v>
      </c>
      <c r="K508">
        <v>2899354.08</v>
      </c>
      <c r="L508">
        <v>697278.75</v>
      </c>
      <c r="M508">
        <v>2015</v>
      </c>
      <c r="N508">
        <v>4</v>
      </c>
    </row>
    <row r="509" spans="1:14" x14ac:dyDescent="0.3">
      <c r="A509" s="1" t="s">
        <v>28</v>
      </c>
      <c r="B509" s="1" t="s">
        <v>80</v>
      </c>
      <c r="C509" s="1" t="s">
        <v>30</v>
      </c>
      <c r="D509" s="1" t="s">
        <v>22</v>
      </c>
      <c r="E509" s="1" t="s">
        <v>18</v>
      </c>
      <c r="F509" s="2">
        <v>42939</v>
      </c>
      <c r="G509">
        <v>5530</v>
      </c>
      <c r="H509">
        <v>9.33</v>
      </c>
      <c r="I509">
        <v>6.92</v>
      </c>
      <c r="J509">
        <v>51594.9</v>
      </c>
      <c r="K509">
        <v>38267.599999999999</v>
      </c>
      <c r="L509">
        <v>13327.3</v>
      </c>
      <c r="M509">
        <v>2017</v>
      </c>
      <c r="N509">
        <v>7</v>
      </c>
    </row>
    <row r="510" spans="1:14" x14ac:dyDescent="0.3">
      <c r="A510" s="1" t="s">
        <v>32</v>
      </c>
      <c r="B510" s="1" t="s">
        <v>89</v>
      </c>
      <c r="C510" s="1" t="s">
        <v>36</v>
      </c>
      <c r="D510" s="1" t="s">
        <v>17</v>
      </c>
      <c r="E510" s="1" t="s">
        <v>47</v>
      </c>
      <c r="F510" s="2">
        <v>40637</v>
      </c>
      <c r="G510">
        <v>5537</v>
      </c>
      <c r="H510">
        <v>109.28</v>
      </c>
      <c r="I510">
        <v>35.840000000000003</v>
      </c>
      <c r="J510">
        <v>605083.36</v>
      </c>
      <c r="K510">
        <v>198446.07999999999</v>
      </c>
      <c r="L510">
        <v>406637.28</v>
      </c>
      <c r="M510">
        <v>2011</v>
      </c>
      <c r="N510">
        <v>4</v>
      </c>
    </row>
    <row r="511" spans="1:14" x14ac:dyDescent="0.3">
      <c r="A511" s="1" t="s">
        <v>32</v>
      </c>
      <c r="B511" s="1" t="s">
        <v>116</v>
      </c>
      <c r="C511" s="1" t="s">
        <v>42</v>
      </c>
      <c r="D511" s="1" t="s">
        <v>17</v>
      </c>
      <c r="E511" s="1" t="s">
        <v>31</v>
      </c>
      <c r="F511" s="2">
        <v>40997</v>
      </c>
      <c r="G511">
        <v>5544</v>
      </c>
      <c r="H511">
        <v>152.58000000000001</v>
      </c>
      <c r="I511">
        <v>97.44</v>
      </c>
      <c r="J511">
        <v>845903.52</v>
      </c>
      <c r="K511">
        <v>540207.35999999999</v>
      </c>
      <c r="L511">
        <v>305696.15999999997</v>
      </c>
      <c r="M511">
        <v>2012</v>
      </c>
      <c r="N511">
        <v>3</v>
      </c>
    </row>
    <row r="512" spans="1:14" x14ac:dyDescent="0.3">
      <c r="A512" s="1" t="s">
        <v>14</v>
      </c>
      <c r="B512" s="1" t="s">
        <v>118</v>
      </c>
      <c r="C512" s="1" t="s">
        <v>57</v>
      </c>
      <c r="D512" s="1" t="s">
        <v>22</v>
      </c>
      <c r="E512" s="1" t="s">
        <v>31</v>
      </c>
      <c r="F512" s="2">
        <v>42145</v>
      </c>
      <c r="G512">
        <v>5553</v>
      </c>
      <c r="H512">
        <v>81.73</v>
      </c>
      <c r="I512">
        <v>56.67</v>
      </c>
      <c r="J512">
        <v>453846.69</v>
      </c>
      <c r="K512">
        <v>314688.51</v>
      </c>
      <c r="L512">
        <v>139158.18</v>
      </c>
      <c r="M512">
        <v>2015</v>
      </c>
      <c r="N512">
        <v>5</v>
      </c>
    </row>
    <row r="513" spans="1:14" x14ac:dyDescent="0.3">
      <c r="A513" s="1" t="s">
        <v>32</v>
      </c>
      <c r="B513" s="1" t="s">
        <v>35</v>
      </c>
      <c r="C513" s="1" t="s">
        <v>51</v>
      </c>
      <c r="D513" s="1" t="s">
        <v>17</v>
      </c>
      <c r="E513" s="1" t="s">
        <v>47</v>
      </c>
      <c r="F513" s="2">
        <v>41974</v>
      </c>
      <c r="G513">
        <v>5586</v>
      </c>
      <c r="H513">
        <v>47.45</v>
      </c>
      <c r="I513">
        <v>31.79</v>
      </c>
      <c r="J513">
        <v>265055.7</v>
      </c>
      <c r="K513">
        <v>177578.94</v>
      </c>
      <c r="L513">
        <v>87476.76</v>
      </c>
      <c r="M513">
        <v>2014</v>
      </c>
      <c r="N513">
        <v>12</v>
      </c>
    </row>
    <row r="514" spans="1:14" x14ac:dyDescent="0.3">
      <c r="A514" s="1" t="s">
        <v>28</v>
      </c>
      <c r="B514" s="1" t="s">
        <v>77</v>
      </c>
      <c r="C514" s="1" t="s">
        <v>42</v>
      </c>
      <c r="D514" s="1" t="s">
        <v>17</v>
      </c>
      <c r="E514" s="1" t="s">
        <v>24</v>
      </c>
      <c r="F514" s="2">
        <v>40320</v>
      </c>
      <c r="G514">
        <v>5588</v>
      </c>
      <c r="H514">
        <v>152.58000000000001</v>
      </c>
      <c r="I514">
        <v>97.44</v>
      </c>
      <c r="J514">
        <v>852617.04</v>
      </c>
      <c r="K514">
        <v>544494.72</v>
      </c>
      <c r="L514">
        <v>308122.32</v>
      </c>
      <c r="M514">
        <v>2010</v>
      </c>
      <c r="N514">
        <v>5</v>
      </c>
    </row>
    <row r="515" spans="1:14" x14ac:dyDescent="0.3">
      <c r="A515" s="1" t="s">
        <v>32</v>
      </c>
      <c r="B515" s="1" t="s">
        <v>69</v>
      </c>
      <c r="C515" s="1" t="s">
        <v>44</v>
      </c>
      <c r="D515" s="1" t="s">
        <v>22</v>
      </c>
      <c r="E515" s="1" t="s">
        <v>18</v>
      </c>
      <c r="F515" s="2">
        <v>41931</v>
      </c>
      <c r="G515">
        <v>5594</v>
      </c>
      <c r="H515">
        <v>668.27</v>
      </c>
      <c r="I515">
        <v>502.54</v>
      </c>
      <c r="J515">
        <v>3738302.38</v>
      </c>
      <c r="K515">
        <v>2811208.76</v>
      </c>
      <c r="L515">
        <v>927093.62</v>
      </c>
      <c r="M515">
        <v>2014</v>
      </c>
      <c r="N515">
        <v>10</v>
      </c>
    </row>
    <row r="516" spans="1:14" x14ac:dyDescent="0.3">
      <c r="A516" s="1" t="s">
        <v>32</v>
      </c>
      <c r="B516" s="1" t="s">
        <v>78</v>
      </c>
      <c r="C516" s="1" t="s">
        <v>36</v>
      </c>
      <c r="D516" s="1" t="s">
        <v>22</v>
      </c>
      <c r="E516" s="1" t="s">
        <v>24</v>
      </c>
      <c r="F516" s="2">
        <v>42221</v>
      </c>
      <c r="G516">
        <v>5600</v>
      </c>
      <c r="H516">
        <v>109.28</v>
      </c>
      <c r="I516">
        <v>35.840000000000003</v>
      </c>
      <c r="J516">
        <v>611968</v>
      </c>
      <c r="K516">
        <v>200704</v>
      </c>
      <c r="L516">
        <v>411264</v>
      </c>
      <c r="M516">
        <v>2015</v>
      </c>
      <c r="N516">
        <v>8</v>
      </c>
    </row>
    <row r="517" spans="1:14" x14ac:dyDescent="0.3">
      <c r="A517" s="1" t="s">
        <v>28</v>
      </c>
      <c r="B517" s="1" t="s">
        <v>170</v>
      </c>
      <c r="C517" s="1" t="s">
        <v>21</v>
      </c>
      <c r="D517" s="1" t="s">
        <v>22</v>
      </c>
      <c r="E517" s="1" t="s">
        <v>24</v>
      </c>
      <c r="F517" s="2">
        <v>42300</v>
      </c>
      <c r="G517">
        <v>5602</v>
      </c>
      <c r="H517">
        <v>154.06</v>
      </c>
      <c r="I517">
        <v>90.93</v>
      </c>
      <c r="J517">
        <v>863044.12</v>
      </c>
      <c r="K517">
        <v>509389.86</v>
      </c>
      <c r="L517">
        <v>353654.26</v>
      </c>
      <c r="M517">
        <v>2015</v>
      </c>
      <c r="N517">
        <v>10</v>
      </c>
    </row>
    <row r="518" spans="1:14" x14ac:dyDescent="0.3">
      <c r="A518" s="1" t="s">
        <v>32</v>
      </c>
      <c r="B518" s="1" t="s">
        <v>79</v>
      </c>
      <c r="C518" s="1" t="s">
        <v>42</v>
      </c>
      <c r="D518" s="1" t="s">
        <v>17</v>
      </c>
      <c r="E518" s="1" t="s">
        <v>18</v>
      </c>
      <c r="F518" s="2">
        <v>41505</v>
      </c>
      <c r="G518">
        <v>5618</v>
      </c>
      <c r="H518">
        <v>152.58000000000001</v>
      </c>
      <c r="I518">
        <v>97.44</v>
      </c>
      <c r="J518">
        <v>857194.44</v>
      </c>
      <c r="K518">
        <v>547417.92000000004</v>
      </c>
      <c r="L518">
        <v>309776.52</v>
      </c>
      <c r="M518">
        <v>2013</v>
      </c>
      <c r="N518">
        <v>8</v>
      </c>
    </row>
    <row r="519" spans="1:14" x14ac:dyDescent="0.3">
      <c r="A519" s="1" t="s">
        <v>28</v>
      </c>
      <c r="B519" s="1" t="s">
        <v>151</v>
      </c>
      <c r="C519" s="1" t="s">
        <v>21</v>
      </c>
      <c r="D519" s="1" t="s">
        <v>22</v>
      </c>
      <c r="E519" s="1" t="s">
        <v>24</v>
      </c>
      <c r="F519" s="2">
        <v>40761</v>
      </c>
      <c r="G519">
        <v>5620</v>
      </c>
      <c r="H519">
        <v>154.06</v>
      </c>
      <c r="I519">
        <v>90.93</v>
      </c>
      <c r="J519">
        <v>865817.2</v>
      </c>
      <c r="K519">
        <v>511026.6</v>
      </c>
      <c r="L519">
        <v>354790.6</v>
      </c>
      <c r="M519">
        <v>2011</v>
      </c>
      <c r="N519">
        <v>8</v>
      </c>
    </row>
    <row r="520" spans="1:14" x14ac:dyDescent="0.3">
      <c r="A520" s="1" t="s">
        <v>28</v>
      </c>
      <c r="B520" s="1" t="s">
        <v>127</v>
      </c>
      <c r="C520" s="1" t="s">
        <v>23</v>
      </c>
      <c r="D520" s="1" t="s">
        <v>22</v>
      </c>
      <c r="E520" s="1" t="s">
        <v>47</v>
      </c>
      <c r="F520" s="2">
        <v>41637</v>
      </c>
      <c r="G520">
        <v>5624</v>
      </c>
      <c r="H520">
        <v>255.28</v>
      </c>
      <c r="I520">
        <v>159.41999999999999</v>
      </c>
      <c r="J520">
        <v>1435694.72</v>
      </c>
      <c r="K520">
        <v>896578.08</v>
      </c>
      <c r="L520">
        <v>539116.64</v>
      </c>
      <c r="M520">
        <v>2013</v>
      </c>
      <c r="N520">
        <v>12</v>
      </c>
    </row>
    <row r="521" spans="1:14" x14ac:dyDescent="0.3">
      <c r="A521" s="1" t="s">
        <v>14</v>
      </c>
      <c r="B521" s="1" t="s">
        <v>192</v>
      </c>
      <c r="C521" s="1" t="s">
        <v>21</v>
      </c>
      <c r="D521" s="1" t="s">
        <v>22</v>
      </c>
      <c r="E521" s="1" t="s">
        <v>31</v>
      </c>
      <c r="F521" s="2">
        <v>40316</v>
      </c>
      <c r="G521">
        <v>5628</v>
      </c>
      <c r="H521">
        <v>154.06</v>
      </c>
      <c r="I521">
        <v>90.93</v>
      </c>
      <c r="J521">
        <v>867049.68</v>
      </c>
      <c r="K521">
        <v>511754.04</v>
      </c>
      <c r="L521">
        <v>355295.64</v>
      </c>
      <c r="M521">
        <v>2010</v>
      </c>
      <c r="N521">
        <v>5</v>
      </c>
    </row>
    <row r="522" spans="1:14" x14ac:dyDescent="0.3">
      <c r="A522" s="1" t="s">
        <v>28</v>
      </c>
      <c r="B522" s="1" t="s">
        <v>65</v>
      </c>
      <c r="C522" s="1" t="s">
        <v>36</v>
      </c>
      <c r="D522" s="1" t="s">
        <v>17</v>
      </c>
      <c r="E522" s="1" t="s">
        <v>31</v>
      </c>
      <c r="F522" s="2">
        <v>40622</v>
      </c>
      <c r="G522">
        <v>5629</v>
      </c>
      <c r="H522">
        <v>109.28</v>
      </c>
      <c r="I522">
        <v>35.840000000000003</v>
      </c>
      <c r="J522">
        <v>615137.12</v>
      </c>
      <c r="K522">
        <v>201743.35999999999</v>
      </c>
      <c r="L522">
        <v>413393.76</v>
      </c>
      <c r="M522">
        <v>2011</v>
      </c>
      <c r="N522">
        <v>3</v>
      </c>
    </row>
    <row r="523" spans="1:14" x14ac:dyDescent="0.3">
      <c r="A523" s="1" t="s">
        <v>25</v>
      </c>
      <c r="B523" s="1" t="s">
        <v>125</v>
      </c>
      <c r="C523" s="1" t="s">
        <v>57</v>
      </c>
      <c r="D523" s="1" t="s">
        <v>22</v>
      </c>
      <c r="E523" s="1" t="s">
        <v>18</v>
      </c>
      <c r="F523" s="2">
        <v>42041</v>
      </c>
      <c r="G523">
        <v>5631</v>
      </c>
      <c r="H523">
        <v>81.73</v>
      </c>
      <c r="I523">
        <v>56.67</v>
      </c>
      <c r="J523">
        <v>460221.63</v>
      </c>
      <c r="K523">
        <v>319108.77</v>
      </c>
      <c r="L523">
        <v>141112.85999999999</v>
      </c>
      <c r="M523">
        <v>2015</v>
      </c>
      <c r="N523">
        <v>2</v>
      </c>
    </row>
    <row r="524" spans="1:14" x14ac:dyDescent="0.3">
      <c r="A524" s="1" t="s">
        <v>14</v>
      </c>
      <c r="B524" s="1" t="s">
        <v>122</v>
      </c>
      <c r="C524" s="1" t="s">
        <v>60</v>
      </c>
      <c r="D524" s="1" t="s">
        <v>17</v>
      </c>
      <c r="E524" s="1" t="s">
        <v>24</v>
      </c>
      <c r="F524" s="2">
        <v>42172</v>
      </c>
      <c r="G524">
        <v>5632</v>
      </c>
      <c r="H524">
        <v>421.89</v>
      </c>
      <c r="I524">
        <v>364.69</v>
      </c>
      <c r="J524">
        <v>2376084.48</v>
      </c>
      <c r="K524">
        <v>2053934.0800000001</v>
      </c>
      <c r="L524">
        <v>322150.40000000002</v>
      </c>
      <c r="M524">
        <v>2015</v>
      </c>
      <c r="N524">
        <v>6</v>
      </c>
    </row>
    <row r="525" spans="1:14" x14ac:dyDescent="0.3">
      <c r="A525" s="1" t="s">
        <v>28</v>
      </c>
      <c r="B525" s="1" t="s">
        <v>104</v>
      </c>
      <c r="C525" s="1" t="s">
        <v>30</v>
      </c>
      <c r="D525" s="1" t="s">
        <v>22</v>
      </c>
      <c r="E525" s="1" t="s">
        <v>31</v>
      </c>
      <c r="F525" s="2">
        <v>42164</v>
      </c>
      <c r="G525">
        <v>5639</v>
      </c>
      <c r="H525">
        <v>9.33</v>
      </c>
      <c r="I525">
        <v>6.92</v>
      </c>
      <c r="J525">
        <v>52611.87</v>
      </c>
      <c r="K525">
        <v>39021.879999999997</v>
      </c>
      <c r="L525">
        <v>13589.99</v>
      </c>
      <c r="M525">
        <v>2015</v>
      </c>
      <c r="N525">
        <v>6</v>
      </c>
    </row>
    <row r="526" spans="1:14" x14ac:dyDescent="0.3">
      <c r="A526" s="1" t="s">
        <v>25</v>
      </c>
      <c r="B526" s="1" t="s">
        <v>46</v>
      </c>
      <c r="C526" s="1" t="s">
        <v>21</v>
      </c>
      <c r="D526" s="1" t="s">
        <v>17</v>
      </c>
      <c r="E526" s="1" t="s">
        <v>18</v>
      </c>
      <c r="F526" s="2">
        <v>41650</v>
      </c>
      <c r="G526">
        <v>5660</v>
      </c>
      <c r="H526">
        <v>154.06</v>
      </c>
      <c r="I526">
        <v>90.93</v>
      </c>
      <c r="J526">
        <v>871979.6</v>
      </c>
      <c r="K526">
        <v>514663.8</v>
      </c>
      <c r="L526">
        <v>357315.8</v>
      </c>
      <c r="M526">
        <v>2014</v>
      </c>
      <c r="N526">
        <v>1</v>
      </c>
    </row>
    <row r="527" spans="1:14" x14ac:dyDescent="0.3">
      <c r="A527" s="1" t="s">
        <v>14</v>
      </c>
      <c r="B527" s="1" t="s">
        <v>185</v>
      </c>
      <c r="C527" s="1" t="s">
        <v>23</v>
      </c>
      <c r="D527" s="1" t="s">
        <v>22</v>
      </c>
      <c r="E527" s="1" t="s">
        <v>24</v>
      </c>
      <c r="F527" s="2">
        <v>41923</v>
      </c>
      <c r="G527">
        <v>5668</v>
      </c>
      <c r="H527">
        <v>255.28</v>
      </c>
      <c r="I527">
        <v>159.41999999999999</v>
      </c>
      <c r="J527">
        <v>1446927.04</v>
      </c>
      <c r="K527">
        <v>903592.56</v>
      </c>
      <c r="L527">
        <v>543334.48</v>
      </c>
      <c r="M527">
        <v>2014</v>
      </c>
      <c r="N527">
        <v>10</v>
      </c>
    </row>
    <row r="528" spans="1:14" x14ac:dyDescent="0.3">
      <c r="A528" s="1" t="s">
        <v>19</v>
      </c>
      <c r="B528" s="1" t="s">
        <v>50</v>
      </c>
      <c r="C528" s="1" t="s">
        <v>23</v>
      </c>
      <c r="D528" s="1" t="s">
        <v>17</v>
      </c>
      <c r="E528" s="1" t="s">
        <v>31</v>
      </c>
      <c r="F528" s="2">
        <v>40621</v>
      </c>
      <c r="G528">
        <v>5689</v>
      </c>
      <c r="H528">
        <v>255.28</v>
      </c>
      <c r="I528">
        <v>159.41999999999999</v>
      </c>
      <c r="J528">
        <v>1452287.92</v>
      </c>
      <c r="K528">
        <v>906940.38</v>
      </c>
      <c r="L528">
        <v>545347.54</v>
      </c>
      <c r="M528">
        <v>2011</v>
      </c>
      <c r="N528">
        <v>3</v>
      </c>
    </row>
    <row r="529" spans="1:14" x14ac:dyDescent="0.3">
      <c r="A529" s="1" t="s">
        <v>14</v>
      </c>
      <c r="B529" s="1" t="s">
        <v>56</v>
      </c>
      <c r="C529" s="1" t="s">
        <v>49</v>
      </c>
      <c r="D529" s="1" t="s">
        <v>22</v>
      </c>
      <c r="E529" s="1" t="s">
        <v>24</v>
      </c>
      <c r="F529" s="2">
        <v>42303</v>
      </c>
      <c r="G529">
        <v>5696</v>
      </c>
      <c r="H529">
        <v>651.21</v>
      </c>
      <c r="I529">
        <v>524.96</v>
      </c>
      <c r="J529">
        <v>3709292.16</v>
      </c>
      <c r="K529">
        <v>2990172.1600000001</v>
      </c>
      <c r="L529">
        <v>719120</v>
      </c>
      <c r="M529">
        <v>2015</v>
      </c>
      <c r="N529">
        <v>10</v>
      </c>
    </row>
    <row r="530" spans="1:14" x14ac:dyDescent="0.3">
      <c r="A530" s="1" t="s">
        <v>28</v>
      </c>
      <c r="B530" s="1" t="s">
        <v>157</v>
      </c>
      <c r="C530" s="1" t="s">
        <v>44</v>
      </c>
      <c r="D530" s="1" t="s">
        <v>22</v>
      </c>
      <c r="E530" s="1" t="s">
        <v>18</v>
      </c>
      <c r="F530" s="2">
        <v>41021</v>
      </c>
      <c r="G530">
        <v>5738</v>
      </c>
      <c r="H530">
        <v>668.27</v>
      </c>
      <c r="I530">
        <v>502.54</v>
      </c>
      <c r="J530">
        <v>3834533.26</v>
      </c>
      <c r="K530">
        <v>2883574.52</v>
      </c>
      <c r="L530">
        <v>950958.74</v>
      </c>
      <c r="M530">
        <v>2012</v>
      </c>
      <c r="N530">
        <v>4</v>
      </c>
    </row>
    <row r="531" spans="1:14" x14ac:dyDescent="0.3">
      <c r="A531" s="1" t="s">
        <v>32</v>
      </c>
      <c r="B531" s="1" t="s">
        <v>165</v>
      </c>
      <c r="C531" s="1" t="s">
        <v>57</v>
      </c>
      <c r="D531" s="1" t="s">
        <v>22</v>
      </c>
      <c r="E531" s="1" t="s">
        <v>18</v>
      </c>
      <c r="F531" s="2">
        <v>42038</v>
      </c>
      <c r="G531">
        <v>5751</v>
      </c>
      <c r="H531">
        <v>81.73</v>
      </c>
      <c r="I531">
        <v>56.67</v>
      </c>
      <c r="J531">
        <v>470029.23</v>
      </c>
      <c r="K531">
        <v>325909.17</v>
      </c>
      <c r="L531">
        <v>144120.06</v>
      </c>
      <c r="M531">
        <v>2015</v>
      </c>
      <c r="N531">
        <v>2</v>
      </c>
    </row>
    <row r="532" spans="1:14" x14ac:dyDescent="0.3">
      <c r="A532" s="1" t="s">
        <v>19</v>
      </c>
      <c r="B532" s="1" t="s">
        <v>100</v>
      </c>
      <c r="C532" s="1" t="s">
        <v>23</v>
      </c>
      <c r="D532" s="1" t="s">
        <v>17</v>
      </c>
      <c r="E532" s="1" t="s">
        <v>24</v>
      </c>
      <c r="F532" s="2">
        <v>42048</v>
      </c>
      <c r="G532">
        <v>5763</v>
      </c>
      <c r="H532">
        <v>255.28</v>
      </c>
      <c r="I532">
        <v>159.41999999999999</v>
      </c>
      <c r="J532">
        <v>1471178.64</v>
      </c>
      <c r="K532">
        <v>918737.46</v>
      </c>
      <c r="L532">
        <v>552441.18000000005</v>
      </c>
      <c r="M532">
        <v>2015</v>
      </c>
      <c r="N532">
        <v>2</v>
      </c>
    </row>
    <row r="533" spans="1:14" x14ac:dyDescent="0.3">
      <c r="A533" s="1" t="s">
        <v>28</v>
      </c>
      <c r="B533" s="1" t="s">
        <v>91</v>
      </c>
      <c r="C533" s="1" t="s">
        <v>23</v>
      </c>
      <c r="D533" s="1" t="s">
        <v>22</v>
      </c>
      <c r="E533" s="1" t="s">
        <v>18</v>
      </c>
      <c r="F533" s="2">
        <v>42372</v>
      </c>
      <c r="G533">
        <v>5766</v>
      </c>
      <c r="H533">
        <v>255.28</v>
      </c>
      <c r="I533">
        <v>159.41999999999999</v>
      </c>
      <c r="J533">
        <v>1471944.48</v>
      </c>
      <c r="K533">
        <v>919215.72</v>
      </c>
      <c r="L533">
        <v>552728.76</v>
      </c>
      <c r="M533">
        <v>2016</v>
      </c>
      <c r="N533">
        <v>1</v>
      </c>
    </row>
    <row r="534" spans="1:14" x14ac:dyDescent="0.3">
      <c r="A534" s="1" t="s">
        <v>32</v>
      </c>
      <c r="B534" s="1" t="s">
        <v>92</v>
      </c>
      <c r="C534" s="1" t="s">
        <v>49</v>
      </c>
      <c r="D534" s="1" t="s">
        <v>17</v>
      </c>
      <c r="E534" s="1" t="s">
        <v>24</v>
      </c>
      <c r="F534" s="2">
        <v>41672</v>
      </c>
      <c r="G534">
        <v>5768</v>
      </c>
      <c r="H534">
        <v>651.21</v>
      </c>
      <c r="I534">
        <v>524.96</v>
      </c>
      <c r="J534">
        <v>3756179.28</v>
      </c>
      <c r="K534">
        <v>3027969.28</v>
      </c>
      <c r="L534">
        <v>728210</v>
      </c>
      <c r="M534">
        <v>2014</v>
      </c>
      <c r="N534">
        <v>2</v>
      </c>
    </row>
    <row r="535" spans="1:14" x14ac:dyDescent="0.3">
      <c r="A535" s="1" t="s">
        <v>28</v>
      </c>
      <c r="B535" s="1" t="s">
        <v>113</v>
      </c>
      <c r="C535" s="1" t="s">
        <v>44</v>
      </c>
      <c r="D535" s="1" t="s">
        <v>17</v>
      </c>
      <c r="E535" s="1" t="s">
        <v>24</v>
      </c>
      <c r="F535" s="2">
        <v>41589</v>
      </c>
      <c r="G535">
        <v>5798</v>
      </c>
      <c r="H535">
        <v>668.27</v>
      </c>
      <c r="I535">
        <v>502.54</v>
      </c>
      <c r="J535">
        <v>3874629.46</v>
      </c>
      <c r="K535">
        <v>2913726.92</v>
      </c>
      <c r="L535">
        <v>960902.54</v>
      </c>
      <c r="M535">
        <v>2013</v>
      </c>
      <c r="N535">
        <v>11</v>
      </c>
    </row>
    <row r="536" spans="1:14" x14ac:dyDescent="0.3">
      <c r="A536" s="1" t="s">
        <v>32</v>
      </c>
      <c r="B536" s="1" t="s">
        <v>68</v>
      </c>
      <c r="C536" s="1" t="s">
        <v>21</v>
      </c>
      <c r="D536" s="1" t="s">
        <v>17</v>
      </c>
      <c r="E536" s="1" t="s">
        <v>18</v>
      </c>
      <c r="F536" s="2">
        <v>42771</v>
      </c>
      <c r="G536">
        <v>5808</v>
      </c>
      <c r="H536">
        <v>154.06</v>
      </c>
      <c r="I536">
        <v>90.93</v>
      </c>
      <c r="J536">
        <v>894780.48</v>
      </c>
      <c r="K536">
        <v>528121.43999999994</v>
      </c>
      <c r="L536">
        <v>366659.04</v>
      </c>
      <c r="M536">
        <v>2017</v>
      </c>
      <c r="N536">
        <v>2</v>
      </c>
    </row>
    <row r="537" spans="1:14" x14ac:dyDescent="0.3">
      <c r="A537" s="1" t="s">
        <v>32</v>
      </c>
      <c r="B537" s="1" t="s">
        <v>178</v>
      </c>
      <c r="C537" s="1" t="s">
        <v>27</v>
      </c>
      <c r="D537" s="1" t="s">
        <v>17</v>
      </c>
      <c r="E537" s="1" t="s">
        <v>47</v>
      </c>
      <c r="F537" s="2">
        <v>42888</v>
      </c>
      <c r="G537">
        <v>5829</v>
      </c>
      <c r="H537">
        <v>205.7</v>
      </c>
      <c r="I537">
        <v>117.11</v>
      </c>
      <c r="J537">
        <v>1199025.3</v>
      </c>
      <c r="K537">
        <v>682634.19</v>
      </c>
      <c r="L537">
        <v>516391.11</v>
      </c>
      <c r="M537">
        <v>2017</v>
      </c>
      <c r="N537">
        <v>6</v>
      </c>
    </row>
    <row r="538" spans="1:14" x14ac:dyDescent="0.3">
      <c r="A538" s="1" t="s">
        <v>28</v>
      </c>
      <c r="B538" s="1" t="s">
        <v>135</v>
      </c>
      <c r="C538" s="1" t="s">
        <v>30</v>
      </c>
      <c r="D538" s="1" t="s">
        <v>17</v>
      </c>
      <c r="E538" s="1" t="s">
        <v>31</v>
      </c>
      <c r="F538" s="2">
        <v>41917</v>
      </c>
      <c r="G538">
        <v>5833</v>
      </c>
      <c r="H538">
        <v>9.33</v>
      </c>
      <c r="I538">
        <v>6.92</v>
      </c>
      <c r="J538">
        <v>54421.89</v>
      </c>
      <c r="K538">
        <v>40364.36</v>
      </c>
      <c r="L538">
        <v>14057.53</v>
      </c>
      <c r="M538">
        <v>2014</v>
      </c>
      <c r="N538">
        <v>10</v>
      </c>
    </row>
    <row r="539" spans="1:14" x14ac:dyDescent="0.3">
      <c r="A539" s="1" t="s">
        <v>14</v>
      </c>
      <c r="B539" s="1" t="s">
        <v>15</v>
      </c>
      <c r="C539" s="1" t="s">
        <v>23</v>
      </c>
      <c r="D539" s="1" t="s">
        <v>17</v>
      </c>
      <c r="E539" s="1" t="s">
        <v>18</v>
      </c>
      <c r="F539" s="2">
        <v>42714</v>
      </c>
      <c r="G539">
        <v>5837</v>
      </c>
      <c r="H539">
        <v>255.28</v>
      </c>
      <c r="I539">
        <v>159.41999999999999</v>
      </c>
      <c r="J539">
        <v>1490069.36</v>
      </c>
      <c r="K539">
        <v>930534.54</v>
      </c>
      <c r="L539">
        <v>559534.81999999995</v>
      </c>
      <c r="M539">
        <v>2016</v>
      </c>
      <c r="N539">
        <v>12</v>
      </c>
    </row>
    <row r="540" spans="1:14" x14ac:dyDescent="0.3">
      <c r="A540" s="1" t="s">
        <v>25</v>
      </c>
      <c r="B540" s="1" t="s">
        <v>46</v>
      </c>
      <c r="C540" s="1" t="s">
        <v>36</v>
      </c>
      <c r="D540" s="1" t="s">
        <v>17</v>
      </c>
      <c r="E540" s="1" t="s">
        <v>18</v>
      </c>
      <c r="F540" s="2">
        <v>42715</v>
      </c>
      <c r="G540">
        <v>5844</v>
      </c>
      <c r="H540">
        <v>109.28</v>
      </c>
      <c r="I540">
        <v>35.840000000000003</v>
      </c>
      <c r="J540">
        <v>638632.31999999995</v>
      </c>
      <c r="K540">
        <v>209448.95999999999</v>
      </c>
      <c r="L540">
        <v>429183.36</v>
      </c>
      <c r="M540">
        <v>2016</v>
      </c>
      <c r="N540">
        <v>12</v>
      </c>
    </row>
    <row r="541" spans="1:14" x14ac:dyDescent="0.3">
      <c r="A541" s="1" t="s">
        <v>32</v>
      </c>
      <c r="B541" s="1" t="s">
        <v>106</v>
      </c>
      <c r="C541" s="1" t="s">
        <v>27</v>
      </c>
      <c r="D541" s="1" t="s">
        <v>22</v>
      </c>
      <c r="E541" s="1" t="s">
        <v>31</v>
      </c>
      <c r="F541" s="2">
        <v>41700</v>
      </c>
      <c r="G541">
        <v>5851</v>
      </c>
      <c r="H541">
        <v>205.7</v>
      </c>
      <c r="I541">
        <v>117.11</v>
      </c>
      <c r="J541">
        <v>1203550.7</v>
      </c>
      <c r="K541">
        <v>685210.61</v>
      </c>
      <c r="L541">
        <v>518340.09</v>
      </c>
      <c r="M541">
        <v>2014</v>
      </c>
      <c r="N541">
        <v>3</v>
      </c>
    </row>
    <row r="542" spans="1:14" x14ac:dyDescent="0.3">
      <c r="A542" s="1" t="s">
        <v>39</v>
      </c>
      <c r="B542" s="1" t="s">
        <v>124</v>
      </c>
      <c r="C542" s="1" t="s">
        <v>51</v>
      </c>
      <c r="D542" s="1" t="s">
        <v>17</v>
      </c>
      <c r="E542" s="1" t="s">
        <v>31</v>
      </c>
      <c r="F542" s="2">
        <v>41561</v>
      </c>
      <c r="G542">
        <v>5859</v>
      </c>
      <c r="H542">
        <v>47.45</v>
      </c>
      <c r="I542">
        <v>31.79</v>
      </c>
      <c r="J542">
        <v>278009.55</v>
      </c>
      <c r="K542">
        <v>186257.61</v>
      </c>
      <c r="L542">
        <v>91751.94</v>
      </c>
      <c r="M542">
        <v>2013</v>
      </c>
      <c r="N542">
        <v>10</v>
      </c>
    </row>
    <row r="543" spans="1:14" x14ac:dyDescent="0.3">
      <c r="A543" s="1" t="s">
        <v>14</v>
      </c>
      <c r="B543" s="1" t="s">
        <v>147</v>
      </c>
      <c r="C543" s="1" t="s">
        <v>36</v>
      </c>
      <c r="D543" s="1" t="s">
        <v>17</v>
      </c>
      <c r="E543" s="1" t="s">
        <v>47</v>
      </c>
      <c r="F543" s="2">
        <v>40476</v>
      </c>
      <c r="G543">
        <v>5864</v>
      </c>
      <c r="H543">
        <v>109.28</v>
      </c>
      <c r="I543">
        <v>35.840000000000003</v>
      </c>
      <c r="J543">
        <v>640817.92000000004</v>
      </c>
      <c r="K543">
        <v>210165.76000000001</v>
      </c>
      <c r="L543">
        <v>430652.15999999997</v>
      </c>
      <c r="M543">
        <v>2010</v>
      </c>
      <c r="N543">
        <v>10</v>
      </c>
    </row>
    <row r="544" spans="1:14" x14ac:dyDescent="0.3">
      <c r="A544" s="1" t="s">
        <v>37</v>
      </c>
      <c r="B544" s="1" t="s">
        <v>105</v>
      </c>
      <c r="C544" s="1" t="s">
        <v>36</v>
      </c>
      <c r="D544" s="1" t="s">
        <v>17</v>
      </c>
      <c r="E544" s="1" t="s">
        <v>31</v>
      </c>
      <c r="F544" s="2">
        <v>40590</v>
      </c>
      <c r="G544">
        <v>5867</v>
      </c>
      <c r="H544">
        <v>109.28</v>
      </c>
      <c r="I544">
        <v>35.840000000000003</v>
      </c>
      <c r="J544">
        <v>641145.76</v>
      </c>
      <c r="K544">
        <v>210273.28</v>
      </c>
      <c r="L544">
        <v>430872.48</v>
      </c>
      <c r="M544">
        <v>2011</v>
      </c>
      <c r="N544">
        <v>2</v>
      </c>
    </row>
    <row r="545" spans="1:14" x14ac:dyDescent="0.3">
      <c r="A545" s="1" t="s">
        <v>25</v>
      </c>
      <c r="B545" s="1" t="s">
        <v>102</v>
      </c>
      <c r="C545" s="1" t="s">
        <v>42</v>
      </c>
      <c r="D545" s="1" t="s">
        <v>22</v>
      </c>
      <c r="E545" s="1" t="s">
        <v>47</v>
      </c>
      <c r="F545" s="2">
        <v>42132</v>
      </c>
      <c r="G545">
        <v>5879</v>
      </c>
      <c r="H545">
        <v>152.58000000000001</v>
      </c>
      <c r="I545">
        <v>97.44</v>
      </c>
      <c r="J545">
        <v>897017.82</v>
      </c>
      <c r="K545">
        <v>572849.76</v>
      </c>
      <c r="L545">
        <v>324168.06</v>
      </c>
      <c r="M545">
        <v>2015</v>
      </c>
      <c r="N545">
        <v>5</v>
      </c>
    </row>
    <row r="546" spans="1:14" x14ac:dyDescent="0.3">
      <c r="A546" s="1" t="s">
        <v>14</v>
      </c>
      <c r="B546" s="1" t="s">
        <v>185</v>
      </c>
      <c r="C546" s="1" t="s">
        <v>49</v>
      </c>
      <c r="D546" s="1" t="s">
        <v>17</v>
      </c>
      <c r="E546" s="1" t="s">
        <v>18</v>
      </c>
      <c r="F546" s="2">
        <v>41504</v>
      </c>
      <c r="G546">
        <v>5898</v>
      </c>
      <c r="H546">
        <v>651.21</v>
      </c>
      <c r="I546">
        <v>524.96</v>
      </c>
      <c r="J546">
        <v>3840836.58</v>
      </c>
      <c r="K546">
        <v>3096214.08</v>
      </c>
      <c r="L546">
        <v>744622.5</v>
      </c>
      <c r="M546">
        <v>2013</v>
      </c>
      <c r="N546">
        <v>8</v>
      </c>
    </row>
    <row r="547" spans="1:14" x14ac:dyDescent="0.3">
      <c r="A547" s="1" t="s">
        <v>25</v>
      </c>
      <c r="B547" s="1" t="s">
        <v>125</v>
      </c>
      <c r="C547" s="1" t="s">
        <v>36</v>
      </c>
      <c r="D547" s="1" t="s">
        <v>17</v>
      </c>
      <c r="E547" s="1" t="s">
        <v>18</v>
      </c>
      <c r="F547" s="2">
        <v>41560</v>
      </c>
      <c r="G547">
        <v>5921</v>
      </c>
      <c r="H547">
        <v>109.28</v>
      </c>
      <c r="I547">
        <v>35.840000000000003</v>
      </c>
      <c r="J547">
        <v>647046.88</v>
      </c>
      <c r="K547">
        <v>212208.64000000001</v>
      </c>
      <c r="L547">
        <v>434838.24</v>
      </c>
      <c r="M547">
        <v>2013</v>
      </c>
      <c r="N547">
        <v>10</v>
      </c>
    </row>
    <row r="548" spans="1:14" x14ac:dyDescent="0.3">
      <c r="A548" s="1" t="s">
        <v>28</v>
      </c>
      <c r="B548" s="1" t="s">
        <v>198</v>
      </c>
      <c r="C548" s="1" t="s">
        <v>36</v>
      </c>
      <c r="D548" s="1" t="s">
        <v>22</v>
      </c>
      <c r="E548" s="1" t="s">
        <v>31</v>
      </c>
      <c r="F548" s="2">
        <v>42226</v>
      </c>
      <c r="G548">
        <v>5930</v>
      </c>
      <c r="H548">
        <v>109.28</v>
      </c>
      <c r="I548">
        <v>35.840000000000003</v>
      </c>
      <c r="J548">
        <v>648030.4</v>
      </c>
      <c r="K548">
        <v>212531.20000000001</v>
      </c>
      <c r="L548">
        <v>435499.2</v>
      </c>
      <c r="M548">
        <v>2015</v>
      </c>
      <c r="N548">
        <v>8</v>
      </c>
    </row>
    <row r="549" spans="1:14" x14ac:dyDescent="0.3">
      <c r="A549" s="1" t="s">
        <v>14</v>
      </c>
      <c r="B549" s="1" t="s">
        <v>185</v>
      </c>
      <c r="C549" s="1" t="s">
        <v>16</v>
      </c>
      <c r="D549" s="1" t="s">
        <v>22</v>
      </c>
      <c r="E549" s="1" t="s">
        <v>47</v>
      </c>
      <c r="F549" s="2">
        <v>41273</v>
      </c>
      <c r="G549">
        <v>5940</v>
      </c>
      <c r="H549">
        <v>437.2</v>
      </c>
      <c r="I549">
        <v>263.33</v>
      </c>
      <c r="J549">
        <v>2596968</v>
      </c>
      <c r="K549">
        <v>1564180.2</v>
      </c>
      <c r="L549">
        <v>1032787.8</v>
      </c>
      <c r="M549">
        <v>2012</v>
      </c>
      <c r="N549">
        <v>12</v>
      </c>
    </row>
    <row r="550" spans="1:14" x14ac:dyDescent="0.3">
      <c r="A550" s="1" t="s">
        <v>32</v>
      </c>
      <c r="B550" s="1" t="s">
        <v>68</v>
      </c>
      <c r="C550" s="1" t="s">
        <v>23</v>
      </c>
      <c r="D550" s="1" t="s">
        <v>22</v>
      </c>
      <c r="E550" s="1" t="s">
        <v>18</v>
      </c>
      <c r="F550" s="2">
        <v>42176</v>
      </c>
      <c r="G550">
        <v>5949</v>
      </c>
      <c r="H550">
        <v>255.28</v>
      </c>
      <c r="I550">
        <v>159.41999999999999</v>
      </c>
      <c r="J550">
        <v>1518660.72</v>
      </c>
      <c r="K550">
        <v>948389.58</v>
      </c>
      <c r="L550">
        <v>570271.14</v>
      </c>
      <c r="M550">
        <v>2015</v>
      </c>
      <c r="N550">
        <v>6</v>
      </c>
    </row>
    <row r="551" spans="1:14" x14ac:dyDescent="0.3">
      <c r="A551" s="1" t="s">
        <v>32</v>
      </c>
      <c r="B551" s="1" t="s">
        <v>200</v>
      </c>
      <c r="C551" s="1" t="s">
        <v>36</v>
      </c>
      <c r="D551" s="1" t="s">
        <v>22</v>
      </c>
      <c r="E551" s="1" t="s">
        <v>47</v>
      </c>
      <c r="F551" s="2">
        <v>42308</v>
      </c>
      <c r="G551">
        <v>5957</v>
      </c>
      <c r="H551">
        <v>109.28</v>
      </c>
      <c r="I551">
        <v>35.840000000000003</v>
      </c>
      <c r="J551">
        <v>650980.96</v>
      </c>
      <c r="K551">
        <v>213498.88</v>
      </c>
      <c r="L551">
        <v>437482.08</v>
      </c>
      <c r="M551">
        <v>2015</v>
      </c>
      <c r="N551">
        <v>10</v>
      </c>
    </row>
    <row r="552" spans="1:14" x14ac:dyDescent="0.3">
      <c r="A552" s="1" t="s">
        <v>39</v>
      </c>
      <c r="B552" s="1" t="s">
        <v>156</v>
      </c>
      <c r="C552" s="1" t="s">
        <v>36</v>
      </c>
      <c r="D552" s="1" t="s">
        <v>17</v>
      </c>
      <c r="E552" s="1" t="s">
        <v>18</v>
      </c>
      <c r="F552" s="2">
        <v>42782</v>
      </c>
      <c r="G552">
        <v>5963</v>
      </c>
      <c r="H552">
        <v>109.28</v>
      </c>
      <c r="I552">
        <v>35.840000000000003</v>
      </c>
      <c r="J552">
        <v>651636.64</v>
      </c>
      <c r="K552">
        <v>213713.92000000001</v>
      </c>
      <c r="L552">
        <v>437922.72</v>
      </c>
      <c r="M552">
        <v>2017</v>
      </c>
      <c r="N552">
        <v>2</v>
      </c>
    </row>
    <row r="553" spans="1:14" x14ac:dyDescent="0.3">
      <c r="A553" s="1" t="s">
        <v>28</v>
      </c>
      <c r="B553" s="1" t="s">
        <v>179</v>
      </c>
      <c r="C553" s="1" t="s">
        <v>27</v>
      </c>
      <c r="D553" s="1" t="s">
        <v>22</v>
      </c>
      <c r="E553" s="1" t="s">
        <v>24</v>
      </c>
      <c r="F553" s="2">
        <v>40471</v>
      </c>
      <c r="G553">
        <v>5965</v>
      </c>
      <c r="H553">
        <v>205.7</v>
      </c>
      <c r="I553">
        <v>117.11</v>
      </c>
      <c r="J553">
        <v>1227000.5</v>
      </c>
      <c r="K553">
        <v>698561.15</v>
      </c>
      <c r="L553">
        <v>528439.35</v>
      </c>
      <c r="M553">
        <v>2010</v>
      </c>
      <c r="N553">
        <v>10</v>
      </c>
    </row>
    <row r="554" spans="1:14" x14ac:dyDescent="0.3">
      <c r="A554" s="1" t="s">
        <v>14</v>
      </c>
      <c r="B554" s="1" t="s">
        <v>145</v>
      </c>
      <c r="C554" s="1" t="s">
        <v>44</v>
      </c>
      <c r="D554" s="1" t="s">
        <v>22</v>
      </c>
      <c r="E554" s="1" t="s">
        <v>31</v>
      </c>
      <c r="F554" s="2">
        <v>41087</v>
      </c>
      <c r="G554">
        <v>5990</v>
      </c>
      <c r="H554">
        <v>668.27</v>
      </c>
      <c r="I554">
        <v>502.54</v>
      </c>
      <c r="J554">
        <v>4002937.3</v>
      </c>
      <c r="K554">
        <v>3010214.6</v>
      </c>
      <c r="L554">
        <v>992722.7</v>
      </c>
      <c r="M554">
        <v>2012</v>
      </c>
      <c r="N554">
        <v>6</v>
      </c>
    </row>
    <row r="555" spans="1:14" x14ac:dyDescent="0.3">
      <c r="A555" s="1" t="s">
        <v>32</v>
      </c>
      <c r="B555" s="1" t="s">
        <v>69</v>
      </c>
      <c r="C555" s="1" t="s">
        <v>23</v>
      </c>
      <c r="D555" s="1" t="s">
        <v>22</v>
      </c>
      <c r="E555" s="1" t="s">
        <v>47</v>
      </c>
      <c r="F555" s="2">
        <v>42507</v>
      </c>
      <c r="G555">
        <v>6007</v>
      </c>
      <c r="H555">
        <v>255.28</v>
      </c>
      <c r="I555">
        <v>159.41999999999999</v>
      </c>
      <c r="J555">
        <v>1533466.96</v>
      </c>
      <c r="K555">
        <v>957635.94</v>
      </c>
      <c r="L555">
        <v>575831.02</v>
      </c>
      <c r="M555">
        <v>2016</v>
      </c>
      <c r="N555">
        <v>5</v>
      </c>
    </row>
    <row r="556" spans="1:14" x14ac:dyDescent="0.3">
      <c r="A556" s="1" t="s">
        <v>28</v>
      </c>
      <c r="B556" s="1" t="s">
        <v>91</v>
      </c>
      <c r="C556" s="1" t="s">
        <v>60</v>
      </c>
      <c r="D556" s="1" t="s">
        <v>22</v>
      </c>
      <c r="E556" s="1" t="s">
        <v>24</v>
      </c>
      <c r="F556" s="2">
        <v>41247</v>
      </c>
      <c r="G556">
        <v>6014</v>
      </c>
      <c r="H556">
        <v>421.89</v>
      </c>
      <c r="I556">
        <v>364.69</v>
      </c>
      <c r="J556">
        <v>2537246.46</v>
      </c>
      <c r="K556">
        <v>2193245.66</v>
      </c>
      <c r="L556">
        <v>344000.8</v>
      </c>
      <c r="M556">
        <v>2012</v>
      </c>
      <c r="N556">
        <v>12</v>
      </c>
    </row>
    <row r="557" spans="1:14" x14ac:dyDescent="0.3">
      <c r="A557" s="1" t="s">
        <v>28</v>
      </c>
      <c r="B557" s="1" t="s">
        <v>198</v>
      </c>
      <c r="C557" s="1" t="s">
        <v>16</v>
      </c>
      <c r="D557" s="1" t="s">
        <v>17</v>
      </c>
      <c r="E557" s="1" t="s">
        <v>18</v>
      </c>
      <c r="F557" s="2">
        <v>41695</v>
      </c>
      <c r="G557">
        <v>6025</v>
      </c>
      <c r="H557">
        <v>437.2</v>
      </c>
      <c r="I557">
        <v>263.33</v>
      </c>
      <c r="J557">
        <v>2634130</v>
      </c>
      <c r="K557">
        <v>1586563.25</v>
      </c>
      <c r="L557">
        <v>1047566.75</v>
      </c>
      <c r="M557">
        <v>2014</v>
      </c>
      <c r="N557">
        <v>2</v>
      </c>
    </row>
    <row r="558" spans="1:14" x14ac:dyDescent="0.3">
      <c r="A558" s="1" t="s">
        <v>32</v>
      </c>
      <c r="B558" s="1" t="s">
        <v>55</v>
      </c>
      <c r="C558" s="1" t="s">
        <v>23</v>
      </c>
      <c r="D558" s="1" t="s">
        <v>22</v>
      </c>
      <c r="E558" s="1" t="s">
        <v>18</v>
      </c>
      <c r="F558" s="2">
        <v>41775</v>
      </c>
      <c r="G558">
        <v>6035</v>
      </c>
      <c r="H558">
        <v>255.28</v>
      </c>
      <c r="I558">
        <v>159.41999999999999</v>
      </c>
      <c r="J558">
        <v>1540614.8</v>
      </c>
      <c r="K558">
        <v>962099.7</v>
      </c>
      <c r="L558">
        <v>578515.1</v>
      </c>
      <c r="M558">
        <v>2014</v>
      </c>
      <c r="N558">
        <v>5</v>
      </c>
    </row>
    <row r="559" spans="1:14" x14ac:dyDescent="0.3">
      <c r="A559" s="1" t="s">
        <v>14</v>
      </c>
      <c r="B559" s="1" t="s">
        <v>122</v>
      </c>
      <c r="C559" s="1" t="s">
        <v>42</v>
      </c>
      <c r="D559" s="1" t="s">
        <v>17</v>
      </c>
      <c r="E559" s="1" t="s">
        <v>24</v>
      </c>
      <c r="F559" s="2">
        <v>42748</v>
      </c>
      <c r="G559">
        <v>6045</v>
      </c>
      <c r="H559">
        <v>152.58000000000001</v>
      </c>
      <c r="I559">
        <v>97.44</v>
      </c>
      <c r="J559">
        <v>922346.1</v>
      </c>
      <c r="K559">
        <v>589024.80000000005</v>
      </c>
      <c r="L559">
        <v>333321.3</v>
      </c>
      <c r="M559">
        <v>2017</v>
      </c>
      <c r="N559">
        <v>1</v>
      </c>
    </row>
    <row r="560" spans="1:14" x14ac:dyDescent="0.3">
      <c r="A560" s="1" t="s">
        <v>32</v>
      </c>
      <c r="B560" s="1" t="s">
        <v>43</v>
      </c>
      <c r="C560" s="1" t="s">
        <v>21</v>
      </c>
      <c r="D560" s="1" t="s">
        <v>22</v>
      </c>
      <c r="E560" s="1" t="s">
        <v>47</v>
      </c>
      <c r="F560" s="2">
        <v>42783</v>
      </c>
      <c r="G560">
        <v>6046</v>
      </c>
      <c r="H560">
        <v>154.06</v>
      </c>
      <c r="I560">
        <v>90.93</v>
      </c>
      <c r="J560">
        <v>931446.76</v>
      </c>
      <c r="K560">
        <v>549762.78</v>
      </c>
      <c r="L560">
        <v>381683.98</v>
      </c>
      <c r="M560">
        <v>2017</v>
      </c>
      <c r="N560">
        <v>2</v>
      </c>
    </row>
    <row r="561" spans="1:14" x14ac:dyDescent="0.3">
      <c r="A561" s="1" t="s">
        <v>28</v>
      </c>
      <c r="B561" s="1" t="s">
        <v>157</v>
      </c>
      <c r="C561" s="1" t="s">
        <v>42</v>
      </c>
      <c r="D561" s="1" t="s">
        <v>17</v>
      </c>
      <c r="E561" s="1" t="s">
        <v>47</v>
      </c>
      <c r="F561" s="2">
        <v>41655</v>
      </c>
      <c r="G561">
        <v>6056</v>
      </c>
      <c r="H561">
        <v>152.58000000000001</v>
      </c>
      <c r="I561">
        <v>97.44</v>
      </c>
      <c r="J561">
        <v>924024.48</v>
      </c>
      <c r="K561">
        <v>590096.64000000001</v>
      </c>
      <c r="L561">
        <v>333927.84000000003</v>
      </c>
      <c r="M561">
        <v>2014</v>
      </c>
      <c r="N561">
        <v>1</v>
      </c>
    </row>
    <row r="562" spans="1:14" x14ac:dyDescent="0.3">
      <c r="A562" s="1" t="s">
        <v>37</v>
      </c>
      <c r="B562" s="1" t="s">
        <v>105</v>
      </c>
      <c r="C562" s="1" t="s">
        <v>60</v>
      </c>
      <c r="D562" s="1" t="s">
        <v>22</v>
      </c>
      <c r="E562" s="1" t="s">
        <v>18</v>
      </c>
      <c r="F562" s="2">
        <v>42294</v>
      </c>
      <c r="G562">
        <v>6057</v>
      </c>
      <c r="H562">
        <v>421.89</v>
      </c>
      <c r="I562">
        <v>364.69</v>
      </c>
      <c r="J562">
        <v>2555387.73</v>
      </c>
      <c r="K562">
        <v>2208927.33</v>
      </c>
      <c r="L562">
        <v>346460.4</v>
      </c>
      <c r="M562">
        <v>2015</v>
      </c>
      <c r="N562">
        <v>10</v>
      </c>
    </row>
    <row r="563" spans="1:14" x14ac:dyDescent="0.3">
      <c r="A563" s="1" t="s">
        <v>28</v>
      </c>
      <c r="B563" s="1" t="s">
        <v>135</v>
      </c>
      <c r="C563" s="1" t="s">
        <v>60</v>
      </c>
      <c r="D563" s="1" t="s">
        <v>22</v>
      </c>
      <c r="E563" s="1" t="s">
        <v>18</v>
      </c>
      <c r="F563" s="2">
        <v>41971</v>
      </c>
      <c r="G563">
        <v>6064</v>
      </c>
      <c r="H563">
        <v>421.89</v>
      </c>
      <c r="I563">
        <v>364.69</v>
      </c>
      <c r="J563">
        <v>2558340.96</v>
      </c>
      <c r="K563">
        <v>2211480.16</v>
      </c>
      <c r="L563">
        <v>346860.79999999999</v>
      </c>
      <c r="M563">
        <v>2014</v>
      </c>
      <c r="N563">
        <v>11</v>
      </c>
    </row>
    <row r="564" spans="1:14" x14ac:dyDescent="0.3">
      <c r="A564" s="1" t="s">
        <v>39</v>
      </c>
      <c r="B564" s="1" t="s">
        <v>124</v>
      </c>
      <c r="C564" s="1" t="s">
        <v>57</v>
      </c>
      <c r="D564" s="1" t="s">
        <v>17</v>
      </c>
      <c r="E564" s="1" t="s">
        <v>24</v>
      </c>
      <c r="F564" s="2">
        <v>41377</v>
      </c>
      <c r="G564">
        <v>6071</v>
      </c>
      <c r="H564">
        <v>81.73</v>
      </c>
      <c r="I564">
        <v>56.67</v>
      </c>
      <c r="J564">
        <v>496182.83</v>
      </c>
      <c r="K564">
        <v>344043.57</v>
      </c>
      <c r="L564">
        <v>152139.26</v>
      </c>
      <c r="M564">
        <v>2013</v>
      </c>
      <c r="N564">
        <v>4</v>
      </c>
    </row>
    <row r="565" spans="1:14" x14ac:dyDescent="0.3">
      <c r="A565" s="1" t="s">
        <v>32</v>
      </c>
      <c r="B565" s="1" t="s">
        <v>35</v>
      </c>
      <c r="C565" s="1" t="s">
        <v>57</v>
      </c>
      <c r="D565" s="1" t="s">
        <v>22</v>
      </c>
      <c r="E565" s="1" t="s">
        <v>18</v>
      </c>
      <c r="F565" s="2">
        <v>41850</v>
      </c>
      <c r="G565">
        <v>6077</v>
      </c>
      <c r="H565">
        <v>81.73</v>
      </c>
      <c r="I565">
        <v>56.67</v>
      </c>
      <c r="J565">
        <v>496673.21</v>
      </c>
      <c r="K565">
        <v>344383.59</v>
      </c>
      <c r="L565">
        <v>152289.62</v>
      </c>
      <c r="M565">
        <v>2014</v>
      </c>
      <c r="N565">
        <v>7</v>
      </c>
    </row>
    <row r="566" spans="1:14" x14ac:dyDescent="0.3">
      <c r="A566" s="1" t="s">
        <v>14</v>
      </c>
      <c r="B566" s="1" t="s">
        <v>122</v>
      </c>
      <c r="C566" s="1" t="s">
        <v>60</v>
      </c>
      <c r="D566" s="1" t="s">
        <v>22</v>
      </c>
      <c r="E566" s="1" t="s">
        <v>24</v>
      </c>
      <c r="F566" s="2">
        <v>40557</v>
      </c>
      <c r="G566">
        <v>6096</v>
      </c>
      <c r="H566">
        <v>421.89</v>
      </c>
      <c r="I566">
        <v>364.69</v>
      </c>
      <c r="J566">
        <v>2571841.44</v>
      </c>
      <c r="K566">
        <v>2223150.2400000002</v>
      </c>
      <c r="L566">
        <v>348691.20000000001</v>
      </c>
      <c r="M566">
        <v>2011</v>
      </c>
      <c r="N566">
        <v>1</v>
      </c>
    </row>
    <row r="567" spans="1:14" x14ac:dyDescent="0.3">
      <c r="A567" s="1" t="s">
        <v>37</v>
      </c>
      <c r="B567" s="1" t="s">
        <v>108</v>
      </c>
      <c r="C567" s="1" t="s">
        <v>57</v>
      </c>
      <c r="D567" s="1" t="s">
        <v>17</v>
      </c>
      <c r="E567" s="1" t="s">
        <v>24</v>
      </c>
      <c r="F567" s="2">
        <v>42746</v>
      </c>
      <c r="G567">
        <v>6103</v>
      </c>
      <c r="H567">
        <v>81.73</v>
      </c>
      <c r="I567">
        <v>56.67</v>
      </c>
      <c r="J567">
        <v>498798.19</v>
      </c>
      <c r="K567">
        <v>345857.01</v>
      </c>
      <c r="L567">
        <v>152941.18</v>
      </c>
      <c r="M567">
        <v>2017</v>
      </c>
      <c r="N567">
        <v>1</v>
      </c>
    </row>
    <row r="568" spans="1:14" x14ac:dyDescent="0.3">
      <c r="A568" s="1" t="s">
        <v>14</v>
      </c>
      <c r="B568" s="1" t="s">
        <v>115</v>
      </c>
      <c r="C568" s="1" t="s">
        <v>21</v>
      </c>
      <c r="D568" s="1" t="s">
        <v>22</v>
      </c>
      <c r="E568" s="1" t="s">
        <v>18</v>
      </c>
      <c r="F568" s="2">
        <v>40435</v>
      </c>
      <c r="G568">
        <v>6104</v>
      </c>
      <c r="H568">
        <v>154.06</v>
      </c>
      <c r="I568">
        <v>90.93</v>
      </c>
      <c r="J568">
        <v>940382.24</v>
      </c>
      <c r="K568">
        <v>555036.72</v>
      </c>
      <c r="L568">
        <v>385345.52</v>
      </c>
      <c r="M568">
        <v>2010</v>
      </c>
      <c r="N568">
        <v>9</v>
      </c>
    </row>
    <row r="569" spans="1:14" x14ac:dyDescent="0.3">
      <c r="A569" s="1" t="s">
        <v>28</v>
      </c>
      <c r="B569" s="1" t="s">
        <v>117</v>
      </c>
      <c r="C569" s="1" t="s">
        <v>44</v>
      </c>
      <c r="D569" s="1" t="s">
        <v>17</v>
      </c>
      <c r="E569" s="1" t="s">
        <v>31</v>
      </c>
      <c r="F569" s="2">
        <v>40226</v>
      </c>
      <c r="G569">
        <v>6110</v>
      </c>
      <c r="H569">
        <v>668.27</v>
      </c>
      <c r="I569">
        <v>502.54</v>
      </c>
      <c r="J569">
        <v>4083129.7</v>
      </c>
      <c r="K569">
        <v>3070519.4</v>
      </c>
      <c r="L569">
        <v>1012610.3</v>
      </c>
      <c r="M569">
        <v>2010</v>
      </c>
      <c r="N569">
        <v>2</v>
      </c>
    </row>
    <row r="570" spans="1:14" x14ac:dyDescent="0.3">
      <c r="A570" s="1" t="s">
        <v>28</v>
      </c>
      <c r="B570" s="1" t="s">
        <v>170</v>
      </c>
      <c r="C570" s="1" t="s">
        <v>27</v>
      </c>
      <c r="D570" s="1" t="s">
        <v>22</v>
      </c>
      <c r="E570" s="1" t="s">
        <v>47</v>
      </c>
      <c r="F570" s="2">
        <v>42581</v>
      </c>
      <c r="G570">
        <v>6115</v>
      </c>
      <c r="H570">
        <v>205.7</v>
      </c>
      <c r="I570">
        <v>117.11</v>
      </c>
      <c r="J570">
        <v>1257855.5</v>
      </c>
      <c r="K570">
        <v>716127.65</v>
      </c>
      <c r="L570">
        <v>541727.85</v>
      </c>
      <c r="M570">
        <v>2016</v>
      </c>
      <c r="N570">
        <v>7</v>
      </c>
    </row>
    <row r="571" spans="1:14" x14ac:dyDescent="0.3">
      <c r="A571" s="1" t="s">
        <v>14</v>
      </c>
      <c r="B571" s="1" t="s">
        <v>99</v>
      </c>
      <c r="C571" s="1" t="s">
        <v>60</v>
      </c>
      <c r="D571" s="1" t="s">
        <v>17</v>
      </c>
      <c r="E571" s="1" t="s">
        <v>24</v>
      </c>
      <c r="F571" s="2">
        <v>42225</v>
      </c>
      <c r="G571">
        <v>6135</v>
      </c>
      <c r="H571">
        <v>421.89</v>
      </c>
      <c r="I571">
        <v>364.69</v>
      </c>
      <c r="J571">
        <v>2588295.15</v>
      </c>
      <c r="K571">
        <v>2237373.15</v>
      </c>
      <c r="L571">
        <v>350922</v>
      </c>
      <c r="M571">
        <v>2015</v>
      </c>
      <c r="N571">
        <v>8</v>
      </c>
    </row>
    <row r="572" spans="1:14" x14ac:dyDescent="0.3">
      <c r="A572" s="1" t="s">
        <v>37</v>
      </c>
      <c r="B572" s="1" t="s">
        <v>201</v>
      </c>
      <c r="C572" s="1" t="s">
        <v>21</v>
      </c>
      <c r="D572" s="1" t="s">
        <v>22</v>
      </c>
      <c r="E572" s="1" t="s">
        <v>31</v>
      </c>
      <c r="F572" s="2">
        <v>42840</v>
      </c>
      <c r="G572">
        <v>6152</v>
      </c>
      <c r="H572">
        <v>154.06</v>
      </c>
      <c r="I572">
        <v>90.93</v>
      </c>
      <c r="J572">
        <v>947777.12</v>
      </c>
      <c r="K572">
        <v>559401.36</v>
      </c>
      <c r="L572">
        <v>388375.76</v>
      </c>
      <c r="M572">
        <v>2017</v>
      </c>
      <c r="N572">
        <v>4</v>
      </c>
    </row>
    <row r="573" spans="1:14" x14ac:dyDescent="0.3">
      <c r="A573" s="1" t="s">
        <v>14</v>
      </c>
      <c r="B573" s="1" t="s">
        <v>115</v>
      </c>
      <c r="C573" s="1" t="s">
        <v>21</v>
      </c>
      <c r="D573" s="1" t="s">
        <v>22</v>
      </c>
      <c r="E573" s="1" t="s">
        <v>24</v>
      </c>
      <c r="F573" s="2">
        <v>41791</v>
      </c>
      <c r="G573">
        <v>6163</v>
      </c>
      <c r="H573">
        <v>154.06</v>
      </c>
      <c r="I573">
        <v>90.93</v>
      </c>
      <c r="J573">
        <v>949471.78</v>
      </c>
      <c r="K573">
        <v>560401.59</v>
      </c>
      <c r="L573">
        <v>389070.19</v>
      </c>
      <c r="M573">
        <v>2014</v>
      </c>
      <c r="N573">
        <v>6</v>
      </c>
    </row>
    <row r="574" spans="1:14" x14ac:dyDescent="0.3">
      <c r="A574" s="1" t="s">
        <v>28</v>
      </c>
      <c r="B574" s="1" t="s">
        <v>148</v>
      </c>
      <c r="C574" s="1" t="s">
        <v>49</v>
      </c>
      <c r="D574" s="1" t="s">
        <v>22</v>
      </c>
      <c r="E574" s="1" t="s">
        <v>31</v>
      </c>
      <c r="F574" s="2">
        <v>41135</v>
      </c>
      <c r="G574">
        <v>6170</v>
      </c>
      <c r="H574">
        <v>651.21</v>
      </c>
      <c r="I574">
        <v>524.96</v>
      </c>
      <c r="J574">
        <v>4017965.7</v>
      </c>
      <c r="K574">
        <v>3239003.2</v>
      </c>
      <c r="L574">
        <v>778962.5</v>
      </c>
      <c r="M574">
        <v>2012</v>
      </c>
      <c r="N574">
        <v>8</v>
      </c>
    </row>
    <row r="575" spans="1:14" x14ac:dyDescent="0.3">
      <c r="A575" s="1" t="s">
        <v>37</v>
      </c>
      <c r="B575" s="1" t="s">
        <v>105</v>
      </c>
      <c r="C575" s="1" t="s">
        <v>57</v>
      </c>
      <c r="D575" s="1" t="s">
        <v>22</v>
      </c>
      <c r="E575" s="1" t="s">
        <v>47</v>
      </c>
      <c r="F575" s="2">
        <v>42239</v>
      </c>
      <c r="G575">
        <v>6176</v>
      </c>
      <c r="H575">
        <v>81.73</v>
      </c>
      <c r="I575">
        <v>56.67</v>
      </c>
      <c r="J575">
        <v>504764.48</v>
      </c>
      <c r="K575">
        <v>349993.92</v>
      </c>
      <c r="L575">
        <v>154770.56</v>
      </c>
      <c r="M575">
        <v>2015</v>
      </c>
      <c r="N575">
        <v>8</v>
      </c>
    </row>
    <row r="576" spans="1:14" x14ac:dyDescent="0.3">
      <c r="A576" s="1" t="s">
        <v>28</v>
      </c>
      <c r="B576" s="1" t="s">
        <v>157</v>
      </c>
      <c r="C576" s="1" t="s">
        <v>57</v>
      </c>
      <c r="D576" s="1" t="s">
        <v>17</v>
      </c>
      <c r="E576" s="1" t="s">
        <v>31</v>
      </c>
      <c r="F576" s="2">
        <v>42004</v>
      </c>
      <c r="G576">
        <v>6186</v>
      </c>
      <c r="H576">
        <v>81.73</v>
      </c>
      <c r="I576">
        <v>56.67</v>
      </c>
      <c r="J576">
        <v>505581.78</v>
      </c>
      <c r="K576">
        <v>350560.62</v>
      </c>
      <c r="L576">
        <v>155021.16</v>
      </c>
      <c r="M576">
        <v>2014</v>
      </c>
      <c r="N576">
        <v>12</v>
      </c>
    </row>
    <row r="577" spans="1:14" x14ac:dyDescent="0.3">
      <c r="A577" s="1" t="s">
        <v>37</v>
      </c>
      <c r="B577" s="1" t="s">
        <v>162</v>
      </c>
      <c r="C577" s="1" t="s">
        <v>49</v>
      </c>
      <c r="D577" s="1" t="s">
        <v>17</v>
      </c>
      <c r="E577" s="1" t="s">
        <v>18</v>
      </c>
      <c r="F577" s="2">
        <v>42057</v>
      </c>
      <c r="G577">
        <v>6197</v>
      </c>
      <c r="H577">
        <v>651.21</v>
      </c>
      <c r="I577">
        <v>524.96</v>
      </c>
      <c r="J577">
        <v>4035548.37</v>
      </c>
      <c r="K577">
        <v>3253177.12</v>
      </c>
      <c r="L577">
        <v>782371.25</v>
      </c>
      <c r="M577">
        <v>2015</v>
      </c>
      <c r="N577">
        <v>2</v>
      </c>
    </row>
    <row r="578" spans="1:14" x14ac:dyDescent="0.3">
      <c r="A578" s="1" t="s">
        <v>37</v>
      </c>
      <c r="B578" s="1" t="s">
        <v>130</v>
      </c>
      <c r="C578" s="1" t="s">
        <v>57</v>
      </c>
      <c r="D578" s="1" t="s">
        <v>22</v>
      </c>
      <c r="E578" s="1" t="s">
        <v>24</v>
      </c>
      <c r="F578" s="2">
        <v>41028</v>
      </c>
      <c r="G578">
        <v>6225</v>
      </c>
      <c r="H578">
        <v>81.73</v>
      </c>
      <c r="I578">
        <v>56.67</v>
      </c>
      <c r="J578">
        <v>508769.25</v>
      </c>
      <c r="K578">
        <v>352770.75</v>
      </c>
      <c r="L578">
        <v>155998.5</v>
      </c>
      <c r="M578">
        <v>2012</v>
      </c>
      <c r="N578">
        <v>4</v>
      </c>
    </row>
    <row r="579" spans="1:14" x14ac:dyDescent="0.3">
      <c r="A579" s="1" t="s">
        <v>39</v>
      </c>
      <c r="B579" s="1" t="s">
        <v>114</v>
      </c>
      <c r="C579" s="1" t="s">
        <v>30</v>
      </c>
      <c r="D579" s="1" t="s">
        <v>17</v>
      </c>
      <c r="E579" s="1" t="s">
        <v>18</v>
      </c>
      <c r="F579" s="2">
        <v>42700</v>
      </c>
      <c r="G579">
        <v>6227</v>
      </c>
      <c r="H579">
        <v>9.33</v>
      </c>
      <c r="I579">
        <v>6.92</v>
      </c>
      <c r="J579">
        <v>58097.91</v>
      </c>
      <c r="K579">
        <v>43090.84</v>
      </c>
      <c r="L579">
        <v>15007.07</v>
      </c>
      <c r="M579">
        <v>2016</v>
      </c>
      <c r="N579">
        <v>11</v>
      </c>
    </row>
    <row r="580" spans="1:14" x14ac:dyDescent="0.3">
      <c r="A580" s="1" t="s">
        <v>14</v>
      </c>
      <c r="B580" s="1" t="s">
        <v>208</v>
      </c>
      <c r="C580" s="1" t="s">
        <v>49</v>
      </c>
      <c r="D580" s="1" t="s">
        <v>17</v>
      </c>
      <c r="E580" s="1" t="s">
        <v>18</v>
      </c>
      <c r="F580" s="2">
        <v>42352</v>
      </c>
      <c r="G580">
        <v>6240</v>
      </c>
      <c r="H580">
        <v>651.21</v>
      </c>
      <c r="I580">
        <v>524.96</v>
      </c>
      <c r="J580">
        <v>4063550.4</v>
      </c>
      <c r="K580">
        <v>3275750.4</v>
      </c>
      <c r="L580">
        <v>787800</v>
      </c>
      <c r="M580">
        <v>2015</v>
      </c>
      <c r="N580">
        <v>12</v>
      </c>
    </row>
    <row r="581" spans="1:14" x14ac:dyDescent="0.3">
      <c r="A581" s="1" t="s">
        <v>14</v>
      </c>
      <c r="B581" s="1" t="s">
        <v>99</v>
      </c>
      <c r="C581" s="1" t="s">
        <v>27</v>
      </c>
      <c r="D581" s="1" t="s">
        <v>22</v>
      </c>
      <c r="E581" s="1" t="s">
        <v>47</v>
      </c>
      <c r="F581" s="2">
        <v>40277</v>
      </c>
      <c r="G581">
        <v>6241</v>
      </c>
      <c r="H581">
        <v>205.7</v>
      </c>
      <c r="I581">
        <v>117.11</v>
      </c>
      <c r="J581">
        <v>1283773.7</v>
      </c>
      <c r="K581">
        <v>730883.51</v>
      </c>
      <c r="L581">
        <v>552890.18999999994</v>
      </c>
      <c r="M581">
        <v>2010</v>
      </c>
      <c r="N581">
        <v>4</v>
      </c>
    </row>
    <row r="582" spans="1:14" x14ac:dyDescent="0.3">
      <c r="A582" s="1" t="s">
        <v>32</v>
      </c>
      <c r="B582" s="1" t="s">
        <v>133</v>
      </c>
      <c r="C582" s="1" t="s">
        <v>51</v>
      </c>
      <c r="D582" s="1" t="s">
        <v>22</v>
      </c>
      <c r="E582" s="1" t="s">
        <v>47</v>
      </c>
      <c r="F582" s="2">
        <v>40996</v>
      </c>
      <c r="G582">
        <v>6247</v>
      </c>
      <c r="H582">
        <v>47.45</v>
      </c>
      <c r="I582">
        <v>31.79</v>
      </c>
      <c r="J582">
        <v>296420.15000000002</v>
      </c>
      <c r="K582">
        <v>198592.13</v>
      </c>
      <c r="L582">
        <v>97828.02</v>
      </c>
      <c r="M582">
        <v>2012</v>
      </c>
      <c r="N582">
        <v>3</v>
      </c>
    </row>
    <row r="583" spans="1:14" x14ac:dyDescent="0.3">
      <c r="A583" s="1" t="s">
        <v>14</v>
      </c>
      <c r="B583" s="1" t="s">
        <v>149</v>
      </c>
      <c r="C583" s="1" t="s">
        <v>36</v>
      </c>
      <c r="D583" s="1" t="s">
        <v>17</v>
      </c>
      <c r="E583" s="1" t="s">
        <v>31</v>
      </c>
      <c r="F583" s="2">
        <v>42344</v>
      </c>
      <c r="G583">
        <v>6249</v>
      </c>
      <c r="H583">
        <v>109.28</v>
      </c>
      <c r="I583">
        <v>35.840000000000003</v>
      </c>
      <c r="J583">
        <v>682890.72</v>
      </c>
      <c r="K583">
        <v>223964.16</v>
      </c>
      <c r="L583">
        <v>458926.56</v>
      </c>
      <c r="M583">
        <v>2015</v>
      </c>
      <c r="N583">
        <v>12</v>
      </c>
    </row>
    <row r="584" spans="1:14" x14ac:dyDescent="0.3">
      <c r="A584" s="1" t="s">
        <v>14</v>
      </c>
      <c r="B584" s="1" t="s">
        <v>192</v>
      </c>
      <c r="C584" s="1" t="s">
        <v>21</v>
      </c>
      <c r="D584" s="1" t="s">
        <v>22</v>
      </c>
      <c r="E584" s="1" t="s">
        <v>24</v>
      </c>
      <c r="F584" s="2">
        <v>42598</v>
      </c>
      <c r="G584">
        <v>6254</v>
      </c>
      <c r="H584">
        <v>154.06</v>
      </c>
      <c r="I584">
        <v>90.93</v>
      </c>
      <c r="J584">
        <v>963491.24</v>
      </c>
      <c r="K584">
        <v>568676.22</v>
      </c>
      <c r="L584">
        <v>394815.02</v>
      </c>
      <c r="M584">
        <v>2016</v>
      </c>
      <c r="N584">
        <v>8</v>
      </c>
    </row>
    <row r="585" spans="1:14" x14ac:dyDescent="0.3">
      <c r="A585" s="1" t="s">
        <v>32</v>
      </c>
      <c r="B585" s="1" t="s">
        <v>126</v>
      </c>
      <c r="C585" s="1" t="s">
        <v>60</v>
      </c>
      <c r="D585" s="1" t="s">
        <v>22</v>
      </c>
      <c r="E585" s="1" t="s">
        <v>24</v>
      </c>
      <c r="F585" s="2">
        <v>40822</v>
      </c>
      <c r="G585">
        <v>6259</v>
      </c>
      <c r="H585">
        <v>421.89</v>
      </c>
      <c r="I585">
        <v>364.69</v>
      </c>
      <c r="J585">
        <v>2640609.5099999998</v>
      </c>
      <c r="K585">
        <v>2282594.71</v>
      </c>
      <c r="L585">
        <v>358014.8</v>
      </c>
      <c r="M585">
        <v>2011</v>
      </c>
      <c r="N585">
        <v>10</v>
      </c>
    </row>
    <row r="586" spans="1:14" x14ac:dyDescent="0.3">
      <c r="A586" s="1" t="s">
        <v>32</v>
      </c>
      <c r="B586" s="1" t="s">
        <v>48</v>
      </c>
      <c r="C586" s="1" t="s">
        <v>49</v>
      </c>
      <c r="D586" s="1" t="s">
        <v>22</v>
      </c>
      <c r="E586" s="1" t="s">
        <v>24</v>
      </c>
      <c r="F586" s="2">
        <v>40597</v>
      </c>
      <c r="G586">
        <v>6280</v>
      </c>
      <c r="H586">
        <v>651.21</v>
      </c>
      <c r="I586">
        <v>524.96</v>
      </c>
      <c r="J586">
        <v>4089598.8</v>
      </c>
      <c r="K586">
        <v>3296748.8</v>
      </c>
      <c r="L586">
        <v>792850</v>
      </c>
      <c r="M586">
        <v>2011</v>
      </c>
      <c r="N586">
        <v>2</v>
      </c>
    </row>
    <row r="587" spans="1:14" x14ac:dyDescent="0.3">
      <c r="A587" s="1" t="s">
        <v>14</v>
      </c>
      <c r="B587" s="1" t="s">
        <v>147</v>
      </c>
      <c r="C587" s="1" t="s">
        <v>49</v>
      </c>
      <c r="D587" s="1" t="s">
        <v>22</v>
      </c>
      <c r="E587" s="1" t="s">
        <v>24</v>
      </c>
      <c r="F587" s="2">
        <v>40816</v>
      </c>
      <c r="G587">
        <v>6283</v>
      </c>
      <c r="H587">
        <v>651.21</v>
      </c>
      <c r="I587">
        <v>524.96</v>
      </c>
      <c r="J587">
        <v>4091552.43</v>
      </c>
      <c r="K587">
        <v>3298323.68</v>
      </c>
      <c r="L587">
        <v>793228.75</v>
      </c>
      <c r="M587">
        <v>2011</v>
      </c>
      <c r="N587">
        <v>9</v>
      </c>
    </row>
    <row r="588" spans="1:14" x14ac:dyDescent="0.3">
      <c r="A588" s="1" t="s">
        <v>39</v>
      </c>
      <c r="B588" s="1" t="s">
        <v>76</v>
      </c>
      <c r="C588" s="1" t="s">
        <v>60</v>
      </c>
      <c r="D588" s="1" t="s">
        <v>17</v>
      </c>
      <c r="E588" s="1" t="s">
        <v>31</v>
      </c>
      <c r="F588" s="2">
        <v>41088</v>
      </c>
      <c r="G588">
        <v>6289</v>
      </c>
      <c r="H588">
        <v>421.89</v>
      </c>
      <c r="I588">
        <v>364.69</v>
      </c>
      <c r="J588">
        <v>2653266.21</v>
      </c>
      <c r="K588">
        <v>2293535.41</v>
      </c>
      <c r="L588">
        <v>359730.8</v>
      </c>
      <c r="M588">
        <v>2012</v>
      </c>
      <c r="N588">
        <v>6</v>
      </c>
    </row>
    <row r="589" spans="1:14" x14ac:dyDescent="0.3">
      <c r="A589" s="1" t="s">
        <v>32</v>
      </c>
      <c r="B589" s="1" t="s">
        <v>175</v>
      </c>
      <c r="C589" s="1" t="s">
        <v>51</v>
      </c>
      <c r="D589" s="1" t="s">
        <v>17</v>
      </c>
      <c r="E589" s="1" t="s">
        <v>47</v>
      </c>
      <c r="F589" s="2">
        <v>42323</v>
      </c>
      <c r="G589">
        <v>6293</v>
      </c>
      <c r="H589">
        <v>47.45</v>
      </c>
      <c r="I589">
        <v>31.79</v>
      </c>
      <c r="J589">
        <v>298602.84999999998</v>
      </c>
      <c r="K589">
        <v>200054.47</v>
      </c>
      <c r="L589">
        <v>98548.38</v>
      </c>
      <c r="M589">
        <v>2015</v>
      </c>
      <c r="N589">
        <v>11</v>
      </c>
    </row>
    <row r="590" spans="1:14" x14ac:dyDescent="0.3">
      <c r="A590" s="1" t="s">
        <v>37</v>
      </c>
      <c r="B590" s="1" t="s">
        <v>159</v>
      </c>
      <c r="C590" s="1" t="s">
        <v>16</v>
      </c>
      <c r="D590" s="1" t="s">
        <v>17</v>
      </c>
      <c r="E590" s="1" t="s">
        <v>24</v>
      </c>
      <c r="F590" s="2">
        <v>42210</v>
      </c>
      <c r="G590">
        <v>6296</v>
      </c>
      <c r="H590">
        <v>437.2</v>
      </c>
      <c r="I590">
        <v>263.33</v>
      </c>
      <c r="J590">
        <v>2752611.2</v>
      </c>
      <c r="K590">
        <v>1657925.68</v>
      </c>
      <c r="L590">
        <v>1094685.52</v>
      </c>
      <c r="M590">
        <v>2015</v>
      </c>
      <c r="N590">
        <v>7</v>
      </c>
    </row>
    <row r="591" spans="1:14" x14ac:dyDescent="0.3">
      <c r="A591" s="1" t="s">
        <v>14</v>
      </c>
      <c r="B591" s="1" t="s">
        <v>137</v>
      </c>
      <c r="C591" s="1" t="s">
        <v>23</v>
      </c>
      <c r="D591" s="1" t="s">
        <v>22</v>
      </c>
      <c r="E591" s="1" t="s">
        <v>18</v>
      </c>
      <c r="F591" s="2">
        <v>42255</v>
      </c>
      <c r="G591">
        <v>6307</v>
      </c>
      <c r="H591">
        <v>255.28</v>
      </c>
      <c r="I591">
        <v>159.41999999999999</v>
      </c>
      <c r="J591">
        <v>1610050.96</v>
      </c>
      <c r="K591">
        <v>1005461.94</v>
      </c>
      <c r="L591">
        <v>604589.02</v>
      </c>
      <c r="M591">
        <v>2015</v>
      </c>
      <c r="N591">
        <v>9</v>
      </c>
    </row>
    <row r="592" spans="1:14" x14ac:dyDescent="0.3">
      <c r="A592" s="1" t="s">
        <v>32</v>
      </c>
      <c r="B592" s="1" t="s">
        <v>55</v>
      </c>
      <c r="C592" s="1" t="s">
        <v>36</v>
      </c>
      <c r="D592" s="1" t="s">
        <v>22</v>
      </c>
      <c r="E592" s="1" t="s">
        <v>47</v>
      </c>
      <c r="F592" s="2">
        <v>40417</v>
      </c>
      <c r="G592">
        <v>6313</v>
      </c>
      <c r="H592">
        <v>109.28</v>
      </c>
      <c r="I592">
        <v>35.840000000000003</v>
      </c>
      <c r="J592">
        <v>689884.64</v>
      </c>
      <c r="K592">
        <v>226257.92000000001</v>
      </c>
      <c r="L592">
        <v>463626.72</v>
      </c>
      <c r="M592">
        <v>2010</v>
      </c>
      <c r="N592">
        <v>8</v>
      </c>
    </row>
    <row r="593" spans="1:14" x14ac:dyDescent="0.3">
      <c r="A593" s="1" t="s">
        <v>32</v>
      </c>
      <c r="B593" s="1" t="s">
        <v>94</v>
      </c>
      <c r="C593" s="1" t="s">
        <v>23</v>
      </c>
      <c r="D593" s="1" t="s">
        <v>17</v>
      </c>
      <c r="E593" s="1" t="s">
        <v>47</v>
      </c>
      <c r="F593" s="2">
        <v>41488</v>
      </c>
      <c r="G593">
        <v>6335</v>
      </c>
      <c r="H593">
        <v>255.28</v>
      </c>
      <c r="I593">
        <v>159.41999999999999</v>
      </c>
      <c r="J593">
        <v>1617198.8</v>
      </c>
      <c r="K593">
        <v>1009925.7</v>
      </c>
      <c r="L593">
        <v>607273.1</v>
      </c>
      <c r="M593">
        <v>2013</v>
      </c>
      <c r="N593">
        <v>8</v>
      </c>
    </row>
    <row r="594" spans="1:14" x14ac:dyDescent="0.3">
      <c r="A594" s="1" t="s">
        <v>14</v>
      </c>
      <c r="B594" s="1" t="s">
        <v>120</v>
      </c>
      <c r="C594" s="1" t="s">
        <v>23</v>
      </c>
      <c r="D594" s="1" t="s">
        <v>22</v>
      </c>
      <c r="E594" s="1" t="s">
        <v>47</v>
      </c>
      <c r="F594" s="2">
        <v>41663</v>
      </c>
      <c r="G594">
        <v>6338</v>
      </c>
      <c r="H594">
        <v>255.28</v>
      </c>
      <c r="I594">
        <v>159.41999999999999</v>
      </c>
      <c r="J594">
        <v>1617964.64</v>
      </c>
      <c r="K594">
        <v>1010403.96</v>
      </c>
      <c r="L594">
        <v>607560.68000000005</v>
      </c>
      <c r="M594">
        <v>2014</v>
      </c>
      <c r="N594">
        <v>1</v>
      </c>
    </row>
    <row r="595" spans="1:14" x14ac:dyDescent="0.3">
      <c r="A595" s="1" t="s">
        <v>32</v>
      </c>
      <c r="B595" s="1" t="s">
        <v>146</v>
      </c>
      <c r="C595" s="1" t="s">
        <v>16</v>
      </c>
      <c r="D595" s="1" t="s">
        <v>22</v>
      </c>
      <c r="E595" s="1" t="s">
        <v>18</v>
      </c>
      <c r="F595" s="2">
        <v>41734</v>
      </c>
      <c r="G595">
        <v>6344</v>
      </c>
      <c r="H595">
        <v>437.2</v>
      </c>
      <c r="I595">
        <v>263.33</v>
      </c>
      <c r="J595">
        <v>2773596.8</v>
      </c>
      <c r="K595">
        <v>1670565.52</v>
      </c>
      <c r="L595">
        <v>1103031.28</v>
      </c>
      <c r="M595">
        <v>2014</v>
      </c>
      <c r="N595">
        <v>4</v>
      </c>
    </row>
    <row r="596" spans="1:14" x14ac:dyDescent="0.3">
      <c r="A596" s="1" t="s">
        <v>28</v>
      </c>
      <c r="B596" s="1" t="s">
        <v>142</v>
      </c>
      <c r="C596" s="1" t="s">
        <v>30</v>
      </c>
      <c r="D596" s="1" t="s">
        <v>17</v>
      </c>
      <c r="E596" s="1" t="s">
        <v>24</v>
      </c>
      <c r="F596" s="2">
        <v>42664</v>
      </c>
      <c r="G596">
        <v>6360</v>
      </c>
      <c r="H596">
        <v>9.33</v>
      </c>
      <c r="I596">
        <v>6.92</v>
      </c>
      <c r="J596">
        <v>59338.8</v>
      </c>
      <c r="K596">
        <v>44011.199999999997</v>
      </c>
      <c r="L596">
        <v>15327.6</v>
      </c>
      <c r="M596">
        <v>2016</v>
      </c>
      <c r="N596">
        <v>10</v>
      </c>
    </row>
    <row r="597" spans="1:14" x14ac:dyDescent="0.3">
      <c r="A597" s="1" t="s">
        <v>32</v>
      </c>
      <c r="B597" s="1" t="s">
        <v>106</v>
      </c>
      <c r="C597" s="1" t="s">
        <v>57</v>
      </c>
      <c r="D597" s="1" t="s">
        <v>17</v>
      </c>
      <c r="E597" s="1" t="s">
        <v>31</v>
      </c>
      <c r="F597" s="2">
        <v>41511</v>
      </c>
      <c r="G597">
        <v>6377</v>
      </c>
      <c r="H597">
        <v>81.73</v>
      </c>
      <c r="I597">
        <v>56.67</v>
      </c>
      <c r="J597">
        <v>521192.21</v>
      </c>
      <c r="K597">
        <v>361384.59</v>
      </c>
      <c r="L597">
        <v>159807.62</v>
      </c>
      <c r="M597">
        <v>2013</v>
      </c>
      <c r="N597">
        <v>8</v>
      </c>
    </row>
    <row r="598" spans="1:14" x14ac:dyDescent="0.3">
      <c r="A598" s="1" t="s">
        <v>25</v>
      </c>
      <c r="B598" s="1" t="s">
        <v>123</v>
      </c>
      <c r="C598" s="1" t="s">
        <v>16</v>
      </c>
      <c r="D598" s="1" t="s">
        <v>17</v>
      </c>
      <c r="E598" s="1" t="s">
        <v>47</v>
      </c>
      <c r="F598" s="2">
        <v>42728</v>
      </c>
      <c r="G598">
        <v>6384</v>
      </c>
      <c r="H598">
        <v>437.2</v>
      </c>
      <c r="I598">
        <v>263.33</v>
      </c>
      <c r="J598">
        <v>2791084.8</v>
      </c>
      <c r="K598">
        <v>1681098.72</v>
      </c>
      <c r="L598">
        <v>1109986.08</v>
      </c>
      <c r="M598">
        <v>2016</v>
      </c>
      <c r="N598">
        <v>12</v>
      </c>
    </row>
    <row r="599" spans="1:14" x14ac:dyDescent="0.3">
      <c r="A599" s="1" t="s">
        <v>32</v>
      </c>
      <c r="B599" s="1" t="s">
        <v>95</v>
      </c>
      <c r="C599" s="1" t="s">
        <v>49</v>
      </c>
      <c r="D599" s="1" t="s">
        <v>22</v>
      </c>
      <c r="E599" s="1" t="s">
        <v>24</v>
      </c>
      <c r="F599" s="2">
        <v>41573</v>
      </c>
      <c r="G599">
        <v>6388</v>
      </c>
      <c r="H599">
        <v>651.21</v>
      </c>
      <c r="I599">
        <v>524.96</v>
      </c>
      <c r="J599">
        <v>4159929.48</v>
      </c>
      <c r="K599">
        <v>3353444.48</v>
      </c>
      <c r="L599">
        <v>806485</v>
      </c>
      <c r="M599">
        <v>2013</v>
      </c>
      <c r="N599">
        <v>10</v>
      </c>
    </row>
    <row r="600" spans="1:14" x14ac:dyDescent="0.3">
      <c r="A600" s="1" t="s">
        <v>14</v>
      </c>
      <c r="B600" s="1" t="s">
        <v>210</v>
      </c>
      <c r="C600" s="1" t="s">
        <v>42</v>
      </c>
      <c r="D600" s="1" t="s">
        <v>22</v>
      </c>
      <c r="E600" s="1" t="s">
        <v>31</v>
      </c>
      <c r="F600" s="2">
        <v>42388</v>
      </c>
      <c r="G600">
        <v>6396</v>
      </c>
      <c r="H600">
        <v>152.58000000000001</v>
      </c>
      <c r="I600">
        <v>97.44</v>
      </c>
      <c r="J600">
        <v>975901.68</v>
      </c>
      <c r="K600">
        <v>623226.24</v>
      </c>
      <c r="L600">
        <v>352675.44</v>
      </c>
      <c r="M600">
        <v>2016</v>
      </c>
      <c r="N600">
        <v>1</v>
      </c>
    </row>
    <row r="601" spans="1:14" x14ac:dyDescent="0.3">
      <c r="A601" s="1" t="s">
        <v>37</v>
      </c>
      <c r="B601" s="1" t="s">
        <v>159</v>
      </c>
      <c r="C601" s="1" t="s">
        <v>42</v>
      </c>
      <c r="D601" s="1" t="s">
        <v>22</v>
      </c>
      <c r="E601" s="1" t="s">
        <v>24</v>
      </c>
      <c r="F601" s="2">
        <v>41443</v>
      </c>
      <c r="G601">
        <v>6397</v>
      </c>
      <c r="H601">
        <v>152.58000000000001</v>
      </c>
      <c r="I601">
        <v>97.44</v>
      </c>
      <c r="J601">
        <v>976054.26</v>
      </c>
      <c r="K601">
        <v>623323.68000000005</v>
      </c>
      <c r="L601">
        <v>352730.58</v>
      </c>
      <c r="M601">
        <v>2013</v>
      </c>
      <c r="N601">
        <v>6</v>
      </c>
    </row>
    <row r="602" spans="1:14" x14ac:dyDescent="0.3">
      <c r="A602" s="1" t="s">
        <v>32</v>
      </c>
      <c r="B602" s="1" t="s">
        <v>116</v>
      </c>
      <c r="C602" s="1" t="s">
        <v>42</v>
      </c>
      <c r="D602" s="1" t="s">
        <v>17</v>
      </c>
      <c r="E602" s="1" t="s">
        <v>24</v>
      </c>
      <c r="F602" s="2">
        <v>40262</v>
      </c>
      <c r="G602">
        <v>6405</v>
      </c>
      <c r="H602">
        <v>152.58000000000001</v>
      </c>
      <c r="I602">
        <v>97.44</v>
      </c>
      <c r="J602">
        <v>977274.9</v>
      </c>
      <c r="K602">
        <v>624103.19999999995</v>
      </c>
      <c r="L602">
        <v>353171.7</v>
      </c>
      <c r="M602">
        <v>2010</v>
      </c>
      <c r="N602">
        <v>3</v>
      </c>
    </row>
    <row r="603" spans="1:14" x14ac:dyDescent="0.3">
      <c r="A603" s="1" t="s">
        <v>25</v>
      </c>
      <c r="B603" s="1" t="s">
        <v>216</v>
      </c>
      <c r="C603" s="1" t="s">
        <v>16</v>
      </c>
      <c r="D603" s="1" t="s">
        <v>17</v>
      </c>
      <c r="E603" s="1" t="s">
        <v>47</v>
      </c>
      <c r="F603" s="2">
        <v>41768</v>
      </c>
      <c r="G603">
        <v>6409</v>
      </c>
      <c r="H603">
        <v>437.2</v>
      </c>
      <c r="I603">
        <v>263.33</v>
      </c>
      <c r="J603">
        <v>2802014.8</v>
      </c>
      <c r="K603">
        <v>1687681.97</v>
      </c>
      <c r="L603">
        <v>1114332.83</v>
      </c>
      <c r="M603">
        <v>2014</v>
      </c>
      <c r="N603">
        <v>5</v>
      </c>
    </row>
    <row r="604" spans="1:14" x14ac:dyDescent="0.3">
      <c r="A604" s="1" t="s">
        <v>37</v>
      </c>
      <c r="B604" s="1" t="s">
        <v>86</v>
      </c>
      <c r="C604" s="1" t="s">
        <v>23</v>
      </c>
      <c r="D604" s="1" t="s">
        <v>22</v>
      </c>
      <c r="E604" s="1" t="s">
        <v>18</v>
      </c>
      <c r="F604" s="2">
        <v>40298</v>
      </c>
      <c r="G604">
        <v>6411</v>
      </c>
      <c r="H604">
        <v>255.28</v>
      </c>
      <c r="I604">
        <v>159.41999999999999</v>
      </c>
      <c r="J604">
        <v>1636600.08</v>
      </c>
      <c r="K604">
        <v>1022041.62</v>
      </c>
      <c r="L604">
        <v>614558.46</v>
      </c>
      <c r="M604">
        <v>2010</v>
      </c>
      <c r="N604">
        <v>4</v>
      </c>
    </row>
    <row r="605" spans="1:14" x14ac:dyDescent="0.3">
      <c r="A605" s="1" t="s">
        <v>28</v>
      </c>
      <c r="B605" s="1" t="s">
        <v>104</v>
      </c>
      <c r="C605" s="1" t="s">
        <v>60</v>
      </c>
      <c r="D605" s="1" t="s">
        <v>17</v>
      </c>
      <c r="E605" s="1" t="s">
        <v>31</v>
      </c>
      <c r="F605" s="2">
        <v>40377</v>
      </c>
      <c r="G605">
        <v>6413</v>
      </c>
      <c r="H605">
        <v>421.89</v>
      </c>
      <c r="I605">
        <v>364.69</v>
      </c>
      <c r="J605">
        <v>2705580.57</v>
      </c>
      <c r="K605">
        <v>2338756.9700000002</v>
      </c>
      <c r="L605">
        <v>366823.6</v>
      </c>
      <c r="M605">
        <v>2010</v>
      </c>
      <c r="N605">
        <v>7</v>
      </c>
    </row>
    <row r="606" spans="1:14" x14ac:dyDescent="0.3">
      <c r="A606" s="1" t="s">
        <v>32</v>
      </c>
      <c r="B606" s="1" t="s">
        <v>69</v>
      </c>
      <c r="C606" s="1" t="s">
        <v>49</v>
      </c>
      <c r="D606" s="1" t="s">
        <v>22</v>
      </c>
      <c r="E606" s="1" t="s">
        <v>47</v>
      </c>
      <c r="F606" s="2">
        <v>40554</v>
      </c>
      <c r="G606">
        <v>6426</v>
      </c>
      <c r="H606">
        <v>651.21</v>
      </c>
      <c r="I606">
        <v>524.96</v>
      </c>
      <c r="J606">
        <v>4184675.46</v>
      </c>
      <c r="K606">
        <v>3373392.96</v>
      </c>
      <c r="L606">
        <v>811282.5</v>
      </c>
      <c r="M606">
        <v>2011</v>
      </c>
      <c r="N606">
        <v>1</v>
      </c>
    </row>
    <row r="607" spans="1:14" x14ac:dyDescent="0.3">
      <c r="A607" s="1" t="s">
        <v>14</v>
      </c>
      <c r="B607" s="1" t="s">
        <v>111</v>
      </c>
      <c r="C607" s="1" t="s">
        <v>30</v>
      </c>
      <c r="D607" s="1" t="s">
        <v>22</v>
      </c>
      <c r="E607" s="1" t="s">
        <v>24</v>
      </c>
      <c r="F607" s="2">
        <v>41386</v>
      </c>
      <c r="G607">
        <v>6433</v>
      </c>
      <c r="H607">
        <v>9.33</v>
      </c>
      <c r="I607">
        <v>6.92</v>
      </c>
      <c r="J607">
        <v>60019.89</v>
      </c>
      <c r="K607">
        <v>44516.36</v>
      </c>
      <c r="L607">
        <v>15503.53</v>
      </c>
      <c r="M607">
        <v>2013</v>
      </c>
      <c r="N607">
        <v>4</v>
      </c>
    </row>
    <row r="608" spans="1:14" x14ac:dyDescent="0.3">
      <c r="A608" s="1" t="s">
        <v>14</v>
      </c>
      <c r="B608" s="1" t="s">
        <v>210</v>
      </c>
      <c r="C608" s="1" t="s">
        <v>36</v>
      </c>
      <c r="D608" s="1" t="s">
        <v>17</v>
      </c>
      <c r="E608" s="1" t="s">
        <v>24</v>
      </c>
      <c r="F608" s="2">
        <v>42560</v>
      </c>
      <c r="G608">
        <v>6436</v>
      </c>
      <c r="H608">
        <v>109.28</v>
      </c>
      <c r="I608">
        <v>35.840000000000003</v>
      </c>
      <c r="J608">
        <v>703326.08</v>
      </c>
      <c r="K608">
        <v>230666.23999999999</v>
      </c>
      <c r="L608">
        <v>472659.84</v>
      </c>
      <c r="M608">
        <v>2016</v>
      </c>
      <c r="N608">
        <v>7</v>
      </c>
    </row>
    <row r="609" spans="1:14" x14ac:dyDescent="0.3">
      <c r="A609" s="1" t="s">
        <v>32</v>
      </c>
      <c r="B609" s="1" t="s">
        <v>178</v>
      </c>
      <c r="C609" s="1" t="s">
        <v>44</v>
      </c>
      <c r="D609" s="1" t="s">
        <v>17</v>
      </c>
      <c r="E609" s="1" t="s">
        <v>47</v>
      </c>
      <c r="F609" s="2">
        <v>40749</v>
      </c>
      <c r="G609">
        <v>6449</v>
      </c>
      <c r="H609">
        <v>668.27</v>
      </c>
      <c r="I609">
        <v>502.54</v>
      </c>
      <c r="J609">
        <v>4309673.2300000004</v>
      </c>
      <c r="K609">
        <v>3240880.46</v>
      </c>
      <c r="L609">
        <v>1068792.77</v>
      </c>
      <c r="M609">
        <v>2011</v>
      </c>
      <c r="N609">
        <v>7</v>
      </c>
    </row>
    <row r="610" spans="1:14" x14ac:dyDescent="0.3">
      <c r="A610" s="1" t="s">
        <v>32</v>
      </c>
      <c r="B610" s="1" t="s">
        <v>165</v>
      </c>
      <c r="C610" s="1" t="s">
        <v>21</v>
      </c>
      <c r="D610" s="1" t="s">
        <v>22</v>
      </c>
      <c r="E610" s="1" t="s">
        <v>24</v>
      </c>
      <c r="F610" s="2">
        <v>41660</v>
      </c>
      <c r="G610">
        <v>6452</v>
      </c>
      <c r="H610">
        <v>154.06</v>
      </c>
      <c r="I610">
        <v>90.93</v>
      </c>
      <c r="J610">
        <v>993995.12</v>
      </c>
      <c r="K610">
        <v>586680.36</v>
      </c>
      <c r="L610">
        <v>407314.76</v>
      </c>
      <c r="M610">
        <v>2014</v>
      </c>
      <c r="N610">
        <v>1</v>
      </c>
    </row>
    <row r="611" spans="1:14" x14ac:dyDescent="0.3">
      <c r="A611" s="1" t="s">
        <v>32</v>
      </c>
      <c r="B611" s="1" t="s">
        <v>48</v>
      </c>
      <c r="C611" s="1" t="s">
        <v>36</v>
      </c>
      <c r="D611" s="1" t="s">
        <v>22</v>
      </c>
      <c r="E611" s="1" t="s">
        <v>24</v>
      </c>
      <c r="F611" s="2">
        <v>42537</v>
      </c>
      <c r="G611">
        <v>6463</v>
      </c>
      <c r="H611">
        <v>109.28</v>
      </c>
      <c r="I611">
        <v>35.840000000000003</v>
      </c>
      <c r="J611">
        <v>706276.64</v>
      </c>
      <c r="K611">
        <v>231633.92000000001</v>
      </c>
      <c r="L611">
        <v>474642.72</v>
      </c>
      <c r="M611">
        <v>2016</v>
      </c>
      <c r="N611">
        <v>6</v>
      </c>
    </row>
    <row r="612" spans="1:14" x14ac:dyDescent="0.3">
      <c r="A612" s="1" t="s">
        <v>32</v>
      </c>
      <c r="B612" s="1" t="s">
        <v>161</v>
      </c>
      <c r="C612" s="1" t="s">
        <v>21</v>
      </c>
      <c r="D612" s="1" t="s">
        <v>22</v>
      </c>
      <c r="E612" s="1" t="s">
        <v>18</v>
      </c>
      <c r="F612" s="2">
        <v>42484</v>
      </c>
      <c r="G612">
        <v>6465</v>
      </c>
      <c r="H612">
        <v>154.06</v>
      </c>
      <c r="I612">
        <v>90.93</v>
      </c>
      <c r="J612">
        <v>995997.9</v>
      </c>
      <c r="K612">
        <v>587862.44999999995</v>
      </c>
      <c r="L612">
        <v>408135.45</v>
      </c>
      <c r="M612">
        <v>2016</v>
      </c>
      <c r="N612">
        <v>4</v>
      </c>
    </row>
    <row r="613" spans="1:14" x14ac:dyDescent="0.3">
      <c r="A613" s="1" t="s">
        <v>37</v>
      </c>
      <c r="B613" s="1" t="s">
        <v>219</v>
      </c>
      <c r="C613" s="1" t="s">
        <v>51</v>
      </c>
      <c r="D613" s="1" t="s">
        <v>17</v>
      </c>
      <c r="E613" s="1" t="s">
        <v>24</v>
      </c>
      <c r="F613" s="2">
        <v>42744</v>
      </c>
      <c r="G613">
        <v>6510</v>
      </c>
      <c r="H613">
        <v>47.45</v>
      </c>
      <c r="I613">
        <v>31.79</v>
      </c>
      <c r="J613">
        <v>308899.5</v>
      </c>
      <c r="K613">
        <v>206952.9</v>
      </c>
      <c r="L613">
        <v>101946.6</v>
      </c>
      <c r="M613">
        <v>2017</v>
      </c>
      <c r="N613">
        <v>1</v>
      </c>
    </row>
    <row r="614" spans="1:14" x14ac:dyDescent="0.3">
      <c r="A614" s="1" t="s">
        <v>14</v>
      </c>
      <c r="B614" s="1" t="s">
        <v>208</v>
      </c>
      <c r="C614" s="1" t="s">
        <v>42</v>
      </c>
      <c r="D614" s="1" t="s">
        <v>17</v>
      </c>
      <c r="E614" s="1" t="s">
        <v>24</v>
      </c>
      <c r="F614" s="2">
        <v>40286</v>
      </c>
      <c r="G614">
        <v>6524</v>
      </c>
      <c r="H614">
        <v>152.58000000000001</v>
      </c>
      <c r="I614">
        <v>97.44</v>
      </c>
      <c r="J614">
        <v>995431.92</v>
      </c>
      <c r="K614">
        <v>635698.56000000006</v>
      </c>
      <c r="L614">
        <v>359733.36</v>
      </c>
      <c r="M614">
        <v>2010</v>
      </c>
      <c r="N614">
        <v>4</v>
      </c>
    </row>
    <row r="615" spans="1:14" x14ac:dyDescent="0.3">
      <c r="A615" s="1" t="s">
        <v>28</v>
      </c>
      <c r="B615" s="1" t="s">
        <v>183</v>
      </c>
      <c r="C615" s="1" t="s">
        <v>57</v>
      </c>
      <c r="D615" s="1" t="s">
        <v>22</v>
      </c>
      <c r="E615" s="1" t="s">
        <v>31</v>
      </c>
      <c r="F615" s="2">
        <v>40525</v>
      </c>
      <c r="G615">
        <v>6548</v>
      </c>
      <c r="H615">
        <v>81.73</v>
      </c>
      <c r="I615">
        <v>56.67</v>
      </c>
      <c r="J615">
        <v>535168.04</v>
      </c>
      <c r="K615">
        <v>371075.16</v>
      </c>
      <c r="L615">
        <v>164092.88</v>
      </c>
      <c r="M615">
        <v>2010</v>
      </c>
      <c r="N615">
        <v>12</v>
      </c>
    </row>
    <row r="616" spans="1:14" x14ac:dyDescent="0.3">
      <c r="A616" s="1" t="s">
        <v>28</v>
      </c>
      <c r="B616" s="1" t="s">
        <v>129</v>
      </c>
      <c r="C616" s="1" t="s">
        <v>60</v>
      </c>
      <c r="D616" s="1" t="s">
        <v>17</v>
      </c>
      <c r="E616" s="1" t="s">
        <v>24</v>
      </c>
      <c r="F616" s="2">
        <v>42775</v>
      </c>
      <c r="G616">
        <v>6552</v>
      </c>
      <c r="H616">
        <v>421.89</v>
      </c>
      <c r="I616">
        <v>364.69</v>
      </c>
      <c r="J616">
        <v>2764223.28</v>
      </c>
      <c r="K616">
        <v>2389448.88</v>
      </c>
      <c r="L616">
        <v>374774.4</v>
      </c>
      <c r="M616">
        <v>2017</v>
      </c>
      <c r="N616">
        <v>2</v>
      </c>
    </row>
    <row r="617" spans="1:14" x14ac:dyDescent="0.3">
      <c r="A617" s="1" t="s">
        <v>14</v>
      </c>
      <c r="B617" s="1" t="s">
        <v>197</v>
      </c>
      <c r="C617" s="1" t="s">
        <v>30</v>
      </c>
      <c r="D617" s="1" t="s">
        <v>17</v>
      </c>
      <c r="E617" s="1" t="s">
        <v>47</v>
      </c>
      <c r="F617" s="2">
        <v>40799</v>
      </c>
      <c r="G617">
        <v>6569</v>
      </c>
      <c r="H617">
        <v>9.33</v>
      </c>
      <c r="I617">
        <v>6.92</v>
      </c>
      <c r="J617">
        <v>61288.77</v>
      </c>
      <c r="K617">
        <v>45457.48</v>
      </c>
      <c r="L617">
        <v>15831.29</v>
      </c>
      <c r="M617">
        <v>2011</v>
      </c>
      <c r="N617">
        <v>9</v>
      </c>
    </row>
    <row r="618" spans="1:14" x14ac:dyDescent="0.3">
      <c r="A618" s="1" t="s">
        <v>14</v>
      </c>
      <c r="B618" s="1" t="s">
        <v>96</v>
      </c>
      <c r="C618" s="1" t="s">
        <v>36</v>
      </c>
      <c r="D618" s="1" t="s">
        <v>17</v>
      </c>
      <c r="E618" s="1" t="s">
        <v>24</v>
      </c>
      <c r="F618" s="2">
        <v>40869</v>
      </c>
      <c r="G618">
        <v>6571</v>
      </c>
      <c r="H618">
        <v>109.28</v>
      </c>
      <c r="I618">
        <v>35.840000000000003</v>
      </c>
      <c r="J618">
        <v>718078.88</v>
      </c>
      <c r="K618">
        <v>235504.64000000001</v>
      </c>
      <c r="L618">
        <v>482574.24</v>
      </c>
      <c r="M618">
        <v>2011</v>
      </c>
      <c r="N618">
        <v>11</v>
      </c>
    </row>
    <row r="619" spans="1:14" x14ac:dyDescent="0.3">
      <c r="A619" s="1" t="s">
        <v>32</v>
      </c>
      <c r="B619" s="1" t="s">
        <v>106</v>
      </c>
      <c r="C619" s="1" t="s">
        <v>27</v>
      </c>
      <c r="D619" s="1" t="s">
        <v>17</v>
      </c>
      <c r="E619" s="1" t="s">
        <v>31</v>
      </c>
      <c r="F619" s="2">
        <v>41089</v>
      </c>
      <c r="G619">
        <v>6583</v>
      </c>
      <c r="H619">
        <v>205.7</v>
      </c>
      <c r="I619">
        <v>117.11</v>
      </c>
      <c r="J619">
        <v>1354123.1</v>
      </c>
      <c r="K619">
        <v>770935.13</v>
      </c>
      <c r="L619">
        <v>583187.97</v>
      </c>
      <c r="M619">
        <v>2012</v>
      </c>
      <c r="N619">
        <v>6</v>
      </c>
    </row>
    <row r="620" spans="1:14" x14ac:dyDescent="0.3">
      <c r="A620" s="1" t="s">
        <v>28</v>
      </c>
      <c r="B620" s="1" t="s">
        <v>183</v>
      </c>
      <c r="C620" s="1" t="s">
        <v>42</v>
      </c>
      <c r="D620" s="1" t="s">
        <v>22</v>
      </c>
      <c r="E620" s="1" t="s">
        <v>24</v>
      </c>
      <c r="F620" s="2">
        <v>41239</v>
      </c>
      <c r="G620">
        <v>6591</v>
      </c>
      <c r="H620">
        <v>152.58000000000001</v>
      </c>
      <c r="I620">
        <v>97.44</v>
      </c>
      <c r="J620">
        <v>1005654.78</v>
      </c>
      <c r="K620">
        <v>642227.04</v>
      </c>
      <c r="L620">
        <v>363427.74</v>
      </c>
      <c r="M620">
        <v>2012</v>
      </c>
      <c r="N620">
        <v>11</v>
      </c>
    </row>
    <row r="621" spans="1:14" x14ac:dyDescent="0.3">
      <c r="A621" s="1" t="s">
        <v>25</v>
      </c>
      <c r="B621" s="1" t="s">
        <v>205</v>
      </c>
      <c r="C621" s="1" t="s">
        <v>51</v>
      </c>
      <c r="D621" s="1" t="s">
        <v>22</v>
      </c>
      <c r="E621" s="1" t="s">
        <v>31</v>
      </c>
      <c r="F621" s="2">
        <v>41310</v>
      </c>
      <c r="G621">
        <v>6594</v>
      </c>
      <c r="H621">
        <v>47.45</v>
      </c>
      <c r="I621">
        <v>31.79</v>
      </c>
      <c r="J621">
        <v>312885.3</v>
      </c>
      <c r="K621">
        <v>209623.26</v>
      </c>
      <c r="L621">
        <v>103262.04</v>
      </c>
      <c r="M621">
        <v>2013</v>
      </c>
      <c r="N621">
        <v>2</v>
      </c>
    </row>
    <row r="622" spans="1:14" x14ac:dyDescent="0.3">
      <c r="A622" s="1" t="s">
        <v>37</v>
      </c>
      <c r="B622" s="1" t="s">
        <v>190</v>
      </c>
      <c r="C622" s="1" t="s">
        <v>23</v>
      </c>
      <c r="D622" s="1" t="s">
        <v>22</v>
      </c>
      <c r="E622" s="1" t="s">
        <v>24</v>
      </c>
      <c r="F622" s="2">
        <v>41285</v>
      </c>
      <c r="G622">
        <v>6610</v>
      </c>
      <c r="H622">
        <v>255.28</v>
      </c>
      <c r="I622">
        <v>159.41999999999999</v>
      </c>
      <c r="J622">
        <v>1687400.8</v>
      </c>
      <c r="K622">
        <v>1053766.2</v>
      </c>
      <c r="L622">
        <v>633634.6</v>
      </c>
      <c r="M622">
        <v>2013</v>
      </c>
      <c r="N622">
        <v>1</v>
      </c>
    </row>
    <row r="623" spans="1:14" x14ac:dyDescent="0.3">
      <c r="A623" s="1" t="s">
        <v>25</v>
      </c>
      <c r="B623" s="1" t="s">
        <v>191</v>
      </c>
      <c r="C623" s="1" t="s">
        <v>57</v>
      </c>
      <c r="D623" s="1" t="s">
        <v>22</v>
      </c>
      <c r="E623" s="1" t="s">
        <v>18</v>
      </c>
      <c r="F623" s="2">
        <v>40375</v>
      </c>
      <c r="G623">
        <v>6613</v>
      </c>
      <c r="H623">
        <v>81.73</v>
      </c>
      <c r="I623">
        <v>56.67</v>
      </c>
      <c r="J623">
        <v>540480.49</v>
      </c>
      <c r="K623">
        <v>374758.71</v>
      </c>
      <c r="L623">
        <v>165721.78</v>
      </c>
      <c r="M623">
        <v>2010</v>
      </c>
      <c r="N623">
        <v>7</v>
      </c>
    </row>
    <row r="624" spans="1:14" x14ac:dyDescent="0.3">
      <c r="A624" s="1" t="s">
        <v>25</v>
      </c>
      <c r="B624" s="1" t="s">
        <v>181</v>
      </c>
      <c r="C624" s="1" t="s">
        <v>42</v>
      </c>
      <c r="D624" s="1" t="s">
        <v>17</v>
      </c>
      <c r="E624" s="1" t="s">
        <v>47</v>
      </c>
      <c r="F624" s="2">
        <v>40921</v>
      </c>
      <c r="G624">
        <v>6639</v>
      </c>
      <c r="H624">
        <v>152.58000000000001</v>
      </c>
      <c r="I624">
        <v>97.44</v>
      </c>
      <c r="J624">
        <v>1012978.62</v>
      </c>
      <c r="K624">
        <v>646904.16</v>
      </c>
      <c r="L624">
        <v>366074.46</v>
      </c>
      <c r="M624">
        <v>2012</v>
      </c>
      <c r="N624">
        <v>1</v>
      </c>
    </row>
    <row r="625" spans="1:14" x14ac:dyDescent="0.3">
      <c r="A625" s="1" t="s">
        <v>28</v>
      </c>
      <c r="B625" s="1" t="s">
        <v>52</v>
      </c>
      <c r="C625" s="1" t="s">
        <v>42</v>
      </c>
      <c r="D625" s="1" t="s">
        <v>17</v>
      </c>
      <c r="E625" s="1" t="s">
        <v>24</v>
      </c>
      <c r="F625" s="2">
        <v>42779</v>
      </c>
      <c r="G625">
        <v>6653</v>
      </c>
      <c r="H625">
        <v>152.58000000000001</v>
      </c>
      <c r="I625">
        <v>97.44</v>
      </c>
      <c r="J625">
        <v>1015114.74</v>
      </c>
      <c r="K625">
        <v>648268.31999999995</v>
      </c>
      <c r="L625">
        <v>366846.42</v>
      </c>
      <c r="M625">
        <v>2017</v>
      </c>
      <c r="N625">
        <v>2</v>
      </c>
    </row>
    <row r="626" spans="1:14" x14ac:dyDescent="0.3">
      <c r="A626" s="1" t="s">
        <v>19</v>
      </c>
      <c r="B626" s="1" t="s">
        <v>100</v>
      </c>
      <c r="C626" s="1" t="s">
        <v>60</v>
      </c>
      <c r="D626" s="1" t="s">
        <v>22</v>
      </c>
      <c r="E626" s="1" t="s">
        <v>18</v>
      </c>
      <c r="F626" s="2">
        <v>40608</v>
      </c>
      <c r="G626">
        <v>6654</v>
      </c>
      <c r="H626">
        <v>421.89</v>
      </c>
      <c r="I626">
        <v>364.69</v>
      </c>
      <c r="J626">
        <v>2807256.06</v>
      </c>
      <c r="K626">
        <v>2426647.2599999998</v>
      </c>
      <c r="L626">
        <v>380608.8</v>
      </c>
      <c r="M626">
        <v>2011</v>
      </c>
      <c r="N626">
        <v>3</v>
      </c>
    </row>
    <row r="627" spans="1:14" x14ac:dyDescent="0.3">
      <c r="A627" s="1" t="s">
        <v>28</v>
      </c>
      <c r="B627" s="1" t="s">
        <v>135</v>
      </c>
      <c r="C627" s="1" t="s">
        <v>57</v>
      </c>
      <c r="D627" s="1" t="s">
        <v>17</v>
      </c>
      <c r="E627" s="1" t="s">
        <v>47</v>
      </c>
      <c r="F627" s="2">
        <v>40778</v>
      </c>
      <c r="G627">
        <v>6684</v>
      </c>
      <c r="H627">
        <v>81.73</v>
      </c>
      <c r="I627">
        <v>56.67</v>
      </c>
      <c r="J627">
        <v>546283.31999999995</v>
      </c>
      <c r="K627">
        <v>378782.28</v>
      </c>
      <c r="L627">
        <v>167501.04</v>
      </c>
      <c r="M627">
        <v>2011</v>
      </c>
      <c r="N627">
        <v>8</v>
      </c>
    </row>
    <row r="628" spans="1:14" x14ac:dyDescent="0.3">
      <c r="A628" s="1" t="s">
        <v>39</v>
      </c>
      <c r="B628" s="1" t="s">
        <v>154</v>
      </c>
      <c r="C628" s="1" t="s">
        <v>21</v>
      </c>
      <c r="D628" s="1" t="s">
        <v>17</v>
      </c>
      <c r="E628" s="1" t="s">
        <v>47</v>
      </c>
      <c r="F628" s="2">
        <v>42566</v>
      </c>
      <c r="G628">
        <v>6703</v>
      </c>
      <c r="H628">
        <v>154.06</v>
      </c>
      <c r="I628">
        <v>90.93</v>
      </c>
      <c r="J628">
        <v>1032664.18</v>
      </c>
      <c r="K628">
        <v>609503.79</v>
      </c>
      <c r="L628">
        <v>423160.39</v>
      </c>
      <c r="M628">
        <v>2016</v>
      </c>
      <c r="N628">
        <v>7</v>
      </c>
    </row>
    <row r="629" spans="1:14" x14ac:dyDescent="0.3">
      <c r="A629" s="1" t="s">
        <v>32</v>
      </c>
      <c r="B629" s="1" t="s">
        <v>89</v>
      </c>
      <c r="C629" s="1" t="s">
        <v>30</v>
      </c>
      <c r="D629" s="1" t="s">
        <v>17</v>
      </c>
      <c r="E629" s="1" t="s">
        <v>24</v>
      </c>
      <c r="F629" s="2">
        <v>41008</v>
      </c>
      <c r="G629">
        <v>6705</v>
      </c>
      <c r="H629">
        <v>9.33</v>
      </c>
      <c r="I629">
        <v>6.92</v>
      </c>
      <c r="J629">
        <v>62557.65</v>
      </c>
      <c r="K629">
        <v>46398.6</v>
      </c>
      <c r="L629">
        <v>16159.05</v>
      </c>
      <c r="M629">
        <v>2012</v>
      </c>
      <c r="N629">
        <v>4</v>
      </c>
    </row>
    <row r="630" spans="1:14" x14ac:dyDescent="0.3">
      <c r="A630" s="1" t="s">
        <v>25</v>
      </c>
      <c r="B630" s="1" t="s">
        <v>123</v>
      </c>
      <c r="C630" s="1" t="s">
        <v>21</v>
      </c>
      <c r="D630" s="1" t="s">
        <v>17</v>
      </c>
      <c r="E630" s="1" t="s">
        <v>18</v>
      </c>
      <c r="F630" s="2">
        <v>42418</v>
      </c>
      <c r="G630">
        <v>6714</v>
      </c>
      <c r="H630">
        <v>154.06</v>
      </c>
      <c r="I630">
        <v>90.93</v>
      </c>
      <c r="J630">
        <v>1034358.84</v>
      </c>
      <c r="K630">
        <v>610504.02</v>
      </c>
      <c r="L630">
        <v>423854.82</v>
      </c>
      <c r="M630">
        <v>2016</v>
      </c>
      <c r="N630">
        <v>2</v>
      </c>
    </row>
    <row r="631" spans="1:14" x14ac:dyDescent="0.3">
      <c r="A631" s="1" t="s">
        <v>39</v>
      </c>
      <c r="B631" s="1" t="s">
        <v>112</v>
      </c>
      <c r="C631" s="1" t="s">
        <v>27</v>
      </c>
      <c r="D631" s="1" t="s">
        <v>22</v>
      </c>
      <c r="E631" s="1" t="s">
        <v>24</v>
      </c>
      <c r="F631" s="2">
        <v>41360</v>
      </c>
      <c r="G631">
        <v>6719</v>
      </c>
      <c r="H631">
        <v>205.7</v>
      </c>
      <c r="I631">
        <v>117.11</v>
      </c>
      <c r="J631">
        <v>1382098.3</v>
      </c>
      <c r="K631">
        <v>786862.09</v>
      </c>
      <c r="L631">
        <v>595236.21</v>
      </c>
      <c r="M631">
        <v>2013</v>
      </c>
      <c r="N631">
        <v>3</v>
      </c>
    </row>
    <row r="632" spans="1:14" x14ac:dyDescent="0.3">
      <c r="A632" s="1" t="s">
        <v>19</v>
      </c>
      <c r="B632" s="1" t="s">
        <v>50</v>
      </c>
      <c r="C632" s="1" t="s">
        <v>36</v>
      </c>
      <c r="D632" s="1" t="s">
        <v>22</v>
      </c>
      <c r="E632" s="1" t="s">
        <v>31</v>
      </c>
      <c r="F632" s="2">
        <v>42297</v>
      </c>
      <c r="G632">
        <v>6722</v>
      </c>
      <c r="H632">
        <v>109.28</v>
      </c>
      <c r="I632">
        <v>35.840000000000003</v>
      </c>
      <c r="J632">
        <v>734580.16</v>
      </c>
      <c r="K632">
        <v>240916.48000000001</v>
      </c>
      <c r="L632">
        <v>493663.68</v>
      </c>
      <c r="M632">
        <v>2015</v>
      </c>
      <c r="N632">
        <v>10</v>
      </c>
    </row>
    <row r="633" spans="1:14" x14ac:dyDescent="0.3">
      <c r="A633" s="1" t="s">
        <v>32</v>
      </c>
      <c r="B633" s="1" t="s">
        <v>83</v>
      </c>
      <c r="C633" s="1" t="s">
        <v>27</v>
      </c>
      <c r="D633" s="1" t="s">
        <v>17</v>
      </c>
      <c r="E633" s="1" t="s">
        <v>24</v>
      </c>
      <c r="F633" s="2">
        <v>41405</v>
      </c>
      <c r="G633">
        <v>6733</v>
      </c>
      <c r="H633">
        <v>205.7</v>
      </c>
      <c r="I633">
        <v>117.11</v>
      </c>
      <c r="J633">
        <v>1384978.1</v>
      </c>
      <c r="K633">
        <v>788501.63</v>
      </c>
      <c r="L633">
        <v>596476.47</v>
      </c>
      <c r="M633">
        <v>2013</v>
      </c>
      <c r="N633">
        <v>5</v>
      </c>
    </row>
    <row r="634" spans="1:14" x14ac:dyDescent="0.3">
      <c r="A634" s="1" t="s">
        <v>28</v>
      </c>
      <c r="B634" s="1" t="s">
        <v>29</v>
      </c>
      <c r="C634" s="1" t="s">
        <v>49</v>
      </c>
      <c r="D634" s="1" t="s">
        <v>17</v>
      </c>
      <c r="E634" s="1" t="s">
        <v>24</v>
      </c>
      <c r="F634" s="2">
        <v>40803</v>
      </c>
      <c r="G634">
        <v>6746</v>
      </c>
      <c r="H634">
        <v>651.21</v>
      </c>
      <c r="I634">
        <v>524.96</v>
      </c>
      <c r="J634">
        <v>4393062.66</v>
      </c>
      <c r="K634">
        <v>3541380.16</v>
      </c>
      <c r="L634">
        <v>851682.5</v>
      </c>
      <c r="M634">
        <v>2011</v>
      </c>
      <c r="N634">
        <v>9</v>
      </c>
    </row>
    <row r="635" spans="1:14" x14ac:dyDescent="0.3">
      <c r="A635" s="1" t="s">
        <v>32</v>
      </c>
      <c r="B635" s="1" t="s">
        <v>89</v>
      </c>
      <c r="C635" s="1" t="s">
        <v>36</v>
      </c>
      <c r="D635" s="1" t="s">
        <v>17</v>
      </c>
      <c r="E635" s="1" t="s">
        <v>24</v>
      </c>
      <c r="F635" s="2">
        <v>40543</v>
      </c>
      <c r="G635">
        <v>6765</v>
      </c>
      <c r="H635">
        <v>109.28</v>
      </c>
      <c r="I635">
        <v>35.840000000000003</v>
      </c>
      <c r="J635">
        <v>739279.2</v>
      </c>
      <c r="K635">
        <v>242457.60000000001</v>
      </c>
      <c r="L635">
        <v>496821.6</v>
      </c>
      <c r="M635">
        <v>2010</v>
      </c>
      <c r="N635">
        <v>12</v>
      </c>
    </row>
    <row r="636" spans="1:14" x14ac:dyDescent="0.3">
      <c r="A636" s="1" t="s">
        <v>28</v>
      </c>
      <c r="B636" s="1" t="s">
        <v>179</v>
      </c>
      <c r="C636" s="1" t="s">
        <v>57</v>
      </c>
      <c r="D636" s="1" t="s">
        <v>22</v>
      </c>
      <c r="E636" s="1" t="s">
        <v>18</v>
      </c>
      <c r="F636" s="2">
        <v>41217</v>
      </c>
      <c r="G636">
        <v>6769</v>
      </c>
      <c r="H636">
        <v>81.73</v>
      </c>
      <c r="I636">
        <v>56.67</v>
      </c>
      <c r="J636">
        <v>553230.37</v>
      </c>
      <c r="K636">
        <v>383599.23</v>
      </c>
      <c r="L636">
        <v>169631.14</v>
      </c>
      <c r="M636">
        <v>2012</v>
      </c>
      <c r="N636">
        <v>11</v>
      </c>
    </row>
    <row r="637" spans="1:14" x14ac:dyDescent="0.3">
      <c r="A637" s="1" t="s">
        <v>32</v>
      </c>
      <c r="B637" s="1" t="s">
        <v>132</v>
      </c>
      <c r="C637" s="1" t="s">
        <v>44</v>
      </c>
      <c r="D637" s="1" t="s">
        <v>17</v>
      </c>
      <c r="E637" s="1" t="s">
        <v>31</v>
      </c>
      <c r="F637" s="2">
        <v>42575</v>
      </c>
      <c r="G637">
        <v>6777</v>
      </c>
      <c r="H637">
        <v>668.27</v>
      </c>
      <c r="I637">
        <v>502.54</v>
      </c>
      <c r="J637">
        <v>4528865.79</v>
      </c>
      <c r="K637">
        <v>3405713.58</v>
      </c>
      <c r="L637">
        <v>1123152.21</v>
      </c>
      <c r="M637">
        <v>2016</v>
      </c>
      <c r="N637">
        <v>7</v>
      </c>
    </row>
    <row r="638" spans="1:14" x14ac:dyDescent="0.3">
      <c r="A638" s="1" t="s">
        <v>14</v>
      </c>
      <c r="B638" s="1" t="s">
        <v>149</v>
      </c>
      <c r="C638" s="1" t="s">
        <v>51</v>
      </c>
      <c r="D638" s="1" t="s">
        <v>22</v>
      </c>
      <c r="E638" s="1" t="s">
        <v>18</v>
      </c>
      <c r="F638" s="2">
        <v>41446</v>
      </c>
      <c r="G638">
        <v>6781</v>
      </c>
      <c r="H638">
        <v>47.45</v>
      </c>
      <c r="I638">
        <v>31.79</v>
      </c>
      <c r="J638">
        <v>321758.45</v>
      </c>
      <c r="K638">
        <v>215567.99</v>
      </c>
      <c r="L638">
        <v>106190.46</v>
      </c>
      <c r="M638">
        <v>2013</v>
      </c>
      <c r="N638">
        <v>6</v>
      </c>
    </row>
    <row r="639" spans="1:14" x14ac:dyDescent="0.3">
      <c r="A639" s="1" t="s">
        <v>28</v>
      </c>
      <c r="B639" s="1" t="s">
        <v>110</v>
      </c>
      <c r="C639" s="1" t="s">
        <v>30</v>
      </c>
      <c r="D639" s="1" t="s">
        <v>17</v>
      </c>
      <c r="E639" s="1" t="s">
        <v>31</v>
      </c>
      <c r="F639" s="2">
        <v>42840</v>
      </c>
      <c r="G639">
        <v>6798</v>
      </c>
      <c r="H639">
        <v>9.33</v>
      </c>
      <c r="I639">
        <v>6.92</v>
      </c>
      <c r="J639">
        <v>63425.34</v>
      </c>
      <c r="K639">
        <v>47042.16</v>
      </c>
      <c r="L639">
        <v>16383.18</v>
      </c>
      <c r="M639">
        <v>2017</v>
      </c>
      <c r="N639">
        <v>4</v>
      </c>
    </row>
    <row r="640" spans="1:14" x14ac:dyDescent="0.3">
      <c r="A640" s="1" t="s">
        <v>37</v>
      </c>
      <c r="B640" s="1" t="s">
        <v>180</v>
      </c>
      <c r="C640" s="1" t="s">
        <v>60</v>
      </c>
      <c r="D640" s="1" t="s">
        <v>17</v>
      </c>
      <c r="E640" s="1" t="s">
        <v>31</v>
      </c>
      <c r="F640" s="2">
        <v>40924</v>
      </c>
      <c r="G640">
        <v>6803</v>
      </c>
      <c r="H640">
        <v>421.89</v>
      </c>
      <c r="I640">
        <v>364.69</v>
      </c>
      <c r="J640">
        <v>2870117.67</v>
      </c>
      <c r="K640">
        <v>2480986.0699999998</v>
      </c>
      <c r="L640">
        <v>389131.6</v>
      </c>
      <c r="M640">
        <v>2012</v>
      </c>
      <c r="N640">
        <v>1</v>
      </c>
    </row>
    <row r="641" spans="1:14" x14ac:dyDescent="0.3">
      <c r="A641" s="1" t="s">
        <v>28</v>
      </c>
      <c r="B641" s="1" t="s">
        <v>142</v>
      </c>
      <c r="C641" s="1" t="s">
        <v>36</v>
      </c>
      <c r="D641" s="1" t="s">
        <v>22</v>
      </c>
      <c r="E641" s="1" t="s">
        <v>31</v>
      </c>
      <c r="F641" s="2">
        <v>41119</v>
      </c>
      <c r="G641">
        <v>6826</v>
      </c>
      <c r="H641">
        <v>109.28</v>
      </c>
      <c r="I641">
        <v>35.840000000000003</v>
      </c>
      <c r="J641">
        <v>745945.28</v>
      </c>
      <c r="K641">
        <v>244643.84</v>
      </c>
      <c r="L641">
        <v>501301.44</v>
      </c>
      <c r="M641">
        <v>2012</v>
      </c>
      <c r="N641">
        <v>7</v>
      </c>
    </row>
    <row r="642" spans="1:14" x14ac:dyDescent="0.3">
      <c r="A642" s="1" t="s">
        <v>28</v>
      </c>
      <c r="B642" s="1" t="s">
        <v>90</v>
      </c>
      <c r="C642" s="1" t="s">
        <v>60</v>
      </c>
      <c r="D642" s="1" t="s">
        <v>22</v>
      </c>
      <c r="E642" s="1" t="s">
        <v>47</v>
      </c>
      <c r="F642" s="2">
        <v>41104</v>
      </c>
      <c r="G642">
        <v>6844</v>
      </c>
      <c r="H642">
        <v>421.89</v>
      </c>
      <c r="I642">
        <v>364.69</v>
      </c>
      <c r="J642">
        <v>2887415.16</v>
      </c>
      <c r="K642">
        <v>2495938.36</v>
      </c>
      <c r="L642">
        <v>391476.8</v>
      </c>
      <c r="M642">
        <v>2012</v>
      </c>
      <c r="N642">
        <v>7</v>
      </c>
    </row>
    <row r="643" spans="1:14" x14ac:dyDescent="0.3">
      <c r="A643" s="1" t="s">
        <v>32</v>
      </c>
      <c r="B643" s="1" t="s">
        <v>69</v>
      </c>
      <c r="C643" s="1" t="s">
        <v>51</v>
      </c>
      <c r="D643" s="1" t="s">
        <v>17</v>
      </c>
      <c r="E643" s="1" t="s">
        <v>47</v>
      </c>
      <c r="F643" s="2">
        <v>41367</v>
      </c>
      <c r="G643">
        <v>6846</v>
      </c>
      <c r="H643">
        <v>47.45</v>
      </c>
      <c r="I643">
        <v>31.79</v>
      </c>
      <c r="J643">
        <v>324842.7</v>
      </c>
      <c r="K643">
        <v>217634.34</v>
      </c>
      <c r="L643">
        <v>107208.36</v>
      </c>
      <c r="M643">
        <v>2013</v>
      </c>
      <c r="N643">
        <v>4</v>
      </c>
    </row>
    <row r="644" spans="1:14" x14ac:dyDescent="0.3">
      <c r="A644" s="1" t="s">
        <v>37</v>
      </c>
      <c r="B644" s="1" t="s">
        <v>105</v>
      </c>
      <c r="C644" s="1" t="s">
        <v>27</v>
      </c>
      <c r="D644" s="1" t="s">
        <v>17</v>
      </c>
      <c r="E644" s="1" t="s">
        <v>47</v>
      </c>
      <c r="F644" s="2">
        <v>42093</v>
      </c>
      <c r="G644">
        <v>6847</v>
      </c>
      <c r="H644">
        <v>205.7</v>
      </c>
      <c r="I644">
        <v>117.11</v>
      </c>
      <c r="J644">
        <v>1408427.9</v>
      </c>
      <c r="K644">
        <v>801852.17</v>
      </c>
      <c r="L644">
        <v>606575.73</v>
      </c>
      <c r="M644">
        <v>2015</v>
      </c>
      <c r="N644">
        <v>3</v>
      </c>
    </row>
    <row r="645" spans="1:14" x14ac:dyDescent="0.3">
      <c r="A645" s="1" t="s">
        <v>37</v>
      </c>
      <c r="B645" s="1" t="s">
        <v>209</v>
      </c>
      <c r="C645" s="1" t="s">
        <v>57</v>
      </c>
      <c r="D645" s="1" t="s">
        <v>22</v>
      </c>
      <c r="E645" s="1" t="s">
        <v>24</v>
      </c>
      <c r="F645" s="2">
        <v>40229</v>
      </c>
      <c r="G645">
        <v>6848</v>
      </c>
      <c r="H645">
        <v>81.73</v>
      </c>
      <c r="I645">
        <v>56.67</v>
      </c>
      <c r="J645">
        <v>559687.04</v>
      </c>
      <c r="K645">
        <v>388076.16</v>
      </c>
      <c r="L645">
        <v>171610.88</v>
      </c>
      <c r="M645">
        <v>2010</v>
      </c>
      <c r="N645">
        <v>2</v>
      </c>
    </row>
    <row r="646" spans="1:14" x14ac:dyDescent="0.3">
      <c r="A646" s="1" t="s">
        <v>14</v>
      </c>
      <c r="B646" s="1" t="s">
        <v>210</v>
      </c>
      <c r="C646" s="1" t="s">
        <v>42</v>
      </c>
      <c r="D646" s="1" t="s">
        <v>22</v>
      </c>
      <c r="E646" s="1" t="s">
        <v>47</v>
      </c>
      <c r="F646" s="2">
        <v>40842</v>
      </c>
      <c r="G646">
        <v>6850</v>
      </c>
      <c r="H646">
        <v>152.58000000000001</v>
      </c>
      <c r="I646">
        <v>97.44</v>
      </c>
      <c r="J646">
        <v>1045173</v>
      </c>
      <c r="K646">
        <v>667464</v>
      </c>
      <c r="L646">
        <v>377709</v>
      </c>
      <c r="M646">
        <v>2011</v>
      </c>
      <c r="N646">
        <v>10</v>
      </c>
    </row>
    <row r="647" spans="1:14" x14ac:dyDescent="0.3">
      <c r="A647" s="1" t="s">
        <v>28</v>
      </c>
      <c r="B647" s="1" t="s">
        <v>183</v>
      </c>
      <c r="C647" s="1" t="s">
        <v>16</v>
      </c>
      <c r="D647" s="1" t="s">
        <v>22</v>
      </c>
      <c r="E647" s="1" t="s">
        <v>31</v>
      </c>
      <c r="F647" s="2">
        <v>41939</v>
      </c>
      <c r="G647">
        <v>6874</v>
      </c>
      <c r="H647">
        <v>437.2</v>
      </c>
      <c r="I647">
        <v>263.33</v>
      </c>
      <c r="J647">
        <v>3005312.8</v>
      </c>
      <c r="K647">
        <v>1810130.42</v>
      </c>
      <c r="L647">
        <v>1195182.3799999999</v>
      </c>
      <c r="M647">
        <v>2014</v>
      </c>
      <c r="N647">
        <v>10</v>
      </c>
    </row>
    <row r="648" spans="1:14" x14ac:dyDescent="0.3">
      <c r="A648" s="1" t="s">
        <v>32</v>
      </c>
      <c r="B648" s="1" t="s">
        <v>92</v>
      </c>
      <c r="C648" s="1" t="s">
        <v>44</v>
      </c>
      <c r="D648" s="1" t="s">
        <v>17</v>
      </c>
      <c r="E648" s="1" t="s">
        <v>24</v>
      </c>
      <c r="F648" s="2">
        <v>40285</v>
      </c>
      <c r="G648">
        <v>6878</v>
      </c>
      <c r="H648">
        <v>668.27</v>
      </c>
      <c r="I648">
        <v>502.54</v>
      </c>
      <c r="J648">
        <v>4596361.0599999996</v>
      </c>
      <c r="K648">
        <v>3456470.12</v>
      </c>
      <c r="L648">
        <v>1139890.94</v>
      </c>
      <c r="M648">
        <v>2010</v>
      </c>
      <c r="N648">
        <v>4</v>
      </c>
    </row>
    <row r="649" spans="1:14" x14ac:dyDescent="0.3">
      <c r="A649" s="1" t="s">
        <v>37</v>
      </c>
      <c r="B649" s="1" t="s">
        <v>63</v>
      </c>
      <c r="C649" s="1" t="s">
        <v>49</v>
      </c>
      <c r="D649" s="1" t="s">
        <v>22</v>
      </c>
      <c r="E649" s="1" t="s">
        <v>31</v>
      </c>
      <c r="F649" s="2">
        <v>42185</v>
      </c>
      <c r="G649">
        <v>6884</v>
      </c>
      <c r="H649">
        <v>651.21</v>
      </c>
      <c r="I649">
        <v>524.96</v>
      </c>
      <c r="J649">
        <v>4482929.6399999997</v>
      </c>
      <c r="K649">
        <v>3613824.64</v>
      </c>
      <c r="L649">
        <v>869105</v>
      </c>
      <c r="M649">
        <v>2015</v>
      </c>
      <c r="N649">
        <v>6</v>
      </c>
    </row>
    <row r="650" spans="1:14" x14ac:dyDescent="0.3">
      <c r="A650" s="1" t="s">
        <v>32</v>
      </c>
      <c r="B650" s="1" t="s">
        <v>128</v>
      </c>
      <c r="C650" s="1" t="s">
        <v>49</v>
      </c>
      <c r="D650" s="1" t="s">
        <v>17</v>
      </c>
      <c r="E650" s="1" t="s">
        <v>18</v>
      </c>
      <c r="F650" s="2">
        <v>40786</v>
      </c>
      <c r="G650">
        <v>6892</v>
      </c>
      <c r="H650">
        <v>651.21</v>
      </c>
      <c r="I650">
        <v>524.96</v>
      </c>
      <c r="J650">
        <v>4488139.32</v>
      </c>
      <c r="K650">
        <v>3618024.32</v>
      </c>
      <c r="L650">
        <v>870115</v>
      </c>
      <c r="M650">
        <v>2011</v>
      </c>
      <c r="N650">
        <v>8</v>
      </c>
    </row>
    <row r="651" spans="1:14" x14ac:dyDescent="0.3">
      <c r="A651" s="1" t="s">
        <v>28</v>
      </c>
      <c r="B651" s="1" t="s">
        <v>45</v>
      </c>
      <c r="C651" s="1" t="s">
        <v>30</v>
      </c>
      <c r="D651" s="1" t="s">
        <v>22</v>
      </c>
      <c r="E651" s="1" t="s">
        <v>24</v>
      </c>
      <c r="F651" s="2">
        <v>42397</v>
      </c>
      <c r="G651">
        <v>6897</v>
      </c>
      <c r="H651">
        <v>9.33</v>
      </c>
      <c r="I651">
        <v>6.92</v>
      </c>
      <c r="J651">
        <v>64349.01</v>
      </c>
      <c r="K651">
        <v>47727.24</v>
      </c>
      <c r="L651">
        <v>16621.77</v>
      </c>
      <c r="M651">
        <v>2016</v>
      </c>
      <c r="N651">
        <v>1</v>
      </c>
    </row>
    <row r="652" spans="1:14" x14ac:dyDescent="0.3">
      <c r="A652" s="1" t="s">
        <v>14</v>
      </c>
      <c r="B652" s="1" t="s">
        <v>145</v>
      </c>
      <c r="C652" s="1" t="s">
        <v>51</v>
      </c>
      <c r="D652" s="1" t="s">
        <v>22</v>
      </c>
      <c r="E652" s="1" t="s">
        <v>47</v>
      </c>
      <c r="F652" s="2">
        <v>42179</v>
      </c>
      <c r="G652">
        <v>6899</v>
      </c>
      <c r="H652">
        <v>47.45</v>
      </c>
      <c r="I652">
        <v>31.79</v>
      </c>
      <c r="J652">
        <v>327357.55</v>
      </c>
      <c r="K652">
        <v>219319.21</v>
      </c>
      <c r="L652">
        <v>108038.34</v>
      </c>
      <c r="M652">
        <v>2015</v>
      </c>
      <c r="N652">
        <v>6</v>
      </c>
    </row>
    <row r="653" spans="1:14" x14ac:dyDescent="0.3">
      <c r="A653" s="1" t="s">
        <v>39</v>
      </c>
      <c r="B653" s="1" t="s">
        <v>206</v>
      </c>
      <c r="C653" s="1" t="s">
        <v>21</v>
      </c>
      <c r="D653" s="1" t="s">
        <v>22</v>
      </c>
      <c r="E653" s="1" t="s">
        <v>18</v>
      </c>
      <c r="F653" s="2">
        <v>41778</v>
      </c>
      <c r="G653">
        <v>6915</v>
      </c>
      <c r="H653">
        <v>154.06</v>
      </c>
      <c r="I653">
        <v>90.93</v>
      </c>
      <c r="J653">
        <v>1065324.8999999999</v>
      </c>
      <c r="K653">
        <v>628780.94999999995</v>
      </c>
      <c r="L653">
        <v>436543.95</v>
      </c>
      <c r="M653">
        <v>2014</v>
      </c>
      <c r="N653">
        <v>5</v>
      </c>
    </row>
    <row r="654" spans="1:14" x14ac:dyDescent="0.3">
      <c r="A654" s="1" t="s">
        <v>32</v>
      </c>
      <c r="B654" s="1" t="s">
        <v>141</v>
      </c>
      <c r="C654" s="1" t="s">
        <v>21</v>
      </c>
      <c r="D654" s="1" t="s">
        <v>17</v>
      </c>
      <c r="E654" s="1" t="s">
        <v>18</v>
      </c>
      <c r="F654" s="2">
        <v>40457</v>
      </c>
      <c r="G654">
        <v>6923</v>
      </c>
      <c r="H654">
        <v>154.06</v>
      </c>
      <c r="I654">
        <v>90.93</v>
      </c>
      <c r="J654">
        <v>1066557.3799999999</v>
      </c>
      <c r="K654">
        <v>629508.39</v>
      </c>
      <c r="L654">
        <v>437048.99</v>
      </c>
      <c r="M654">
        <v>2010</v>
      </c>
      <c r="N654">
        <v>10</v>
      </c>
    </row>
    <row r="655" spans="1:14" x14ac:dyDescent="0.3">
      <c r="A655" s="1" t="s">
        <v>14</v>
      </c>
      <c r="B655" s="1" t="s">
        <v>96</v>
      </c>
      <c r="C655" s="1" t="s">
        <v>57</v>
      </c>
      <c r="D655" s="1" t="s">
        <v>17</v>
      </c>
      <c r="E655" s="1" t="s">
        <v>47</v>
      </c>
      <c r="F655" s="2">
        <v>41035</v>
      </c>
      <c r="G655">
        <v>6925</v>
      </c>
      <c r="H655">
        <v>81.73</v>
      </c>
      <c r="I655">
        <v>56.67</v>
      </c>
      <c r="J655">
        <v>565980.25</v>
      </c>
      <c r="K655">
        <v>392439.75</v>
      </c>
      <c r="L655">
        <v>173540.5</v>
      </c>
      <c r="M655">
        <v>2012</v>
      </c>
      <c r="N655">
        <v>5</v>
      </c>
    </row>
    <row r="656" spans="1:14" x14ac:dyDescent="0.3">
      <c r="A656" s="1" t="s">
        <v>28</v>
      </c>
      <c r="B656" s="1" t="s">
        <v>117</v>
      </c>
      <c r="C656" s="1" t="s">
        <v>27</v>
      </c>
      <c r="D656" s="1" t="s">
        <v>17</v>
      </c>
      <c r="E656" s="1" t="s">
        <v>18</v>
      </c>
      <c r="F656" s="2">
        <v>41850</v>
      </c>
      <c r="G656">
        <v>6936</v>
      </c>
      <c r="H656">
        <v>205.7</v>
      </c>
      <c r="I656">
        <v>117.11</v>
      </c>
      <c r="J656">
        <v>1426735.2</v>
      </c>
      <c r="K656">
        <v>812274.96</v>
      </c>
      <c r="L656">
        <v>614460.24</v>
      </c>
      <c r="M656">
        <v>2014</v>
      </c>
      <c r="N656">
        <v>7</v>
      </c>
    </row>
    <row r="657" spans="1:14" x14ac:dyDescent="0.3">
      <c r="A657" s="1" t="s">
        <v>25</v>
      </c>
      <c r="B657" s="1" t="s">
        <v>181</v>
      </c>
      <c r="C657" s="1" t="s">
        <v>21</v>
      </c>
      <c r="D657" s="1" t="s">
        <v>22</v>
      </c>
      <c r="E657" s="1" t="s">
        <v>47</v>
      </c>
      <c r="F657" s="2">
        <v>40376</v>
      </c>
      <c r="G657">
        <v>6975</v>
      </c>
      <c r="H657">
        <v>154.06</v>
      </c>
      <c r="I657">
        <v>90.93</v>
      </c>
      <c r="J657">
        <v>1074568.5</v>
      </c>
      <c r="K657">
        <v>634236.75</v>
      </c>
      <c r="L657">
        <v>440331.75</v>
      </c>
      <c r="M657">
        <v>2010</v>
      </c>
      <c r="N657">
        <v>7</v>
      </c>
    </row>
    <row r="658" spans="1:14" x14ac:dyDescent="0.3">
      <c r="A658" s="1" t="s">
        <v>32</v>
      </c>
      <c r="B658" s="1" t="s">
        <v>160</v>
      </c>
      <c r="C658" s="1" t="s">
        <v>23</v>
      </c>
      <c r="D658" s="1" t="s">
        <v>22</v>
      </c>
      <c r="E658" s="1" t="s">
        <v>47</v>
      </c>
      <c r="F658" s="2">
        <v>40561</v>
      </c>
      <c r="G658">
        <v>6982</v>
      </c>
      <c r="H658">
        <v>255.28</v>
      </c>
      <c r="I658">
        <v>159.41999999999999</v>
      </c>
      <c r="J658">
        <v>1782364.96</v>
      </c>
      <c r="K658">
        <v>1113070.44</v>
      </c>
      <c r="L658">
        <v>669294.52</v>
      </c>
      <c r="M658">
        <v>2011</v>
      </c>
      <c r="N658">
        <v>1</v>
      </c>
    </row>
    <row r="659" spans="1:14" x14ac:dyDescent="0.3">
      <c r="A659" s="1" t="s">
        <v>37</v>
      </c>
      <c r="B659" s="1" t="s">
        <v>105</v>
      </c>
      <c r="C659" s="1" t="s">
        <v>49</v>
      </c>
      <c r="D659" s="1" t="s">
        <v>17</v>
      </c>
      <c r="E659" s="1" t="s">
        <v>31</v>
      </c>
      <c r="F659" s="2">
        <v>42918</v>
      </c>
      <c r="G659">
        <v>7002</v>
      </c>
      <c r="H659">
        <v>651.21</v>
      </c>
      <c r="I659">
        <v>524.96</v>
      </c>
      <c r="J659">
        <v>4559772.42</v>
      </c>
      <c r="K659">
        <v>3675769.92</v>
      </c>
      <c r="L659">
        <v>884002.5</v>
      </c>
      <c r="M659">
        <v>2017</v>
      </c>
      <c r="N659">
        <v>7</v>
      </c>
    </row>
    <row r="660" spans="1:14" x14ac:dyDescent="0.3">
      <c r="A660" s="1" t="s">
        <v>32</v>
      </c>
      <c r="B660" s="1" t="s">
        <v>133</v>
      </c>
      <c r="C660" s="1" t="s">
        <v>23</v>
      </c>
      <c r="D660" s="1" t="s">
        <v>22</v>
      </c>
      <c r="E660" s="1" t="s">
        <v>31</v>
      </c>
      <c r="F660" s="2">
        <v>41500</v>
      </c>
      <c r="G660">
        <v>7008</v>
      </c>
      <c r="H660">
        <v>255.28</v>
      </c>
      <c r="I660">
        <v>159.41999999999999</v>
      </c>
      <c r="J660">
        <v>1789002.24</v>
      </c>
      <c r="K660">
        <v>1117215.3600000001</v>
      </c>
      <c r="L660">
        <v>671786.88</v>
      </c>
      <c r="M660">
        <v>2013</v>
      </c>
      <c r="N660">
        <v>8</v>
      </c>
    </row>
    <row r="661" spans="1:14" x14ac:dyDescent="0.3">
      <c r="A661" s="1" t="s">
        <v>32</v>
      </c>
      <c r="B661" s="1" t="s">
        <v>212</v>
      </c>
      <c r="C661" s="1" t="s">
        <v>16</v>
      </c>
      <c r="D661" s="1" t="s">
        <v>22</v>
      </c>
      <c r="E661" s="1" t="s">
        <v>18</v>
      </c>
      <c r="F661" s="2">
        <v>42709</v>
      </c>
      <c r="G661">
        <v>7017</v>
      </c>
      <c r="H661">
        <v>437.2</v>
      </c>
      <c r="I661">
        <v>263.33</v>
      </c>
      <c r="J661">
        <v>3067832.4</v>
      </c>
      <c r="K661">
        <v>1847786.61</v>
      </c>
      <c r="L661">
        <v>1220045.79</v>
      </c>
      <c r="M661">
        <v>2016</v>
      </c>
      <c r="N661">
        <v>12</v>
      </c>
    </row>
    <row r="662" spans="1:14" x14ac:dyDescent="0.3">
      <c r="A662" s="1" t="s">
        <v>28</v>
      </c>
      <c r="B662" s="1" t="s">
        <v>117</v>
      </c>
      <c r="C662" s="1" t="s">
        <v>21</v>
      </c>
      <c r="D662" s="1" t="s">
        <v>22</v>
      </c>
      <c r="E662" s="1" t="s">
        <v>47</v>
      </c>
      <c r="F662" s="2">
        <v>41082</v>
      </c>
      <c r="G662">
        <v>7025</v>
      </c>
      <c r="H662">
        <v>154.06</v>
      </c>
      <c r="I662">
        <v>90.93</v>
      </c>
      <c r="J662">
        <v>1082271.5</v>
      </c>
      <c r="K662">
        <v>638783.25</v>
      </c>
      <c r="L662">
        <v>443488.25</v>
      </c>
      <c r="M662">
        <v>2012</v>
      </c>
      <c r="N662">
        <v>6</v>
      </c>
    </row>
    <row r="663" spans="1:14" x14ac:dyDescent="0.3">
      <c r="A663" s="1" t="s">
        <v>14</v>
      </c>
      <c r="B663" s="1" t="s">
        <v>56</v>
      </c>
      <c r="C663" s="1" t="s">
        <v>21</v>
      </c>
      <c r="D663" s="1" t="s">
        <v>22</v>
      </c>
      <c r="E663" s="1" t="s">
        <v>24</v>
      </c>
      <c r="F663" s="2">
        <v>42791</v>
      </c>
      <c r="G663">
        <v>7036</v>
      </c>
      <c r="H663">
        <v>154.06</v>
      </c>
      <c r="I663">
        <v>90.93</v>
      </c>
      <c r="J663">
        <v>1083966.1599999999</v>
      </c>
      <c r="K663">
        <v>639783.48</v>
      </c>
      <c r="L663">
        <v>444182.68</v>
      </c>
      <c r="M663">
        <v>2017</v>
      </c>
      <c r="N663">
        <v>2</v>
      </c>
    </row>
    <row r="664" spans="1:14" x14ac:dyDescent="0.3">
      <c r="A664" s="1" t="s">
        <v>32</v>
      </c>
      <c r="B664" s="1" t="s">
        <v>128</v>
      </c>
      <c r="C664" s="1" t="s">
        <v>23</v>
      </c>
      <c r="D664" s="1" t="s">
        <v>22</v>
      </c>
      <c r="E664" s="1" t="s">
        <v>47</v>
      </c>
      <c r="F664" s="2">
        <v>40900</v>
      </c>
      <c r="G664">
        <v>7040</v>
      </c>
      <c r="H664">
        <v>255.28</v>
      </c>
      <c r="I664">
        <v>159.41999999999999</v>
      </c>
      <c r="J664">
        <v>1797171.2</v>
      </c>
      <c r="K664">
        <v>1122316.8</v>
      </c>
      <c r="L664">
        <v>674854.40000000002</v>
      </c>
      <c r="M664">
        <v>2011</v>
      </c>
      <c r="N664">
        <v>12</v>
      </c>
    </row>
    <row r="665" spans="1:14" x14ac:dyDescent="0.3">
      <c r="A665" s="1" t="s">
        <v>37</v>
      </c>
      <c r="B665" s="1" t="s">
        <v>186</v>
      </c>
      <c r="C665" s="1" t="s">
        <v>16</v>
      </c>
      <c r="D665" s="1" t="s">
        <v>17</v>
      </c>
      <c r="E665" s="1" t="s">
        <v>24</v>
      </c>
      <c r="F665" s="2">
        <v>42827</v>
      </c>
      <c r="G665">
        <v>7047</v>
      </c>
      <c r="H665">
        <v>437.2</v>
      </c>
      <c r="I665">
        <v>263.33</v>
      </c>
      <c r="J665">
        <v>3080948.4</v>
      </c>
      <c r="K665">
        <v>1855686.51</v>
      </c>
      <c r="L665">
        <v>1225261.8899999999</v>
      </c>
      <c r="M665">
        <v>2017</v>
      </c>
      <c r="N665">
        <v>4</v>
      </c>
    </row>
    <row r="666" spans="1:14" x14ac:dyDescent="0.3">
      <c r="A666" s="1" t="s">
        <v>14</v>
      </c>
      <c r="B666" s="1" t="s">
        <v>96</v>
      </c>
      <c r="C666" s="1" t="s">
        <v>27</v>
      </c>
      <c r="D666" s="1" t="s">
        <v>17</v>
      </c>
      <c r="E666" s="1" t="s">
        <v>24</v>
      </c>
      <c r="F666" s="2">
        <v>41856</v>
      </c>
      <c r="G666">
        <v>7055</v>
      </c>
      <c r="H666">
        <v>205.7</v>
      </c>
      <c r="I666">
        <v>117.11</v>
      </c>
      <c r="J666">
        <v>1451213.5</v>
      </c>
      <c r="K666">
        <v>826211.05</v>
      </c>
      <c r="L666">
        <v>625002.44999999995</v>
      </c>
      <c r="M666">
        <v>2014</v>
      </c>
      <c r="N666">
        <v>8</v>
      </c>
    </row>
    <row r="667" spans="1:14" x14ac:dyDescent="0.3">
      <c r="A667" s="1" t="s">
        <v>25</v>
      </c>
      <c r="B667" s="1" t="s">
        <v>184</v>
      </c>
      <c r="C667" s="1" t="s">
        <v>44</v>
      </c>
      <c r="D667" s="1" t="s">
        <v>22</v>
      </c>
      <c r="E667" s="1" t="s">
        <v>18</v>
      </c>
      <c r="F667" s="2">
        <v>42199</v>
      </c>
      <c r="G667">
        <v>7063</v>
      </c>
      <c r="H667">
        <v>668.27</v>
      </c>
      <c r="I667">
        <v>502.54</v>
      </c>
      <c r="J667">
        <v>4719991.01</v>
      </c>
      <c r="K667">
        <v>3549440.02</v>
      </c>
      <c r="L667">
        <v>1170550.99</v>
      </c>
      <c r="M667">
        <v>2015</v>
      </c>
      <c r="N667">
        <v>7</v>
      </c>
    </row>
    <row r="668" spans="1:14" x14ac:dyDescent="0.3">
      <c r="A668" s="1" t="s">
        <v>37</v>
      </c>
      <c r="B668" s="1" t="s">
        <v>186</v>
      </c>
      <c r="C668" s="1" t="s">
        <v>21</v>
      </c>
      <c r="D668" s="1" t="s">
        <v>17</v>
      </c>
      <c r="E668" s="1" t="s">
        <v>47</v>
      </c>
      <c r="F668" s="2">
        <v>42357</v>
      </c>
      <c r="G668">
        <v>7071</v>
      </c>
      <c r="H668">
        <v>154.06</v>
      </c>
      <c r="I668">
        <v>90.93</v>
      </c>
      <c r="J668">
        <v>1089358.26</v>
      </c>
      <c r="K668">
        <v>642966.03</v>
      </c>
      <c r="L668">
        <v>446392.23</v>
      </c>
      <c r="M668">
        <v>2015</v>
      </c>
      <c r="N668">
        <v>12</v>
      </c>
    </row>
    <row r="669" spans="1:14" x14ac:dyDescent="0.3">
      <c r="A669" s="1" t="s">
        <v>14</v>
      </c>
      <c r="B669" s="1" t="s">
        <v>185</v>
      </c>
      <c r="C669" s="1" t="s">
        <v>27</v>
      </c>
      <c r="D669" s="1" t="s">
        <v>17</v>
      </c>
      <c r="E669" s="1" t="s">
        <v>31</v>
      </c>
      <c r="F669" s="2">
        <v>41237</v>
      </c>
      <c r="G669">
        <v>7073</v>
      </c>
      <c r="H669">
        <v>205.7</v>
      </c>
      <c r="I669">
        <v>117.11</v>
      </c>
      <c r="J669">
        <v>1454916.1</v>
      </c>
      <c r="K669">
        <v>828319.03</v>
      </c>
      <c r="L669">
        <v>626597.06999999995</v>
      </c>
      <c r="M669">
        <v>2012</v>
      </c>
      <c r="N669">
        <v>11</v>
      </c>
    </row>
    <row r="670" spans="1:14" x14ac:dyDescent="0.3">
      <c r="A670" s="1" t="s">
        <v>14</v>
      </c>
      <c r="B670" s="1" t="s">
        <v>111</v>
      </c>
      <c r="C670" s="1" t="s">
        <v>27</v>
      </c>
      <c r="D670" s="1" t="s">
        <v>22</v>
      </c>
      <c r="E670" s="1" t="s">
        <v>18</v>
      </c>
      <c r="F670" s="2">
        <v>42656</v>
      </c>
      <c r="G670">
        <v>7081</v>
      </c>
      <c r="H670">
        <v>205.7</v>
      </c>
      <c r="I670">
        <v>117.11</v>
      </c>
      <c r="J670">
        <v>1456561.7</v>
      </c>
      <c r="K670">
        <v>829255.91</v>
      </c>
      <c r="L670">
        <v>627305.79</v>
      </c>
      <c r="M670">
        <v>2016</v>
      </c>
      <c r="N670">
        <v>10</v>
      </c>
    </row>
    <row r="671" spans="1:14" x14ac:dyDescent="0.3">
      <c r="A671" s="1" t="s">
        <v>39</v>
      </c>
      <c r="B671" s="1" t="s">
        <v>76</v>
      </c>
      <c r="C671" s="1" t="s">
        <v>16</v>
      </c>
      <c r="D671" s="1" t="s">
        <v>22</v>
      </c>
      <c r="E671" s="1" t="s">
        <v>31</v>
      </c>
      <c r="F671" s="2">
        <v>41125</v>
      </c>
      <c r="G671">
        <v>7086</v>
      </c>
      <c r="H671">
        <v>437.2</v>
      </c>
      <c r="I671">
        <v>263.33</v>
      </c>
      <c r="J671">
        <v>3097999.2</v>
      </c>
      <c r="K671">
        <v>1865956.38</v>
      </c>
      <c r="L671">
        <v>1232042.82</v>
      </c>
      <c r="M671">
        <v>2012</v>
      </c>
      <c r="N671">
        <v>8</v>
      </c>
    </row>
    <row r="672" spans="1:14" x14ac:dyDescent="0.3">
      <c r="A672" s="1" t="s">
        <v>32</v>
      </c>
      <c r="B672" s="1" t="s">
        <v>69</v>
      </c>
      <c r="C672" s="1" t="s">
        <v>23</v>
      </c>
      <c r="D672" s="1" t="s">
        <v>17</v>
      </c>
      <c r="E672" s="1" t="s">
        <v>31</v>
      </c>
      <c r="F672" s="2">
        <v>40477</v>
      </c>
      <c r="G672">
        <v>7088</v>
      </c>
      <c r="H672">
        <v>255.28</v>
      </c>
      <c r="I672">
        <v>159.41999999999999</v>
      </c>
      <c r="J672">
        <v>1809424.64</v>
      </c>
      <c r="K672">
        <v>1129968.96</v>
      </c>
      <c r="L672">
        <v>679455.68</v>
      </c>
      <c r="M672">
        <v>2010</v>
      </c>
      <c r="N672">
        <v>10</v>
      </c>
    </row>
    <row r="673" spans="1:14" x14ac:dyDescent="0.3">
      <c r="A673" s="1" t="s">
        <v>32</v>
      </c>
      <c r="B673" s="1" t="s">
        <v>78</v>
      </c>
      <c r="C673" s="1" t="s">
        <v>57</v>
      </c>
      <c r="D673" s="1" t="s">
        <v>17</v>
      </c>
      <c r="E673" s="1" t="s">
        <v>18</v>
      </c>
      <c r="F673" s="2">
        <v>40697</v>
      </c>
      <c r="G673">
        <v>7092</v>
      </c>
      <c r="H673">
        <v>81.73</v>
      </c>
      <c r="I673">
        <v>56.67</v>
      </c>
      <c r="J673">
        <v>579629.16</v>
      </c>
      <c r="K673">
        <v>401903.64</v>
      </c>
      <c r="L673">
        <v>177725.52</v>
      </c>
      <c r="M673">
        <v>2011</v>
      </c>
      <c r="N673">
        <v>6</v>
      </c>
    </row>
    <row r="674" spans="1:14" x14ac:dyDescent="0.3">
      <c r="A674" s="1" t="s">
        <v>28</v>
      </c>
      <c r="B674" s="1" t="s">
        <v>45</v>
      </c>
      <c r="C674" s="1" t="s">
        <v>27</v>
      </c>
      <c r="D674" s="1" t="s">
        <v>22</v>
      </c>
      <c r="E674" s="1" t="s">
        <v>18</v>
      </c>
      <c r="F674" s="2">
        <v>41503</v>
      </c>
      <c r="G674">
        <v>7103</v>
      </c>
      <c r="H674">
        <v>205.7</v>
      </c>
      <c r="I674">
        <v>117.11</v>
      </c>
      <c r="J674">
        <v>1461087.1</v>
      </c>
      <c r="K674">
        <v>831832.33</v>
      </c>
      <c r="L674">
        <v>629254.77</v>
      </c>
      <c r="M674">
        <v>2013</v>
      </c>
      <c r="N674">
        <v>8</v>
      </c>
    </row>
    <row r="675" spans="1:14" x14ac:dyDescent="0.3">
      <c r="A675" s="1" t="s">
        <v>14</v>
      </c>
      <c r="B675" s="1" t="s">
        <v>210</v>
      </c>
      <c r="C675" s="1" t="s">
        <v>60</v>
      </c>
      <c r="D675" s="1" t="s">
        <v>22</v>
      </c>
      <c r="E675" s="1" t="s">
        <v>24</v>
      </c>
      <c r="F675" s="2">
        <v>40191</v>
      </c>
      <c r="G675">
        <v>7110</v>
      </c>
      <c r="H675">
        <v>421.89</v>
      </c>
      <c r="I675">
        <v>364.69</v>
      </c>
      <c r="J675">
        <v>2999637.9</v>
      </c>
      <c r="K675">
        <v>2592945.9</v>
      </c>
      <c r="L675">
        <v>406692</v>
      </c>
      <c r="M675">
        <v>2010</v>
      </c>
      <c r="N675">
        <v>1</v>
      </c>
    </row>
    <row r="676" spans="1:14" x14ac:dyDescent="0.3">
      <c r="A676" s="1" t="s">
        <v>14</v>
      </c>
      <c r="B676" s="1" t="s">
        <v>99</v>
      </c>
      <c r="C676" s="1" t="s">
        <v>57</v>
      </c>
      <c r="D676" s="1" t="s">
        <v>17</v>
      </c>
      <c r="E676" s="1" t="s">
        <v>31</v>
      </c>
      <c r="F676" s="2">
        <v>42310</v>
      </c>
      <c r="G676">
        <v>7114</v>
      </c>
      <c r="H676">
        <v>81.73</v>
      </c>
      <c r="I676">
        <v>56.67</v>
      </c>
      <c r="J676">
        <v>581427.22</v>
      </c>
      <c r="K676">
        <v>403150.38</v>
      </c>
      <c r="L676">
        <v>178276.84</v>
      </c>
      <c r="M676">
        <v>2015</v>
      </c>
      <c r="N676">
        <v>11</v>
      </c>
    </row>
    <row r="677" spans="1:14" x14ac:dyDescent="0.3">
      <c r="A677" s="1" t="s">
        <v>14</v>
      </c>
      <c r="B677" s="1" t="s">
        <v>197</v>
      </c>
      <c r="C677" s="1" t="s">
        <v>51</v>
      </c>
      <c r="D677" s="1" t="s">
        <v>22</v>
      </c>
      <c r="E677" s="1" t="s">
        <v>47</v>
      </c>
      <c r="F677" s="2">
        <v>41890</v>
      </c>
      <c r="G677">
        <v>7117</v>
      </c>
      <c r="H677">
        <v>47.45</v>
      </c>
      <c r="I677">
        <v>31.79</v>
      </c>
      <c r="J677">
        <v>337701.65</v>
      </c>
      <c r="K677">
        <v>226249.43</v>
      </c>
      <c r="L677">
        <v>111452.22</v>
      </c>
      <c r="M677">
        <v>2014</v>
      </c>
      <c r="N677">
        <v>9</v>
      </c>
    </row>
    <row r="678" spans="1:14" x14ac:dyDescent="0.3">
      <c r="A678" s="1" t="s">
        <v>39</v>
      </c>
      <c r="B678" s="1" t="s">
        <v>109</v>
      </c>
      <c r="C678" s="1" t="s">
        <v>30</v>
      </c>
      <c r="D678" s="1" t="s">
        <v>17</v>
      </c>
      <c r="E678" s="1" t="s">
        <v>47</v>
      </c>
      <c r="F678" s="2">
        <v>40683</v>
      </c>
      <c r="G678">
        <v>7124</v>
      </c>
      <c r="H678">
        <v>9.33</v>
      </c>
      <c r="I678">
        <v>6.92</v>
      </c>
      <c r="J678">
        <v>66466.92</v>
      </c>
      <c r="K678">
        <v>49298.080000000002</v>
      </c>
      <c r="L678">
        <v>17168.84</v>
      </c>
      <c r="M678">
        <v>2011</v>
      </c>
      <c r="N678">
        <v>5</v>
      </c>
    </row>
    <row r="679" spans="1:14" x14ac:dyDescent="0.3">
      <c r="A679" s="1" t="s">
        <v>32</v>
      </c>
      <c r="B679" s="1" t="s">
        <v>126</v>
      </c>
      <c r="C679" s="1" t="s">
        <v>49</v>
      </c>
      <c r="D679" s="1" t="s">
        <v>17</v>
      </c>
      <c r="E679" s="1" t="s">
        <v>18</v>
      </c>
      <c r="F679" s="2">
        <v>40966</v>
      </c>
      <c r="G679">
        <v>7144</v>
      </c>
      <c r="H679">
        <v>651.21</v>
      </c>
      <c r="I679">
        <v>524.96</v>
      </c>
      <c r="J679">
        <v>4652244.24</v>
      </c>
      <c r="K679">
        <v>3750314.24</v>
      </c>
      <c r="L679">
        <v>901930</v>
      </c>
      <c r="M679">
        <v>2012</v>
      </c>
      <c r="N679">
        <v>2</v>
      </c>
    </row>
    <row r="680" spans="1:14" x14ac:dyDescent="0.3">
      <c r="A680" s="1" t="s">
        <v>28</v>
      </c>
      <c r="B680" s="1" t="s">
        <v>65</v>
      </c>
      <c r="C680" s="1" t="s">
        <v>27</v>
      </c>
      <c r="D680" s="1" t="s">
        <v>17</v>
      </c>
      <c r="E680" s="1" t="s">
        <v>18</v>
      </c>
      <c r="F680" s="2">
        <v>41159</v>
      </c>
      <c r="G680">
        <v>7151</v>
      </c>
      <c r="H680">
        <v>205.7</v>
      </c>
      <c r="I680">
        <v>117.11</v>
      </c>
      <c r="J680">
        <v>1470960.7</v>
      </c>
      <c r="K680">
        <v>837453.61</v>
      </c>
      <c r="L680">
        <v>633507.09</v>
      </c>
      <c r="M680">
        <v>2012</v>
      </c>
      <c r="N680">
        <v>9</v>
      </c>
    </row>
    <row r="681" spans="1:14" x14ac:dyDescent="0.3">
      <c r="A681" s="1" t="s">
        <v>28</v>
      </c>
      <c r="B681" s="1" t="s">
        <v>64</v>
      </c>
      <c r="C681" s="1" t="s">
        <v>60</v>
      </c>
      <c r="D681" s="1" t="s">
        <v>17</v>
      </c>
      <c r="E681" s="1" t="s">
        <v>18</v>
      </c>
      <c r="F681" s="2">
        <v>41764</v>
      </c>
      <c r="G681">
        <v>7159</v>
      </c>
      <c r="H681">
        <v>421.89</v>
      </c>
      <c r="I681">
        <v>364.69</v>
      </c>
      <c r="J681">
        <v>3020310.51</v>
      </c>
      <c r="K681">
        <v>2610815.71</v>
      </c>
      <c r="L681">
        <v>409494.8</v>
      </c>
      <c r="M681">
        <v>2014</v>
      </c>
      <c r="N681">
        <v>5</v>
      </c>
    </row>
    <row r="682" spans="1:14" x14ac:dyDescent="0.3">
      <c r="A682" s="1" t="s">
        <v>37</v>
      </c>
      <c r="B682" s="1" t="s">
        <v>38</v>
      </c>
      <c r="C682" s="1" t="s">
        <v>51</v>
      </c>
      <c r="D682" s="1" t="s">
        <v>17</v>
      </c>
      <c r="E682" s="1" t="s">
        <v>47</v>
      </c>
      <c r="F682" s="2">
        <v>40425</v>
      </c>
      <c r="G682">
        <v>7163</v>
      </c>
      <c r="H682">
        <v>47.45</v>
      </c>
      <c r="I682">
        <v>31.79</v>
      </c>
      <c r="J682">
        <v>339884.35</v>
      </c>
      <c r="K682">
        <v>227711.77</v>
      </c>
      <c r="L682">
        <v>112172.58</v>
      </c>
      <c r="M682">
        <v>2010</v>
      </c>
      <c r="N682">
        <v>9</v>
      </c>
    </row>
    <row r="683" spans="1:14" x14ac:dyDescent="0.3">
      <c r="A683" s="1" t="s">
        <v>28</v>
      </c>
      <c r="B683" s="1" t="s">
        <v>170</v>
      </c>
      <c r="C683" s="1" t="s">
        <v>57</v>
      </c>
      <c r="D683" s="1" t="s">
        <v>17</v>
      </c>
      <c r="E683" s="1" t="s">
        <v>24</v>
      </c>
      <c r="F683" s="2">
        <v>42372</v>
      </c>
      <c r="G683">
        <v>7196</v>
      </c>
      <c r="H683">
        <v>81.73</v>
      </c>
      <c r="I683">
        <v>56.67</v>
      </c>
      <c r="J683">
        <v>588129.07999999996</v>
      </c>
      <c r="K683">
        <v>407797.32</v>
      </c>
      <c r="L683">
        <v>180331.76</v>
      </c>
      <c r="M683">
        <v>2016</v>
      </c>
      <c r="N683">
        <v>1</v>
      </c>
    </row>
    <row r="684" spans="1:14" x14ac:dyDescent="0.3">
      <c r="A684" s="1" t="s">
        <v>28</v>
      </c>
      <c r="B684" s="1" t="s">
        <v>91</v>
      </c>
      <c r="C684" s="1" t="s">
        <v>23</v>
      </c>
      <c r="D684" s="1" t="s">
        <v>22</v>
      </c>
      <c r="E684" s="1" t="s">
        <v>31</v>
      </c>
      <c r="F684" s="2">
        <v>42802</v>
      </c>
      <c r="G684">
        <v>7200</v>
      </c>
      <c r="H684">
        <v>255.28</v>
      </c>
      <c r="I684">
        <v>159.41999999999999</v>
      </c>
      <c r="J684">
        <v>1838016</v>
      </c>
      <c r="K684">
        <v>1147824</v>
      </c>
      <c r="L684">
        <v>690192</v>
      </c>
      <c r="M684">
        <v>2017</v>
      </c>
      <c r="N684">
        <v>3</v>
      </c>
    </row>
    <row r="685" spans="1:14" x14ac:dyDescent="0.3">
      <c r="A685" s="1" t="s">
        <v>39</v>
      </c>
      <c r="B685" s="1" t="s">
        <v>194</v>
      </c>
      <c r="C685" s="1" t="s">
        <v>44</v>
      </c>
      <c r="D685" s="1" t="s">
        <v>17</v>
      </c>
      <c r="E685" s="1" t="s">
        <v>47</v>
      </c>
      <c r="F685" s="2">
        <v>42802</v>
      </c>
      <c r="G685">
        <v>7205</v>
      </c>
      <c r="H685">
        <v>668.27</v>
      </c>
      <c r="I685">
        <v>502.54</v>
      </c>
      <c r="J685">
        <v>4814885.3499999996</v>
      </c>
      <c r="K685">
        <v>3620800.7</v>
      </c>
      <c r="L685">
        <v>1194084.6499999999</v>
      </c>
      <c r="M685">
        <v>2017</v>
      </c>
      <c r="N685">
        <v>3</v>
      </c>
    </row>
    <row r="686" spans="1:14" x14ac:dyDescent="0.3">
      <c r="A686" s="1" t="s">
        <v>32</v>
      </c>
      <c r="B686" s="1" t="s">
        <v>83</v>
      </c>
      <c r="C686" s="1" t="s">
        <v>51</v>
      </c>
      <c r="D686" s="1" t="s">
        <v>17</v>
      </c>
      <c r="E686" s="1" t="s">
        <v>31</v>
      </c>
      <c r="F686" s="2">
        <v>41516</v>
      </c>
      <c r="G686">
        <v>7206</v>
      </c>
      <c r="H686">
        <v>47.45</v>
      </c>
      <c r="I686">
        <v>31.79</v>
      </c>
      <c r="J686">
        <v>341924.7</v>
      </c>
      <c r="K686">
        <v>229078.74</v>
      </c>
      <c r="L686">
        <v>112845.96</v>
      </c>
      <c r="M686">
        <v>2013</v>
      </c>
      <c r="N686">
        <v>8</v>
      </c>
    </row>
    <row r="687" spans="1:14" x14ac:dyDescent="0.3">
      <c r="A687" s="1" t="s">
        <v>28</v>
      </c>
      <c r="B687" s="1" t="s">
        <v>134</v>
      </c>
      <c r="C687" s="1" t="s">
        <v>21</v>
      </c>
      <c r="D687" s="1" t="s">
        <v>22</v>
      </c>
      <c r="E687" s="1" t="s">
        <v>47</v>
      </c>
      <c r="F687" s="2">
        <v>42498</v>
      </c>
      <c r="G687">
        <v>7217</v>
      </c>
      <c r="H687">
        <v>154.06</v>
      </c>
      <c r="I687">
        <v>90.93</v>
      </c>
      <c r="J687">
        <v>1111851.02</v>
      </c>
      <c r="K687">
        <v>656241.81000000006</v>
      </c>
      <c r="L687">
        <v>455609.21</v>
      </c>
      <c r="M687">
        <v>2016</v>
      </c>
      <c r="N687">
        <v>5</v>
      </c>
    </row>
    <row r="688" spans="1:14" x14ac:dyDescent="0.3">
      <c r="A688" s="1" t="s">
        <v>28</v>
      </c>
      <c r="B688" s="1" t="s">
        <v>188</v>
      </c>
      <c r="C688" s="1" t="s">
        <v>42</v>
      </c>
      <c r="D688" s="1" t="s">
        <v>17</v>
      </c>
      <c r="E688" s="1" t="s">
        <v>31</v>
      </c>
      <c r="F688" s="2">
        <v>41265</v>
      </c>
      <c r="G688">
        <v>7227</v>
      </c>
      <c r="H688">
        <v>152.58000000000001</v>
      </c>
      <c r="I688">
        <v>97.44</v>
      </c>
      <c r="J688">
        <v>1102695.6599999999</v>
      </c>
      <c r="K688">
        <v>704198.88</v>
      </c>
      <c r="L688">
        <v>398496.78</v>
      </c>
      <c r="M688">
        <v>2012</v>
      </c>
      <c r="N688">
        <v>12</v>
      </c>
    </row>
    <row r="689" spans="1:14" x14ac:dyDescent="0.3">
      <c r="A689" s="1" t="s">
        <v>28</v>
      </c>
      <c r="B689" s="1" t="s">
        <v>61</v>
      </c>
      <c r="C689" s="1" t="s">
        <v>57</v>
      </c>
      <c r="D689" s="1" t="s">
        <v>22</v>
      </c>
      <c r="E689" s="1" t="s">
        <v>47</v>
      </c>
      <c r="F689" s="2">
        <v>42053</v>
      </c>
      <c r="G689">
        <v>7230</v>
      </c>
      <c r="H689">
        <v>81.73</v>
      </c>
      <c r="I689">
        <v>56.67</v>
      </c>
      <c r="J689">
        <v>590907.9</v>
      </c>
      <c r="K689">
        <v>409724.1</v>
      </c>
      <c r="L689">
        <v>181183.8</v>
      </c>
      <c r="M689">
        <v>2015</v>
      </c>
      <c r="N689">
        <v>2</v>
      </c>
    </row>
    <row r="690" spans="1:14" x14ac:dyDescent="0.3">
      <c r="A690" s="1" t="s">
        <v>19</v>
      </c>
      <c r="B690" s="1" t="s">
        <v>152</v>
      </c>
      <c r="C690" s="1" t="s">
        <v>36</v>
      </c>
      <c r="D690" s="1" t="s">
        <v>22</v>
      </c>
      <c r="E690" s="1" t="s">
        <v>31</v>
      </c>
      <c r="F690" s="2">
        <v>41231</v>
      </c>
      <c r="G690">
        <v>7237</v>
      </c>
      <c r="H690">
        <v>109.28</v>
      </c>
      <c r="I690">
        <v>35.840000000000003</v>
      </c>
      <c r="J690">
        <v>790859.36</v>
      </c>
      <c r="K690">
        <v>259374.07999999999</v>
      </c>
      <c r="L690">
        <v>531485.28</v>
      </c>
      <c r="M690">
        <v>2012</v>
      </c>
      <c r="N690">
        <v>11</v>
      </c>
    </row>
    <row r="691" spans="1:14" x14ac:dyDescent="0.3">
      <c r="A691" s="1" t="s">
        <v>37</v>
      </c>
      <c r="B691" s="1" t="s">
        <v>38</v>
      </c>
      <c r="C691" s="1" t="s">
        <v>30</v>
      </c>
      <c r="D691" s="1" t="s">
        <v>17</v>
      </c>
      <c r="E691" s="1" t="s">
        <v>47</v>
      </c>
      <c r="F691" s="2">
        <v>42660</v>
      </c>
      <c r="G691">
        <v>7258</v>
      </c>
      <c r="H691">
        <v>9.33</v>
      </c>
      <c r="I691">
        <v>6.92</v>
      </c>
      <c r="J691">
        <v>67717.14</v>
      </c>
      <c r="K691">
        <v>50225.36</v>
      </c>
      <c r="L691">
        <v>17491.78</v>
      </c>
      <c r="M691">
        <v>2016</v>
      </c>
      <c r="N691">
        <v>10</v>
      </c>
    </row>
    <row r="692" spans="1:14" x14ac:dyDescent="0.3">
      <c r="A692" s="1" t="s">
        <v>39</v>
      </c>
      <c r="B692" s="1" t="s">
        <v>206</v>
      </c>
      <c r="C692" s="1" t="s">
        <v>21</v>
      </c>
      <c r="D692" s="1" t="s">
        <v>22</v>
      </c>
      <c r="E692" s="1" t="s">
        <v>24</v>
      </c>
      <c r="F692" s="2">
        <v>40527</v>
      </c>
      <c r="G692">
        <v>7281</v>
      </c>
      <c r="H692">
        <v>154.06</v>
      </c>
      <c r="I692">
        <v>90.93</v>
      </c>
      <c r="J692">
        <v>1121710.8600000001</v>
      </c>
      <c r="K692">
        <v>662061.32999999996</v>
      </c>
      <c r="L692">
        <v>459649.53</v>
      </c>
      <c r="M692">
        <v>2010</v>
      </c>
      <c r="N692">
        <v>12</v>
      </c>
    </row>
    <row r="693" spans="1:14" x14ac:dyDescent="0.3">
      <c r="A693" s="1" t="s">
        <v>32</v>
      </c>
      <c r="B693" s="1" t="s">
        <v>35</v>
      </c>
      <c r="C693" s="1" t="s">
        <v>36</v>
      </c>
      <c r="D693" s="1" t="s">
        <v>17</v>
      </c>
      <c r="E693" s="1" t="s">
        <v>18</v>
      </c>
      <c r="F693" s="2">
        <v>41046</v>
      </c>
      <c r="G693">
        <v>7299</v>
      </c>
      <c r="H693">
        <v>109.28</v>
      </c>
      <c r="I693">
        <v>35.840000000000003</v>
      </c>
      <c r="J693">
        <v>797634.72</v>
      </c>
      <c r="K693">
        <v>261596.16</v>
      </c>
      <c r="L693">
        <v>536038.56000000006</v>
      </c>
      <c r="M693">
        <v>2012</v>
      </c>
      <c r="N693">
        <v>5</v>
      </c>
    </row>
    <row r="694" spans="1:14" x14ac:dyDescent="0.3">
      <c r="A694" s="1" t="s">
        <v>14</v>
      </c>
      <c r="B694" s="1" t="s">
        <v>115</v>
      </c>
      <c r="C694" s="1" t="s">
        <v>30</v>
      </c>
      <c r="D694" s="1" t="s">
        <v>22</v>
      </c>
      <c r="E694" s="1" t="s">
        <v>24</v>
      </c>
      <c r="F694" s="2">
        <v>42870</v>
      </c>
      <c r="G694">
        <v>7325</v>
      </c>
      <c r="H694">
        <v>9.33</v>
      </c>
      <c r="I694">
        <v>6.92</v>
      </c>
      <c r="J694">
        <v>68342.25</v>
      </c>
      <c r="K694">
        <v>50689</v>
      </c>
      <c r="L694">
        <v>17653.25</v>
      </c>
      <c r="M694">
        <v>2017</v>
      </c>
      <c r="N694">
        <v>5</v>
      </c>
    </row>
    <row r="695" spans="1:14" x14ac:dyDescent="0.3">
      <c r="A695" s="1" t="s">
        <v>25</v>
      </c>
      <c r="B695" s="1" t="s">
        <v>46</v>
      </c>
      <c r="C695" s="1" t="s">
        <v>30</v>
      </c>
      <c r="D695" s="1" t="s">
        <v>17</v>
      </c>
      <c r="E695" s="1" t="s">
        <v>47</v>
      </c>
      <c r="F695" s="2">
        <v>40551</v>
      </c>
      <c r="G695">
        <v>7332</v>
      </c>
      <c r="H695">
        <v>9.33</v>
      </c>
      <c r="I695">
        <v>6.92</v>
      </c>
      <c r="J695">
        <v>68407.56</v>
      </c>
      <c r="K695">
        <v>50737.440000000002</v>
      </c>
      <c r="L695">
        <v>17670.12</v>
      </c>
      <c r="M695">
        <v>2011</v>
      </c>
      <c r="N695">
        <v>1</v>
      </c>
    </row>
    <row r="696" spans="1:14" x14ac:dyDescent="0.3">
      <c r="A696" s="1" t="s">
        <v>28</v>
      </c>
      <c r="B696" s="1" t="s">
        <v>97</v>
      </c>
      <c r="C696" s="1" t="s">
        <v>16</v>
      </c>
      <c r="D696" s="1" t="s">
        <v>17</v>
      </c>
      <c r="E696" s="1" t="s">
        <v>31</v>
      </c>
      <c r="F696" s="2">
        <v>41489</v>
      </c>
      <c r="G696">
        <v>7344</v>
      </c>
      <c r="H696">
        <v>437.2</v>
      </c>
      <c r="I696">
        <v>263.33</v>
      </c>
      <c r="J696">
        <v>3210796.8</v>
      </c>
      <c r="K696">
        <v>1933895.52</v>
      </c>
      <c r="L696">
        <v>1276901.28</v>
      </c>
      <c r="M696">
        <v>2013</v>
      </c>
      <c r="N696">
        <v>8</v>
      </c>
    </row>
    <row r="697" spans="1:14" x14ac:dyDescent="0.3">
      <c r="A697" s="1" t="s">
        <v>14</v>
      </c>
      <c r="B697" s="1" t="s">
        <v>120</v>
      </c>
      <c r="C697" s="1" t="s">
        <v>36</v>
      </c>
      <c r="D697" s="1" t="s">
        <v>22</v>
      </c>
      <c r="E697" s="1" t="s">
        <v>24</v>
      </c>
      <c r="F697" s="2">
        <v>40570</v>
      </c>
      <c r="G697">
        <v>7347</v>
      </c>
      <c r="H697">
        <v>109.28</v>
      </c>
      <c r="I697">
        <v>35.840000000000003</v>
      </c>
      <c r="J697">
        <v>802880.16</v>
      </c>
      <c r="K697">
        <v>263316.47999999998</v>
      </c>
      <c r="L697">
        <v>539563.68000000005</v>
      </c>
      <c r="M697">
        <v>2011</v>
      </c>
      <c r="N697">
        <v>1</v>
      </c>
    </row>
    <row r="698" spans="1:14" x14ac:dyDescent="0.3">
      <c r="A698" s="1" t="s">
        <v>32</v>
      </c>
      <c r="B698" s="1" t="s">
        <v>141</v>
      </c>
      <c r="C698" s="1" t="s">
        <v>49</v>
      </c>
      <c r="D698" s="1" t="s">
        <v>17</v>
      </c>
      <c r="E698" s="1" t="s">
        <v>18</v>
      </c>
      <c r="F698" s="2">
        <v>41674</v>
      </c>
      <c r="G698">
        <v>7353</v>
      </c>
      <c r="H698">
        <v>651.21</v>
      </c>
      <c r="I698">
        <v>524.96</v>
      </c>
      <c r="J698">
        <v>4788347.13</v>
      </c>
      <c r="K698">
        <v>3860030.88</v>
      </c>
      <c r="L698">
        <v>928316.25</v>
      </c>
      <c r="M698">
        <v>2014</v>
      </c>
      <c r="N698">
        <v>2</v>
      </c>
    </row>
    <row r="699" spans="1:14" x14ac:dyDescent="0.3">
      <c r="A699" s="1" t="s">
        <v>28</v>
      </c>
      <c r="B699" s="1" t="s">
        <v>104</v>
      </c>
      <c r="C699" s="1" t="s">
        <v>23</v>
      </c>
      <c r="D699" s="1" t="s">
        <v>17</v>
      </c>
      <c r="E699" s="1" t="s">
        <v>18</v>
      </c>
      <c r="F699" s="2">
        <v>41946</v>
      </c>
      <c r="G699">
        <v>7358</v>
      </c>
      <c r="H699">
        <v>255.28</v>
      </c>
      <c r="I699">
        <v>159.41999999999999</v>
      </c>
      <c r="J699">
        <v>1878350.24</v>
      </c>
      <c r="K699">
        <v>1173012.3600000001</v>
      </c>
      <c r="L699">
        <v>705337.88</v>
      </c>
      <c r="M699">
        <v>2014</v>
      </c>
      <c r="N699">
        <v>11</v>
      </c>
    </row>
    <row r="700" spans="1:14" x14ac:dyDescent="0.3">
      <c r="A700" s="1" t="s">
        <v>37</v>
      </c>
      <c r="B700" s="1" t="s">
        <v>190</v>
      </c>
      <c r="C700" s="1" t="s">
        <v>42</v>
      </c>
      <c r="D700" s="1" t="s">
        <v>22</v>
      </c>
      <c r="E700" s="1" t="s">
        <v>47</v>
      </c>
      <c r="F700" s="2">
        <v>41388</v>
      </c>
      <c r="G700">
        <v>7373</v>
      </c>
      <c r="H700">
        <v>152.58000000000001</v>
      </c>
      <c r="I700">
        <v>97.44</v>
      </c>
      <c r="J700">
        <v>1124972.3400000001</v>
      </c>
      <c r="K700">
        <v>718425.12</v>
      </c>
      <c r="L700">
        <v>406547.22</v>
      </c>
      <c r="M700">
        <v>2013</v>
      </c>
      <c r="N700">
        <v>4</v>
      </c>
    </row>
    <row r="701" spans="1:14" x14ac:dyDescent="0.3">
      <c r="A701" s="1" t="s">
        <v>32</v>
      </c>
      <c r="B701" s="1" t="s">
        <v>89</v>
      </c>
      <c r="C701" s="1" t="s">
        <v>42</v>
      </c>
      <c r="D701" s="1" t="s">
        <v>17</v>
      </c>
      <c r="E701" s="1" t="s">
        <v>47</v>
      </c>
      <c r="F701" s="2">
        <v>41879</v>
      </c>
      <c r="G701">
        <v>7379</v>
      </c>
      <c r="H701">
        <v>152.58000000000001</v>
      </c>
      <c r="I701">
        <v>97.44</v>
      </c>
      <c r="J701">
        <v>1125887.82</v>
      </c>
      <c r="K701">
        <v>719009.76</v>
      </c>
      <c r="L701">
        <v>406878.06</v>
      </c>
      <c r="M701">
        <v>2014</v>
      </c>
      <c r="N701">
        <v>8</v>
      </c>
    </row>
    <row r="702" spans="1:14" x14ac:dyDescent="0.3">
      <c r="A702" s="1" t="s">
        <v>25</v>
      </c>
      <c r="B702" s="1" t="s">
        <v>202</v>
      </c>
      <c r="C702" s="1" t="s">
        <v>16</v>
      </c>
      <c r="D702" s="1" t="s">
        <v>17</v>
      </c>
      <c r="E702" s="1" t="s">
        <v>18</v>
      </c>
      <c r="F702" s="2">
        <v>40522</v>
      </c>
      <c r="G702">
        <v>7383</v>
      </c>
      <c r="H702">
        <v>437.2</v>
      </c>
      <c r="I702">
        <v>263.33</v>
      </c>
      <c r="J702">
        <v>3227847.6</v>
      </c>
      <c r="K702">
        <v>1944165.39</v>
      </c>
      <c r="L702">
        <v>1283682.21</v>
      </c>
      <c r="M702">
        <v>2010</v>
      </c>
      <c r="N702">
        <v>12</v>
      </c>
    </row>
    <row r="703" spans="1:14" x14ac:dyDescent="0.3">
      <c r="A703" s="1" t="s">
        <v>32</v>
      </c>
      <c r="B703" s="1" t="s">
        <v>132</v>
      </c>
      <c r="C703" s="1" t="s">
        <v>49</v>
      </c>
      <c r="D703" s="1" t="s">
        <v>17</v>
      </c>
      <c r="E703" s="1" t="s">
        <v>47</v>
      </c>
      <c r="F703" s="2">
        <v>41617</v>
      </c>
      <c r="G703">
        <v>7391</v>
      </c>
      <c r="H703">
        <v>651.21</v>
      </c>
      <c r="I703">
        <v>524.96</v>
      </c>
      <c r="J703">
        <v>4813093.1100000003</v>
      </c>
      <c r="K703">
        <v>3879979.36</v>
      </c>
      <c r="L703">
        <v>933113.75</v>
      </c>
      <c r="M703">
        <v>2013</v>
      </c>
      <c r="N703">
        <v>12</v>
      </c>
    </row>
    <row r="704" spans="1:14" x14ac:dyDescent="0.3">
      <c r="A704" s="1" t="s">
        <v>19</v>
      </c>
      <c r="B704" s="1" t="s">
        <v>100</v>
      </c>
      <c r="C704" s="1" t="s">
        <v>36</v>
      </c>
      <c r="D704" s="1" t="s">
        <v>17</v>
      </c>
      <c r="E704" s="1" t="s">
        <v>24</v>
      </c>
      <c r="F704" s="2">
        <v>40472</v>
      </c>
      <c r="G704">
        <v>7398</v>
      </c>
      <c r="H704">
        <v>109.28</v>
      </c>
      <c r="I704">
        <v>35.840000000000003</v>
      </c>
      <c r="J704">
        <v>808453.44</v>
      </c>
      <c r="K704">
        <v>265144.32000000001</v>
      </c>
      <c r="L704">
        <v>543309.12</v>
      </c>
      <c r="M704">
        <v>2010</v>
      </c>
      <c r="N704">
        <v>10</v>
      </c>
    </row>
    <row r="705" spans="1:14" x14ac:dyDescent="0.3">
      <c r="A705" s="1" t="s">
        <v>28</v>
      </c>
      <c r="B705" s="1" t="s">
        <v>129</v>
      </c>
      <c r="C705" s="1" t="s">
        <v>44</v>
      </c>
      <c r="D705" s="1" t="s">
        <v>22</v>
      </c>
      <c r="E705" s="1" t="s">
        <v>18</v>
      </c>
      <c r="F705" s="2">
        <v>41331</v>
      </c>
      <c r="G705">
        <v>7408</v>
      </c>
      <c r="H705">
        <v>668.27</v>
      </c>
      <c r="I705">
        <v>502.54</v>
      </c>
      <c r="J705">
        <v>4950544.16</v>
      </c>
      <c r="K705">
        <v>3722816.32</v>
      </c>
      <c r="L705">
        <v>1227727.8400000001</v>
      </c>
      <c r="M705">
        <v>2013</v>
      </c>
      <c r="N705">
        <v>2</v>
      </c>
    </row>
    <row r="706" spans="1:14" x14ac:dyDescent="0.3">
      <c r="A706" s="1" t="s">
        <v>32</v>
      </c>
      <c r="B706" s="1" t="s">
        <v>212</v>
      </c>
      <c r="C706" s="1" t="s">
        <v>49</v>
      </c>
      <c r="D706" s="1" t="s">
        <v>22</v>
      </c>
      <c r="E706" s="1" t="s">
        <v>18</v>
      </c>
      <c r="F706" s="2">
        <v>40351</v>
      </c>
      <c r="G706">
        <v>7413</v>
      </c>
      <c r="H706">
        <v>651.21</v>
      </c>
      <c r="I706">
        <v>524.96</v>
      </c>
      <c r="J706">
        <v>4827419.7300000004</v>
      </c>
      <c r="K706">
        <v>3891528.48</v>
      </c>
      <c r="L706">
        <v>935891.25</v>
      </c>
      <c r="M706">
        <v>2010</v>
      </c>
      <c r="N706">
        <v>6</v>
      </c>
    </row>
    <row r="707" spans="1:14" x14ac:dyDescent="0.3">
      <c r="A707" s="1" t="s">
        <v>14</v>
      </c>
      <c r="B707" s="1" t="s">
        <v>192</v>
      </c>
      <c r="C707" s="1" t="s">
        <v>21</v>
      </c>
      <c r="D707" s="1" t="s">
        <v>22</v>
      </c>
      <c r="E707" s="1" t="s">
        <v>18</v>
      </c>
      <c r="F707" s="2">
        <v>41149</v>
      </c>
      <c r="G707">
        <v>7422</v>
      </c>
      <c r="H707">
        <v>154.06</v>
      </c>
      <c r="I707">
        <v>90.93</v>
      </c>
      <c r="J707">
        <v>1143433.32</v>
      </c>
      <c r="K707">
        <v>674882.46</v>
      </c>
      <c r="L707">
        <v>468550.86</v>
      </c>
      <c r="M707">
        <v>2012</v>
      </c>
      <c r="N707">
        <v>8</v>
      </c>
    </row>
    <row r="708" spans="1:14" x14ac:dyDescent="0.3">
      <c r="A708" s="1" t="s">
        <v>19</v>
      </c>
      <c r="B708" s="1" t="s">
        <v>50</v>
      </c>
      <c r="C708" s="1" t="s">
        <v>36</v>
      </c>
      <c r="D708" s="1" t="s">
        <v>22</v>
      </c>
      <c r="E708" s="1" t="s">
        <v>47</v>
      </c>
      <c r="F708" s="2">
        <v>40571</v>
      </c>
      <c r="G708">
        <v>7425</v>
      </c>
      <c r="H708">
        <v>109.28</v>
      </c>
      <c r="I708">
        <v>35.840000000000003</v>
      </c>
      <c r="J708">
        <v>811404</v>
      </c>
      <c r="K708">
        <v>266112</v>
      </c>
      <c r="L708">
        <v>545292</v>
      </c>
      <c r="M708">
        <v>2011</v>
      </c>
      <c r="N708">
        <v>1</v>
      </c>
    </row>
    <row r="709" spans="1:14" x14ac:dyDescent="0.3">
      <c r="A709" s="1" t="s">
        <v>25</v>
      </c>
      <c r="B709" s="1" t="s">
        <v>184</v>
      </c>
      <c r="C709" s="1" t="s">
        <v>60</v>
      </c>
      <c r="D709" s="1" t="s">
        <v>22</v>
      </c>
      <c r="E709" s="1" t="s">
        <v>18</v>
      </c>
      <c r="F709" s="2">
        <v>41658</v>
      </c>
      <c r="G709">
        <v>7435</v>
      </c>
      <c r="H709">
        <v>421.89</v>
      </c>
      <c r="I709">
        <v>364.69</v>
      </c>
      <c r="J709">
        <v>3136752.15</v>
      </c>
      <c r="K709">
        <v>2711470.15</v>
      </c>
      <c r="L709">
        <v>425282</v>
      </c>
      <c r="M709">
        <v>2014</v>
      </c>
      <c r="N709">
        <v>1</v>
      </c>
    </row>
    <row r="710" spans="1:14" x14ac:dyDescent="0.3">
      <c r="A710" s="1" t="s">
        <v>39</v>
      </c>
      <c r="B710" s="1" t="s">
        <v>164</v>
      </c>
      <c r="C710" s="1" t="s">
        <v>21</v>
      </c>
      <c r="D710" s="1" t="s">
        <v>17</v>
      </c>
      <c r="E710" s="1" t="s">
        <v>18</v>
      </c>
      <c r="F710" s="2">
        <v>40192</v>
      </c>
      <c r="G710">
        <v>7475</v>
      </c>
      <c r="H710">
        <v>154.06</v>
      </c>
      <c r="I710">
        <v>90.93</v>
      </c>
      <c r="J710">
        <v>1151598.5</v>
      </c>
      <c r="K710">
        <v>679701.75</v>
      </c>
      <c r="L710">
        <v>471896.75</v>
      </c>
      <c r="M710">
        <v>2010</v>
      </c>
      <c r="N710">
        <v>1</v>
      </c>
    </row>
    <row r="711" spans="1:14" x14ac:dyDescent="0.3">
      <c r="A711" s="1" t="s">
        <v>28</v>
      </c>
      <c r="B711" s="1" t="s">
        <v>188</v>
      </c>
      <c r="C711" s="1" t="s">
        <v>23</v>
      </c>
      <c r="D711" s="1" t="s">
        <v>22</v>
      </c>
      <c r="E711" s="1" t="s">
        <v>31</v>
      </c>
      <c r="F711" s="2">
        <v>42197</v>
      </c>
      <c r="G711">
        <v>7480</v>
      </c>
      <c r="H711">
        <v>255.28</v>
      </c>
      <c r="I711">
        <v>159.41999999999999</v>
      </c>
      <c r="J711">
        <v>1909494.4</v>
      </c>
      <c r="K711">
        <v>1192461.6000000001</v>
      </c>
      <c r="L711">
        <v>717032.8</v>
      </c>
      <c r="M711">
        <v>2015</v>
      </c>
      <c r="N711">
        <v>7</v>
      </c>
    </row>
    <row r="712" spans="1:14" x14ac:dyDescent="0.3">
      <c r="A712" s="1" t="s">
        <v>14</v>
      </c>
      <c r="B712" s="1" t="s">
        <v>207</v>
      </c>
      <c r="C712" s="1" t="s">
        <v>44</v>
      </c>
      <c r="D712" s="1" t="s">
        <v>22</v>
      </c>
      <c r="E712" s="1" t="s">
        <v>24</v>
      </c>
      <c r="F712" s="2">
        <v>42172</v>
      </c>
      <c r="G712">
        <v>7485</v>
      </c>
      <c r="H712">
        <v>668.27</v>
      </c>
      <c r="I712">
        <v>502.54</v>
      </c>
      <c r="J712">
        <v>5002000.95</v>
      </c>
      <c r="K712">
        <v>3761511.9</v>
      </c>
      <c r="L712">
        <v>1240489.05</v>
      </c>
      <c r="M712">
        <v>2015</v>
      </c>
      <c r="N712">
        <v>6</v>
      </c>
    </row>
    <row r="713" spans="1:14" x14ac:dyDescent="0.3">
      <c r="A713" s="1" t="s">
        <v>28</v>
      </c>
      <c r="B713" s="1" t="s">
        <v>174</v>
      </c>
      <c r="C713" s="1" t="s">
        <v>60</v>
      </c>
      <c r="D713" s="1" t="s">
        <v>17</v>
      </c>
      <c r="E713" s="1" t="s">
        <v>18</v>
      </c>
      <c r="F713" s="2">
        <v>40701</v>
      </c>
      <c r="G713">
        <v>7487</v>
      </c>
      <c r="H713">
        <v>421.89</v>
      </c>
      <c r="I713">
        <v>364.69</v>
      </c>
      <c r="J713">
        <v>3158690.43</v>
      </c>
      <c r="K713">
        <v>2730434.03</v>
      </c>
      <c r="L713">
        <v>428256.4</v>
      </c>
      <c r="M713">
        <v>2011</v>
      </c>
      <c r="N713">
        <v>6</v>
      </c>
    </row>
    <row r="714" spans="1:14" x14ac:dyDescent="0.3">
      <c r="A714" s="1" t="s">
        <v>14</v>
      </c>
      <c r="B714" s="1" t="s">
        <v>71</v>
      </c>
      <c r="C714" s="1" t="s">
        <v>36</v>
      </c>
      <c r="D714" s="1" t="s">
        <v>22</v>
      </c>
      <c r="E714" s="1" t="s">
        <v>24</v>
      </c>
      <c r="F714" s="2">
        <v>42549</v>
      </c>
      <c r="G714">
        <v>7494</v>
      </c>
      <c r="H714">
        <v>109.28</v>
      </c>
      <c r="I714">
        <v>35.840000000000003</v>
      </c>
      <c r="J714">
        <v>818944.32</v>
      </c>
      <c r="K714">
        <v>268584.96000000002</v>
      </c>
      <c r="L714">
        <v>550359.36</v>
      </c>
      <c r="M714">
        <v>2016</v>
      </c>
      <c r="N714">
        <v>6</v>
      </c>
    </row>
    <row r="715" spans="1:14" x14ac:dyDescent="0.3">
      <c r="A715" s="1" t="s">
        <v>32</v>
      </c>
      <c r="B715" s="1" t="s">
        <v>214</v>
      </c>
      <c r="C715" s="1" t="s">
        <v>51</v>
      </c>
      <c r="D715" s="1" t="s">
        <v>22</v>
      </c>
      <c r="E715" s="1" t="s">
        <v>18</v>
      </c>
      <c r="F715" s="2">
        <v>42523</v>
      </c>
      <c r="G715">
        <v>7497</v>
      </c>
      <c r="H715">
        <v>47.45</v>
      </c>
      <c r="I715">
        <v>31.79</v>
      </c>
      <c r="J715">
        <v>355732.65</v>
      </c>
      <c r="K715">
        <v>238329.63</v>
      </c>
      <c r="L715">
        <v>117403.02</v>
      </c>
      <c r="M715">
        <v>2016</v>
      </c>
      <c r="N715">
        <v>6</v>
      </c>
    </row>
    <row r="716" spans="1:14" x14ac:dyDescent="0.3">
      <c r="A716" s="1" t="s">
        <v>28</v>
      </c>
      <c r="B716" s="1" t="s">
        <v>220</v>
      </c>
      <c r="C716" s="1" t="s">
        <v>49</v>
      </c>
      <c r="D716" s="1" t="s">
        <v>22</v>
      </c>
      <c r="E716" s="1" t="s">
        <v>24</v>
      </c>
      <c r="F716" s="2">
        <v>40992</v>
      </c>
      <c r="G716">
        <v>7501</v>
      </c>
      <c r="H716">
        <v>651.21</v>
      </c>
      <c r="I716">
        <v>524.96</v>
      </c>
      <c r="J716">
        <v>4884726.21</v>
      </c>
      <c r="K716">
        <v>3937724.96</v>
      </c>
      <c r="L716">
        <v>947001.25</v>
      </c>
      <c r="M716">
        <v>2012</v>
      </c>
      <c r="N716">
        <v>3</v>
      </c>
    </row>
    <row r="717" spans="1:14" x14ac:dyDescent="0.3">
      <c r="A717" s="1" t="s">
        <v>28</v>
      </c>
      <c r="B717" s="1" t="s">
        <v>221</v>
      </c>
      <c r="C717" s="1" t="s">
        <v>23</v>
      </c>
      <c r="D717" s="1" t="s">
        <v>17</v>
      </c>
      <c r="E717" s="1" t="s">
        <v>31</v>
      </c>
      <c r="F717" s="2">
        <v>40680</v>
      </c>
      <c r="G717">
        <v>7526</v>
      </c>
      <c r="H717">
        <v>255.28</v>
      </c>
      <c r="I717">
        <v>159.41999999999999</v>
      </c>
      <c r="J717">
        <v>1921237.28</v>
      </c>
      <c r="K717">
        <v>1199794.92</v>
      </c>
      <c r="L717">
        <v>721442.36</v>
      </c>
      <c r="M717">
        <v>2011</v>
      </c>
      <c r="N717">
        <v>5</v>
      </c>
    </row>
    <row r="718" spans="1:14" x14ac:dyDescent="0.3">
      <c r="A718" s="1" t="s">
        <v>39</v>
      </c>
      <c r="B718" s="1" t="s">
        <v>154</v>
      </c>
      <c r="C718" s="1" t="s">
        <v>57</v>
      </c>
      <c r="D718" s="1" t="s">
        <v>17</v>
      </c>
      <c r="E718" s="1" t="s">
        <v>31</v>
      </c>
      <c r="F718" s="2">
        <v>42134</v>
      </c>
      <c r="G718">
        <v>7536</v>
      </c>
      <c r="H718">
        <v>81.73</v>
      </c>
      <c r="I718">
        <v>56.67</v>
      </c>
      <c r="J718">
        <v>615917.28</v>
      </c>
      <c r="K718">
        <v>427065.12</v>
      </c>
      <c r="L718">
        <v>188852.16</v>
      </c>
      <c r="M718">
        <v>2015</v>
      </c>
      <c r="N718">
        <v>5</v>
      </c>
    </row>
    <row r="719" spans="1:14" x14ac:dyDescent="0.3">
      <c r="A719" s="1" t="s">
        <v>25</v>
      </c>
      <c r="B719" s="1" t="s">
        <v>93</v>
      </c>
      <c r="C719" s="1" t="s">
        <v>57</v>
      </c>
      <c r="D719" s="1" t="s">
        <v>22</v>
      </c>
      <c r="E719" s="1" t="s">
        <v>47</v>
      </c>
      <c r="F719" s="2">
        <v>42362</v>
      </c>
      <c r="G719">
        <v>7539</v>
      </c>
      <c r="H719">
        <v>81.73</v>
      </c>
      <c r="I719">
        <v>56.67</v>
      </c>
      <c r="J719">
        <v>616162.47</v>
      </c>
      <c r="K719">
        <v>427235.13</v>
      </c>
      <c r="L719">
        <v>188927.34</v>
      </c>
      <c r="M719">
        <v>2015</v>
      </c>
      <c r="N719">
        <v>12</v>
      </c>
    </row>
    <row r="720" spans="1:14" x14ac:dyDescent="0.3">
      <c r="A720" s="1" t="s">
        <v>28</v>
      </c>
      <c r="B720" s="1" t="s">
        <v>66</v>
      </c>
      <c r="C720" s="1" t="s">
        <v>27</v>
      </c>
      <c r="D720" s="1" t="s">
        <v>22</v>
      </c>
      <c r="E720" s="1" t="s">
        <v>47</v>
      </c>
      <c r="F720" s="2">
        <v>41680</v>
      </c>
      <c r="G720">
        <v>7542</v>
      </c>
      <c r="H720">
        <v>205.7</v>
      </c>
      <c r="I720">
        <v>117.11</v>
      </c>
      <c r="J720">
        <v>1551389.4</v>
      </c>
      <c r="K720">
        <v>883243.62</v>
      </c>
      <c r="L720">
        <v>668145.78</v>
      </c>
      <c r="M720">
        <v>2014</v>
      </c>
      <c r="N720">
        <v>2</v>
      </c>
    </row>
    <row r="721" spans="1:14" x14ac:dyDescent="0.3">
      <c r="A721" s="1" t="s">
        <v>39</v>
      </c>
      <c r="B721" s="1" t="s">
        <v>124</v>
      </c>
      <c r="C721" s="1" t="s">
        <v>57</v>
      </c>
      <c r="D721" s="1" t="s">
        <v>17</v>
      </c>
      <c r="E721" s="1" t="s">
        <v>47</v>
      </c>
      <c r="F721" s="2">
        <v>42925</v>
      </c>
      <c r="G721">
        <v>7559</v>
      </c>
      <c r="H721">
        <v>81.73</v>
      </c>
      <c r="I721">
        <v>56.67</v>
      </c>
      <c r="J721">
        <v>617797.06999999995</v>
      </c>
      <c r="K721">
        <v>428368.53</v>
      </c>
      <c r="L721">
        <v>189428.54</v>
      </c>
      <c r="M721">
        <v>2017</v>
      </c>
      <c r="N721">
        <v>7</v>
      </c>
    </row>
    <row r="722" spans="1:14" x14ac:dyDescent="0.3">
      <c r="A722" s="1" t="s">
        <v>28</v>
      </c>
      <c r="B722" s="1" t="s">
        <v>72</v>
      </c>
      <c r="C722" s="1" t="s">
        <v>23</v>
      </c>
      <c r="D722" s="1" t="s">
        <v>22</v>
      </c>
      <c r="E722" s="1" t="s">
        <v>47</v>
      </c>
      <c r="F722" s="2">
        <v>40939</v>
      </c>
      <c r="G722">
        <v>7570</v>
      </c>
      <c r="H722">
        <v>255.28</v>
      </c>
      <c r="I722">
        <v>159.41999999999999</v>
      </c>
      <c r="J722">
        <v>1932469.6</v>
      </c>
      <c r="K722">
        <v>1206809.3999999999</v>
      </c>
      <c r="L722">
        <v>725660.2</v>
      </c>
      <c r="M722">
        <v>2012</v>
      </c>
      <c r="N722">
        <v>1</v>
      </c>
    </row>
    <row r="723" spans="1:14" x14ac:dyDescent="0.3">
      <c r="A723" s="1" t="s">
        <v>37</v>
      </c>
      <c r="B723" s="1" t="s">
        <v>186</v>
      </c>
      <c r="C723" s="1" t="s">
        <v>44</v>
      </c>
      <c r="D723" s="1" t="s">
        <v>17</v>
      </c>
      <c r="E723" s="1" t="s">
        <v>31</v>
      </c>
      <c r="F723" s="2">
        <v>41694</v>
      </c>
      <c r="G723">
        <v>7584</v>
      </c>
      <c r="H723">
        <v>668.27</v>
      </c>
      <c r="I723">
        <v>502.54</v>
      </c>
      <c r="J723">
        <v>5068159.68</v>
      </c>
      <c r="K723">
        <v>3811263.36</v>
      </c>
      <c r="L723">
        <v>1256896.32</v>
      </c>
      <c r="M723">
        <v>2014</v>
      </c>
      <c r="N723">
        <v>2</v>
      </c>
    </row>
    <row r="724" spans="1:14" x14ac:dyDescent="0.3">
      <c r="A724" s="1" t="s">
        <v>25</v>
      </c>
      <c r="B724" s="1" t="s">
        <v>121</v>
      </c>
      <c r="C724" s="1" t="s">
        <v>57</v>
      </c>
      <c r="D724" s="1" t="s">
        <v>22</v>
      </c>
      <c r="E724" s="1" t="s">
        <v>47</v>
      </c>
      <c r="F724" s="2">
        <v>42658</v>
      </c>
      <c r="G724">
        <v>7597</v>
      </c>
      <c r="H724">
        <v>81.73</v>
      </c>
      <c r="I724">
        <v>56.67</v>
      </c>
      <c r="J724">
        <v>620902.81000000006</v>
      </c>
      <c r="K724">
        <v>430521.99</v>
      </c>
      <c r="L724">
        <v>190380.82</v>
      </c>
      <c r="M724">
        <v>2016</v>
      </c>
      <c r="N724">
        <v>10</v>
      </c>
    </row>
    <row r="725" spans="1:14" x14ac:dyDescent="0.3">
      <c r="A725" s="1" t="s">
        <v>28</v>
      </c>
      <c r="B725" s="1" t="s">
        <v>135</v>
      </c>
      <c r="C725" s="1" t="s">
        <v>30</v>
      </c>
      <c r="D725" s="1" t="s">
        <v>17</v>
      </c>
      <c r="E725" s="1" t="s">
        <v>47</v>
      </c>
      <c r="F725" s="2">
        <v>40859</v>
      </c>
      <c r="G725">
        <v>7627</v>
      </c>
      <c r="H725">
        <v>9.33</v>
      </c>
      <c r="I725">
        <v>6.92</v>
      </c>
      <c r="J725">
        <v>71159.91</v>
      </c>
      <c r="K725">
        <v>52778.84</v>
      </c>
      <c r="L725">
        <v>18381.07</v>
      </c>
      <c r="M725">
        <v>2011</v>
      </c>
      <c r="N725">
        <v>11</v>
      </c>
    </row>
    <row r="726" spans="1:14" x14ac:dyDescent="0.3">
      <c r="A726" s="1" t="s">
        <v>25</v>
      </c>
      <c r="B726" s="1" t="s">
        <v>121</v>
      </c>
      <c r="C726" s="1" t="s">
        <v>23</v>
      </c>
      <c r="D726" s="1" t="s">
        <v>22</v>
      </c>
      <c r="E726" s="1" t="s">
        <v>31</v>
      </c>
      <c r="F726" s="2">
        <v>40772</v>
      </c>
      <c r="G726">
        <v>7632</v>
      </c>
      <c r="H726">
        <v>255.28</v>
      </c>
      <c r="I726">
        <v>159.41999999999999</v>
      </c>
      <c r="J726">
        <v>1948296.96</v>
      </c>
      <c r="K726">
        <v>1216693.44</v>
      </c>
      <c r="L726">
        <v>731603.52</v>
      </c>
      <c r="M726">
        <v>2011</v>
      </c>
      <c r="N726">
        <v>8</v>
      </c>
    </row>
    <row r="727" spans="1:14" x14ac:dyDescent="0.3">
      <c r="A727" s="1" t="s">
        <v>28</v>
      </c>
      <c r="B727" s="1" t="s">
        <v>101</v>
      </c>
      <c r="C727" s="1" t="s">
        <v>27</v>
      </c>
      <c r="D727" s="1" t="s">
        <v>22</v>
      </c>
      <c r="E727" s="1" t="s">
        <v>47</v>
      </c>
      <c r="F727" s="2">
        <v>42043</v>
      </c>
      <c r="G727">
        <v>7653</v>
      </c>
      <c r="H727">
        <v>205.7</v>
      </c>
      <c r="I727">
        <v>117.11</v>
      </c>
      <c r="J727">
        <v>1574222.1</v>
      </c>
      <c r="K727">
        <v>896242.83</v>
      </c>
      <c r="L727">
        <v>677979.27</v>
      </c>
      <c r="M727">
        <v>2015</v>
      </c>
      <c r="N727">
        <v>2</v>
      </c>
    </row>
    <row r="728" spans="1:14" x14ac:dyDescent="0.3">
      <c r="A728" s="1" t="s">
        <v>25</v>
      </c>
      <c r="B728" s="1" t="s">
        <v>26</v>
      </c>
      <c r="C728" s="1" t="s">
        <v>16</v>
      </c>
      <c r="D728" s="1" t="s">
        <v>17</v>
      </c>
      <c r="E728" s="1" t="s">
        <v>24</v>
      </c>
      <c r="F728" s="2">
        <v>41502</v>
      </c>
      <c r="G728">
        <v>7661</v>
      </c>
      <c r="H728">
        <v>437.2</v>
      </c>
      <c r="I728">
        <v>263.33</v>
      </c>
      <c r="J728">
        <v>3349389.2</v>
      </c>
      <c r="K728">
        <v>2017371.13</v>
      </c>
      <c r="L728">
        <v>1332018.07</v>
      </c>
      <c r="M728">
        <v>2013</v>
      </c>
      <c r="N728">
        <v>8</v>
      </c>
    </row>
    <row r="729" spans="1:14" x14ac:dyDescent="0.3">
      <c r="A729" s="1" t="s">
        <v>25</v>
      </c>
      <c r="B729" s="1" t="s">
        <v>123</v>
      </c>
      <c r="C729" s="1" t="s">
        <v>42</v>
      </c>
      <c r="D729" s="1" t="s">
        <v>22</v>
      </c>
      <c r="E729" s="1" t="s">
        <v>47</v>
      </c>
      <c r="F729" s="2">
        <v>41458</v>
      </c>
      <c r="G729">
        <v>7665</v>
      </c>
      <c r="H729">
        <v>152.58000000000001</v>
      </c>
      <c r="I729">
        <v>97.44</v>
      </c>
      <c r="J729">
        <v>1169525.7</v>
      </c>
      <c r="K729">
        <v>746877.6</v>
      </c>
      <c r="L729">
        <v>422648.1</v>
      </c>
      <c r="M729">
        <v>2013</v>
      </c>
      <c r="N729">
        <v>7</v>
      </c>
    </row>
    <row r="730" spans="1:14" x14ac:dyDescent="0.3">
      <c r="A730" s="1" t="s">
        <v>28</v>
      </c>
      <c r="B730" s="1" t="s">
        <v>167</v>
      </c>
      <c r="C730" s="1" t="s">
        <v>51</v>
      </c>
      <c r="D730" s="1" t="s">
        <v>22</v>
      </c>
      <c r="E730" s="1" t="s">
        <v>24</v>
      </c>
      <c r="F730" s="2">
        <v>41993</v>
      </c>
      <c r="G730">
        <v>7675</v>
      </c>
      <c r="H730">
        <v>47.45</v>
      </c>
      <c r="I730">
        <v>31.79</v>
      </c>
      <c r="J730">
        <v>364178.75</v>
      </c>
      <c r="K730">
        <v>243988.25</v>
      </c>
      <c r="L730">
        <v>120190.5</v>
      </c>
      <c r="M730">
        <v>2014</v>
      </c>
      <c r="N730">
        <v>12</v>
      </c>
    </row>
    <row r="731" spans="1:14" x14ac:dyDescent="0.3">
      <c r="A731" s="1" t="s">
        <v>37</v>
      </c>
      <c r="B731" s="1" t="s">
        <v>190</v>
      </c>
      <c r="C731" s="1" t="s">
        <v>16</v>
      </c>
      <c r="D731" s="1" t="s">
        <v>17</v>
      </c>
      <c r="E731" s="1" t="s">
        <v>24</v>
      </c>
      <c r="F731" s="2">
        <v>41312</v>
      </c>
      <c r="G731">
        <v>7685</v>
      </c>
      <c r="H731">
        <v>437.2</v>
      </c>
      <c r="I731">
        <v>263.33</v>
      </c>
      <c r="J731">
        <v>3359882</v>
      </c>
      <c r="K731">
        <v>2023691.05</v>
      </c>
      <c r="L731">
        <v>1336190.95</v>
      </c>
      <c r="M731">
        <v>2013</v>
      </c>
      <c r="N731">
        <v>2</v>
      </c>
    </row>
    <row r="732" spans="1:14" x14ac:dyDescent="0.3">
      <c r="A732" s="1" t="s">
        <v>28</v>
      </c>
      <c r="B732" s="1" t="s">
        <v>77</v>
      </c>
      <c r="C732" s="1" t="s">
        <v>42</v>
      </c>
      <c r="D732" s="1" t="s">
        <v>17</v>
      </c>
      <c r="E732" s="1" t="s">
        <v>18</v>
      </c>
      <c r="F732" s="2">
        <v>41313</v>
      </c>
      <c r="G732">
        <v>7689</v>
      </c>
      <c r="H732">
        <v>152.58000000000001</v>
      </c>
      <c r="I732">
        <v>97.44</v>
      </c>
      <c r="J732">
        <v>1173187.6200000001</v>
      </c>
      <c r="K732">
        <v>749216.16</v>
      </c>
      <c r="L732">
        <v>423971.46</v>
      </c>
      <c r="M732">
        <v>2013</v>
      </c>
      <c r="N732">
        <v>2</v>
      </c>
    </row>
    <row r="733" spans="1:14" x14ac:dyDescent="0.3">
      <c r="A733" s="1" t="s">
        <v>28</v>
      </c>
      <c r="B733" s="1" t="s">
        <v>80</v>
      </c>
      <c r="C733" s="1" t="s">
        <v>30</v>
      </c>
      <c r="D733" s="1" t="s">
        <v>22</v>
      </c>
      <c r="E733" s="1" t="s">
        <v>47</v>
      </c>
      <c r="F733" s="2">
        <v>42521</v>
      </c>
      <c r="G733">
        <v>7690</v>
      </c>
      <c r="H733">
        <v>9.33</v>
      </c>
      <c r="I733">
        <v>6.92</v>
      </c>
      <c r="J733">
        <v>71747.7</v>
      </c>
      <c r="K733">
        <v>53214.8</v>
      </c>
      <c r="L733">
        <v>18532.900000000001</v>
      </c>
      <c r="M733">
        <v>2016</v>
      </c>
      <c r="N733">
        <v>5</v>
      </c>
    </row>
    <row r="734" spans="1:14" x14ac:dyDescent="0.3">
      <c r="A734" s="1" t="s">
        <v>28</v>
      </c>
      <c r="B734" s="1" t="s">
        <v>90</v>
      </c>
      <c r="C734" s="1" t="s">
        <v>21</v>
      </c>
      <c r="D734" s="1" t="s">
        <v>22</v>
      </c>
      <c r="E734" s="1" t="s">
        <v>24</v>
      </c>
      <c r="F734" s="2">
        <v>41079</v>
      </c>
      <c r="G734">
        <v>7712</v>
      </c>
      <c r="H734">
        <v>154.06</v>
      </c>
      <c r="I734">
        <v>90.93</v>
      </c>
      <c r="J734">
        <v>1188110.72</v>
      </c>
      <c r="K734">
        <v>701252.16</v>
      </c>
      <c r="L734">
        <v>486858.56</v>
      </c>
      <c r="M734">
        <v>2012</v>
      </c>
      <c r="N734">
        <v>6</v>
      </c>
    </row>
    <row r="735" spans="1:14" x14ac:dyDescent="0.3">
      <c r="A735" s="1" t="s">
        <v>32</v>
      </c>
      <c r="B735" s="1" t="s">
        <v>160</v>
      </c>
      <c r="C735" s="1" t="s">
        <v>23</v>
      </c>
      <c r="D735" s="1" t="s">
        <v>17</v>
      </c>
      <c r="E735" s="1" t="s">
        <v>24</v>
      </c>
      <c r="F735" s="2">
        <v>42716</v>
      </c>
      <c r="G735">
        <v>7714</v>
      </c>
      <c r="H735">
        <v>255.28</v>
      </c>
      <c r="I735">
        <v>159.41999999999999</v>
      </c>
      <c r="J735">
        <v>1969229.92</v>
      </c>
      <c r="K735">
        <v>1229765.8799999999</v>
      </c>
      <c r="L735">
        <v>739464.04</v>
      </c>
      <c r="M735">
        <v>2016</v>
      </c>
      <c r="N735">
        <v>12</v>
      </c>
    </row>
    <row r="736" spans="1:14" x14ac:dyDescent="0.3">
      <c r="A736" s="1" t="s">
        <v>32</v>
      </c>
      <c r="B736" s="1" t="s">
        <v>169</v>
      </c>
      <c r="C736" s="1" t="s">
        <v>60</v>
      </c>
      <c r="D736" s="1" t="s">
        <v>22</v>
      </c>
      <c r="E736" s="1" t="s">
        <v>47</v>
      </c>
      <c r="F736" s="2">
        <v>42761</v>
      </c>
      <c r="G736">
        <v>7726</v>
      </c>
      <c r="H736">
        <v>421.89</v>
      </c>
      <c r="I736">
        <v>364.69</v>
      </c>
      <c r="J736">
        <v>3259522.14</v>
      </c>
      <c r="K736">
        <v>2817594.94</v>
      </c>
      <c r="L736">
        <v>441927.2</v>
      </c>
      <c r="M736">
        <v>2017</v>
      </c>
      <c r="N736">
        <v>1</v>
      </c>
    </row>
    <row r="737" spans="1:14" x14ac:dyDescent="0.3">
      <c r="A737" s="1" t="s">
        <v>25</v>
      </c>
      <c r="B737" s="1" t="s">
        <v>203</v>
      </c>
      <c r="C737" s="1" t="s">
        <v>21</v>
      </c>
      <c r="D737" s="1" t="s">
        <v>22</v>
      </c>
      <c r="E737" s="1" t="s">
        <v>31</v>
      </c>
      <c r="F737" s="2">
        <v>40609</v>
      </c>
      <c r="G737">
        <v>7733</v>
      </c>
      <c r="H737">
        <v>154.06</v>
      </c>
      <c r="I737">
        <v>90.93</v>
      </c>
      <c r="J737">
        <v>1191345.98</v>
      </c>
      <c r="K737">
        <v>703161.69</v>
      </c>
      <c r="L737">
        <v>488184.29</v>
      </c>
      <c r="M737">
        <v>2011</v>
      </c>
      <c r="N737">
        <v>3</v>
      </c>
    </row>
    <row r="738" spans="1:14" x14ac:dyDescent="0.3">
      <c r="A738" s="1" t="s">
        <v>28</v>
      </c>
      <c r="B738" s="1" t="s">
        <v>127</v>
      </c>
      <c r="C738" s="1" t="s">
        <v>60</v>
      </c>
      <c r="D738" s="1" t="s">
        <v>22</v>
      </c>
      <c r="E738" s="1" t="s">
        <v>47</v>
      </c>
      <c r="F738" s="2">
        <v>41049</v>
      </c>
      <c r="G738">
        <v>7755</v>
      </c>
      <c r="H738">
        <v>421.89</v>
      </c>
      <c r="I738">
        <v>364.69</v>
      </c>
      <c r="J738">
        <v>3271756.95</v>
      </c>
      <c r="K738">
        <v>2828170.95</v>
      </c>
      <c r="L738">
        <v>443586</v>
      </c>
      <c r="M738">
        <v>2012</v>
      </c>
      <c r="N738">
        <v>5</v>
      </c>
    </row>
    <row r="739" spans="1:14" x14ac:dyDescent="0.3">
      <c r="A739" s="1" t="s">
        <v>37</v>
      </c>
      <c r="B739" s="1" t="s">
        <v>67</v>
      </c>
      <c r="C739" s="1" t="s">
        <v>30</v>
      </c>
      <c r="D739" s="1" t="s">
        <v>17</v>
      </c>
      <c r="E739" s="1" t="s">
        <v>47</v>
      </c>
      <c r="F739" s="2">
        <v>41541</v>
      </c>
      <c r="G739">
        <v>7769</v>
      </c>
      <c r="H739">
        <v>9.33</v>
      </c>
      <c r="I739">
        <v>6.92</v>
      </c>
      <c r="J739">
        <v>72484.77</v>
      </c>
      <c r="K739">
        <v>53761.48</v>
      </c>
      <c r="L739">
        <v>18723.29</v>
      </c>
      <c r="M739">
        <v>2013</v>
      </c>
      <c r="N739">
        <v>9</v>
      </c>
    </row>
    <row r="740" spans="1:14" x14ac:dyDescent="0.3">
      <c r="A740" s="1" t="s">
        <v>32</v>
      </c>
      <c r="B740" s="1" t="s">
        <v>68</v>
      </c>
      <c r="C740" s="1" t="s">
        <v>57</v>
      </c>
      <c r="D740" s="1" t="s">
        <v>17</v>
      </c>
      <c r="E740" s="1" t="s">
        <v>24</v>
      </c>
      <c r="F740" s="2">
        <v>42712</v>
      </c>
      <c r="G740">
        <v>7821</v>
      </c>
      <c r="H740">
        <v>81.73</v>
      </c>
      <c r="I740">
        <v>56.67</v>
      </c>
      <c r="J740">
        <v>639210.32999999996</v>
      </c>
      <c r="K740">
        <v>443216.07</v>
      </c>
      <c r="L740">
        <v>195994.26</v>
      </c>
      <c r="M740">
        <v>2016</v>
      </c>
      <c r="N740">
        <v>12</v>
      </c>
    </row>
    <row r="741" spans="1:14" x14ac:dyDescent="0.3">
      <c r="A741" s="1" t="s">
        <v>28</v>
      </c>
      <c r="B741" s="1" t="s">
        <v>113</v>
      </c>
      <c r="C741" s="1" t="s">
        <v>42</v>
      </c>
      <c r="D741" s="1" t="s">
        <v>22</v>
      </c>
      <c r="E741" s="1" t="s">
        <v>47</v>
      </c>
      <c r="F741" s="2">
        <v>42476</v>
      </c>
      <c r="G741">
        <v>7824</v>
      </c>
      <c r="H741">
        <v>152.58000000000001</v>
      </c>
      <c r="I741">
        <v>97.44</v>
      </c>
      <c r="J741">
        <v>1193785.92</v>
      </c>
      <c r="K741">
        <v>762370.56000000006</v>
      </c>
      <c r="L741">
        <v>431415.36</v>
      </c>
      <c r="M741">
        <v>2016</v>
      </c>
      <c r="N741">
        <v>4</v>
      </c>
    </row>
    <row r="742" spans="1:14" x14ac:dyDescent="0.3">
      <c r="A742" s="1" t="s">
        <v>32</v>
      </c>
      <c r="B742" s="1" t="s">
        <v>141</v>
      </c>
      <c r="C742" s="1" t="s">
        <v>30</v>
      </c>
      <c r="D742" s="1" t="s">
        <v>17</v>
      </c>
      <c r="E742" s="1" t="s">
        <v>31</v>
      </c>
      <c r="F742" s="2">
        <v>40841</v>
      </c>
      <c r="G742">
        <v>7838</v>
      </c>
      <c r="H742">
        <v>9.33</v>
      </c>
      <c r="I742">
        <v>6.92</v>
      </c>
      <c r="J742">
        <v>73128.539999999994</v>
      </c>
      <c r="K742">
        <v>54238.96</v>
      </c>
      <c r="L742">
        <v>18889.580000000002</v>
      </c>
      <c r="M742">
        <v>2011</v>
      </c>
      <c r="N742">
        <v>10</v>
      </c>
    </row>
    <row r="743" spans="1:14" x14ac:dyDescent="0.3">
      <c r="A743" s="1" t="s">
        <v>32</v>
      </c>
      <c r="B743" s="1" t="s">
        <v>89</v>
      </c>
      <c r="C743" s="1" t="s">
        <v>16</v>
      </c>
      <c r="D743" s="1" t="s">
        <v>22</v>
      </c>
      <c r="E743" s="1" t="s">
        <v>31</v>
      </c>
      <c r="F743" s="2">
        <v>42863</v>
      </c>
      <c r="G743">
        <v>7839</v>
      </c>
      <c r="H743">
        <v>437.2</v>
      </c>
      <c r="I743">
        <v>263.33</v>
      </c>
      <c r="J743">
        <v>3427210.8</v>
      </c>
      <c r="K743">
        <v>2064243.87</v>
      </c>
      <c r="L743">
        <v>1362966.93</v>
      </c>
      <c r="M743">
        <v>2017</v>
      </c>
      <c r="N743">
        <v>5</v>
      </c>
    </row>
    <row r="744" spans="1:14" x14ac:dyDescent="0.3">
      <c r="A744" s="1" t="s">
        <v>32</v>
      </c>
      <c r="B744" s="1" t="s">
        <v>92</v>
      </c>
      <c r="C744" s="1" t="s">
        <v>49</v>
      </c>
      <c r="D744" s="1" t="s">
        <v>22</v>
      </c>
      <c r="E744" s="1" t="s">
        <v>47</v>
      </c>
      <c r="F744" s="2">
        <v>40675</v>
      </c>
      <c r="G744">
        <v>7841</v>
      </c>
      <c r="H744">
        <v>651.21</v>
      </c>
      <c r="I744">
        <v>524.96</v>
      </c>
      <c r="J744">
        <v>5106137.6100000003</v>
      </c>
      <c r="K744">
        <v>4116211.36</v>
      </c>
      <c r="L744">
        <v>989926.25</v>
      </c>
      <c r="M744">
        <v>2011</v>
      </c>
      <c r="N744">
        <v>5</v>
      </c>
    </row>
    <row r="745" spans="1:14" x14ac:dyDescent="0.3">
      <c r="A745" s="1" t="s">
        <v>28</v>
      </c>
      <c r="B745" s="1" t="s">
        <v>142</v>
      </c>
      <c r="C745" s="1" t="s">
        <v>60</v>
      </c>
      <c r="D745" s="1" t="s">
        <v>17</v>
      </c>
      <c r="E745" s="1" t="s">
        <v>31</v>
      </c>
      <c r="F745" s="2">
        <v>42795</v>
      </c>
      <c r="G745">
        <v>7859</v>
      </c>
      <c r="H745">
        <v>421.89</v>
      </c>
      <c r="I745">
        <v>364.69</v>
      </c>
      <c r="J745">
        <v>3315633.51</v>
      </c>
      <c r="K745">
        <v>2866098.71</v>
      </c>
      <c r="L745">
        <v>449534.8</v>
      </c>
      <c r="M745">
        <v>2017</v>
      </c>
      <c r="N745">
        <v>3</v>
      </c>
    </row>
    <row r="746" spans="1:14" x14ac:dyDescent="0.3">
      <c r="A746" s="1" t="s">
        <v>32</v>
      </c>
      <c r="B746" s="1" t="s">
        <v>133</v>
      </c>
      <c r="C746" s="1" t="s">
        <v>42</v>
      </c>
      <c r="D746" s="1" t="s">
        <v>17</v>
      </c>
      <c r="E746" s="1" t="s">
        <v>18</v>
      </c>
      <c r="F746" s="2">
        <v>41475</v>
      </c>
      <c r="G746">
        <v>7876</v>
      </c>
      <c r="H746">
        <v>152.58000000000001</v>
      </c>
      <c r="I746">
        <v>97.44</v>
      </c>
      <c r="J746">
        <v>1201720.08</v>
      </c>
      <c r="K746">
        <v>767437.44</v>
      </c>
      <c r="L746">
        <v>434282.64</v>
      </c>
      <c r="M746">
        <v>2013</v>
      </c>
      <c r="N746">
        <v>7</v>
      </c>
    </row>
    <row r="747" spans="1:14" x14ac:dyDescent="0.3">
      <c r="A747" s="1" t="s">
        <v>37</v>
      </c>
      <c r="B747" s="1" t="s">
        <v>86</v>
      </c>
      <c r="C747" s="1" t="s">
        <v>16</v>
      </c>
      <c r="D747" s="1" t="s">
        <v>17</v>
      </c>
      <c r="E747" s="1" t="s">
        <v>31</v>
      </c>
      <c r="F747" s="2">
        <v>42080</v>
      </c>
      <c r="G747">
        <v>7881</v>
      </c>
      <c r="H747">
        <v>437.2</v>
      </c>
      <c r="I747">
        <v>263.33</v>
      </c>
      <c r="J747">
        <v>3445573.2</v>
      </c>
      <c r="K747">
        <v>2075303.73</v>
      </c>
      <c r="L747">
        <v>1370269.47</v>
      </c>
      <c r="M747">
        <v>2015</v>
      </c>
      <c r="N747">
        <v>3</v>
      </c>
    </row>
    <row r="748" spans="1:14" x14ac:dyDescent="0.3">
      <c r="A748" s="1" t="s">
        <v>28</v>
      </c>
      <c r="B748" s="1" t="s">
        <v>134</v>
      </c>
      <c r="C748" s="1" t="s">
        <v>36</v>
      </c>
      <c r="D748" s="1" t="s">
        <v>22</v>
      </c>
      <c r="E748" s="1" t="s">
        <v>47</v>
      </c>
      <c r="F748" s="2">
        <v>41240</v>
      </c>
      <c r="G748">
        <v>7884</v>
      </c>
      <c r="H748">
        <v>109.28</v>
      </c>
      <c r="I748">
        <v>35.840000000000003</v>
      </c>
      <c r="J748">
        <v>861563.52</v>
      </c>
      <c r="K748">
        <v>282562.56</v>
      </c>
      <c r="L748">
        <v>579000.96</v>
      </c>
      <c r="M748">
        <v>2012</v>
      </c>
      <c r="N748">
        <v>11</v>
      </c>
    </row>
    <row r="749" spans="1:14" x14ac:dyDescent="0.3">
      <c r="A749" s="1" t="s">
        <v>25</v>
      </c>
      <c r="B749" s="1" t="s">
        <v>191</v>
      </c>
      <c r="C749" s="1" t="s">
        <v>21</v>
      </c>
      <c r="D749" s="1" t="s">
        <v>22</v>
      </c>
      <c r="E749" s="1" t="s">
        <v>31</v>
      </c>
      <c r="F749" s="2">
        <v>41872</v>
      </c>
      <c r="G749">
        <v>7894</v>
      </c>
      <c r="H749">
        <v>154.06</v>
      </c>
      <c r="I749">
        <v>90.93</v>
      </c>
      <c r="J749">
        <v>1216149.6399999999</v>
      </c>
      <c r="K749">
        <v>717801.42</v>
      </c>
      <c r="L749">
        <v>498348.22</v>
      </c>
      <c r="M749">
        <v>2014</v>
      </c>
      <c r="N749">
        <v>8</v>
      </c>
    </row>
    <row r="750" spans="1:14" x14ac:dyDescent="0.3">
      <c r="A750" s="1" t="s">
        <v>28</v>
      </c>
      <c r="B750" s="1" t="s">
        <v>91</v>
      </c>
      <c r="C750" s="1" t="s">
        <v>27</v>
      </c>
      <c r="D750" s="1" t="s">
        <v>17</v>
      </c>
      <c r="E750" s="1" t="s">
        <v>47</v>
      </c>
      <c r="F750" s="2">
        <v>41076</v>
      </c>
      <c r="G750">
        <v>7903</v>
      </c>
      <c r="H750">
        <v>205.7</v>
      </c>
      <c r="I750">
        <v>117.11</v>
      </c>
      <c r="J750">
        <v>1625647.1</v>
      </c>
      <c r="K750">
        <v>925520.33</v>
      </c>
      <c r="L750">
        <v>700126.77</v>
      </c>
      <c r="M750">
        <v>2012</v>
      </c>
      <c r="N750">
        <v>6</v>
      </c>
    </row>
    <row r="751" spans="1:14" x14ac:dyDescent="0.3">
      <c r="A751" s="1" t="s">
        <v>28</v>
      </c>
      <c r="B751" s="1" t="s">
        <v>70</v>
      </c>
      <c r="C751" s="1" t="s">
        <v>42</v>
      </c>
      <c r="D751" s="1" t="s">
        <v>22</v>
      </c>
      <c r="E751" s="1" t="s">
        <v>47</v>
      </c>
      <c r="F751" s="2">
        <v>42224</v>
      </c>
      <c r="G751">
        <v>7913</v>
      </c>
      <c r="H751">
        <v>152.58000000000001</v>
      </c>
      <c r="I751">
        <v>97.44</v>
      </c>
      <c r="J751">
        <v>1207365.54</v>
      </c>
      <c r="K751">
        <v>771042.72</v>
      </c>
      <c r="L751">
        <v>436322.82</v>
      </c>
      <c r="M751">
        <v>2015</v>
      </c>
      <c r="N751">
        <v>8</v>
      </c>
    </row>
    <row r="752" spans="1:14" x14ac:dyDescent="0.3">
      <c r="A752" s="1" t="s">
        <v>28</v>
      </c>
      <c r="B752" s="1" t="s">
        <v>88</v>
      </c>
      <c r="C752" s="1" t="s">
        <v>57</v>
      </c>
      <c r="D752" s="1" t="s">
        <v>22</v>
      </c>
      <c r="E752" s="1" t="s">
        <v>18</v>
      </c>
      <c r="F752" s="2">
        <v>41446</v>
      </c>
      <c r="G752">
        <v>7921</v>
      </c>
      <c r="H752">
        <v>81.73</v>
      </c>
      <c r="I752">
        <v>56.67</v>
      </c>
      <c r="J752">
        <v>647383.32999999996</v>
      </c>
      <c r="K752">
        <v>448883.07</v>
      </c>
      <c r="L752">
        <v>198500.26</v>
      </c>
      <c r="M752">
        <v>2013</v>
      </c>
      <c r="N752">
        <v>6</v>
      </c>
    </row>
    <row r="753" spans="1:14" x14ac:dyDescent="0.3">
      <c r="A753" s="1" t="s">
        <v>28</v>
      </c>
      <c r="B753" s="1" t="s">
        <v>167</v>
      </c>
      <c r="C753" s="1" t="s">
        <v>44</v>
      </c>
      <c r="D753" s="1" t="s">
        <v>22</v>
      </c>
      <c r="E753" s="1" t="s">
        <v>24</v>
      </c>
      <c r="F753" s="2">
        <v>40396</v>
      </c>
      <c r="G753">
        <v>7922</v>
      </c>
      <c r="H753">
        <v>668.27</v>
      </c>
      <c r="I753">
        <v>502.54</v>
      </c>
      <c r="J753">
        <v>5294034.9400000004</v>
      </c>
      <c r="K753">
        <v>3981121.88</v>
      </c>
      <c r="L753">
        <v>1312913.06</v>
      </c>
      <c r="M753">
        <v>2010</v>
      </c>
      <c r="N753">
        <v>8</v>
      </c>
    </row>
    <row r="754" spans="1:14" x14ac:dyDescent="0.3">
      <c r="A754" s="1" t="s">
        <v>39</v>
      </c>
      <c r="B754" s="1" t="s">
        <v>164</v>
      </c>
      <c r="C754" s="1" t="s">
        <v>30</v>
      </c>
      <c r="D754" s="1" t="s">
        <v>22</v>
      </c>
      <c r="E754" s="1" t="s">
        <v>47</v>
      </c>
      <c r="F754" s="2">
        <v>40231</v>
      </c>
      <c r="G754">
        <v>7934</v>
      </c>
      <c r="H754">
        <v>9.33</v>
      </c>
      <c r="I754">
        <v>6.92</v>
      </c>
      <c r="J754">
        <v>74024.22</v>
      </c>
      <c r="K754">
        <v>54903.28</v>
      </c>
      <c r="L754">
        <v>19120.939999999999</v>
      </c>
      <c r="M754">
        <v>2010</v>
      </c>
      <c r="N754">
        <v>2</v>
      </c>
    </row>
    <row r="755" spans="1:14" x14ac:dyDescent="0.3">
      <c r="A755" s="1" t="s">
        <v>32</v>
      </c>
      <c r="B755" s="1" t="s">
        <v>43</v>
      </c>
      <c r="C755" s="1" t="s">
        <v>23</v>
      </c>
      <c r="D755" s="1" t="s">
        <v>17</v>
      </c>
      <c r="E755" s="1" t="s">
        <v>18</v>
      </c>
      <c r="F755" s="2">
        <v>41737</v>
      </c>
      <c r="G755">
        <v>7937</v>
      </c>
      <c r="H755">
        <v>255.28</v>
      </c>
      <c r="I755">
        <v>159.41999999999999</v>
      </c>
      <c r="J755">
        <v>2026157.36</v>
      </c>
      <c r="K755">
        <v>1265316.54</v>
      </c>
      <c r="L755">
        <v>760840.82</v>
      </c>
      <c r="M755">
        <v>2014</v>
      </c>
      <c r="N755">
        <v>4</v>
      </c>
    </row>
    <row r="756" spans="1:14" x14ac:dyDescent="0.3">
      <c r="A756" s="1" t="s">
        <v>32</v>
      </c>
      <c r="B756" s="1" t="s">
        <v>69</v>
      </c>
      <c r="C756" s="1" t="s">
        <v>42</v>
      </c>
      <c r="D756" s="1" t="s">
        <v>17</v>
      </c>
      <c r="E756" s="1" t="s">
        <v>18</v>
      </c>
      <c r="F756" s="2">
        <v>41159</v>
      </c>
      <c r="G756">
        <v>7938</v>
      </c>
      <c r="H756">
        <v>152.58000000000001</v>
      </c>
      <c r="I756">
        <v>97.44</v>
      </c>
      <c r="J756">
        <v>1211180.04</v>
      </c>
      <c r="K756">
        <v>773478.72</v>
      </c>
      <c r="L756">
        <v>437701.32</v>
      </c>
      <c r="M756">
        <v>2012</v>
      </c>
      <c r="N756">
        <v>9</v>
      </c>
    </row>
    <row r="757" spans="1:14" x14ac:dyDescent="0.3">
      <c r="A757" s="1" t="s">
        <v>32</v>
      </c>
      <c r="B757" s="1" t="s">
        <v>187</v>
      </c>
      <c r="C757" s="1" t="s">
        <v>51</v>
      </c>
      <c r="D757" s="1" t="s">
        <v>17</v>
      </c>
      <c r="E757" s="1" t="s">
        <v>18</v>
      </c>
      <c r="F757" s="2">
        <v>42464</v>
      </c>
      <c r="G757">
        <v>7946</v>
      </c>
      <c r="H757">
        <v>47.45</v>
      </c>
      <c r="I757">
        <v>31.79</v>
      </c>
      <c r="J757">
        <v>377037.7</v>
      </c>
      <c r="K757">
        <v>252603.34</v>
      </c>
      <c r="L757">
        <v>124434.36</v>
      </c>
      <c r="M757">
        <v>2016</v>
      </c>
      <c r="N757">
        <v>4</v>
      </c>
    </row>
    <row r="758" spans="1:14" x14ac:dyDescent="0.3">
      <c r="A758" s="1" t="s">
        <v>28</v>
      </c>
      <c r="B758" s="1" t="s">
        <v>223</v>
      </c>
      <c r="C758" s="1" t="s">
        <v>21</v>
      </c>
      <c r="D758" s="1" t="s">
        <v>22</v>
      </c>
      <c r="E758" s="1" t="s">
        <v>18</v>
      </c>
      <c r="F758" s="2">
        <v>41547</v>
      </c>
      <c r="G758">
        <v>7956</v>
      </c>
      <c r="H758">
        <v>154.06</v>
      </c>
      <c r="I758">
        <v>90.93</v>
      </c>
      <c r="J758">
        <v>1225701.3600000001</v>
      </c>
      <c r="K758">
        <v>723439.08</v>
      </c>
      <c r="L758">
        <v>502262.28</v>
      </c>
      <c r="M758">
        <v>2013</v>
      </c>
      <c r="N758">
        <v>9</v>
      </c>
    </row>
    <row r="759" spans="1:14" x14ac:dyDescent="0.3">
      <c r="A759" s="1" t="s">
        <v>32</v>
      </c>
      <c r="B759" s="1" t="s">
        <v>68</v>
      </c>
      <c r="C759" s="1" t="s">
        <v>23</v>
      </c>
      <c r="D759" s="1" t="s">
        <v>22</v>
      </c>
      <c r="E759" s="1" t="s">
        <v>47</v>
      </c>
      <c r="F759" s="2">
        <v>42589</v>
      </c>
      <c r="G759">
        <v>7963</v>
      </c>
      <c r="H759">
        <v>255.28</v>
      </c>
      <c r="I759">
        <v>159.41999999999999</v>
      </c>
      <c r="J759">
        <v>2032794.64</v>
      </c>
      <c r="K759">
        <v>1269461.46</v>
      </c>
      <c r="L759">
        <v>763333.18</v>
      </c>
      <c r="M759">
        <v>2016</v>
      </c>
      <c r="N759">
        <v>8</v>
      </c>
    </row>
    <row r="760" spans="1:14" x14ac:dyDescent="0.3">
      <c r="A760" s="1" t="s">
        <v>37</v>
      </c>
      <c r="B760" s="1" t="s">
        <v>140</v>
      </c>
      <c r="C760" s="1" t="s">
        <v>30</v>
      </c>
      <c r="D760" s="1" t="s">
        <v>22</v>
      </c>
      <c r="E760" s="1" t="s">
        <v>18</v>
      </c>
      <c r="F760" s="2">
        <v>41881</v>
      </c>
      <c r="G760">
        <v>7973</v>
      </c>
      <c r="H760">
        <v>9.33</v>
      </c>
      <c r="I760">
        <v>6.92</v>
      </c>
      <c r="J760">
        <v>74388.09</v>
      </c>
      <c r="K760">
        <v>55173.16</v>
      </c>
      <c r="L760">
        <v>19214.93</v>
      </c>
      <c r="M760">
        <v>2014</v>
      </c>
      <c r="N760">
        <v>8</v>
      </c>
    </row>
    <row r="761" spans="1:14" x14ac:dyDescent="0.3">
      <c r="A761" s="1" t="s">
        <v>25</v>
      </c>
      <c r="B761" s="1" t="s">
        <v>199</v>
      </c>
      <c r="C761" s="1" t="s">
        <v>16</v>
      </c>
      <c r="D761" s="1" t="s">
        <v>17</v>
      </c>
      <c r="E761" s="1" t="s">
        <v>31</v>
      </c>
      <c r="F761" s="2">
        <v>41242</v>
      </c>
      <c r="G761">
        <v>7974</v>
      </c>
      <c r="H761">
        <v>437.2</v>
      </c>
      <c r="I761">
        <v>263.33</v>
      </c>
      <c r="J761">
        <v>3486232.8</v>
      </c>
      <c r="K761">
        <v>2099793.42</v>
      </c>
      <c r="L761">
        <v>1386439.38</v>
      </c>
      <c r="M761">
        <v>2012</v>
      </c>
      <c r="N761">
        <v>11</v>
      </c>
    </row>
    <row r="762" spans="1:14" x14ac:dyDescent="0.3">
      <c r="A762" s="1" t="s">
        <v>37</v>
      </c>
      <c r="B762" s="1" t="s">
        <v>67</v>
      </c>
      <c r="C762" s="1" t="s">
        <v>49</v>
      </c>
      <c r="D762" s="1" t="s">
        <v>17</v>
      </c>
      <c r="E762" s="1" t="s">
        <v>47</v>
      </c>
      <c r="F762" s="2">
        <v>42303</v>
      </c>
      <c r="G762">
        <v>7982</v>
      </c>
      <c r="H762">
        <v>651.21</v>
      </c>
      <c r="I762">
        <v>524.96</v>
      </c>
      <c r="J762">
        <v>5197958.22</v>
      </c>
      <c r="K762">
        <v>4190230.72</v>
      </c>
      <c r="L762">
        <v>1007727.5</v>
      </c>
      <c r="M762">
        <v>2015</v>
      </c>
      <c r="N762">
        <v>10</v>
      </c>
    </row>
    <row r="763" spans="1:14" x14ac:dyDescent="0.3">
      <c r="A763" s="1" t="s">
        <v>28</v>
      </c>
      <c r="B763" s="1" t="s">
        <v>153</v>
      </c>
      <c r="C763" s="1" t="s">
        <v>21</v>
      </c>
      <c r="D763" s="1" t="s">
        <v>17</v>
      </c>
      <c r="E763" s="1" t="s">
        <v>24</v>
      </c>
      <c r="F763" s="2">
        <v>40380</v>
      </c>
      <c r="G763">
        <v>8005</v>
      </c>
      <c r="H763">
        <v>154.06</v>
      </c>
      <c r="I763">
        <v>90.93</v>
      </c>
      <c r="J763">
        <v>1233250.3</v>
      </c>
      <c r="K763">
        <v>727894.65</v>
      </c>
      <c r="L763">
        <v>505355.65</v>
      </c>
      <c r="M763">
        <v>2010</v>
      </c>
      <c r="N763">
        <v>7</v>
      </c>
    </row>
    <row r="764" spans="1:14" x14ac:dyDescent="0.3">
      <c r="A764" s="1" t="s">
        <v>32</v>
      </c>
      <c r="B764" s="1" t="s">
        <v>126</v>
      </c>
      <c r="C764" s="1" t="s">
        <v>44</v>
      </c>
      <c r="D764" s="1" t="s">
        <v>22</v>
      </c>
      <c r="E764" s="1" t="s">
        <v>18</v>
      </c>
      <c r="F764" s="2">
        <v>41649</v>
      </c>
      <c r="G764">
        <v>8006</v>
      </c>
      <c r="H764">
        <v>668.27</v>
      </c>
      <c r="I764">
        <v>502.54</v>
      </c>
      <c r="J764">
        <v>5350169.62</v>
      </c>
      <c r="K764">
        <v>4023335.24</v>
      </c>
      <c r="L764">
        <v>1326834.3799999999</v>
      </c>
      <c r="M764">
        <v>2014</v>
      </c>
      <c r="N764">
        <v>1</v>
      </c>
    </row>
    <row r="765" spans="1:14" x14ac:dyDescent="0.3">
      <c r="A765" s="1" t="s">
        <v>28</v>
      </c>
      <c r="B765" s="1" t="s">
        <v>148</v>
      </c>
      <c r="C765" s="1" t="s">
        <v>23</v>
      </c>
      <c r="D765" s="1" t="s">
        <v>22</v>
      </c>
      <c r="E765" s="1" t="s">
        <v>47</v>
      </c>
      <c r="F765" s="2">
        <v>41431</v>
      </c>
      <c r="G765">
        <v>8012</v>
      </c>
      <c r="H765">
        <v>255.28</v>
      </c>
      <c r="I765">
        <v>159.41999999999999</v>
      </c>
      <c r="J765">
        <v>2045303.36</v>
      </c>
      <c r="K765">
        <v>1277273.04</v>
      </c>
      <c r="L765">
        <v>768030.32</v>
      </c>
      <c r="M765">
        <v>2013</v>
      </c>
      <c r="N765">
        <v>6</v>
      </c>
    </row>
    <row r="766" spans="1:14" x14ac:dyDescent="0.3">
      <c r="A766" s="1" t="s">
        <v>28</v>
      </c>
      <c r="B766" s="1" t="s">
        <v>110</v>
      </c>
      <c r="C766" s="1" t="s">
        <v>57</v>
      </c>
      <c r="D766" s="1" t="s">
        <v>17</v>
      </c>
      <c r="E766" s="1" t="s">
        <v>31</v>
      </c>
      <c r="F766" s="2">
        <v>40451</v>
      </c>
      <c r="G766">
        <v>8014</v>
      </c>
      <c r="H766">
        <v>81.73</v>
      </c>
      <c r="I766">
        <v>56.67</v>
      </c>
      <c r="J766">
        <v>654984.22</v>
      </c>
      <c r="K766">
        <v>454153.38</v>
      </c>
      <c r="L766">
        <v>200830.84</v>
      </c>
      <c r="M766">
        <v>2010</v>
      </c>
      <c r="N766">
        <v>9</v>
      </c>
    </row>
    <row r="767" spans="1:14" x14ac:dyDescent="0.3">
      <c r="A767" s="1" t="s">
        <v>39</v>
      </c>
      <c r="B767" s="1" t="s">
        <v>172</v>
      </c>
      <c r="C767" s="1" t="s">
        <v>44</v>
      </c>
      <c r="D767" s="1" t="s">
        <v>17</v>
      </c>
      <c r="E767" s="1" t="s">
        <v>47</v>
      </c>
      <c r="F767" s="2">
        <v>42675</v>
      </c>
      <c r="G767">
        <v>8021</v>
      </c>
      <c r="H767">
        <v>668.27</v>
      </c>
      <c r="I767">
        <v>502.54</v>
      </c>
      <c r="J767">
        <v>5360193.67</v>
      </c>
      <c r="K767">
        <v>4030873.34</v>
      </c>
      <c r="L767">
        <v>1329320.33</v>
      </c>
      <c r="M767">
        <v>2016</v>
      </c>
      <c r="N767">
        <v>11</v>
      </c>
    </row>
    <row r="768" spans="1:14" x14ac:dyDescent="0.3">
      <c r="A768" s="1" t="s">
        <v>32</v>
      </c>
      <c r="B768" s="1" t="s">
        <v>144</v>
      </c>
      <c r="C768" s="1" t="s">
        <v>57</v>
      </c>
      <c r="D768" s="1" t="s">
        <v>17</v>
      </c>
      <c r="E768" s="1" t="s">
        <v>31</v>
      </c>
      <c r="F768" s="2">
        <v>42824</v>
      </c>
      <c r="G768">
        <v>8022</v>
      </c>
      <c r="H768">
        <v>81.73</v>
      </c>
      <c r="I768">
        <v>56.67</v>
      </c>
      <c r="J768">
        <v>655638.06000000006</v>
      </c>
      <c r="K768">
        <v>454606.74</v>
      </c>
      <c r="L768">
        <v>201031.32</v>
      </c>
      <c r="M768">
        <v>2017</v>
      </c>
      <c r="N768">
        <v>3</v>
      </c>
    </row>
    <row r="769" spans="1:14" x14ac:dyDescent="0.3">
      <c r="A769" s="1" t="s">
        <v>32</v>
      </c>
      <c r="B769" s="1" t="s">
        <v>146</v>
      </c>
      <c r="C769" s="1" t="s">
        <v>42</v>
      </c>
      <c r="D769" s="1" t="s">
        <v>17</v>
      </c>
      <c r="E769" s="1" t="s">
        <v>24</v>
      </c>
      <c r="F769" s="2">
        <v>40332</v>
      </c>
      <c r="G769">
        <v>8044</v>
      </c>
      <c r="H769">
        <v>152.58000000000001</v>
      </c>
      <c r="I769">
        <v>97.44</v>
      </c>
      <c r="J769">
        <v>1227353.52</v>
      </c>
      <c r="K769">
        <v>783807.36</v>
      </c>
      <c r="L769">
        <v>443546.16</v>
      </c>
      <c r="M769">
        <v>2010</v>
      </c>
      <c r="N769">
        <v>6</v>
      </c>
    </row>
    <row r="770" spans="1:14" x14ac:dyDescent="0.3">
      <c r="A770" s="1" t="s">
        <v>28</v>
      </c>
      <c r="B770" s="1" t="s">
        <v>110</v>
      </c>
      <c r="C770" s="1" t="s">
        <v>23</v>
      </c>
      <c r="D770" s="1" t="s">
        <v>17</v>
      </c>
      <c r="E770" s="1" t="s">
        <v>47</v>
      </c>
      <c r="F770" s="2">
        <v>41330</v>
      </c>
      <c r="G770">
        <v>8049</v>
      </c>
      <c r="H770">
        <v>255.28</v>
      </c>
      <c r="I770">
        <v>159.41999999999999</v>
      </c>
      <c r="J770">
        <v>2054748.72</v>
      </c>
      <c r="K770">
        <v>1283171.58</v>
      </c>
      <c r="L770">
        <v>771577.14</v>
      </c>
      <c r="M770">
        <v>2013</v>
      </c>
      <c r="N770">
        <v>2</v>
      </c>
    </row>
    <row r="771" spans="1:14" x14ac:dyDescent="0.3">
      <c r="A771" s="1" t="s">
        <v>28</v>
      </c>
      <c r="B771" s="1" t="s">
        <v>157</v>
      </c>
      <c r="C771" s="1" t="s">
        <v>60</v>
      </c>
      <c r="D771" s="1" t="s">
        <v>17</v>
      </c>
      <c r="E771" s="1" t="s">
        <v>47</v>
      </c>
      <c r="F771" s="2">
        <v>40482</v>
      </c>
      <c r="G771">
        <v>8052</v>
      </c>
      <c r="H771">
        <v>421.89</v>
      </c>
      <c r="I771">
        <v>364.69</v>
      </c>
      <c r="J771">
        <v>3397058.28</v>
      </c>
      <c r="K771">
        <v>2936483.88</v>
      </c>
      <c r="L771">
        <v>460574.4</v>
      </c>
      <c r="M771">
        <v>2010</v>
      </c>
      <c r="N771">
        <v>10</v>
      </c>
    </row>
    <row r="772" spans="1:14" x14ac:dyDescent="0.3">
      <c r="A772" s="1" t="s">
        <v>14</v>
      </c>
      <c r="B772" s="1" t="s">
        <v>62</v>
      </c>
      <c r="C772" s="1" t="s">
        <v>16</v>
      </c>
      <c r="D772" s="1" t="s">
        <v>22</v>
      </c>
      <c r="E772" s="1" t="s">
        <v>24</v>
      </c>
      <c r="F772" s="2">
        <v>40316</v>
      </c>
      <c r="G772">
        <v>8053</v>
      </c>
      <c r="H772">
        <v>437.2</v>
      </c>
      <c r="I772">
        <v>263.33</v>
      </c>
      <c r="J772">
        <v>3520771.6</v>
      </c>
      <c r="K772">
        <v>2120596.4900000002</v>
      </c>
      <c r="L772">
        <v>1400175.11</v>
      </c>
      <c r="M772">
        <v>2010</v>
      </c>
      <c r="N772">
        <v>5</v>
      </c>
    </row>
    <row r="773" spans="1:14" x14ac:dyDescent="0.3">
      <c r="A773" s="1" t="s">
        <v>25</v>
      </c>
      <c r="B773" s="1" t="s">
        <v>73</v>
      </c>
      <c r="C773" s="1" t="s">
        <v>42</v>
      </c>
      <c r="D773" s="1" t="s">
        <v>17</v>
      </c>
      <c r="E773" s="1" t="s">
        <v>18</v>
      </c>
      <c r="F773" s="2">
        <v>40911</v>
      </c>
      <c r="G773">
        <v>8054</v>
      </c>
      <c r="H773">
        <v>152.58000000000001</v>
      </c>
      <c r="I773">
        <v>97.44</v>
      </c>
      <c r="J773">
        <v>1228879.32</v>
      </c>
      <c r="K773">
        <v>784781.76</v>
      </c>
      <c r="L773">
        <v>444097.56</v>
      </c>
      <c r="M773">
        <v>2012</v>
      </c>
      <c r="N773">
        <v>1</v>
      </c>
    </row>
    <row r="774" spans="1:14" x14ac:dyDescent="0.3">
      <c r="A774" s="1" t="s">
        <v>32</v>
      </c>
      <c r="B774" s="1" t="s">
        <v>161</v>
      </c>
      <c r="C774" s="1" t="s">
        <v>21</v>
      </c>
      <c r="D774" s="1" t="s">
        <v>22</v>
      </c>
      <c r="E774" s="1" t="s">
        <v>18</v>
      </c>
      <c r="F774" s="2">
        <v>42086</v>
      </c>
      <c r="G774">
        <v>8071</v>
      </c>
      <c r="H774">
        <v>154.06</v>
      </c>
      <c r="I774">
        <v>90.93</v>
      </c>
      <c r="J774">
        <v>1243418.26</v>
      </c>
      <c r="K774">
        <v>733896.03</v>
      </c>
      <c r="L774">
        <v>509522.23</v>
      </c>
      <c r="M774">
        <v>2015</v>
      </c>
      <c r="N774">
        <v>3</v>
      </c>
    </row>
    <row r="775" spans="1:14" x14ac:dyDescent="0.3">
      <c r="A775" s="1" t="s">
        <v>32</v>
      </c>
      <c r="B775" s="1" t="s">
        <v>144</v>
      </c>
      <c r="C775" s="1" t="s">
        <v>60</v>
      </c>
      <c r="D775" s="1" t="s">
        <v>22</v>
      </c>
      <c r="E775" s="1" t="s">
        <v>18</v>
      </c>
      <c r="F775" s="2">
        <v>40232</v>
      </c>
      <c r="G775">
        <v>8086</v>
      </c>
      <c r="H775">
        <v>421.89</v>
      </c>
      <c r="I775">
        <v>364.69</v>
      </c>
      <c r="J775">
        <v>3411402.54</v>
      </c>
      <c r="K775">
        <v>2948883.34</v>
      </c>
      <c r="L775">
        <v>462519.2</v>
      </c>
      <c r="M775">
        <v>2010</v>
      </c>
      <c r="N775">
        <v>2</v>
      </c>
    </row>
    <row r="776" spans="1:14" x14ac:dyDescent="0.3">
      <c r="A776" s="1" t="s">
        <v>14</v>
      </c>
      <c r="B776" s="1" t="s">
        <v>158</v>
      </c>
      <c r="C776" s="1" t="s">
        <v>23</v>
      </c>
      <c r="D776" s="1" t="s">
        <v>17</v>
      </c>
      <c r="E776" s="1" t="s">
        <v>31</v>
      </c>
      <c r="F776" s="2">
        <v>41984</v>
      </c>
      <c r="G776">
        <v>8099</v>
      </c>
      <c r="H776">
        <v>255.28</v>
      </c>
      <c r="I776">
        <v>159.41999999999999</v>
      </c>
      <c r="J776">
        <v>2067512.72</v>
      </c>
      <c r="K776">
        <v>1291142.58</v>
      </c>
      <c r="L776">
        <v>776370.14</v>
      </c>
      <c r="M776">
        <v>2014</v>
      </c>
      <c r="N776">
        <v>12</v>
      </c>
    </row>
    <row r="777" spans="1:14" x14ac:dyDescent="0.3">
      <c r="A777" s="1" t="s">
        <v>25</v>
      </c>
      <c r="B777" s="1" t="s">
        <v>119</v>
      </c>
      <c r="C777" s="1" t="s">
        <v>49</v>
      </c>
      <c r="D777" s="1" t="s">
        <v>22</v>
      </c>
      <c r="E777" s="1" t="s">
        <v>24</v>
      </c>
      <c r="F777" s="2">
        <v>42277</v>
      </c>
      <c r="G777">
        <v>8128</v>
      </c>
      <c r="H777">
        <v>651.21</v>
      </c>
      <c r="I777">
        <v>524.96</v>
      </c>
      <c r="J777">
        <v>5293034.88</v>
      </c>
      <c r="K777">
        <v>4266874.8799999999</v>
      </c>
      <c r="L777">
        <v>1026160</v>
      </c>
      <c r="M777">
        <v>2015</v>
      </c>
      <c r="N777">
        <v>9</v>
      </c>
    </row>
    <row r="778" spans="1:14" x14ac:dyDescent="0.3">
      <c r="A778" s="1" t="s">
        <v>28</v>
      </c>
      <c r="B778" s="1" t="s">
        <v>193</v>
      </c>
      <c r="C778" s="1" t="s">
        <v>60</v>
      </c>
      <c r="D778" s="1" t="s">
        <v>17</v>
      </c>
      <c r="E778" s="1" t="s">
        <v>18</v>
      </c>
      <c r="F778" s="2">
        <v>41489</v>
      </c>
      <c r="G778">
        <v>8132</v>
      </c>
      <c r="H778">
        <v>421.89</v>
      </c>
      <c r="I778">
        <v>364.69</v>
      </c>
      <c r="J778">
        <v>3430809.48</v>
      </c>
      <c r="K778">
        <v>2965659.08</v>
      </c>
      <c r="L778">
        <v>465150.4</v>
      </c>
      <c r="M778">
        <v>2013</v>
      </c>
      <c r="N778">
        <v>8</v>
      </c>
    </row>
    <row r="779" spans="1:14" x14ac:dyDescent="0.3">
      <c r="A779" s="1" t="s">
        <v>32</v>
      </c>
      <c r="B779" s="1" t="s">
        <v>178</v>
      </c>
      <c r="C779" s="1" t="s">
        <v>27</v>
      </c>
      <c r="D779" s="1" t="s">
        <v>22</v>
      </c>
      <c r="E779" s="1" t="s">
        <v>47</v>
      </c>
      <c r="F779" s="2">
        <v>42586</v>
      </c>
      <c r="G779">
        <v>8149</v>
      </c>
      <c r="H779">
        <v>205.7</v>
      </c>
      <c r="I779">
        <v>117.11</v>
      </c>
      <c r="J779">
        <v>1676249.3</v>
      </c>
      <c r="K779">
        <v>954329.39</v>
      </c>
      <c r="L779">
        <v>721919.91</v>
      </c>
      <c r="M779">
        <v>2016</v>
      </c>
      <c r="N779">
        <v>8</v>
      </c>
    </row>
    <row r="780" spans="1:14" x14ac:dyDescent="0.3">
      <c r="A780" s="1" t="s">
        <v>28</v>
      </c>
      <c r="B780" s="1" t="s">
        <v>29</v>
      </c>
      <c r="C780" s="1" t="s">
        <v>60</v>
      </c>
      <c r="D780" s="1" t="s">
        <v>17</v>
      </c>
      <c r="E780" s="1" t="s">
        <v>18</v>
      </c>
      <c r="F780" s="2">
        <v>40993</v>
      </c>
      <c r="G780">
        <v>8150</v>
      </c>
      <c r="H780">
        <v>421.89</v>
      </c>
      <c r="I780">
        <v>364.69</v>
      </c>
      <c r="J780">
        <v>3438403.5</v>
      </c>
      <c r="K780">
        <v>2972223.5</v>
      </c>
      <c r="L780">
        <v>466180</v>
      </c>
      <c r="M780">
        <v>2012</v>
      </c>
      <c r="N780">
        <v>3</v>
      </c>
    </row>
    <row r="781" spans="1:14" x14ac:dyDescent="0.3">
      <c r="A781" s="1" t="s">
        <v>32</v>
      </c>
      <c r="B781" s="1" t="s">
        <v>173</v>
      </c>
      <c r="C781" s="1" t="s">
        <v>51</v>
      </c>
      <c r="D781" s="1" t="s">
        <v>17</v>
      </c>
      <c r="E781" s="1" t="s">
        <v>47</v>
      </c>
      <c r="F781" s="2">
        <v>41861</v>
      </c>
      <c r="G781">
        <v>8161</v>
      </c>
      <c r="H781">
        <v>47.45</v>
      </c>
      <c r="I781">
        <v>31.79</v>
      </c>
      <c r="J781">
        <v>387239.45</v>
      </c>
      <c r="K781">
        <v>259438.19</v>
      </c>
      <c r="L781">
        <v>127801.26</v>
      </c>
      <c r="M781">
        <v>2014</v>
      </c>
      <c r="N781">
        <v>8</v>
      </c>
    </row>
    <row r="782" spans="1:14" x14ac:dyDescent="0.3">
      <c r="A782" s="1" t="s">
        <v>28</v>
      </c>
      <c r="B782" s="1" t="s">
        <v>148</v>
      </c>
      <c r="C782" s="1" t="s">
        <v>57</v>
      </c>
      <c r="D782" s="1" t="s">
        <v>17</v>
      </c>
      <c r="E782" s="1" t="s">
        <v>24</v>
      </c>
      <c r="F782" s="2">
        <v>40838</v>
      </c>
      <c r="G782">
        <v>8177</v>
      </c>
      <c r="H782">
        <v>81.73</v>
      </c>
      <c r="I782">
        <v>56.67</v>
      </c>
      <c r="J782">
        <v>668306.21</v>
      </c>
      <c r="K782">
        <v>463390.59</v>
      </c>
      <c r="L782">
        <v>204915.62</v>
      </c>
      <c r="M782">
        <v>2011</v>
      </c>
      <c r="N782">
        <v>10</v>
      </c>
    </row>
    <row r="783" spans="1:14" x14ac:dyDescent="0.3">
      <c r="A783" s="1" t="s">
        <v>32</v>
      </c>
      <c r="B783" s="1" t="s">
        <v>150</v>
      </c>
      <c r="C783" s="1" t="s">
        <v>49</v>
      </c>
      <c r="D783" s="1" t="s">
        <v>17</v>
      </c>
      <c r="E783" s="1" t="s">
        <v>47</v>
      </c>
      <c r="F783" s="2">
        <v>41346</v>
      </c>
      <c r="G783">
        <v>8180</v>
      </c>
      <c r="H783">
        <v>651.21</v>
      </c>
      <c r="I783">
        <v>524.96</v>
      </c>
      <c r="J783">
        <v>5326897.8</v>
      </c>
      <c r="K783">
        <v>4294172.8</v>
      </c>
      <c r="L783">
        <v>1032725</v>
      </c>
      <c r="M783">
        <v>2013</v>
      </c>
      <c r="N783">
        <v>3</v>
      </c>
    </row>
    <row r="784" spans="1:14" x14ac:dyDescent="0.3">
      <c r="A784" s="1" t="s">
        <v>25</v>
      </c>
      <c r="B784" s="1" t="s">
        <v>75</v>
      </c>
      <c r="C784" s="1" t="s">
        <v>60</v>
      </c>
      <c r="D784" s="1" t="s">
        <v>22</v>
      </c>
      <c r="E784" s="1" t="s">
        <v>31</v>
      </c>
      <c r="F784" s="2">
        <v>42713</v>
      </c>
      <c r="G784">
        <v>8189</v>
      </c>
      <c r="H784">
        <v>421.89</v>
      </c>
      <c r="I784">
        <v>364.69</v>
      </c>
      <c r="J784">
        <v>3454857.21</v>
      </c>
      <c r="K784">
        <v>2986446.41</v>
      </c>
      <c r="L784">
        <v>468410.8</v>
      </c>
      <c r="M784">
        <v>2016</v>
      </c>
      <c r="N784">
        <v>12</v>
      </c>
    </row>
    <row r="785" spans="1:14" x14ac:dyDescent="0.3">
      <c r="A785" s="1" t="s">
        <v>37</v>
      </c>
      <c r="B785" s="1" t="s">
        <v>86</v>
      </c>
      <c r="C785" s="1" t="s">
        <v>16</v>
      </c>
      <c r="D785" s="1" t="s">
        <v>17</v>
      </c>
      <c r="E785" s="1" t="s">
        <v>18</v>
      </c>
      <c r="F785" s="2">
        <v>40421</v>
      </c>
      <c r="G785">
        <v>8200</v>
      </c>
      <c r="H785">
        <v>437.2</v>
      </c>
      <c r="I785">
        <v>263.33</v>
      </c>
      <c r="J785">
        <v>3585040</v>
      </c>
      <c r="K785">
        <v>2159306</v>
      </c>
      <c r="L785">
        <v>1425734</v>
      </c>
      <c r="M785">
        <v>2010</v>
      </c>
      <c r="N785">
        <v>8</v>
      </c>
    </row>
    <row r="786" spans="1:14" x14ac:dyDescent="0.3">
      <c r="A786" s="1" t="s">
        <v>37</v>
      </c>
      <c r="B786" s="1" t="s">
        <v>180</v>
      </c>
      <c r="C786" s="1" t="s">
        <v>23</v>
      </c>
      <c r="D786" s="1" t="s">
        <v>17</v>
      </c>
      <c r="E786" s="1" t="s">
        <v>31</v>
      </c>
      <c r="F786" s="2">
        <v>40947</v>
      </c>
      <c r="G786">
        <v>8203</v>
      </c>
      <c r="H786">
        <v>255.28</v>
      </c>
      <c r="I786">
        <v>159.41999999999999</v>
      </c>
      <c r="J786">
        <v>2094061.84</v>
      </c>
      <c r="K786">
        <v>1307722.26</v>
      </c>
      <c r="L786">
        <v>786339.58</v>
      </c>
      <c r="M786">
        <v>2012</v>
      </c>
      <c r="N786">
        <v>2</v>
      </c>
    </row>
    <row r="787" spans="1:14" x14ac:dyDescent="0.3">
      <c r="A787" s="1" t="s">
        <v>14</v>
      </c>
      <c r="B787" s="1" t="s">
        <v>99</v>
      </c>
      <c r="C787" s="1" t="s">
        <v>42</v>
      </c>
      <c r="D787" s="1" t="s">
        <v>22</v>
      </c>
      <c r="E787" s="1" t="s">
        <v>31</v>
      </c>
      <c r="F787" s="2">
        <v>42814</v>
      </c>
      <c r="G787">
        <v>8225</v>
      </c>
      <c r="H787">
        <v>152.58000000000001</v>
      </c>
      <c r="I787">
        <v>97.44</v>
      </c>
      <c r="J787">
        <v>1254970.5</v>
      </c>
      <c r="K787">
        <v>801444</v>
      </c>
      <c r="L787">
        <v>453526.5</v>
      </c>
      <c r="M787">
        <v>2017</v>
      </c>
      <c r="N787">
        <v>3</v>
      </c>
    </row>
    <row r="788" spans="1:14" x14ac:dyDescent="0.3">
      <c r="A788" s="1" t="s">
        <v>28</v>
      </c>
      <c r="B788" s="1" t="s">
        <v>170</v>
      </c>
      <c r="C788" s="1" t="s">
        <v>36</v>
      </c>
      <c r="D788" s="1" t="s">
        <v>22</v>
      </c>
      <c r="E788" s="1" t="s">
        <v>31</v>
      </c>
      <c r="F788" s="2">
        <v>40337</v>
      </c>
      <c r="G788">
        <v>8228</v>
      </c>
      <c r="H788">
        <v>109.28</v>
      </c>
      <c r="I788">
        <v>35.840000000000003</v>
      </c>
      <c r="J788">
        <v>899155.84</v>
      </c>
      <c r="K788">
        <v>294891.52000000002</v>
      </c>
      <c r="L788">
        <v>604264.31999999995</v>
      </c>
      <c r="M788">
        <v>2010</v>
      </c>
      <c r="N788">
        <v>6</v>
      </c>
    </row>
    <row r="789" spans="1:14" x14ac:dyDescent="0.3">
      <c r="A789" s="1" t="s">
        <v>28</v>
      </c>
      <c r="B789" s="1" t="s">
        <v>220</v>
      </c>
      <c r="C789" s="1" t="s">
        <v>30</v>
      </c>
      <c r="D789" s="1" t="s">
        <v>17</v>
      </c>
      <c r="E789" s="1" t="s">
        <v>24</v>
      </c>
      <c r="F789" s="2">
        <v>41022</v>
      </c>
      <c r="G789">
        <v>8250</v>
      </c>
      <c r="H789">
        <v>9.33</v>
      </c>
      <c r="I789">
        <v>6.92</v>
      </c>
      <c r="J789">
        <v>76972.5</v>
      </c>
      <c r="K789">
        <v>57090</v>
      </c>
      <c r="L789">
        <v>19882.5</v>
      </c>
      <c r="M789">
        <v>2012</v>
      </c>
      <c r="N789">
        <v>4</v>
      </c>
    </row>
    <row r="790" spans="1:14" x14ac:dyDescent="0.3">
      <c r="A790" s="1" t="s">
        <v>25</v>
      </c>
      <c r="B790" s="1" t="s">
        <v>93</v>
      </c>
      <c r="C790" s="1" t="s">
        <v>57</v>
      </c>
      <c r="D790" s="1" t="s">
        <v>17</v>
      </c>
      <c r="E790" s="1" t="s">
        <v>47</v>
      </c>
      <c r="F790" s="2">
        <v>41583</v>
      </c>
      <c r="G790">
        <v>8254</v>
      </c>
      <c r="H790">
        <v>81.73</v>
      </c>
      <c r="I790">
        <v>56.67</v>
      </c>
      <c r="J790">
        <v>674599.42</v>
      </c>
      <c r="K790">
        <v>467754.18</v>
      </c>
      <c r="L790">
        <v>206845.24</v>
      </c>
      <c r="M790">
        <v>2013</v>
      </c>
      <c r="N790">
        <v>11</v>
      </c>
    </row>
    <row r="791" spans="1:14" x14ac:dyDescent="0.3">
      <c r="A791" s="1" t="s">
        <v>28</v>
      </c>
      <c r="B791" s="1" t="s">
        <v>110</v>
      </c>
      <c r="C791" s="1" t="s">
        <v>30</v>
      </c>
      <c r="D791" s="1" t="s">
        <v>17</v>
      </c>
      <c r="E791" s="1" t="s">
        <v>18</v>
      </c>
      <c r="F791" s="2">
        <v>41382</v>
      </c>
      <c r="G791">
        <v>8256</v>
      </c>
      <c r="H791">
        <v>9.33</v>
      </c>
      <c r="I791">
        <v>6.92</v>
      </c>
      <c r="J791">
        <v>77028.479999999996</v>
      </c>
      <c r="K791">
        <v>57131.519999999997</v>
      </c>
      <c r="L791">
        <v>19896.96</v>
      </c>
      <c r="M791">
        <v>2013</v>
      </c>
      <c r="N791">
        <v>4</v>
      </c>
    </row>
    <row r="792" spans="1:14" x14ac:dyDescent="0.3">
      <c r="A792" s="1" t="s">
        <v>25</v>
      </c>
      <c r="B792" s="1" t="s">
        <v>26</v>
      </c>
      <c r="C792" s="1" t="s">
        <v>57</v>
      </c>
      <c r="D792" s="1" t="s">
        <v>17</v>
      </c>
      <c r="E792" s="1" t="s">
        <v>18</v>
      </c>
      <c r="F792" s="2">
        <v>40780</v>
      </c>
      <c r="G792">
        <v>8269</v>
      </c>
      <c r="H792">
        <v>81.73</v>
      </c>
      <c r="I792">
        <v>56.67</v>
      </c>
      <c r="J792">
        <v>675825.37</v>
      </c>
      <c r="K792">
        <v>468604.23</v>
      </c>
      <c r="L792">
        <v>207221.14</v>
      </c>
      <c r="M792">
        <v>2011</v>
      </c>
      <c r="N792">
        <v>8</v>
      </c>
    </row>
    <row r="793" spans="1:14" x14ac:dyDescent="0.3">
      <c r="A793" s="1" t="s">
        <v>32</v>
      </c>
      <c r="B793" s="1" t="s">
        <v>138</v>
      </c>
      <c r="C793" s="1" t="s">
        <v>16</v>
      </c>
      <c r="D793" s="1" t="s">
        <v>22</v>
      </c>
      <c r="E793" s="1" t="s">
        <v>31</v>
      </c>
      <c r="F793" s="2">
        <v>42942</v>
      </c>
      <c r="G793">
        <v>8275</v>
      </c>
      <c r="H793">
        <v>437.2</v>
      </c>
      <c r="I793">
        <v>263.33</v>
      </c>
      <c r="J793">
        <v>3617830</v>
      </c>
      <c r="K793">
        <v>2179055.75</v>
      </c>
      <c r="L793">
        <v>1438774.25</v>
      </c>
      <c r="M793">
        <v>2017</v>
      </c>
      <c r="N793">
        <v>7</v>
      </c>
    </row>
    <row r="794" spans="1:14" x14ac:dyDescent="0.3">
      <c r="A794" s="1" t="s">
        <v>28</v>
      </c>
      <c r="B794" s="1" t="s">
        <v>148</v>
      </c>
      <c r="C794" s="1" t="s">
        <v>51</v>
      </c>
      <c r="D794" s="1" t="s">
        <v>17</v>
      </c>
      <c r="E794" s="1" t="s">
        <v>47</v>
      </c>
      <c r="F794" s="2">
        <v>40239</v>
      </c>
      <c r="G794">
        <v>8282</v>
      </c>
      <c r="H794">
        <v>47.45</v>
      </c>
      <c r="I794">
        <v>31.79</v>
      </c>
      <c r="J794">
        <v>392980.9</v>
      </c>
      <c r="K794">
        <v>263284.78000000003</v>
      </c>
      <c r="L794">
        <v>129696.12</v>
      </c>
      <c r="M794">
        <v>2010</v>
      </c>
      <c r="N794">
        <v>3</v>
      </c>
    </row>
    <row r="795" spans="1:14" x14ac:dyDescent="0.3">
      <c r="A795" s="1" t="s">
        <v>25</v>
      </c>
      <c r="B795" s="1" t="s">
        <v>75</v>
      </c>
      <c r="C795" s="1" t="s">
        <v>42</v>
      </c>
      <c r="D795" s="1" t="s">
        <v>22</v>
      </c>
      <c r="E795" s="1" t="s">
        <v>31</v>
      </c>
      <c r="F795" s="2">
        <v>42182</v>
      </c>
      <c r="G795">
        <v>8283</v>
      </c>
      <c r="H795">
        <v>152.58000000000001</v>
      </c>
      <c r="I795">
        <v>97.44</v>
      </c>
      <c r="J795">
        <v>1263820.1399999999</v>
      </c>
      <c r="K795">
        <v>807095.52</v>
      </c>
      <c r="L795">
        <v>456724.62</v>
      </c>
      <c r="M795">
        <v>2015</v>
      </c>
      <c r="N795">
        <v>6</v>
      </c>
    </row>
    <row r="796" spans="1:14" x14ac:dyDescent="0.3">
      <c r="A796" s="1" t="s">
        <v>28</v>
      </c>
      <c r="B796" s="1" t="s">
        <v>29</v>
      </c>
      <c r="C796" s="1" t="s">
        <v>49</v>
      </c>
      <c r="D796" s="1" t="s">
        <v>22</v>
      </c>
      <c r="E796" s="1" t="s">
        <v>31</v>
      </c>
      <c r="F796" s="2">
        <v>41815</v>
      </c>
      <c r="G796">
        <v>8292</v>
      </c>
      <c r="H796">
        <v>651.21</v>
      </c>
      <c r="I796">
        <v>524.96</v>
      </c>
      <c r="J796">
        <v>5399833.3200000003</v>
      </c>
      <c r="K796">
        <v>4352968.32</v>
      </c>
      <c r="L796">
        <v>1046865</v>
      </c>
      <c r="M796">
        <v>2014</v>
      </c>
      <c r="N796">
        <v>6</v>
      </c>
    </row>
    <row r="797" spans="1:14" x14ac:dyDescent="0.3">
      <c r="A797" s="1" t="s">
        <v>32</v>
      </c>
      <c r="B797" s="1" t="s">
        <v>33</v>
      </c>
      <c r="C797" s="1" t="s">
        <v>57</v>
      </c>
      <c r="D797" s="1" t="s">
        <v>22</v>
      </c>
      <c r="E797" s="1" t="s">
        <v>18</v>
      </c>
      <c r="F797" s="2">
        <v>41116</v>
      </c>
      <c r="G797">
        <v>8299</v>
      </c>
      <c r="H797">
        <v>81.73</v>
      </c>
      <c r="I797">
        <v>56.67</v>
      </c>
      <c r="J797">
        <v>678277.27</v>
      </c>
      <c r="K797">
        <v>470304.33</v>
      </c>
      <c r="L797">
        <v>207972.94</v>
      </c>
      <c r="M797">
        <v>2012</v>
      </c>
      <c r="N797">
        <v>7</v>
      </c>
    </row>
    <row r="798" spans="1:14" x14ac:dyDescent="0.3">
      <c r="A798" s="1" t="s">
        <v>32</v>
      </c>
      <c r="B798" s="1" t="s">
        <v>173</v>
      </c>
      <c r="C798" s="1" t="s">
        <v>27</v>
      </c>
      <c r="D798" s="1" t="s">
        <v>17</v>
      </c>
      <c r="E798" s="1" t="s">
        <v>31</v>
      </c>
      <c r="F798" s="2">
        <v>40320</v>
      </c>
      <c r="G798">
        <v>8302</v>
      </c>
      <c r="H798">
        <v>205.7</v>
      </c>
      <c r="I798">
        <v>117.11</v>
      </c>
      <c r="J798">
        <v>1707721.4</v>
      </c>
      <c r="K798">
        <v>972247.22</v>
      </c>
      <c r="L798">
        <v>735474.18</v>
      </c>
      <c r="M798">
        <v>2010</v>
      </c>
      <c r="N798">
        <v>5</v>
      </c>
    </row>
    <row r="799" spans="1:14" x14ac:dyDescent="0.3">
      <c r="A799" s="1" t="s">
        <v>28</v>
      </c>
      <c r="B799" s="1" t="s">
        <v>72</v>
      </c>
      <c r="C799" s="1" t="s">
        <v>16</v>
      </c>
      <c r="D799" s="1" t="s">
        <v>17</v>
      </c>
      <c r="E799" s="1" t="s">
        <v>31</v>
      </c>
      <c r="F799" s="2">
        <v>42456</v>
      </c>
      <c r="G799">
        <v>8309</v>
      </c>
      <c r="H799">
        <v>437.2</v>
      </c>
      <c r="I799">
        <v>263.33</v>
      </c>
      <c r="J799">
        <v>3632694.8</v>
      </c>
      <c r="K799">
        <v>2188008.9700000002</v>
      </c>
      <c r="L799">
        <v>1444685.83</v>
      </c>
      <c r="M799">
        <v>2016</v>
      </c>
      <c r="N799">
        <v>3</v>
      </c>
    </row>
    <row r="800" spans="1:14" x14ac:dyDescent="0.3">
      <c r="A800" s="1" t="s">
        <v>14</v>
      </c>
      <c r="B800" s="1" t="s">
        <v>197</v>
      </c>
      <c r="C800" s="1" t="s">
        <v>21</v>
      </c>
      <c r="D800" s="1" t="s">
        <v>17</v>
      </c>
      <c r="E800" s="1" t="s">
        <v>18</v>
      </c>
      <c r="F800" s="2">
        <v>41389</v>
      </c>
      <c r="G800">
        <v>8310</v>
      </c>
      <c r="H800">
        <v>154.06</v>
      </c>
      <c r="I800">
        <v>90.93</v>
      </c>
      <c r="J800">
        <v>1280238.6000000001</v>
      </c>
      <c r="K800">
        <v>755628.3</v>
      </c>
      <c r="L800">
        <v>524610.30000000005</v>
      </c>
      <c r="M800">
        <v>2013</v>
      </c>
      <c r="N800">
        <v>4</v>
      </c>
    </row>
    <row r="801" spans="1:14" x14ac:dyDescent="0.3">
      <c r="A801" s="1" t="s">
        <v>25</v>
      </c>
      <c r="B801" s="1" t="s">
        <v>82</v>
      </c>
      <c r="C801" s="1" t="s">
        <v>60</v>
      </c>
      <c r="D801" s="1" t="s">
        <v>17</v>
      </c>
      <c r="E801" s="1" t="s">
        <v>31</v>
      </c>
      <c r="F801" s="2">
        <v>41310</v>
      </c>
      <c r="G801">
        <v>8313</v>
      </c>
      <c r="H801">
        <v>421.89</v>
      </c>
      <c r="I801">
        <v>364.69</v>
      </c>
      <c r="J801">
        <v>3507171.57</v>
      </c>
      <c r="K801">
        <v>3031667.97</v>
      </c>
      <c r="L801">
        <v>475503.6</v>
      </c>
      <c r="M801">
        <v>2013</v>
      </c>
      <c r="N801">
        <v>2</v>
      </c>
    </row>
    <row r="802" spans="1:14" x14ac:dyDescent="0.3">
      <c r="A802" s="1" t="s">
        <v>25</v>
      </c>
      <c r="B802" s="1" t="s">
        <v>84</v>
      </c>
      <c r="C802" s="1" t="s">
        <v>21</v>
      </c>
      <c r="D802" s="1" t="s">
        <v>17</v>
      </c>
      <c r="E802" s="1" t="s">
        <v>24</v>
      </c>
      <c r="F802" s="2">
        <v>41792</v>
      </c>
      <c r="G802">
        <v>8316</v>
      </c>
      <c r="H802">
        <v>154.06</v>
      </c>
      <c r="I802">
        <v>90.93</v>
      </c>
      <c r="J802">
        <v>1281162.96</v>
      </c>
      <c r="K802">
        <v>756173.88</v>
      </c>
      <c r="L802">
        <v>524989.07999999996</v>
      </c>
      <c r="M802">
        <v>2014</v>
      </c>
      <c r="N802">
        <v>6</v>
      </c>
    </row>
    <row r="803" spans="1:14" x14ac:dyDescent="0.3">
      <c r="A803" s="1" t="s">
        <v>28</v>
      </c>
      <c r="B803" s="1" t="s">
        <v>53</v>
      </c>
      <c r="C803" s="1" t="s">
        <v>51</v>
      </c>
      <c r="D803" s="1" t="s">
        <v>17</v>
      </c>
      <c r="E803" s="1" t="s">
        <v>18</v>
      </c>
      <c r="F803" s="2">
        <v>41934</v>
      </c>
      <c r="G803">
        <v>8334</v>
      </c>
      <c r="H803">
        <v>47.45</v>
      </c>
      <c r="I803">
        <v>31.79</v>
      </c>
      <c r="J803">
        <v>395448.3</v>
      </c>
      <c r="K803">
        <v>264937.86</v>
      </c>
      <c r="L803">
        <v>130510.44</v>
      </c>
      <c r="M803">
        <v>2014</v>
      </c>
      <c r="N803">
        <v>10</v>
      </c>
    </row>
    <row r="804" spans="1:14" x14ac:dyDescent="0.3">
      <c r="A804" s="1" t="s">
        <v>32</v>
      </c>
      <c r="B804" s="1" t="s">
        <v>132</v>
      </c>
      <c r="C804" s="1" t="s">
        <v>27</v>
      </c>
      <c r="D804" s="1" t="s">
        <v>17</v>
      </c>
      <c r="E804" s="1" t="s">
        <v>18</v>
      </c>
      <c r="F804" s="2">
        <v>40823</v>
      </c>
      <c r="G804">
        <v>8335</v>
      </c>
      <c r="H804">
        <v>205.7</v>
      </c>
      <c r="I804">
        <v>117.11</v>
      </c>
      <c r="J804">
        <v>1714509.5</v>
      </c>
      <c r="K804">
        <v>976111.85</v>
      </c>
      <c r="L804">
        <v>738397.65</v>
      </c>
      <c r="M804">
        <v>2011</v>
      </c>
      <c r="N804">
        <v>10</v>
      </c>
    </row>
    <row r="805" spans="1:14" x14ac:dyDescent="0.3">
      <c r="A805" s="1" t="s">
        <v>25</v>
      </c>
      <c r="B805" s="1" t="s">
        <v>196</v>
      </c>
      <c r="C805" s="1" t="s">
        <v>27</v>
      </c>
      <c r="D805" s="1" t="s">
        <v>22</v>
      </c>
      <c r="E805" s="1" t="s">
        <v>18</v>
      </c>
      <c r="F805" s="2">
        <v>40754</v>
      </c>
      <c r="G805">
        <v>8349</v>
      </c>
      <c r="H805">
        <v>205.7</v>
      </c>
      <c r="I805">
        <v>117.11</v>
      </c>
      <c r="J805">
        <v>1717389.3</v>
      </c>
      <c r="K805">
        <v>977751.39</v>
      </c>
      <c r="L805">
        <v>739637.91</v>
      </c>
      <c r="M805">
        <v>2011</v>
      </c>
      <c r="N805">
        <v>7</v>
      </c>
    </row>
    <row r="806" spans="1:14" x14ac:dyDescent="0.3">
      <c r="A806" s="1" t="s">
        <v>32</v>
      </c>
      <c r="B806" s="1" t="s">
        <v>83</v>
      </c>
      <c r="C806" s="1" t="s">
        <v>21</v>
      </c>
      <c r="D806" s="1" t="s">
        <v>17</v>
      </c>
      <c r="E806" s="1" t="s">
        <v>47</v>
      </c>
      <c r="F806" s="2">
        <v>41649</v>
      </c>
      <c r="G806">
        <v>8367</v>
      </c>
      <c r="H806">
        <v>154.06</v>
      </c>
      <c r="I806">
        <v>90.93</v>
      </c>
      <c r="J806">
        <v>1289020.02</v>
      </c>
      <c r="K806">
        <v>760811.31</v>
      </c>
      <c r="L806">
        <v>528208.71</v>
      </c>
      <c r="M806">
        <v>2014</v>
      </c>
      <c r="N806">
        <v>1</v>
      </c>
    </row>
    <row r="807" spans="1:14" x14ac:dyDescent="0.3">
      <c r="A807" s="1" t="s">
        <v>32</v>
      </c>
      <c r="B807" s="1" t="s">
        <v>78</v>
      </c>
      <c r="C807" s="1" t="s">
        <v>16</v>
      </c>
      <c r="D807" s="1" t="s">
        <v>22</v>
      </c>
      <c r="E807" s="1" t="s">
        <v>18</v>
      </c>
      <c r="F807" s="2">
        <v>41956</v>
      </c>
      <c r="G807">
        <v>8368</v>
      </c>
      <c r="H807">
        <v>437.2</v>
      </c>
      <c r="I807">
        <v>263.33</v>
      </c>
      <c r="J807">
        <v>3658489.6</v>
      </c>
      <c r="K807">
        <v>2203545.44</v>
      </c>
      <c r="L807">
        <v>1454944.16</v>
      </c>
      <c r="M807">
        <v>2014</v>
      </c>
      <c r="N807">
        <v>11</v>
      </c>
    </row>
    <row r="808" spans="1:14" x14ac:dyDescent="0.3">
      <c r="A808" s="1" t="s">
        <v>39</v>
      </c>
      <c r="B808" s="1" t="s">
        <v>154</v>
      </c>
      <c r="C808" s="1" t="s">
        <v>42</v>
      </c>
      <c r="D808" s="1" t="s">
        <v>17</v>
      </c>
      <c r="E808" s="1" t="s">
        <v>47</v>
      </c>
      <c r="F808" s="2">
        <v>41702</v>
      </c>
      <c r="G808">
        <v>8369</v>
      </c>
      <c r="H808">
        <v>152.58000000000001</v>
      </c>
      <c r="I808">
        <v>97.44</v>
      </c>
      <c r="J808">
        <v>1276942.02</v>
      </c>
      <c r="K808">
        <v>815475.36</v>
      </c>
      <c r="L808">
        <v>461466.66</v>
      </c>
      <c r="M808">
        <v>2014</v>
      </c>
      <c r="N808">
        <v>3</v>
      </c>
    </row>
    <row r="809" spans="1:14" x14ac:dyDescent="0.3">
      <c r="A809" s="1" t="s">
        <v>28</v>
      </c>
      <c r="B809" s="1" t="s">
        <v>97</v>
      </c>
      <c r="C809" s="1" t="s">
        <v>51</v>
      </c>
      <c r="D809" s="1" t="s">
        <v>22</v>
      </c>
      <c r="E809" s="1" t="s">
        <v>24</v>
      </c>
      <c r="F809" s="2">
        <v>40399</v>
      </c>
      <c r="G809">
        <v>8377</v>
      </c>
      <c r="H809">
        <v>47.45</v>
      </c>
      <c r="I809">
        <v>31.79</v>
      </c>
      <c r="J809">
        <v>397488.65</v>
      </c>
      <c r="K809">
        <v>266304.83</v>
      </c>
      <c r="L809">
        <v>131183.82</v>
      </c>
      <c r="M809">
        <v>2010</v>
      </c>
      <c r="N809">
        <v>8</v>
      </c>
    </row>
    <row r="810" spans="1:14" x14ac:dyDescent="0.3">
      <c r="A810" s="1" t="s">
        <v>37</v>
      </c>
      <c r="B810" s="1" t="s">
        <v>190</v>
      </c>
      <c r="C810" s="1" t="s">
        <v>27</v>
      </c>
      <c r="D810" s="1" t="s">
        <v>17</v>
      </c>
      <c r="E810" s="1" t="s">
        <v>18</v>
      </c>
      <c r="F810" s="2">
        <v>41240</v>
      </c>
      <c r="G810">
        <v>8382</v>
      </c>
      <c r="H810">
        <v>205.7</v>
      </c>
      <c r="I810">
        <v>117.11</v>
      </c>
      <c r="J810">
        <v>1724177.4</v>
      </c>
      <c r="K810">
        <v>981616.02</v>
      </c>
      <c r="L810">
        <v>742561.38</v>
      </c>
      <c r="M810">
        <v>2012</v>
      </c>
      <c r="N810">
        <v>11</v>
      </c>
    </row>
    <row r="811" spans="1:14" x14ac:dyDescent="0.3">
      <c r="A811" s="1" t="s">
        <v>14</v>
      </c>
      <c r="B811" s="1" t="s">
        <v>96</v>
      </c>
      <c r="C811" s="1" t="s">
        <v>16</v>
      </c>
      <c r="D811" s="1" t="s">
        <v>22</v>
      </c>
      <c r="E811" s="1" t="s">
        <v>18</v>
      </c>
      <c r="F811" s="2">
        <v>40759</v>
      </c>
      <c r="G811">
        <v>8390</v>
      </c>
      <c r="H811">
        <v>437.2</v>
      </c>
      <c r="I811">
        <v>263.33</v>
      </c>
      <c r="J811">
        <v>3668108</v>
      </c>
      <c r="K811">
        <v>2209338.7000000002</v>
      </c>
      <c r="L811">
        <v>1458769.3</v>
      </c>
      <c r="M811">
        <v>2011</v>
      </c>
      <c r="N811">
        <v>8</v>
      </c>
    </row>
    <row r="812" spans="1:14" x14ac:dyDescent="0.3">
      <c r="A812" s="1" t="s">
        <v>32</v>
      </c>
      <c r="B812" s="1" t="s">
        <v>98</v>
      </c>
      <c r="C812" s="1" t="s">
        <v>36</v>
      </c>
      <c r="D812" s="1" t="s">
        <v>17</v>
      </c>
      <c r="E812" s="1" t="s">
        <v>24</v>
      </c>
      <c r="F812" s="2">
        <v>42266</v>
      </c>
      <c r="G812">
        <v>8399</v>
      </c>
      <c r="H812">
        <v>109.28</v>
      </c>
      <c r="I812">
        <v>35.840000000000003</v>
      </c>
      <c r="J812">
        <v>917842.72</v>
      </c>
      <c r="K812">
        <v>301020.15999999997</v>
      </c>
      <c r="L812">
        <v>616822.56000000006</v>
      </c>
      <c r="M812">
        <v>2015</v>
      </c>
      <c r="N812">
        <v>9</v>
      </c>
    </row>
    <row r="813" spans="1:14" x14ac:dyDescent="0.3">
      <c r="A813" s="1" t="s">
        <v>37</v>
      </c>
      <c r="B813" s="1" t="s">
        <v>105</v>
      </c>
      <c r="C813" s="1" t="s">
        <v>49</v>
      </c>
      <c r="D813" s="1" t="s">
        <v>22</v>
      </c>
      <c r="E813" s="1" t="s">
        <v>24</v>
      </c>
      <c r="F813" s="2">
        <v>41995</v>
      </c>
      <c r="G813">
        <v>8401</v>
      </c>
      <c r="H813">
        <v>651.21</v>
      </c>
      <c r="I813">
        <v>524.96</v>
      </c>
      <c r="J813">
        <v>5470815.21</v>
      </c>
      <c r="K813">
        <v>4410188.96</v>
      </c>
      <c r="L813">
        <v>1060626.25</v>
      </c>
      <c r="M813">
        <v>2014</v>
      </c>
      <c r="N813">
        <v>12</v>
      </c>
    </row>
    <row r="814" spans="1:14" x14ac:dyDescent="0.3">
      <c r="A814" s="1" t="s">
        <v>14</v>
      </c>
      <c r="B814" s="1" t="s">
        <v>158</v>
      </c>
      <c r="C814" s="1" t="s">
        <v>49</v>
      </c>
      <c r="D814" s="1" t="s">
        <v>22</v>
      </c>
      <c r="E814" s="1" t="s">
        <v>47</v>
      </c>
      <c r="F814" s="2">
        <v>42217</v>
      </c>
      <c r="G814">
        <v>8431</v>
      </c>
      <c r="H814">
        <v>651.21</v>
      </c>
      <c r="I814">
        <v>524.96</v>
      </c>
      <c r="J814">
        <v>5490351.5099999998</v>
      </c>
      <c r="K814">
        <v>4425937.76</v>
      </c>
      <c r="L814">
        <v>1064413.75</v>
      </c>
      <c r="M814">
        <v>2015</v>
      </c>
      <c r="N814">
        <v>8</v>
      </c>
    </row>
    <row r="815" spans="1:14" x14ac:dyDescent="0.3">
      <c r="A815" s="1" t="s">
        <v>14</v>
      </c>
      <c r="B815" s="1" t="s">
        <v>145</v>
      </c>
      <c r="C815" s="1" t="s">
        <v>51</v>
      </c>
      <c r="D815" s="1" t="s">
        <v>22</v>
      </c>
      <c r="E815" s="1" t="s">
        <v>24</v>
      </c>
      <c r="F815" s="2">
        <v>40425</v>
      </c>
      <c r="G815">
        <v>8445</v>
      </c>
      <c r="H815">
        <v>47.45</v>
      </c>
      <c r="I815">
        <v>31.79</v>
      </c>
      <c r="J815">
        <v>400715.25</v>
      </c>
      <c r="K815">
        <v>268466.55</v>
      </c>
      <c r="L815">
        <v>132248.70000000001</v>
      </c>
      <c r="M815">
        <v>2010</v>
      </c>
      <c r="N815">
        <v>9</v>
      </c>
    </row>
    <row r="816" spans="1:14" x14ac:dyDescent="0.3">
      <c r="A816" s="1" t="s">
        <v>14</v>
      </c>
      <c r="B816" s="1" t="s">
        <v>15</v>
      </c>
      <c r="C816" s="1" t="s">
        <v>16</v>
      </c>
      <c r="D816" s="1" t="s">
        <v>17</v>
      </c>
      <c r="E816" s="1" t="s">
        <v>18</v>
      </c>
      <c r="F816" s="2">
        <v>41930</v>
      </c>
      <c r="G816">
        <v>8446</v>
      </c>
      <c r="H816">
        <v>437.2</v>
      </c>
      <c r="I816">
        <v>263.33</v>
      </c>
      <c r="J816">
        <v>3692591.2</v>
      </c>
      <c r="K816">
        <v>2224085.1800000002</v>
      </c>
      <c r="L816">
        <v>1468506.02</v>
      </c>
      <c r="M816">
        <v>2014</v>
      </c>
      <c r="N816">
        <v>10</v>
      </c>
    </row>
    <row r="817" spans="1:14" x14ac:dyDescent="0.3">
      <c r="A817" s="1" t="s">
        <v>37</v>
      </c>
      <c r="B817" s="1" t="s">
        <v>219</v>
      </c>
      <c r="C817" s="1" t="s">
        <v>30</v>
      </c>
      <c r="D817" s="1" t="s">
        <v>17</v>
      </c>
      <c r="E817" s="1" t="s">
        <v>47</v>
      </c>
      <c r="F817" s="2">
        <v>41566</v>
      </c>
      <c r="G817">
        <v>8470</v>
      </c>
      <c r="H817">
        <v>9.33</v>
      </c>
      <c r="I817">
        <v>6.92</v>
      </c>
      <c r="J817">
        <v>79025.100000000006</v>
      </c>
      <c r="K817">
        <v>58612.4</v>
      </c>
      <c r="L817">
        <v>20412.7</v>
      </c>
      <c r="M817">
        <v>2013</v>
      </c>
      <c r="N817">
        <v>10</v>
      </c>
    </row>
    <row r="818" spans="1:14" x14ac:dyDescent="0.3">
      <c r="A818" s="1" t="s">
        <v>28</v>
      </c>
      <c r="B818" s="1" t="s">
        <v>72</v>
      </c>
      <c r="C818" s="1" t="s">
        <v>21</v>
      </c>
      <c r="D818" s="1" t="s">
        <v>22</v>
      </c>
      <c r="E818" s="1" t="s">
        <v>24</v>
      </c>
      <c r="F818" s="2">
        <v>41156</v>
      </c>
      <c r="G818">
        <v>8480</v>
      </c>
      <c r="H818">
        <v>154.06</v>
      </c>
      <c r="I818">
        <v>90.93</v>
      </c>
      <c r="J818">
        <v>1306428.8</v>
      </c>
      <c r="K818">
        <v>771086.4</v>
      </c>
      <c r="L818">
        <v>535342.4</v>
      </c>
      <c r="M818">
        <v>2012</v>
      </c>
      <c r="N818">
        <v>9</v>
      </c>
    </row>
    <row r="819" spans="1:14" x14ac:dyDescent="0.3">
      <c r="A819" s="1" t="s">
        <v>28</v>
      </c>
      <c r="B819" s="1" t="s">
        <v>101</v>
      </c>
      <c r="C819" s="1" t="s">
        <v>51</v>
      </c>
      <c r="D819" s="1" t="s">
        <v>22</v>
      </c>
      <c r="E819" s="1" t="s">
        <v>47</v>
      </c>
      <c r="F819" s="2">
        <v>41778</v>
      </c>
      <c r="G819">
        <v>8491</v>
      </c>
      <c r="H819">
        <v>47.45</v>
      </c>
      <c r="I819">
        <v>31.79</v>
      </c>
      <c r="J819">
        <v>402897.95</v>
      </c>
      <c r="K819">
        <v>269928.89</v>
      </c>
      <c r="L819">
        <v>132969.06</v>
      </c>
      <c r="M819">
        <v>2014</v>
      </c>
      <c r="N819">
        <v>5</v>
      </c>
    </row>
    <row r="820" spans="1:14" x14ac:dyDescent="0.3">
      <c r="A820" s="1" t="s">
        <v>32</v>
      </c>
      <c r="B820" s="1" t="s">
        <v>133</v>
      </c>
      <c r="C820" s="1" t="s">
        <v>49</v>
      </c>
      <c r="D820" s="1" t="s">
        <v>17</v>
      </c>
      <c r="E820" s="1" t="s">
        <v>18</v>
      </c>
      <c r="F820" s="2">
        <v>42103</v>
      </c>
      <c r="G820">
        <v>8496</v>
      </c>
      <c r="H820">
        <v>651.21</v>
      </c>
      <c r="I820">
        <v>524.96</v>
      </c>
      <c r="J820">
        <v>5532680.1600000001</v>
      </c>
      <c r="K820">
        <v>4460060.16</v>
      </c>
      <c r="L820">
        <v>1072620</v>
      </c>
      <c r="M820">
        <v>2015</v>
      </c>
      <c r="N820">
        <v>4</v>
      </c>
    </row>
    <row r="821" spans="1:14" x14ac:dyDescent="0.3">
      <c r="A821" s="1" t="s">
        <v>28</v>
      </c>
      <c r="B821" s="1" t="s">
        <v>174</v>
      </c>
      <c r="C821" s="1" t="s">
        <v>23</v>
      </c>
      <c r="D821" s="1" t="s">
        <v>17</v>
      </c>
      <c r="E821" s="1" t="s">
        <v>24</v>
      </c>
      <c r="F821" s="2">
        <v>41903</v>
      </c>
      <c r="G821">
        <v>8508</v>
      </c>
      <c r="H821">
        <v>255.28</v>
      </c>
      <c r="I821">
        <v>159.41999999999999</v>
      </c>
      <c r="J821">
        <v>2171922.2400000002</v>
      </c>
      <c r="K821">
        <v>1356345.36</v>
      </c>
      <c r="L821">
        <v>815576.88</v>
      </c>
      <c r="M821">
        <v>2014</v>
      </c>
      <c r="N821">
        <v>9</v>
      </c>
    </row>
    <row r="822" spans="1:14" x14ac:dyDescent="0.3">
      <c r="A822" s="1" t="s">
        <v>39</v>
      </c>
      <c r="B822" s="1" t="s">
        <v>76</v>
      </c>
      <c r="C822" s="1" t="s">
        <v>42</v>
      </c>
      <c r="D822" s="1" t="s">
        <v>17</v>
      </c>
      <c r="E822" s="1" t="s">
        <v>47</v>
      </c>
      <c r="F822" s="2">
        <v>40915</v>
      </c>
      <c r="G822">
        <v>8516</v>
      </c>
      <c r="H822">
        <v>152.58000000000001</v>
      </c>
      <c r="I822">
        <v>97.44</v>
      </c>
      <c r="J822">
        <v>1299371.28</v>
      </c>
      <c r="K822">
        <v>829799.04</v>
      </c>
      <c r="L822">
        <v>469572.24</v>
      </c>
      <c r="M822">
        <v>2012</v>
      </c>
      <c r="N822">
        <v>1</v>
      </c>
    </row>
    <row r="823" spans="1:14" x14ac:dyDescent="0.3">
      <c r="A823" s="1" t="s">
        <v>28</v>
      </c>
      <c r="B823" s="1" t="s">
        <v>61</v>
      </c>
      <c r="C823" s="1" t="s">
        <v>57</v>
      </c>
      <c r="D823" s="1" t="s">
        <v>22</v>
      </c>
      <c r="E823" s="1" t="s">
        <v>24</v>
      </c>
      <c r="F823" s="2">
        <v>42370</v>
      </c>
      <c r="G823">
        <v>8529</v>
      </c>
      <c r="H823">
        <v>81.73</v>
      </c>
      <c r="I823">
        <v>56.67</v>
      </c>
      <c r="J823">
        <v>697075.17</v>
      </c>
      <c r="K823">
        <v>483338.43</v>
      </c>
      <c r="L823">
        <v>213736.74</v>
      </c>
      <c r="M823">
        <v>2016</v>
      </c>
      <c r="N823">
        <v>1</v>
      </c>
    </row>
    <row r="824" spans="1:14" x14ac:dyDescent="0.3">
      <c r="A824" s="1" t="s">
        <v>32</v>
      </c>
      <c r="B824" s="1" t="s">
        <v>189</v>
      </c>
      <c r="C824" s="1" t="s">
        <v>16</v>
      </c>
      <c r="D824" s="1" t="s">
        <v>22</v>
      </c>
      <c r="E824" s="1" t="s">
        <v>18</v>
      </c>
      <c r="F824" s="2">
        <v>42563</v>
      </c>
      <c r="G824">
        <v>8534</v>
      </c>
      <c r="H824">
        <v>437.2</v>
      </c>
      <c r="I824">
        <v>263.33</v>
      </c>
      <c r="J824">
        <v>3731064.8</v>
      </c>
      <c r="K824">
        <v>2247258.2200000002</v>
      </c>
      <c r="L824">
        <v>1483806.58</v>
      </c>
      <c r="M824">
        <v>2016</v>
      </c>
      <c r="N824">
        <v>7</v>
      </c>
    </row>
    <row r="825" spans="1:14" x14ac:dyDescent="0.3">
      <c r="A825" s="1" t="s">
        <v>37</v>
      </c>
      <c r="B825" s="1" t="s">
        <v>177</v>
      </c>
      <c r="C825" s="1" t="s">
        <v>49</v>
      </c>
      <c r="D825" s="1" t="s">
        <v>17</v>
      </c>
      <c r="E825" s="1" t="s">
        <v>24</v>
      </c>
      <c r="F825" s="2">
        <v>42039</v>
      </c>
      <c r="G825">
        <v>8547</v>
      </c>
      <c r="H825">
        <v>651.21</v>
      </c>
      <c r="I825">
        <v>524.96</v>
      </c>
      <c r="J825">
        <v>5565891.8700000001</v>
      </c>
      <c r="K825">
        <v>4486833.12</v>
      </c>
      <c r="L825">
        <v>1079058.75</v>
      </c>
      <c r="M825">
        <v>2015</v>
      </c>
      <c r="N825">
        <v>2</v>
      </c>
    </row>
    <row r="826" spans="1:14" x14ac:dyDescent="0.3">
      <c r="A826" s="1" t="s">
        <v>39</v>
      </c>
      <c r="B826" s="1" t="s">
        <v>166</v>
      </c>
      <c r="C826" s="1" t="s">
        <v>44</v>
      </c>
      <c r="D826" s="1" t="s">
        <v>22</v>
      </c>
      <c r="E826" s="1" t="s">
        <v>18</v>
      </c>
      <c r="F826" s="2">
        <v>42487</v>
      </c>
      <c r="G826">
        <v>8559</v>
      </c>
      <c r="H826">
        <v>668.27</v>
      </c>
      <c r="I826">
        <v>502.54</v>
      </c>
      <c r="J826">
        <v>5719722.9299999997</v>
      </c>
      <c r="K826">
        <v>4301239.8600000003</v>
      </c>
      <c r="L826">
        <v>1418483.07</v>
      </c>
      <c r="M826">
        <v>2016</v>
      </c>
      <c r="N826">
        <v>4</v>
      </c>
    </row>
    <row r="827" spans="1:14" x14ac:dyDescent="0.3">
      <c r="A827" s="1" t="s">
        <v>37</v>
      </c>
      <c r="B827" s="1" t="s">
        <v>218</v>
      </c>
      <c r="C827" s="1" t="s">
        <v>23</v>
      </c>
      <c r="D827" s="1" t="s">
        <v>17</v>
      </c>
      <c r="E827" s="1" t="s">
        <v>47</v>
      </c>
      <c r="F827" s="2">
        <v>41587</v>
      </c>
      <c r="G827">
        <v>8569</v>
      </c>
      <c r="H827">
        <v>255.28</v>
      </c>
      <c r="I827">
        <v>159.41999999999999</v>
      </c>
      <c r="J827">
        <v>2187494.3199999998</v>
      </c>
      <c r="K827">
        <v>1366069.98</v>
      </c>
      <c r="L827">
        <v>821424.34</v>
      </c>
      <c r="M827">
        <v>2013</v>
      </c>
      <c r="N827">
        <v>11</v>
      </c>
    </row>
    <row r="828" spans="1:14" x14ac:dyDescent="0.3">
      <c r="A828" s="1" t="s">
        <v>28</v>
      </c>
      <c r="B828" s="1" t="s">
        <v>193</v>
      </c>
      <c r="C828" s="1" t="s">
        <v>51</v>
      </c>
      <c r="D828" s="1" t="s">
        <v>22</v>
      </c>
      <c r="E828" s="1" t="s">
        <v>47</v>
      </c>
      <c r="F828" s="2">
        <v>40652</v>
      </c>
      <c r="G828">
        <v>8581</v>
      </c>
      <c r="H828">
        <v>47.45</v>
      </c>
      <c r="I828">
        <v>31.79</v>
      </c>
      <c r="J828">
        <v>407168.45</v>
      </c>
      <c r="K828">
        <v>272789.99</v>
      </c>
      <c r="L828">
        <v>134378.46</v>
      </c>
      <c r="M828">
        <v>2011</v>
      </c>
      <c r="N828">
        <v>4</v>
      </c>
    </row>
    <row r="829" spans="1:14" x14ac:dyDescent="0.3">
      <c r="A829" s="1" t="s">
        <v>28</v>
      </c>
      <c r="B829" s="1" t="s">
        <v>90</v>
      </c>
      <c r="C829" s="1" t="s">
        <v>27</v>
      </c>
      <c r="D829" s="1" t="s">
        <v>22</v>
      </c>
      <c r="E829" s="1" t="s">
        <v>47</v>
      </c>
      <c r="F829" s="2">
        <v>40985</v>
      </c>
      <c r="G829">
        <v>8590</v>
      </c>
      <c r="H829">
        <v>205.7</v>
      </c>
      <c r="I829">
        <v>117.11</v>
      </c>
      <c r="J829">
        <v>1766963</v>
      </c>
      <c r="K829">
        <v>1005974.9</v>
      </c>
      <c r="L829">
        <v>760988.1</v>
      </c>
      <c r="M829">
        <v>2012</v>
      </c>
      <c r="N829">
        <v>3</v>
      </c>
    </row>
    <row r="830" spans="1:14" x14ac:dyDescent="0.3">
      <c r="A830" s="1" t="s">
        <v>28</v>
      </c>
      <c r="B830" s="1" t="s">
        <v>179</v>
      </c>
      <c r="C830" s="1" t="s">
        <v>51</v>
      </c>
      <c r="D830" s="1" t="s">
        <v>22</v>
      </c>
      <c r="E830" s="1" t="s">
        <v>18</v>
      </c>
      <c r="F830" s="2">
        <v>41039</v>
      </c>
      <c r="G830">
        <v>8598</v>
      </c>
      <c r="H830">
        <v>47.45</v>
      </c>
      <c r="I830">
        <v>31.79</v>
      </c>
      <c r="J830">
        <v>407975.1</v>
      </c>
      <c r="K830">
        <v>273330.42</v>
      </c>
      <c r="L830">
        <v>134644.68</v>
      </c>
      <c r="M830">
        <v>2012</v>
      </c>
      <c r="N830">
        <v>5</v>
      </c>
    </row>
    <row r="831" spans="1:14" x14ac:dyDescent="0.3">
      <c r="A831" s="1" t="s">
        <v>32</v>
      </c>
      <c r="B831" s="1" t="s">
        <v>144</v>
      </c>
      <c r="C831" s="1" t="s">
        <v>23</v>
      </c>
      <c r="D831" s="1" t="s">
        <v>22</v>
      </c>
      <c r="E831" s="1" t="s">
        <v>18</v>
      </c>
      <c r="F831" s="2">
        <v>41862</v>
      </c>
      <c r="G831">
        <v>8600</v>
      </c>
      <c r="H831">
        <v>255.28</v>
      </c>
      <c r="I831">
        <v>159.41999999999999</v>
      </c>
      <c r="J831">
        <v>2195408</v>
      </c>
      <c r="K831">
        <v>1371012</v>
      </c>
      <c r="L831">
        <v>824396</v>
      </c>
      <c r="M831">
        <v>2014</v>
      </c>
      <c r="N831">
        <v>8</v>
      </c>
    </row>
    <row r="832" spans="1:14" x14ac:dyDescent="0.3">
      <c r="A832" s="1" t="s">
        <v>28</v>
      </c>
      <c r="B832" s="1" t="s">
        <v>148</v>
      </c>
      <c r="C832" s="1" t="s">
        <v>57</v>
      </c>
      <c r="D832" s="1" t="s">
        <v>17</v>
      </c>
      <c r="E832" s="1" t="s">
        <v>18</v>
      </c>
      <c r="F832" s="2">
        <v>41818</v>
      </c>
      <c r="G832">
        <v>8601</v>
      </c>
      <c r="H832">
        <v>81.73</v>
      </c>
      <c r="I832">
        <v>56.67</v>
      </c>
      <c r="J832">
        <v>702959.73</v>
      </c>
      <c r="K832">
        <v>487418.67</v>
      </c>
      <c r="L832">
        <v>215541.06</v>
      </c>
      <c r="M832">
        <v>2014</v>
      </c>
      <c r="N832">
        <v>6</v>
      </c>
    </row>
    <row r="833" spans="1:14" x14ac:dyDescent="0.3">
      <c r="A833" s="1" t="s">
        <v>14</v>
      </c>
      <c r="B833" s="1" t="s">
        <v>145</v>
      </c>
      <c r="C833" s="1" t="s">
        <v>30</v>
      </c>
      <c r="D833" s="1" t="s">
        <v>17</v>
      </c>
      <c r="E833" s="1" t="s">
        <v>31</v>
      </c>
      <c r="F833" s="2">
        <v>41180</v>
      </c>
      <c r="G833">
        <v>8610</v>
      </c>
      <c r="H833">
        <v>9.33</v>
      </c>
      <c r="I833">
        <v>6.92</v>
      </c>
      <c r="J833">
        <v>80331.3</v>
      </c>
      <c r="K833">
        <v>59581.2</v>
      </c>
      <c r="L833">
        <v>20750.099999999999</v>
      </c>
      <c r="M833">
        <v>2012</v>
      </c>
      <c r="N833">
        <v>9</v>
      </c>
    </row>
    <row r="834" spans="1:14" x14ac:dyDescent="0.3">
      <c r="A834" s="1" t="s">
        <v>28</v>
      </c>
      <c r="B834" s="1" t="s">
        <v>103</v>
      </c>
      <c r="C834" s="1" t="s">
        <v>36</v>
      </c>
      <c r="D834" s="1" t="s">
        <v>17</v>
      </c>
      <c r="E834" s="1" t="s">
        <v>18</v>
      </c>
      <c r="F834" s="2">
        <v>41277</v>
      </c>
      <c r="G834">
        <v>8611</v>
      </c>
      <c r="H834">
        <v>109.28</v>
      </c>
      <c r="I834">
        <v>35.840000000000003</v>
      </c>
      <c r="J834">
        <v>941010.08</v>
      </c>
      <c r="K834">
        <v>308618.23999999999</v>
      </c>
      <c r="L834">
        <v>632391.84</v>
      </c>
      <c r="M834">
        <v>2013</v>
      </c>
      <c r="N834">
        <v>1</v>
      </c>
    </row>
    <row r="835" spans="1:14" x14ac:dyDescent="0.3">
      <c r="A835" s="1" t="s">
        <v>28</v>
      </c>
      <c r="B835" s="1" t="s">
        <v>113</v>
      </c>
      <c r="C835" s="1" t="s">
        <v>42</v>
      </c>
      <c r="D835" s="1" t="s">
        <v>17</v>
      </c>
      <c r="E835" s="1" t="s">
        <v>18</v>
      </c>
      <c r="F835" s="2">
        <v>40454</v>
      </c>
      <c r="G835">
        <v>8615</v>
      </c>
      <c r="H835">
        <v>152.58000000000001</v>
      </c>
      <c r="I835">
        <v>97.44</v>
      </c>
      <c r="J835">
        <v>1314476.7</v>
      </c>
      <c r="K835">
        <v>839445.6</v>
      </c>
      <c r="L835">
        <v>475031.1</v>
      </c>
      <c r="M835">
        <v>2010</v>
      </c>
      <c r="N835">
        <v>10</v>
      </c>
    </row>
    <row r="836" spans="1:14" x14ac:dyDescent="0.3">
      <c r="A836" s="1" t="s">
        <v>39</v>
      </c>
      <c r="B836" s="1" t="s">
        <v>109</v>
      </c>
      <c r="C836" s="1" t="s">
        <v>44</v>
      </c>
      <c r="D836" s="1" t="s">
        <v>22</v>
      </c>
      <c r="E836" s="1" t="s">
        <v>18</v>
      </c>
      <c r="F836" s="2">
        <v>41288</v>
      </c>
      <c r="G836">
        <v>8635</v>
      </c>
      <c r="H836">
        <v>668.27</v>
      </c>
      <c r="I836">
        <v>502.54</v>
      </c>
      <c r="J836">
        <v>5770511.4500000002</v>
      </c>
      <c r="K836">
        <v>4339432.9000000004</v>
      </c>
      <c r="L836">
        <v>1431078.55</v>
      </c>
      <c r="M836">
        <v>2013</v>
      </c>
      <c r="N836">
        <v>1</v>
      </c>
    </row>
    <row r="837" spans="1:14" x14ac:dyDescent="0.3">
      <c r="A837" s="1" t="s">
        <v>32</v>
      </c>
      <c r="B837" s="1" t="s">
        <v>128</v>
      </c>
      <c r="C837" s="1" t="s">
        <v>36</v>
      </c>
      <c r="D837" s="1" t="s">
        <v>17</v>
      </c>
      <c r="E837" s="1" t="s">
        <v>24</v>
      </c>
      <c r="F837" s="2">
        <v>42018</v>
      </c>
      <c r="G837">
        <v>8661</v>
      </c>
      <c r="H837">
        <v>109.28</v>
      </c>
      <c r="I837">
        <v>35.840000000000003</v>
      </c>
      <c r="J837">
        <v>946474.08</v>
      </c>
      <c r="K837">
        <v>310410.23999999999</v>
      </c>
      <c r="L837">
        <v>636063.84</v>
      </c>
      <c r="M837">
        <v>2015</v>
      </c>
      <c r="N837">
        <v>1</v>
      </c>
    </row>
    <row r="838" spans="1:14" x14ac:dyDescent="0.3">
      <c r="A838" s="1" t="s">
        <v>25</v>
      </c>
      <c r="B838" s="1" t="s">
        <v>191</v>
      </c>
      <c r="C838" s="1" t="s">
        <v>51</v>
      </c>
      <c r="D838" s="1" t="s">
        <v>22</v>
      </c>
      <c r="E838" s="1" t="s">
        <v>18</v>
      </c>
      <c r="F838" s="2">
        <v>42783</v>
      </c>
      <c r="G838">
        <v>8691</v>
      </c>
      <c r="H838">
        <v>47.45</v>
      </c>
      <c r="I838">
        <v>31.79</v>
      </c>
      <c r="J838">
        <v>412387.95</v>
      </c>
      <c r="K838">
        <v>276286.89</v>
      </c>
      <c r="L838">
        <v>136101.06</v>
      </c>
      <c r="M838">
        <v>2017</v>
      </c>
      <c r="N838">
        <v>2</v>
      </c>
    </row>
    <row r="839" spans="1:14" x14ac:dyDescent="0.3">
      <c r="A839" s="1" t="s">
        <v>25</v>
      </c>
      <c r="B839" s="1" t="s">
        <v>58</v>
      </c>
      <c r="C839" s="1" t="s">
        <v>51</v>
      </c>
      <c r="D839" s="1" t="s">
        <v>17</v>
      </c>
      <c r="E839" s="1" t="s">
        <v>18</v>
      </c>
      <c r="F839" s="2">
        <v>41752</v>
      </c>
      <c r="G839">
        <v>8702</v>
      </c>
      <c r="H839">
        <v>47.45</v>
      </c>
      <c r="I839">
        <v>31.79</v>
      </c>
      <c r="J839">
        <v>412909.9</v>
      </c>
      <c r="K839">
        <v>276636.58</v>
      </c>
      <c r="L839">
        <v>136273.32</v>
      </c>
      <c r="M839">
        <v>2014</v>
      </c>
      <c r="N839">
        <v>4</v>
      </c>
    </row>
    <row r="840" spans="1:14" x14ac:dyDescent="0.3">
      <c r="A840" s="1" t="s">
        <v>25</v>
      </c>
      <c r="B840" s="1" t="s">
        <v>107</v>
      </c>
      <c r="C840" s="1" t="s">
        <v>57</v>
      </c>
      <c r="D840" s="1" t="s">
        <v>22</v>
      </c>
      <c r="E840" s="1" t="s">
        <v>47</v>
      </c>
      <c r="F840" s="2">
        <v>41324</v>
      </c>
      <c r="G840">
        <v>8714</v>
      </c>
      <c r="H840">
        <v>81.73</v>
      </c>
      <c r="I840">
        <v>56.67</v>
      </c>
      <c r="J840">
        <v>712195.22</v>
      </c>
      <c r="K840">
        <v>493822.38</v>
      </c>
      <c r="L840">
        <v>218372.84</v>
      </c>
      <c r="M840">
        <v>2013</v>
      </c>
      <c r="N840">
        <v>2</v>
      </c>
    </row>
    <row r="841" spans="1:14" x14ac:dyDescent="0.3">
      <c r="A841" s="1" t="s">
        <v>37</v>
      </c>
      <c r="B841" s="1" t="s">
        <v>177</v>
      </c>
      <c r="C841" s="1" t="s">
        <v>16</v>
      </c>
      <c r="D841" s="1" t="s">
        <v>22</v>
      </c>
      <c r="E841" s="1" t="s">
        <v>47</v>
      </c>
      <c r="F841" s="2">
        <v>42796</v>
      </c>
      <c r="G841">
        <v>8724</v>
      </c>
      <c r="H841">
        <v>437.2</v>
      </c>
      <c r="I841">
        <v>263.33</v>
      </c>
      <c r="J841">
        <v>3814132.8</v>
      </c>
      <c r="K841">
        <v>2297290.92</v>
      </c>
      <c r="L841">
        <v>1516841.88</v>
      </c>
      <c r="M841">
        <v>2017</v>
      </c>
      <c r="N841">
        <v>3</v>
      </c>
    </row>
    <row r="842" spans="1:14" x14ac:dyDescent="0.3">
      <c r="A842" s="1" t="s">
        <v>32</v>
      </c>
      <c r="B842" s="1" t="s">
        <v>98</v>
      </c>
      <c r="C842" s="1" t="s">
        <v>21</v>
      </c>
      <c r="D842" s="1" t="s">
        <v>22</v>
      </c>
      <c r="E842" s="1" t="s">
        <v>47</v>
      </c>
      <c r="F842" s="2">
        <v>41251</v>
      </c>
      <c r="G842">
        <v>8759</v>
      </c>
      <c r="H842">
        <v>154.06</v>
      </c>
      <c r="I842">
        <v>90.93</v>
      </c>
      <c r="J842">
        <v>1349411.54</v>
      </c>
      <c r="K842">
        <v>796455.87</v>
      </c>
      <c r="L842">
        <v>552955.67000000004</v>
      </c>
      <c r="M842">
        <v>2012</v>
      </c>
      <c r="N842">
        <v>12</v>
      </c>
    </row>
    <row r="843" spans="1:14" x14ac:dyDescent="0.3">
      <c r="A843" s="1" t="s">
        <v>32</v>
      </c>
      <c r="B843" s="1" t="s">
        <v>150</v>
      </c>
      <c r="C843" s="1" t="s">
        <v>44</v>
      </c>
      <c r="D843" s="1" t="s">
        <v>17</v>
      </c>
      <c r="E843" s="1" t="s">
        <v>31</v>
      </c>
      <c r="F843" s="2">
        <v>41094</v>
      </c>
      <c r="G843">
        <v>8765</v>
      </c>
      <c r="H843">
        <v>668.27</v>
      </c>
      <c r="I843">
        <v>502.54</v>
      </c>
      <c r="J843">
        <v>5857386.5499999998</v>
      </c>
      <c r="K843">
        <v>4404763.0999999996</v>
      </c>
      <c r="L843">
        <v>1452623.45</v>
      </c>
      <c r="M843">
        <v>2012</v>
      </c>
      <c r="N843">
        <v>7</v>
      </c>
    </row>
    <row r="844" spans="1:14" x14ac:dyDescent="0.3">
      <c r="A844" s="1" t="s">
        <v>28</v>
      </c>
      <c r="B844" s="1" t="s">
        <v>117</v>
      </c>
      <c r="C844" s="1" t="s">
        <v>51</v>
      </c>
      <c r="D844" s="1" t="s">
        <v>17</v>
      </c>
      <c r="E844" s="1" t="s">
        <v>47</v>
      </c>
      <c r="F844" s="2">
        <v>42617</v>
      </c>
      <c r="G844">
        <v>8766</v>
      </c>
      <c r="H844">
        <v>47.45</v>
      </c>
      <c r="I844">
        <v>31.79</v>
      </c>
      <c r="J844">
        <v>415946.7</v>
      </c>
      <c r="K844">
        <v>278671.14</v>
      </c>
      <c r="L844">
        <v>137275.56</v>
      </c>
      <c r="M844">
        <v>2016</v>
      </c>
      <c r="N844">
        <v>9</v>
      </c>
    </row>
    <row r="845" spans="1:14" x14ac:dyDescent="0.3">
      <c r="A845" s="1" t="s">
        <v>39</v>
      </c>
      <c r="B845" s="1" t="s">
        <v>195</v>
      </c>
      <c r="C845" s="1" t="s">
        <v>23</v>
      </c>
      <c r="D845" s="1" t="s">
        <v>22</v>
      </c>
      <c r="E845" s="1" t="s">
        <v>47</v>
      </c>
      <c r="F845" s="2">
        <v>42679</v>
      </c>
      <c r="G845">
        <v>8769</v>
      </c>
      <c r="H845">
        <v>255.28</v>
      </c>
      <c r="I845">
        <v>159.41999999999999</v>
      </c>
      <c r="J845">
        <v>2238550.3199999998</v>
      </c>
      <c r="K845">
        <v>1397953.98</v>
      </c>
      <c r="L845">
        <v>840596.34</v>
      </c>
      <c r="M845">
        <v>2016</v>
      </c>
      <c r="N845">
        <v>11</v>
      </c>
    </row>
    <row r="846" spans="1:14" x14ac:dyDescent="0.3">
      <c r="A846" s="1" t="s">
        <v>39</v>
      </c>
      <c r="B846" s="1" t="s">
        <v>194</v>
      </c>
      <c r="C846" s="1" t="s">
        <v>57</v>
      </c>
      <c r="D846" s="1" t="s">
        <v>22</v>
      </c>
      <c r="E846" s="1" t="s">
        <v>47</v>
      </c>
      <c r="F846" s="2">
        <v>41052</v>
      </c>
      <c r="G846">
        <v>8775</v>
      </c>
      <c r="H846">
        <v>81.73</v>
      </c>
      <c r="I846">
        <v>56.67</v>
      </c>
      <c r="J846">
        <v>717180.75</v>
      </c>
      <c r="K846">
        <v>497279.25</v>
      </c>
      <c r="L846">
        <v>219901.5</v>
      </c>
      <c r="M846">
        <v>2012</v>
      </c>
      <c r="N846">
        <v>5</v>
      </c>
    </row>
    <row r="847" spans="1:14" x14ac:dyDescent="0.3">
      <c r="A847" s="1" t="s">
        <v>37</v>
      </c>
      <c r="B847" s="1" t="s">
        <v>177</v>
      </c>
      <c r="C847" s="1" t="s">
        <v>60</v>
      </c>
      <c r="D847" s="1" t="s">
        <v>17</v>
      </c>
      <c r="E847" s="1" t="s">
        <v>47</v>
      </c>
      <c r="F847" s="2">
        <v>40913</v>
      </c>
      <c r="G847">
        <v>8783</v>
      </c>
      <c r="H847">
        <v>421.89</v>
      </c>
      <c r="I847">
        <v>364.69</v>
      </c>
      <c r="J847">
        <v>3705459.87</v>
      </c>
      <c r="K847">
        <v>3203072.27</v>
      </c>
      <c r="L847">
        <v>502387.6</v>
      </c>
      <c r="M847">
        <v>2012</v>
      </c>
      <c r="N847">
        <v>1</v>
      </c>
    </row>
    <row r="848" spans="1:14" x14ac:dyDescent="0.3">
      <c r="A848" s="1" t="s">
        <v>32</v>
      </c>
      <c r="B848" s="1" t="s">
        <v>106</v>
      </c>
      <c r="C848" s="1" t="s">
        <v>42</v>
      </c>
      <c r="D848" s="1" t="s">
        <v>22</v>
      </c>
      <c r="E848" s="1" t="s">
        <v>18</v>
      </c>
      <c r="F848" s="2">
        <v>40440</v>
      </c>
      <c r="G848">
        <v>8786</v>
      </c>
      <c r="H848">
        <v>152.58000000000001</v>
      </c>
      <c r="I848">
        <v>97.44</v>
      </c>
      <c r="J848">
        <v>1340567.8799999999</v>
      </c>
      <c r="K848">
        <v>856107.84</v>
      </c>
      <c r="L848">
        <v>484460.04</v>
      </c>
      <c r="M848">
        <v>2010</v>
      </c>
      <c r="N848">
        <v>9</v>
      </c>
    </row>
    <row r="849" spans="1:14" x14ac:dyDescent="0.3">
      <c r="A849" s="1" t="s">
        <v>32</v>
      </c>
      <c r="B849" s="1" t="s">
        <v>85</v>
      </c>
      <c r="C849" s="1" t="s">
        <v>49</v>
      </c>
      <c r="D849" s="1" t="s">
        <v>22</v>
      </c>
      <c r="E849" s="1" t="s">
        <v>47</v>
      </c>
      <c r="F849" s="2">
        <v>42235</v>
      </c>
      <c r="G849">
        <v>8788</v>
      </c>
      <c r="H849">
        <v>651.21</v>
      </c>
      <c r="I849">
        <v>524.96</v>
      </c>
      <c r="J849">
        <v>5722833.4800000004</v>
      </c>
      <c r="K849">
        <v>4613348.4800000004</v>
      </c>
      <c r="L849">
        <v>1109485</v>
      </c>
      <c r="M849">
        <v>2015</v>
      </c>
      <c r="N849">
        <v>8</v>
      </c>
    </row>
    <row r="850" spans="1:14" x14ac:dyDescent="0.3">
      <c r="A850" s="1" t="s">
        <v>25</v>
      </c>
      <c r="B850" s="1" t="s">
        <v>139</v>
      </c>
      <c r="C850" s="1" t="s">
        <v>23</v>
      </c>
      <c r="D850" s="1" t="s">
        <v>22</v>
      </c>
      <c r="E850" s="1" t="s">
        <v>31</v>
      </c>
      <c r="F850" s="2">
        <v>42228</v>
      </c>
      <c r="G850">
        <v>8803</v>
      </c>
      <c r="H850">
        <v>255.28</v>
      </c>
      <c r="I850">
        <v>159.41999999999999</v>
      </c>
      <c r="J850">
        <v>2247229.84</v>
      </c>
      <c r="K850">
        <v>1403374.26</v>
      </c>
      <c r="L850">
        <v>843855.58</v>
      </c>
      <c r="M850">
        <v>2015</v>
      </c>
      <c r="N850">
        <v>8</v>
      </c>
    </row>
    <row r="851" spans="1:14" x14ac:dyDescent="0.3">
      <c r="A851" s="1" t="s">
        <v>39</v>
      </c>
      <c r="B851" s="1" t="s">
        <v>166</v>
      </c>
      <c r="C851" s="1" t="s">
        <v>16</v>
      </c>
      <c r="D851" s="1" t="s">
        <v>17</v>
      </c>
      <c r="E851" s="1" t="s">
        <v>31</v>
      </c>
      <c r="F851" s="2">
        <v>40655</v>
      </c>
      <c r="G851">
        <v>8825</v>
      </c>
      <c r="H851">
        <v>437.2</v>
      </c>
      <c r="I851">
        <v>263.33</v>
      </c>
      <c r="J851">
        <v>3858290</v>
      </c>
      <c r="K851">
        <v>2323887.25</v>
      </c>
      <c r="L851">
        <v>1534402.75</v>
      </c>
      <c r="M851">
        <v>2011</v>
      </c>
      <c r="N851">
        <v>4</v>
      </c>
    </row>
    <row r="852" spans="1:14" x14ac:dyDescent="0.3">
      <c r="A852" s="1" t="s">
        <v>28</v>
      </c>
      <c r="B852" s="1" t="s">
        <v>129</v>
      </c>
      <c r="C852" s="1" t="s">
        <v>49</v>
      </c>
      <c r="D852" s="1" t="s">
        <v>17</v>
      </c>
      <c r="E852" s="1" t="s">
        <v>47</v>
      </c>
      <c r="F852" s="2">
        <v>42065</v>
      </c>
      <c r="G852">
        <v>8826</v>
      </c>
      <c r="H852">
        <v>651.21</v>
      </c>
      <c r="I852">
        <v>524.96</v>
      </c>
      <c r="J852">
        <v>5747579.46</v>
      </c>
      <c r="K852">
        <v>4633296.96</v>
      </c>
      <c r="L852">
        <v>1114282.5</v>
      </c>
      <c r="M852">
        <v>2015</v>
      </c>
      <c r="N852">
        <v>3</v>
      </c>
    </row>
    <row r="853" spans="1:14" x14ac:dyDescent="0.3">
      <c r="A853" s="1" t="s">
        <v>39</v>
      </c>
      <c r="B853" s="1" t="s">
        <v>156</v>
      </c>
      <c r="C853" s="1" t="s">
        <v>23</v>
      </c>
      <c r="D853" s="1" t="s">
        <v>17</v>
      </c>
      <c r="E853" s="1" t="s">
        <v>47</v>
      </c>
      <c r="F853" s="2">
        <v>40405</v>
      </c>
      <c r="G853">
        <v>8856</v>
      </c>
      <c r="H853">
        <v>255.28</v>
      </c>
      <c r="I853">
        <v>159.41999999999999</v>
      </c>
      <c r="J853">
        <v>2260759.6800000002</v>
      </c>
      <c r="K853">
        <v>1411823.52</v>
      </c>
      <c r="L853">
        <v>848936.16</v>
      </c>
      <c r="M853">
        <v>2010</v>
      </c>
      <c r="N853">
        <v>8</v>
      </c>
    </row>
    <row r="854" spans="1:14" x14ac:dyDescent="0.3">
      <c r="A854" s="1" t="s">
        <v>25</v>
      </c>
      <c r="B854" s="1" t="s">
        <v>93</v>
      </c>
      <c r="C854" s="1" t="s">
        <v>30</v>
      </c>
      <c r="D854" s="1" t="s">
        <v>22</v>
      </c>
      <c r="E854" s="1" t="s">
        <v>31</v>
      </c>
      <c r="F854" s="2">
        <v>40388</v>
      </c>
      <c r="G854">
        <v>8862</v>
      </c>
      <c r="H854">
        <v>9.33</v>
      </c>
      <c r="I854">
        <v>6.92</v>
      </c>
      <c r="J854">
        <v>82682.460000000006</v>
      </c>
      <c r="K854">
        <v>61325.04</v>
      </c>
      <c r="L854">
        <v>21357.42</v>
      </c>
      <c r="M854">
        <v>2010</v>
      </c>
      <c r="N854">
        <v>7</v>
      </c>
    </row>
    <row r="855" spans="1:14" x14ac:dyDescent="0.3">
      <c r="A855" s="1" t="s">
        <v>28</v>
      </c>
      <c r="B855" s="1" t="s">
        <v>103</v>
      </c>
      <c r="C855" s="1" t="s">
        <v>49</v>
      </c>
      <c r="D855" s="1" t="s">
        <v>17</v>
      </c>
      <c r="E855" s="1" t="s">
        <v>47</v>
      </c>
      <c r="F855" s="2">
        <v>42448</v>
      </c>
      <c r="G855">
        <v>8883</v>
      </c>
      <c r="H855">
        <v>651.21</v>
      </c>
      <c r="I855">
        <v>524.96</v>
      </c>
      <c r="J855">
        <v>5784698.4299999997</v>
      </c>
      <c r="K855">
        <v>4663219.68</v>
      </c>
      <c r="L855">
        <v>1121478.75</v>
      </c>
      <c r="M855">
        <v>2016</v>
      </c>
      <c r="N855">
        <v>3</v>
      </c>
    </row>
    <row r="856" spans="1:14" x14ac:dyDescent="0.3">
      <c r="A856" s="1" t="s">
        <v>32</v>
      </c>
      <c r="B856" s="1" t="s">
        <v>33</v>
      </c>
      <c r="C856" s="1" t="s">
        <v>60</v>
      </c>
      <c r="D856" s="1" t="s">
        <v>22</v>
      </c>
      <c r="E856" s="1" t="s">
        <v>24</v>
      </c>
      <c r="F856" s="2">
        <v>40392</v>
      </c>
      <c r="G856">
        <v>8896</v>
      </c>
      <c r="H856">
        <v>421.89</v>
      </c>
      <c r="I856">
        <v>364.69</v>
      </c>
      <c r="J856">
        <v>3753133.44</v>
      </c>
      <c r="K856">
        <v>3244282.24</v>
      </c>
      <c r="L856">
        <v>508851.20000000001</v>
      </c>
      <c r="M856">
        <v>2010</v>
      </c>
      <c r="N856">
        <v>8</v>
      </c>
    </row>
    <row r="857" spans="1:14" x14ac:dyDescent="0.3">
      <c r="A857" s="1" t="s">
        <v>14</v>
      </c>
      <c r="B857" s="1" t="s">
        <v>62</v>
      </c>
      <c r="C857" s="1" t="s">
        <v>49</v>
      </c>
      <c r="D857" s="1" t="s">
        <v>22</v>
      </c>
      <c r="E857" s="1" t="s">
        <v>24</v>
      </c>
      <c r="F857" s="2">
        <v>41706</v>
      </c>
      <c r="G857">
        <v>8898</v>
      </c>
      <c r="H857">
        <v>651.21</v>
      </c>
      <c r="I857">
        <v>524.96</v>
      </c>
      <c r="J857">
        <v>5794466.5800000001</v>
      </c>
      <c r="K857">
        <v>4671094.08</v>
      </c>
      <c r="L857">
        <v>1123372.5</v>
      </c>
      <c r="M857">
        <v>2014</v>
      </c>
      <c r="N857">
        <v>3</v>
      </c>
    </row>
    <row r="858" spans="1:14" x14ac:dyDescent="0.3">
      <c r="A858" s="1" t="s">
        <v>37</v>
      </c>
      <c r="B858" s="1" t="s">
        <v>67</v>
      </c>
      <c r="C858" s="1" t="s">
        <v>51</v>
      </c>
      <c r="D858" s="1" t="s">
        <v>17</v>
      </c>
      <c r="E858" s="1" t="s">
        <v>47</v>
      </c>
      <c r="F858" s="2">
        <v>41102</v>
      </c>
      <c r="G858">
        <v>8904</v>
      </c>
      <c r="H858">
        <v>47.45</v>
      </c>
      <c r="I858">
        <v>31.79</v>
      </c>
      <c r="J858">
        <v>422494.8</v>
      </c>
      <c r="K858">
        <v>283058.15999999997</v>
      </c>
      <c r="L858">
        <v>139436.64000000001</v>
      </c>
      <c r="M858">
        <v>2012</v>
      </c>
      <c r="N858">
        <v>7</v>
      </c>
    </row>
    <row r="859" spans="1:14" x14ac:dyDescent="0.3">
      <c r="A859" s="1" t="s">
        <v>28</v>
      </c>
      <c r="B859" s="1" t="s">
        <v>91</v>
      </c>
      <c r="C859" s="1" t="s">
        <v>23</v>
      </c>
      <c r="D859" s="1" t="s">
        <v>22</v>
      </c>
      <c r="E859" s="1" t="s">
        <v>47</v>
      </c>
      <c r="F859" s="2">
        <v>42039</v>
      </c>
      <c r="G859">
        <v>8906</v>
      </c>
      <c r="H859">
        <v>255.28</v>
      </c>
      <c r="I859">
        <v>159.41999999999999</v>
      </c>
      <c r="J859">
        <v>2273523.6800000002</v>
      </c>
      <c r="K859">
        <v>1419794.52</v>
      </c>
      <c r="L859">
        <v>853729.16</v>
      </c>
      <c r="M859">
        <v>2015</v>
      </c>
      <c r="N859">
        <v>2</v>
      </c>
    </row>
    <row r="860" spans="1:14" x14ac:dyDescent="0.3">
      <c r="A860" s="1" t="s">
        <v>28</v>
      </c>
      <c r="B860" s="1" t="s">
        <v>72</v>
      </c>
      <c r="C860" s="1" t="s">
        <v>21</v>
      </c>
      <c r="D860" s="1" t="s">
        <v>22</v>
      </c>
      <c r="E860" s="1" t="s">
        <v>47</v>
      </c>
      <c r="F860" s="2">
        <v>41191</v>
      </c>
      <c r="G860">
        <v>8916</v>
      </c>
      <c r="H860">
        <v>154.06</v>
      </c>
      <c r="I860">
        <v>90.93</v>
      </c>
      <c r="J860">
        <v>1373598.96</v>
      </c>
      <c r="K860">
        <v>810731.88</v>
      </c>
      <c r="L860">
        <v>562867.07999999996</v>
      </c>
      <c r="M860">
        <v>2012</v>
      </c>
      <c r="N860">
        <v>10</v>
      </c>
    </row>
    <row r="861" spans="1:14" x14ac:dyDescent="0.3">
      <c r="A861" s="1" t="s">
        <v>25</v>
      </c>
      <c r="B861" s="1" t="s">
        <v>81</v>
      </c>
      <c r="C861" s="1" t="s">
        <v>42</v>
      </c>
      <c r="D861" s="1" t="s">
        <v>17</v>
      </c>
      <c r="E861" s="1" t="s">
        <v>31</v>
      </c>
      <c r="F861" s="2">
        <v>40248</v>
      </c>
      <c r="G861">
        <v>8929</v>
      </c>
      <c r="H861">
        <v>152.58000000000001</v>
      </c>
      <c r="I861">
        <v>97.44</v>
      </c>
      <c r="J861">
        <v>1362386.82</v>
      </c>
      <c r="K861">
        <v>870041.76</v>
      </c>
      <c r="L861">
        <v>492345.06</v>
      </c>
      <c r="M861">
        <v>2010</v>
      </c>
      <c r="N861">
        <v>3</v>
      </c>
    </row>
    <row r="862" spans="1:14" x14ac:dyDescent="0.3">
      <c r="A862" s="1" t="s">
        <v>39</v>
      </c>
      <c r="B862" s="1" t="s">
        <v>40</v>
      </c>
      <c r="C862" s="1" t="s">
        <v>27</v>
      </c>
      <c r="D862" s="1" t="s">
        <v>22</v>
      </c>
      <c r="E862" s="1" t="s">
        <v>47</v>
      </c>
      <c r="F862" s="2">
        <v>42804</v>
      </c>
      <c r="G862">
        <v>8932</v>
      </c>
      <c r="H862">
        <v>205.7</v>
      </c>
      <c r="I862">
        <v>117.11</v>
      </c>
      <c r="J862">
        <v>1837312.4</v>
      </c>
      <c r="K862">
        <v>1046026.52</v>
      </c>
      <c r="L862">
        <v>791285.88</v>
      </c>
      <c r="M862">
        <v>2017</v>
      </c>
      <c r="N862">
        <v>3</v>
      </c>
    </row>
    <row r="863" spans="1:14" x14ac:dyDescent="0.3">
      <c r="A863" s="1" t="s">
        <v>28</v>
      </c>
      <c r="B863" s="1" t="s">
        <v>127</v>
      </c>
      <c r="C863" s="1" t="s">
        <v>44</v>
      </c>
      <c r="D863" s="1" t="s">
        <v>17</v>
      </c>
      <c r="E863" s="1" t="s">
        <v>31</v>
      </c>
      <c r="F863" s="2">
        <v>41896</v>
      </c>
      <c r="G863">
        <v>8948</v>
      </c>
      <c r="H863">
        <v>668.27</v>
      </c>
      <c r="I863">
        <v>502.54</v>
      </c>
      <c r="J863">
        <v>5979679.96</v>
      </c>
      <c r="K863">
        <v>4496727.92</v>
      </c>
      <c r="L863">
        <v>1482952.04</v>
      </c>
      <c r="M863">
        <v>2014</v>
      </c>
      <c r="N863">
        <v>9</v>
      </c>
    </row>
    <row r="864" spans="1:14" x14ac:dyDescent="0.3">
      <c r="A864" s="1" t="s">
        <v>14</v>
      </c>
      <c r="B864" s="1" t="s">
        <v>122</v>
      </c>
      <c r="C864" s="1" t="s">
        <v>51</v>
      </c>
      <c r="D864" s="1" t="s">
        <v>17</v>
      </c>
      <c r="E864" s="1" t="s">
        <v>18</v>
      </c>
      <c r="F864" s="2">
        <v>41888</v>
      </c>
      <c r="G864">
        <v>8954</v>
      </c>
      <c r="H864">
        <v>47.45</v>
      </c>
      <c r="I864">
        <v>31.79</v>
      </c>
      <c r="J864">
        <v>424867.3</v>
      </c>
      <c r="K864">
        <v>284647.65999999997</v>
      </c>
      <c r="L864">
        <v>140219.64000000001</v>
      </c>
      <c r="M864">
        <v>2014</v>
      </c>
      <c r="N864">
        <v>9</v>
      </c>
    </row>
    <row r="865" spans="1:14" x14ac:dyDescent="0.3">
      <c r="A865" s="1" t="s">
        <v>19</v>
      </c>
      <c r="B865" s="1" t="s">
        <v>100</v>
      </c>
      <c r="C865" s="1" t="s">
        <v>57</v>
      </c>
      <c r="D865" s="1" t="s">
        <v>17</v>
      </c>
      <c r="E865" s="1" t="s">
        <v>24</v>
      </c>
      <c r="F865" s="2">
        <v>40375</v>
      </c>
      <c r="G865">
        <v>8963</v>
      </c>
      <c r="H865">
        <v>81.73</v>
      </c>
      <c r="I865">
        <v>56.67</v>
      </c>
      <c r="J865">
        <v>732545.99</v>
      </c>
      <c r="K865">
        <v>507933.21</v>
      </c>
      <c r="L865">
        <v>224612.78</v>
      </c>
      <c r="M865">
        <v>2010</v>
      </c>
      <c r="N865">
        <v>7</v>
      </c>
    </row>
    <row r="866" spans="1:14" x14ac:dyDescent="0.3">
      <c r="A866" s="1" t="s">
        <v>28</v>
      </c>
      <c r="B866" s="1" t="s">
        <v>80</v>
      </c>
      <c r="C866" s="1" t="s">
        <v>27</v>
      </c>
      <c r="D866" s="1" t="s">
        <v>17</v>
      </c>
      <c r="E866" s="1" t="s">
        <v>31</v>
      </c>
      <c r="F866" s="2">
        <v>42600</v>
      </c>
      <c r="G866">
        <v>8983</v>
      </c>
      <c r="H866">
        <v>205.7</v>
      </c>
      <c r="I866">
        <v>117.11</v>
      </c>
      <c r="J866">
        <v>1847803.1</v>
      </c>
      <c r="K866">
        <v>1051999.1299999999</v>
      </c>
      <c r="L866">
        <v>795803.97</v>
      </c>
      <c r="M866">
        <v>2016</v>
      </c>
      <c r="N866">
        <v>8</v>
      </c>
    </row>
    <row r="867" spans="1:14" x14ac:dyDescent="0.3">
      <c r="A867" s="1" t="s">
        <v>39</v>
      </c>
      <c r="B867" s="1" t="s">
        <v>114</v>
      </c>
      <c r="C867" s="1" t="s">
        <v>16</v>
      </c>
      <c r="D867" s="1" t="s">
        <v>17</v>
      </c>
      <c r="E867" s="1" t="s">
        <v>24</v>
      </c>
      <c r="F867" s="2">
        <v>41559</v>
      </c>
      <c r="G867">
        <v>8984</v>
      </c>
      <c r="H867">
        <v>437.2</v>
      </c>
      <c r="I867">
        <v>263.33</v>
      </c>
      <c r="J867">
        <v>3927804.8</v>
      </c>
      <c r="K867">
        <v>2365756.7200000002</v>
      </c>
      <c r="L867">
        <v>1562048.08</v>
      </c>
      <c r="M867">
        <v>2013</v>
      </c>
      <c r="N867">
        <v>10</v>
      </c>
    </row>
    <row r="868" spans="1:14" x14ac:dyDescent="0.3">
      <c r="A868" s="1" t="s">
        <v>32</v>
      </c>
      <c r="B868" s="1" t="s">
        <v>89</v>
      </c>
      <c r="C868" s="1" t="s">
        <v>27</v>
      </c>
      <c r="D868" s="1" t="s">
        <v>22</v>
      </c>
      <c r="E868" s="1" t="s">
        <v>24</v>
      </c>
      <c r="F868" s="2">
        <v>41007</v>
      </c>
      <c r="G868">
        <v>8985</v>
      </c>
      <c r="H868">
        <v>205.7</v>
      </c>
      <c r="I868">
        <v>117.11</v>
      </c>
      <c r="J868">
        <v>1848214.5</v>
      </c>
      <c r="K868">
        <v>1052233.3500000001</v>
      </c>
      <c r="L868">
        <v>795981.15</v>
      </c>
      <c r="M868">
        <v>2012</v>
      </c>
      <c r="N868">
        <v>4</v>
      </c>
    </row>
    <row r="869" spans="1:14" x14ac:dyDescent="0.3">
      <c r="A869" s="1" t="s">
        <v>28</v>
      </c>
      <c r="B869" s="1" t="s">
        <v>53</v>
      </c>
      <c r="C869" s="1" t="s">
        <v>44</v>
      </c>
      <c r="D869" s="1" t="s">
        <v>17</v>
      </c>
      <c r="E869" s="1" t="s">
        <v>47</v>
      </c>
      <c r="F869" s="2">
        <v>41148</v>
      </c>
      <c r="G869">
        <v>8989</v>
      </c>
      <c r="H869">
        <v>668.27</v>
      </c>
      <c r="I869">
        <v>502.54</v>
      </c>
      <c r="J869">
        <v>6007079.0300000003</v>
      </c>
      <c r="K869">
        <v>4517332.0599999996</v>
      </c>
      <c r="L869">
        <v>1489746.97</v>
      </c>
      <c r="M869">
        <v>2012</v>
      </c>
      <c r="N869">
        <v>8</v>
      </c>
    </row>
    <row r="870" spans="1:14" x14ac:dyDescent="0.3">
      <c r="A870" s="1" t="s">
        <v>32</v>
      </c>
      <c r="B870" s="1" t="s">
        <v>131</v>
      </c>
      <c r="C870" s="1" t="s">
        <v>57</v>
      </c>
      <c r="D870" s="1" t="s">
        <v>17</v>
      </c>
      <c r="E870" s="1" t="s">
        <v>31</v>
      </c>
      <c r="F870" s="2">
        <v>42768</v>
      </c>
      <c r="G870">
        <v>8998</v>
      </c>
      <c r="H870">
        <v>81.73</v>
      </c>
      <c r="I870">
        <v>56.67</v>
      </c>
      <c r="J870">
        <v>735406.54</v>
      </c>
      <c r="K870">
        <v>509916.66</v>
      </c>
      <c r="L870">
        <v>225489.88</v>
      </c>
      <c r="M870">
        <v>2017</v>
      </c>
      <c r="N870">
        <v>2</v>
      </c>
    </row>
    <row r="871" spans="1:14" x14ac:dyDescent="0.3">
      <c r="A871" s="1" t="s">
        <v>32</v>
      </c>
      <c r="B871" s="1" t="s">
        <v>136</v>
      </c>
      <c r="C871" s="1" t="s">
        <v>16</v>
      </c>
      <c r="D871" s="1" t="s">
        <v>17</v>
      </c>
      <c r="E871" s="1" t="s">
        <v>24</v>
      </c>
      <c r="F871" s="2">
        <v>42316</v>
      </c>
      <c r="G871">
        <v>9020</v>
      </c>
      <c r="H871">
        <v>437.2</v>
      </c>
      <c r="I871">
        <v>263.33</v>
      </c>
      <c r="J871">
        <v>3943544</v>
      </c>
      <c r="K871">
        <v>2375236.6</v>
      </c>
      <c r="L871">
        <v>1568307.4</v>
      </c>
      <c r="M871">
        <v>2015</v>
      </c>
      <c r="N871">
        <v>11</v>
      </c>
    </row>
    <row r="872" spans="1:14" x14ac:dyDescent="0.3">
      <c r="A872" s="1" t="s">
        <v>28</v>
      </c>
      <c r="B872" s="1" t="s">
        <v>77</v>
      </c>
      <c r="C872" s="1" t="s">
        <v>16</v>
      </c>
      <c r="D872" s="1" t="s">
        <v>17</v>
      </c>
      <c r="E872" s="1" t="s">
        <v>31</v>
      </c>
      <c r="F872" s="2">
        <v>40690</v>
      </c>
      <c r="G872">
        <v>9036</v>
      </c>
      <c r="H872">
        <v>437.2</v>
      </c>
      <c r="I872">
        <v>263.33</v>
      </c>
      <c r="J872">
        <v>3950539.2</v>
      </c>
      <c r="K872">
        <v>2379449.88</v>
      </c>
      <c r="L872">
        <v>1571089.32</v>
      </c>
      <c r="M872">
        <v>2011</v>
      </c>
      <c r="N872">
        <v>5</v>
      </c>
    </row>
    <row r="873" spans="1:14" x14ac:dyDescent="0.3">
      <c r="A873" s="1" t="s">
        <v>28</v>
      </c>
      <c r="B873" s="1" t="s">
        <v>29</v>
      </c>
      <c r="C873" s="1" t="s">
        <v>60</v>
      </c>
      <c r="D873" s="1" t="s">
        <v>17</v>
      </c>
      <c r="E873" s="1" t="s">
        <v>31</v>
      </c>
      <c r="F873" s="2">
        <v>42389</v>
      </c>
      <c r="G873">
        <v>9043</v>
      </c>
      <c r="H873">
        <v>421.89</v>
      </c>
      <c r="I873">
        <v>364.69</v>
      </c>
      <c r="J873">
        <v>3815151.27</v>
      </c>
      <c r="K873">
        <v>3297891.67</v>
      </c>
      <c r="L873">
        <v>517259.6</v>
      </c>
      <c r="M873">
        <v>2016</v>
      </c>
      <c r="N873">
        <v>1</v>
      </c>
    </row>
    <row r="874" spans="1:14" x14ac:dyDescent="0.3">
      <c r="A874" s="1" t="s">
        <v>39</v>
      </c>
      <c r="B874" s="1" t="s">
        <v>166</v>
      </c>
      <c r="C874" s="1" t="s">
        <v>44</v>
      </c>
      <c r="D874" s="1" t="s">
        <v>17</v>
      </c>
      <c r="E874" s="1" t="s">
        <v>47</v>
      </c>
      <c r="F874" s="2">
        <v>40237</v>
      </c>
      <c r="G874">
        <v>9055</v>
      </c>
      <c r="H874">
        <v>668.27</v>
      </c>
      <c r="I874">
        <v>502.54</v>
      </c>
      <c r="J874">
        <v>6051184.8499999996</v>
      </c>
      <c r="K874">
        <v>4550499.7</v>
      </c>
      <c r="L874">
        <v>1500685.15</v>
      </c>
      <c r="M874">
        <v>2010</v>
      </c>
      <c r="N874">
        <v>2</v>
      </c>
    </row>
    <row r="875" spans="1:14" x14ac:dyDescent="0.3">
      <c r="A875" s="1" t="s">
        <v>28</v>
      </c>
      <c r="B875" s="1" t="s">
        <v>176</v>
      </c>
      <c r="C875" s="1" t="s">
        <v>49</v>
      </c>
      <c r="D875" s="1" t="s">
        <v>17</v>
      </c>
      <c r="E875" s="1" t="s">
        <v>24</v>
      </c>
      <c r="F875" s="2">
        <v>40282</v>
      </c>
      <c r="G875">
        <v>9063</v>
      </c>
      <c r="H875">
        <v>651.21</v>
      </c>
      <c r="I875">
        <v>524.96</v>
      </c>
      <c r="J875">
        <v>5901916.2300000004</v>
      </c>
      <c r="K875">
        <v>4757712.4800000004</v>
      </c>
      <c r="L875">
        <v>1144203.75</v>
      </c>
      <c r="M875">
        <v>2010</v>
      </c>
      <c r="N875">
        <v>4</v>
      </c>
    </row>
    <row r="876" spans="1:14" x14ac:dyDescent="0.3">
      <c r="A876" s="1" t="s">
        <v>14</v>
      </c>
      <c r="B876" s="1" t="s">
        <v>115</v>
      </c>
      <c r="C876" s="1" t="s">
        <v>36</v>
      </c>
      <c r="D876" s="1" t="s">
        <v>22</v>
      </c>
      <c r="E876" s="1" t="s">
        <v>18</v>
      </c>
      <c r="F876" s="2">
        <v>40767</v>
      </c>
      <c r="G876">
        <v>9092</v>
      </c>
      <c r="H876">
        <v>109.28</v>
      </c>
      <c r="I876">
        <v>35.840000000000003</v>
      </c>
      <c r="J876">
        <v>993573.76</v>
      </c>
      <c r="K876">
        <v>325857.28000000003</v>
      </c>
      <c r="L876">
        <v>667716.48</v>
      </c>
      <c r="M876">
        <v>2011</v>
      </c>
      <c r="N876">
        <v>8</v>
      </c>
    </row>
    <row r="877" spans="1:14" x14ac:dyDescent="0.3">
      <c r="A877" s="1" t="s">
        <v>28</v>
      </c>
      <c r="B877" s="1" t="s">
        <v>87</v>
      </c>
      <c r="C877" s="1" t="s">
        <v>36</v>
      </c>
      <c r="D877" s="1" t="s">
        <v>17</v>
      </c>
      <c r="E877" s="1" t="s">
        <v>24</v>
      </c>
      <c r="F877" s="2">
        <v>42071</v>
      </c>
      <c r="G877">
        <v>9097</v>
      </c>
      <c r="H877">
        <v>109.28</v>
      </c>
      <c r="I877">
        <v>35.840000000000003</v>
      </c>
      <c r="J877">
        <v>994120.16</v>
      </c>
      <c r="K877">
        <v>326036.47999999998</v>
      </c>
      <c r="L877">
        <v>668083.68000000005</v>
      </c>
      <c r="M877">
        <v>2015</v>
      </c>
      <c r="N877">
        <v>3</v>
      </c>
    </row>
    <row r="878" spans="1:14" x14ac:dyDescent="0.3">
      <c r="A878" s="1" t="s">
        <v>32</v>
      </c>
      <c r="B878" s="1" t="s">
        <v>141</v>
      </c>
      <c r="C878" s="1" t="s">
        <v>27</v>
      </c>
      <c r="D878" s="1" t="s">
        <v>17</v>
      </c>
      <c r="E878" s="1" t="s">
        <v>18</v>
      </c>
      <c r="F878" s="2">
        <v>41627</v>
      </c>
      <c r="G878">
        <v>9113</v>
      </c>
      <c r="H878">
        <v>205.7</v>
      </c>
      <c r="I878">
        <v>117.11</v>
      </c>
      <c r="J878">
        <v>1874544.1</v>
      </c>
      <c r="K878">
        <v>1067223.43</v>
      </c>
      <c r="L878">
        <v>807320.67</v>
      </c>
      <c r="M878">
        <v>2013</v>
      </c>
      <c r="N878">
        <v>12</v>
      </c>
    </row>
    <row r="879" spans="1:14" x14ac:dyDescent="0.3">
      <c r="A879" s="1" t="s">
        <v>28</v>
      </c>
      <c r="B879" s="1" t="s">
        <v>41</v>
      </c>
      <c r="C879" s="1" t="s">
        <v>21</v>
      </c>
      <c r="D879" s="1" t="s">
        <v>22</v>
      </c>
      <c r="E879" s="1" t="s">
        <v>24</v>
      </c>
      <c r="F879" s="2">
        <v>42600</v>
      </c>
      <c r="G879">
        <v>9121</v>
      </c>
      <c r="H879">
        <v>154.06</v>
      </c>
      <c r="I879">
        <v>90.93</v>
      </c>
      <c r="J879">
        <v>1405181.26</v>
      </c>
      <c r="K879">
        <v>829372.53</v>
      </c>
      <c r="L879">
        <v>575808.73</v>
      </c>
      <c r="M879">
        <v>2016</v>
      </c>
      <c r="N879">
        <v>8</v>
      </c>
    </row>
    <row r="880" spans="1:14" x14ac:dyDescent="0.3">
      <c r="A880" s="1" t="s">
        <v>32</v>
      </c>
      <c r="B880" s="1" t="s">
        <v>94</v>
      </c>
      <c r="C880" s="1" t="s">
        <v>44</v>
      </c>
      <c r="D880" s="1" t="s">
        <v>22</v>
      </c>
      <c r="E880" s="1" t="s">
        <v>24</v>
      </c>
      <c r="F880" s="2">
        <v>41866</v>
      </c>
      <c r="G880">
        <v>9131</v>
      </c>
      <c r="H880">
        <v>668.27</v>
      </c>
      <c r="I880">
        <v>502.54</v>
      </c>
      <c r="J880">
        <v>6101973.3700000001</v>
      </c>
      <c r="K880">
        <v>4588692.74</v>
      </c>
      <c r="L880">
        <v>1513280.63</v>
      </c>
      <c r="M880">
        <v>2014</v>
      </c>
      <c r="N880">
        <v>8</v>
      </c>
    </row>
    <row r="881" spans="1:14" x14ac:dyDescent="0.3">
      <c r="A881" s="1" t="s">
        <v>14</v>
      </c>
      <c r="B881" s="1" t="s">
        <v>158</v>
      </c>
      <c r="C881" s="1" t="s">
        <v>16</v>
      </c>
      <c r="D881" s="1" t="s">
        <v>17</v>
      </c>
      <c r="E881" s="1" t="s">
        <v>18</v>
      </c>
      <c r="F881" s="2">
        <v>41840</v>
      </c>
      <c r="G881">
        <v>9133</v>
      </c>
      <c r="H881">
        <v>437.2</v>
      </c>
      <c r="I881">
        <v>263.33</v>
      </c>
      <c r="J881">
        <v>3992947.6</v>
      </c>
      <c r="K881">
        <v>2404992.89</v>
      </c>
      <c r="L881">
        <v>1587954.71</v>
      </c>
      <c r="M881">
        <v>2014</v>
      </c>
      <c r="N881">
        <v>7</v>
      </c>
    </row>
    <row r="882" spans="1:14" x14ac:dyDescent="0.3">
      <c r="A882" s="1" t="s">
        <v>28</v>
      </c>
      <c r="B882" s="1" t="s">
        <v>183</v>
      </c>
      <c r="C882" s="1" t="s">
        <v>44</v>
      </c>
      <c r="D882" s="1" t="s">
        <v>17</v>
      </c>
      <c r="E882" s="1" t="s">
        <v>31</v>
      </c>
      <c r="F882" s="2">
        <v>42102</v>
      </c>
      <c r="G882">
        <v>9135</v>
      </c>
      <c r="H882">
        <v>668.27</v>
      </c>
      <c r="I882">
        <v>502.54</v>
      </c>
      <c r="J882">
        <v>6104646.4500000002</v>
      </c>
      <c r="K882">
        <v>4590702.9000000004</v>
      </c>
      <c r="L882">
        <v>1513943.55</v>
      </c>
      <c r="M882">
        <v>2015</v>
      </c>
      <c r="N882">
        <v>4</v>
      </c>
    </row>
    <row r="883" spans="1:14" x14ac:dyDescent="0.3">
      <c r="A883" s="1" t="s">
        <v>25</v>
      </c>
      <c r="B883" s="1" t="s">
        <v>46</v>
      </c>
      <c r="C883" s="1" t="s">
        <v>57</v>
      </c>
      <c r="D883" s="1" t="s">
        <v>22</v>
      </c>
      <c r="E883" s="1" t="s">
        <v>18</v>
      </c>
      <c r="F883" s="2">
        <v>41556</v>
      </c>
      <c r="G883">
        <v>9180</v>
      </c>
      <c r="H883">
        <v>81.73</v>
      </c>
      <c r="I883">
        <v>56.67</v>
      </c>
      <c r="J883">
        <v>750281.4</v>
      </c>
      <c r="K883">
        <v>520230.6</v>
      </c>
      <c r="L883">
        <v>230050.8</v>
      </c>
      <c r="M883">
        <v>2013</v>
      </c>
      <c r="N883">
        <v>10</v>
      </c>
    </row>
    <row r="884" spans="1:14" x14ac:dyDescent="0.3">
      <c r="A884" s="1" t="s">
        <v>14</v>
      </c>
      <c r="B884" s="1" t="s">
        <v>56</v>
      </c>
      <c r="C884" s="1" t="s">
        <v>60</v>
      </c>
      <c r="D884" s="1" t="s">
        <v>17</v>
      </c>
      <c r="E884" s="1" t="s">
        <v>18</v>
      </c>
      <c r="F884" s="2">
        <v>40788</v>
      </c>
      <c r="G884">
        <v>9191</v>
      </c>
      <c r="H884">
        <v>421.89</v>
      </c>
      <c r="I884">
        <v>364.69</v>
      </c>
      <c r="J884">
        <v>3877590.99</v>
      </c>
      <c r="K884">
        <v>3351865.79</v>
      </c>
      <c r="L884">
        <v>525725.19999999995</v>
      </c>
      <c r="M884">
        <v>2011</v>
      </c>
      <c r="N884">
        <v>9</v>
      </c>
    </row>
    <row r="885" spans="1:14" x14ac:dyDescent="0.3">
      <c r="A885" s="1" t="s">
        <v>25</v>
      </c>
      <c r="B885" s="1" t="s">
        <v>75</v>
      </c>
      <c r="C885" s="1" t="s">
        <v>51</v>
      </c>
      <c r="D885" s="1" t="s">
        <v>17</v>
      </c>
      <c r="E885" s="1" t="s">
        <v>18</v>
      </c>
      <c r="F885" s="2">
        <v>41856</v>
      </c>
      <c r="G885">
        <v>9192</v>
      </c>
      <c r="H885">
        <v>47.45</v>
      </c>
      <c r="I885">
        <v>31.79</v>
      </c>
      <c r="J885">
        <v>436160.4</v>
      </c>
      <c r="K885">
        <v>292213.68</v>
      </c>
      <c r="L885">
        <v>143946.72</v>
      </c>
      <c r="M885">
        <v>2014</v>
      </c>
      <c r="N885">
        <v>8</v>
      </c>
    </row>
    <row r="886" spans="1:14" x14ac:dyDescent="0.3">
      <c r="A886" s="1" t="s">
        <v>32</v>
      </c>
      <c r="B886" s="1" t="s">
        <v>131</v>
      </c>
      <c r="C886" s="1" t="s">
        <v>30</v>
      </c>
      <c r="D886" s="1" t="s">
        <v>17</v>
      </c>
      <c r="E886" s="1" t="s">
        <v>18</v>
      </c>
      <c r="F886" s="2">
        <v>40762</v>
      </c>
      <c r="G886">
        <v>9199</v>
      </c>
      <c r="H886">
        <v>9.33</v>
      </c>
      <c r="I886">
        <v>6.92</v>
      </c>
      <c r="J886">
        <v>85826.67</v>
      </c>
      <c r="K886">
        <v>63657.08</v>
      </c>
      <c r="L886">
        <v>22169.59</v>
      </c>
      <c r="M886">
        <v>2011</v>
      </c>
      <c r="N886">
        <v>8</v>
      </c>
    </row>
    <row r="887" spans="1:14" x14ac:dyDescent="0.3">
      <c r="A887" s="1" t="s">
        <v>14</v>
      </c>
      <c r="B887" s="1" t="s">
        <v>149</v>
      </c>
      <c r="C887" s="1" t="s">
        <v>44</v>
      </c>
      <c r="D887" s="1" t="s">
        <v>22</v>
      </c>
      <c r="E887" s="1" t="s">
        <v>47</v>
      </c>
      <c r="F887" s="2">
        <v>42437</v>
      </c>
      <c r="G887">
        <v>9219</v>
      </c>
      <c r="H887">
        <v>668.27</v>
      </c>
      <c r="I887">
        <v>502.54</v>
      </c>
      <c r="J887">
        <v>6160781.1299999999</v>
      </c>
      <c r="K887">
        <v>4632916.26</v>
      </c>
      <c r="L887">
        <v>1527864.87</v>
      </c>
      <c r="M887">
        <v>2016</v>
      </c>
      <c r="N887">
        <v>3</v>
      </c>
    </row>
    <row r="888" spans="1:14" x14ac:dyDescent="0.3">
      <c r="A888" s="1" t="s">
        <v>14</v>
      </c>
      <c r="B888" s="1" t="s">
        <v>137</v>
      </c>
      <c r="C888" s="1" t="s">
        <v>23</v>
      </c>
      <c r="D888" s="1" t="s">
        <v>17</v>
      </c>
      <c r="E888" s="1" t="s">
        <v>24</v>
      </c>
      <c r="F888" s="2">
        <v>42413</v>
      </c>
      <c r="G888">
        <v>9242</v>
      </c>
      <c r="H888">
        <v>255.28</v>
      </c>
      <c r="I888">
        <v>159.41999999999999</v>
      </c>
      <c r="J888">
        <v>2359297.7599999998</v>
      </c>
      <c r="K888">
        <v>1473359.64</v>
      </c>
      <c r="L888">
        <v>885938.12</v>
      </c>
      <c r="M888">
        <v>2016</v>
      </c>
      <c r="N888">
        <v>2</v>
      </c>
    </row>
    <row r="889" spans="1:14" x14ac:dyDescent="0.3">
      <c r="A889" s="1" t="s">
        <v>19</v>
      </c>
      <c r="B889" s="1" t="s">
        <v>100</v>
      </c>
      <c r="C889" s="1" t="s">
        <v>49</v>
      </c>
      <c r="D889" s="1" t="s">
        <v>22</v>
      </c>
      <c r="E889" s="1" t="s">
        <v>24</v>
      </c>
      <c r="F889" s="2">
        <v>42895</v>
      </c>
      <c r="G889">
        <v>9247</v>
      </c>
      <c r="H889">
        <v>651.21</v>
      </c>
      <c r="I889">
        <v>524.96</v>
      </c>
      <c r="J889">
        <v>6021738.8700000001</v>
      </c>
      <c r="K889">
        <v>4854305.12</v>
      </c>
      <c r="L889">
        <v>1167433.75</v>
      </c>
      <c r="M889">
        <v>2017</v>
      </c>
      <c r="N889">
        <v>6</v>
      </c>
    </row>
    <row r="890" spans="1:14" x14ac:dyDescent="0.3">
      <c r="A890" s="1" t="s">
        <v>37</v>
      </c>
      <c r="B890" s="1" t="s">
        <v>105</v>
      </c>
      <c r="C890" s="1" t="s">
        <v>36</v>
      </c>
      <c r="D890" s="1" t="s">
        <v>17</v>
      </c>
      <c r="E890" s="1" t="s">
        <v>47</v>
      </c>
      <c r="F890" s="2">
        <v>41731</v>
      </c>
      <c r="G890">
        <v>9250</v>
      </c>
      <c r="H890">
        <v>109.28</v>
      </c>
      <c r="I890">
        <v>35.840000000000003</v>
      </c>
      <c r="J890">
        <v>1010840</v>
      </c>
      <c r="K890">
        <v>331520</v>
      </c>
      <c r="L890">
        <v>679320</v>
      </c>
      <c r="M890">
        <v>2014</v>
      </c>
      <c r="N890">
        <v>4</v>
      </c>
    </row>
    <row r="891" spans="1:14" x14ac:dyDescent="0.3">
      <c r="A891" s="1" t="s">
        <v>25</v>
      </c>
      <c r="B891" s="1" t="s">
        <v>204</v>
      </c>
      <c r="C891" s="1" t="s">
        <v>57</v>
      </c>
      <c r="D891" s="1" t="s">
        <v>22</v>
      </c>
      <c r="E891" s="1" t="s">
        <v>31</v>
      </c>
      <c r="F891" s="2">
        <v>40796</v>
      </c>
      <c r="G891">
        <v>9259</v>
      </c>
      <c r="H891">
        <v>81.73</v>
      </c>
      <c r="I891">
        <v>56.67</v>
      </c>
      <c r="J891">
        <v>756738.07</v>
      </c>
      <c r="K891">
        <v>524707.53</v>
      </c>
      <c r="L891">
        <v>232030.54</v>
      </c>
      <c r="M891">
        <v>2011</v>
      </c>
      <c r="N891">
        <v>9</v>
      </c>
    </row>
    <row r="892" spans="1:14" x14ac:dyDescent="0.3">
      <c r="A892" s="1" t="s">
        <v>32</v>
      </c>
      <c r="B892" s="1" t="s">
        <v>132</v>
      </c>
      <c r="C892" s="1" t="s">
        <v>23</v>
      </c>
      <c r="D892" s="1" t="s">
        <v>22</v>
      </c>
      <c r="E892" s="1" t="s">
        <v>47</v>
      </c>
      <c r="F892" s="2">
        <v>42321</v>
      </c>
      <c r="G892">
        <v>9279</v>
      </c>
      <c r="H892">
        <v>255.28</v>
      </c>
      <c r="I892">
        <v>159.41999999999999</v>
      </c>
      <c r="J892">
        <v>2368743.12</v>
      </c>
      <c r="K892">
        <v>1479258.18</v>
      </c>
      <c r="L892">
        <v>889484.94</v>
      </c>
      <c r="M892">
        <v>2015</v>
      </c>
      <c r="N892">
        <v>11</v>
      </c>
    </row>
    <row r="893" spans="1:14" x14ac:dyDescent="0.3">
      <c r="A893" s="1" t="s">
        <v>39</v>
      </c>
      <c r="B893" s="1" t="s">
        <v>76</v>
      </c>
      <c r="C893" s="1" t="s">
        <v>27</v>
      </c>
      <c r="D893" s="1" t="s">
        <v>22</v>
      </c>
      <c r="E893" s="1" t="s">
        <v>47</v>
      </c>
      <c r="F893" s="2">
        <v>42769</v>
      </c>
      <c r="G893">
        <v>9289</v>
      </c>
      <c r="H893">
        <v>205.7</v>
      </c>
      <c r="I893">
        <v>117.11</v>
      </c>
      <c r="J893">
        <v>1910747.3</v>
      </c>
      <c r="K893">
        <v>1087834.79</v>
      </c>
      <c r="L893">
        <v>822912.51</v>
      </c>
      <c r="M893">
        <v>2017</v>
      </c>
      <c r="N893">
        <v>2</v>
      </c>
    </row>
    <row r="894" spans="1:14" x14ac:dyDescent="0.3">
      <c r="A894" s="1" t="s">
        <v>19</v>
      </c>
      <c r="B894" s="1" t="s">
        <v>50</v>
      </c>
      <c r="C894" s="1" t="s">
        <v>44</v>
      </c>
      <c r="D894" s="1" t="s">
        <v>22</v>
      </c>
      <c r="E894" s="1" t="s">
        <v>47</v>
      </c>
      <c r="F894" s="2">
        <v>41746</v>
      </c>
      <c r="G894">
        <v>9302</v>
      </c>
      <c r="H894">
        <v>668.27</v>
      </c>
      <c r="I894">
        <v>502.54</v>
      </c>
      <c r="J894">
        <v>6216247.54</v>
      </c>
      <c r="K894">
        <v>4674627.08</v>
      </c>
      <c r="L894">
        <v>1541620.46</v>
      </c>
      <c r="M894">
        <v>2014</v>
      </c>
      <c r="N894">
        <v>4</v>
      </c>
    </row>
    <row r="895" spans="1:14" x14ac:dyDescent="0.3">
      <c r="A895" s="1" t="s">
        <v>14</v>
      </c>
      <c r="B895" s="1" t="s">
        <v>149</v>
      </c>
      <c r="C895" s="1" t="s">
        <v>49</v>
      </c>
      <c r="D895" s="1" t="s">
        <v>22</v>
      </c>
      <c r="E895" s="1" t="s">
        <v>47</v>
      </c>
      <c r="F895" s="2">
        <v>41598</v>
      </c>
      <c r="G895">
        <v>9306</v>
      </c>
      <c r="H895">
        <v>651.21</v>
      </c>
      <c r="I895">
        <v>524.96</v>
      </c>
      <c r="J895">
        <v>6060160.2599999998</v>
      </c>
      <c r="K895">
        <v>4885277.76</v>
      </c>
      <c r="L895">
        <v>1174882.5</v>
      </c>
      <c r="M895">
        <v>2013</v>
      </c>
      <c r="N895">
        <v>11</v>
      </c>
    </row>
    <row r="896" spans="1:14" x14ac:dyDescent="0.3">
      <c r="A896" s="1" t="s">
        <v>32</v>
      </c>
      <c r="B896" s="1" t="s">
        <v>55</v>
      </c>
      <c r="C896" s="1" t="s">
        <v>42</v>
      </c>
      <c r="D896" s="1" t="s">
        <v>17</v>
      </c>
      <c r="E896" s="1" t="s">
        <v>47</v>
      </c>
      <c r="F896" s="2">
        <v>41152</v>
      </c>
      <c r="G896">
        <v>9312</v>
      </c>
      <c r="H896">
        <v>152.58000000000001</v>
      </c>
      <c r="I896">
        <v>97.44</v>
      </c>
      <c r="J896">
        <v>1420824.96</v>
      </c>
      <c r="K896">
        <v>907361.28000000003</v>
      </c>
      <c r="L896">
        <v>513463.68</v>
      </c>
      <c r="M896">
        <v>2012</v>
      </c>
      <c r="N896">
        <v>8</v>
      </c>
    </row>
    <row r="897" spans="1:14" x14ac:dyDescent="0.3">
      <c r="A897" s="1" t="s">
        <v>39</v>
      </c>
      <c r="B897" s="1" t="s">
        <v>76</v>
      </c>
      <c r="C897" s="1" t="s">
        <v>60</v>
      </c>
      <c r="D897" s="1" t="s">
        <v>22</v>
      </c>
      <c r="E897" s="1" t="s">
        <v>31</v>
      </c>
      <c r="F897" s="2">
        <v>42942</v>
      </c>
      <c r="G897">
        <v>9341</v>
      </c>
      <c r="H897">
        <v>421.89</v>
      </c>
      <c r="I897">
        <v>364.69</v>
      </c>
      <c r="J897">
        <v>3940874.49</v>
      </c>
      <c r="K897">
        <v>3406569.29</v>
      </c>
      <c r="L897">
        <v>534305.19999999995</v>
      </c>
      <c r="M897">
        <v>2017</v>
      </c>
      <c r="N897">
        <v>7</v>
      </c>
    </row>
    <row r="898" spans="1:14" x14ac:dyDescent="0.3">
      <c r="A898" s="1" t="s">
        <v>37</v>
      </c>
      <c r="B898" s="1" t="s">
        <v>86</v>
      </c>
      <c r="C898" s="1" t="s">
        <v>60</v>
      </c>
      <c r="D898" s="1" t="s">
        <v>17</v>
      </c>
      <c r="E898" s="1" t="s">
        <v>24</v>
      </c>
      <c r="F898" s="2">
        <v>41261</v>
      </c>
      <c r="G898">
        <v>9344</v>
      </c>
      <c r="H898">
        <v>421.89</v>
      </c>
      <c r="I898">
        <v>364.69</v>
      </c>
      <c r="J898">
        <v>3942140.16</v>
      </c>
      <c r="K898">
        <v>3407663.36</v>
      </c>
      <c r="L898">
        <v>534476.80000000005</v>
      </c>
      <c r="M898">
        <v>2012</v>
      </c>
      <c r="N898">
        <v>12</v>
      </c>
    </row>
    <row r="899" spans="1:14" x14ac:dyDescent="0.3">
      <c r="A899" s="1" t="s">
        <v>14</v>
      </c>
      <c r="B899" s="1" t="s">
        <v>71</v>
      </c>
      <c r="C899" s="1" t="s">
        <v>60</v>
      </c>
      <c r="D899" s="1" t="s">
        <v>22</v>
      </c>
      <c r="E899" s="1" t="s">
        <v>31</v>
      </c>
      <c r="F899" s="2">
        <v>42375</v>
      </c>
      <c r="G899">
        <v>9359</v>
      </c>
      <c r="H899">
        <v>421.89</v>
      </c>
      <c r="I899">
        <v>364.69</v>
      </c>
      <c r="J899">
        <v>3948468.51</v>
      </c>
      <c r="K899">
        <v>3413133.71</v>
      </c>
      <c r="L899">
        <v>535334.80000000005</v>
      </c>
      <c r="M899">
        <v>2016</v>
      </c>
      <c r="N899">
        <v>1</v>
      </c>
    </row>
    <row r="900" spans="1:14" x14ac:dyDescent="0.3">
      <c r="A900" s="1" t="s">
        <v>39</v>
      </c>
      <c r="B900" s="1" t="s">
        <v>109</v>
      </c>
      <c r="C900" s="1" t="s">
        <v>51</v>
      </c>
      <c r="D900" s="1" t="s">
        <v>17</v>
      </c>
      <c r="E900" s="1" t="s">
        <v>47</v>
      </c>
      <c r="F900" s="2">
        <v>40205</v>
      </c>
      <c r="G900">
        <v>9367</v>
      </c>
      <c r="H900">
        <v>47.45</v>
      </c>
      <c r="I900">
        <v>31.79</v>
      </c>
      <c r="J900">
        <v>444464.15</v>
      </c>
      <c r="K900">
        <v>297776.93</v>
      </c>
      <c r="L900">
        <v>146687.22</v>
      </c>
      <c r="M900">
        <v>2010</v>
      </c>
      <c r="N900">
        <v>1</v>
      </c>
    </row>
    <row r="901" spans="1:14" x14ac:dyDescent="0.3">
      <c r="A901" s="1" t="s">
        <v>28</v>
      </c>
      <c r="B901" s="1" t="s">
        <v>72</v>
      </c>
      <c r="C901" s="1" t="s">
        <v>44</v>
      </c>
      <c r="D901" s="1" t="s">
        <v>22</v>
      </c>
      <c r="E901" s="1" t="s">
        <v>31</v>
      </c>
      <c r="F901" s="2">
        <v>40188</v>
      </c>
      <c r="G901">
        <v>9372</v>
      </c>
      <c r="H901">
        <v>668.27</v>
      </c>
      <c r="I901">
        <v>502.54</v>
      </c>
      <c r="J901">
        <v>6263026.4400000004</v>
      </c>
      <c r="K901">
        <v>4709804.88</v>
      </c>
      <c r="L901">
        <v>1553221.56</v>
      </c>
      <c r="M901">
        <v>2010</v>
      </c>
      <c r="N901">
        <v>1</v>
      </c>
    </row>
    <row r="902" spans="1:14" x14ac:dyDescent="0.3">
      <c r="A902" s="1" t="s">
        <v>28</v>
      </c>
      <c r="B902" s="1" t="s">
        <v>174</v>
      </c>
      <c r="C902" s="1" t="s">
        <v>60</v>
      </c>
      <c r="D902" s="1" t="s">
        <v>17</v>
      </c>
      <c r="E902" s="1" t="s">
        <v>18</v>
      </c>
      <c r="F902" s="2">
        <v>41170</v>
      </c>
      <c r="G902">
        <v>9381</v>
      </c>
      <c r="H902">
        <v>421.89</v>
      </c>
      <c r="I902">
        <v>364.69</v>
      </c>
      <c r="J902">
        <v>3957750.09</v>
      </c>
      <c r="K902">
        <v>3421156.89</v>
      </c>
      <c r="L902">
        <v>536593.19999999995</v>
      </c>
      <c r="M902">
        <v>2012</v>
      </c>
      <c r="N902">
        <v>9</v>
      </c>
    </row>
    <row r="903" spans="1:14" x14ac:dyDescent="0.3">
      <c r="A903" s="1" t="s">
        <v>37</v>
      </c>
      <c r="B903" s="1" t="s">
        <v>130</v>
      </c>
      <c r="C903" s="1" t="s">
        <v>16</v>
      </c>
      <c r="D903" s="1" t="s">
        <v>22</v>
      </c>
      <c r="E903" s="1" t="s">
        <v>47</v>
      </c>
      <c r="F903" s="2">
        <v>40934</v>
      </c>
      <c r="G903">
        <v>9383</v>
      </c>
      <c r="H903">
        <v>437.2</v>
      </c>
      <c r="I903">
        <v>263.33</v>
      </c>
      <c r="J903">
        <v>4102247.6</v>
      </c>
      <c r="K903">
        <v>2470825.39</v>
      </c>
      <c r="L903">
        <v>1631422.21</v>
      </c>
      <c r="M903">
        <v>2012</v>
      </c>
      <c r="N903">
        <v>1</v>
      </c>
    </row>
    <row r="904" spans="1:14" x14ac:dyDescent="0.3">
      <c r="A904" s="1" t="s">
        <v>28</v>
      </c>
      <c r="B904" s="1" t="s">
        <v>66</v>
      </c>
      <c r="C904" s="1" t="s">
        <v>57</v>
      </c>
      <c r="D904" s="1" t="s">
        <v>22</v>
      </c>
      <c r="E904" s="1" t="s">
        <v>31</v>
      </c>
      <c r="F904" s="2">
        <v>42922</v>
      </c>
      <c r="G904">
        <v>9396</v>
      </c>
      <c r="H904">
        <v>81.73</v>
      </c>
      <c r="I904">
        <v>56.67</v>
      </c>
      <c r="J904">
        <v>767935.08</v>
      </c>
      <c r="K904">
        <v>532471.31999999995</v>
      </c>
      <c r="L904">
        <v>235463.76</v>
      </c>
      <c r="M904">
        <v>2017</v>
      </c>
      <c r="N904">
        <v>7</v>
      </c>
    </row>
    <row r="905" spans="1:14" x14ac:dyDescent="0.3">
      <c r="A905" s="1" t="s">
        <v>28</v>
      </c>
      <c r="B905" s="1" t="s">
        <v>153</v>
      </c>
      <c r="C905" s="1" t="s">
        <v>51</v>
      </c>
      <c r="D905" s="1" t="s">
        <v>22</v>
      </c>
      <c r="E905" s="1" t="s">
        <v>47</v>
      </c>
      <c r="F905" s="2">
        <v>40568</v>
      </c>
      <c r="G905">
        <v>9397</v>
      </c>
      <c r="H905">
        <v>47.45</v>
      </c>
      <c r="I905">
        <v>31.79</v>
      </c>
      <c r="J905">
        <v>445887.65</v>
      </c>
      <c r="K905">
        <v>298730.63</v>
      </c>
      <c r="L905">
        <v>147157.01999999999</v>
      </c>
      <c r="M905">
        <v>2011</v>
      </c>
      <c r="N905">
        <v>1</v>
      </c>
    </row>
    <row r="906" spans="1:14" x14ac:dyDescent="0.3">
      <c r="A906" s="1" t="s">
        <v>28</v>
      </c>
      <c r="B906" s="1" t="s">
        <v>45</v>
      </c>
      <c r="C906" s="1" t="s">
        <v>21</v>
      </c>
      <c r="D906" s="1" t="s">
        <v>17</v>
      </c>
      <c r="E906" s="1" t="s">
        <v>18</v>
      </c>
      <c r="F906" s="2">
        <v>41672</v>
      </c>
      <c r="G906">
        <v>9412</v>
      </c>
      <c r="H906">
        <v>154.06</v>
      </c>
      <c r="I906">
        <v>90.93</v>
      </c>
      <c r="J906">
        <v>1450012.72</v>
      </c>
      <c r="K906">
        <v>855833.16</v>
      </c>
      <c r="L906">
        <v>594179.56000000006</v>
      </c>
      <c r="M906">
        <v>2014</v>
      </c>
      <c r="N906">
        <v>2</v>
      </c>
    </row>
    <row r="907" spans="1:14" x14ac:dyDescent="0.3">
      <c r="A907" s="1" t="s">
        <v>28</v>
      </c>
      <c r="B907" s="1" t="s">
        <v>90</v>
      </c>
      <c r="C907" s="1" t="s">
        <v>51</v>
      </c>
      <c r="D907" s="1" t="s">
        <v>22</v>
      </c>
      <c r="E907" s="1" t="s">
        <v>47</v>
      </c>
      <c r="F907" s="2">
        <v>41499</v>
      </c>
      <c r="G907">
        <v>9424</v>
      </c>
      <c r="H907">
        <v>47.45</v>
      </c>
      <c r="I907">
        <v>31.79</v>
      </c>
      <c r="J907">
        <v>447168.8</v>
      </c>
      <c r="K907">
        <v>299588.96000000002</v>
      </c>
      <c r="L907">
        <v>147579.84</v>
      </c>
      <c r="M907">
        <v>2013</v>
      </c>
      <c r="N907">
        <v>8</v>
      </c>
    </row>
    <row r="908" spans="1:14" x14ac:dyDescent="0.3">
      <c r="A908" s="1" t="s">
        <v>37</v>
      </c>
      <c r="B908" s="1" t="s">
        <v>218</v>
      </c>
      <c r="C908" s="1" t="s">
        <v>51</v>
      </c>
      <c r="D908" s="1" t="s">
        <v>22</v>
      </c>
      <c r="E908" s="1" t="s">
        <v>24</v>
      </c>
      <c r="F908" s="2">
        <v>40855</v>
      </c>
      <c r="G908">
        <v>9455</v>
      </c>
      <c r="H908">
        <v>47.45</v>
      </c>
      <c r="I908">
        <v>31.79</v>
      </c>
      <c r="J908">
        <v>448639.75</v>
      </c>
      <c r="K908">
        <v>300574.45</v>
      </c>
      <c r="L908">
        <v>148065.29999999999</v>
      </c>
      <c r="M908">
        <v>2011</v>
      </c>
      <c r="N908">
        <v>11</v>
      </c>
    </row>
    <row r="909" spans="1:14" x14ac:dyDescent="0.3">
      <c r="A909" s="1" t="s">
        <v>14</v>
      </c>
      <c r="B909" s="1" t="s">
        <v>62</v>
      </c>
      <c r="C909" s="1" t="s">
        <v>51</v>
      </c>
      <c r="D909" s="1" t="s">
        <v>17</v>
      </c>
      <c r="E909" s="1" t="s">
        <v>24</v>
      </c>
      <c r="F909" s="2">
        <v>41149</v>
      </c>
      <c r="G909">
        <v>9499</v>
      </c>
      <c r="H909">
        <v>47.45</v>
      </c>
      <c r="I909">
        <v>31.79</v>
      </c>
      <c r="J909">
        <v>450727.55</v>
      </c>
      <c r="K909">
        <v>301973.21000000002</v>
      </c>
      <c r="L909">
        <v>148754.34</v>
      </c>
      <c r="M909">
        <v>2012</v>
      </c>
      <c r="N909">
        <v>8</v>
      </c>
    </row>
    <row r="910" spans="1:14" x14ac:dyDescent="0.3">
      <c r="A910" s="1" t="s">
        <v>37</v>
      </c>
      <c r="B910" s="1" t="s">
        <v>105</v>
      </c>
      <c r="C910" s="1" t="s">
        <v>44</v>
      </c>
      <c r="D910" s="1" t="s">
        <v>17</v>
      </c>
      <c r="E910" s="1" t="s">
        <v>31</v>
      </c>
      <c r="F910" s="2">
        <v>41483</v>
      </c>
      <c r="G910">
        <v>9509</v>
      </c>
      <c r="H910">
        <v>668.27</v>
      </c>
      <c r="I910">
        <v>502.54</v>
      </c>
      <c r="J910">
        <v>6354579.4299999997</v>
      </c>
      <c r="K910">
        <v>4778652.8600000003</v>
      </c>
      <c r="L910">
        <v>1575926.57</v>
      </c>
      <c r="M910">
        <v>2013</v>
      </c>
      <c r="N910">
        <v>7</v>
      </c>
    </row>
    <row r="911" spans="1:14" x14ac:dyDescent="0.3">
      <c r="A911" s="1" t="s">
        <v>32</v>
      </c>
      <c r="B911" s="1" t="s">
        <v>33</v>
      </c>
      <c r="C911" s="1" t="s">
        <v>27</v>
      </c>
      <c r="D911" s="1" t="s">
        <v>22</v>
      </c>
      <c r="E911" s="1" t="s">
        <v>31</v>
      </c>
      <c r="F911" s="2">
        <v>41967</v>
      </c>
      <c r="G911">
        <v>9528</v>
      </c>
      <c r="H911">
        <v>205.7</v>
      </c>
      <c r="I911">
        <v>117.11</v>
      </c>
      <c r="J911">
        <v>1959909.6</v>
      </c>
      <c r="K911">
        <v>1115824.08</v>
      </c>
      <c r="L911">
        <v>844085.52</v>
      </c>
      <c r="M911">
        <v>2014</v>
      </c>
      <c r="N911">
        <v>11</v>
      </c>
    </row>
    <row r="912" spans="1:14" x14ac:dyDescent="0.3">
      <c r="A912" s="1" t="s">
        <v>32</v>
      </c>
      <c r="B912" s="1" t="s">
        <v>85</v>
      </c>
      <c r="C912" s="1" t="s">
        <v>49</v>
      </c>
      <c r="D912" s="1" t="s">
        <v>22</v>
      </c>
      <c r="E912" s="1" t="s">
        <v>24</v>
      </c>
      <c r="F912" s="2">
        <v>40680</v>
      </c>
      <c r="G912">
        <v>9532</v>
      </c>
      <c r="H912">
        <v>651.21</v>
      </c>
      <c r="I912">
        <v>524.96</v>
      </c>
      <c r="J912">
        <v>6207333.7199999997</v>
      </c>
      <c r="K912">
        <v>5003918.72</v>
      </c>
      <c r="L912">
        <v>1203415</v>
      </c>
      <c r="M912">
        <v>2011</v>
      </c>
      <c r="N912">
        <v>5</v>
      </c>
    </row>
    <row r="913" spans="1:14" x14ac:dyDescent="0.3">
      <c r="A913" s="1" t="s">
        <v>25</v>
      </c>
      <c r="B913" s="1" t="s">
        <v>82</v>
      </c>
      <c r="C913" s="1" t="s">
        <v>49</v>
      </c>
      <c r="D913" s="1" t="s">
        <v>17</v>
      </c>
      <c r="E913" s="1" t="s">
        <v>47</v>
      </c>
      <c r="F913" s="2">
        <v>40978</v>
      </c>
      <c r="G913">
        <v>9535</v>
      </c>
      <c r="H913">
        <v>651.21</v>
      </c>
      <c r="I913">
        <v>524.96</v>
      </c>
      <c r="J913">
        <v>6209287.3499999996</v>
      </c>
      <c r="K913">
        <v>5005493.5999999996</v>
      </c>
      <c r="L913">
        <v>1203793.75</v>
      </c>
      <c r="M913">
        <v>2012</v>
      </c>
      <c r="N913">
        <v>3</v>
      </c>
    </row>
    <row r="914" spans="1:14" x14ac:dyDescent="0.3">
      <c r="A914" s="1" t="s">
        <v>14</v>
      </c>
      <c r="B914" s="1" t="s">
        <v>118</v>
      </c>
      <c r="C914" s="1" t="s">
        <v>21</v>
      </c>
      <c r="D914" s="1" t="s">
        <v>22</v>
      </c>
      <c r="E914" s="1" t="s">
        <v>24</v>
      </c>
      <c r="F914" s="2">
        <v>40675</v>
      </c>
      <c r="G914">
        <v>9556</v>
      </c>
      <c r="H914">
        <v>154.06</v>
      </c>
      <c r="I914">
        <v>90.93</v>
      </c>
      <c r="J914">
        <v>1472197.36</v>
      </c>
      <c r="K914">
        <v>868927.08</v>
      </c>
      <c r="L914">
        <v>603270.28</v>
      </c>
      <c r="M914">
        <v>2011</v>
      </c>
      <c r="N914">
        <v>5</v>
      </c>
    </row>
    <row r="915" spans="1:14" x14ac:dyDescent="0.3">
      <c r="A915" s="1" t="s">
        <v>37</v>
      </c>
      <c r="B915" s="1" t="s">
        <v>159</v>
      </c>
      <c r="C915" s="1" t="s">
        <v>60</v>
      </c>
      <c r="D915" s="1" t="s">
        <v>22</v>
      </c>
      <c r="E915" s="1" t="s">
        <v>47</v>
      </c>
      <c r="F915" s="2">
        <v>40642</v>
      </c>
      <c r="G915">
        <v>9572</v>
      </c>
      <c r="H915">
        <v>421.89</v>
      </c>
      <c r="I915">
        <v>364.69</v>
      </c>
      <c r="J915">
        <v>4038331.08</v>
      </c>
      <c r="K915">
        <v>3490812.68</v>
      </c>
      <c r="L915">
        <v>547518.4</v>
      </c>
      <c r="M915">
        <v>2011</v>
      </c>
      <c r="N915">
        <v>4</v>
      </c>
    </row>
    <row r="916" spans="1:14" x14ac:dyDescent="0.3">
      <c r="A916" s="1" t="s">
        <v>25</v>
      </c>
      <c r="B916" s="1" t="s">
        <v>58</v>
      </c>
      <c r="C916" s="1" t="s">
        <v>30</v>
      </c>
      <c r="D916" s="1" t="s">
        <v>22</v>
      </c>
      <c r="E916" s="1" t="s">
        <v>18</v>
      </c>
      <c r="F916" s="2">
        <v>41728</v>
      </c>
      <c r="G916">
        <v>9582</v>
      </c>
      <c r="H916">
        <v>9.33</v>
      </c>
      <c r="I916">
        <v>6.92</v>
      </c>
      <c r="J916">
        <v>89400.06</v>
      </c>
      <c r="K916">
        <v>66307.44</v>
      </c>
      <c r="L916">
        <v>23092.62</v>
      </c>
      <c r="M916">
        <v>2014</v>
      </c>
      <c r="N916">
        <v>3</v>
      </c>
    </row>
    <row r="917" spans="1:14" x14ac:dyDescent="0.3">
      <c r="A917" s="1" t="s">
        <v>14</v>
      </c>
      <c r="B917" s="1" t="s">
        <v>158</v>
      </c>
      <c r="C917" s="1" t="s">
        <v>60</v>
      </c>
      <c r="D917" s="1" t="s">
        <v>17</v>
      </c>
      <c r="E917" s="1" t="s">
        <v>31</v>
      </c>
      <c r="F917" s="2">
        <v>42587</v>
      </c>
      <c r="G917">
        <v>9587</v>
      </c>
      <c r="H917">
        <v>421.89</v>
      </c>
      <c r="I917">
        <v>364.69</v>
      </c>
      <c r="J917">
        <v>4044659.43</v>
      </c>
      <c r="K917">
        <v>3496283.03</v>
      </c>
      <c r="L917">
        <v>548376.4</v>
      </c>
      <c r="M917">
        <v>2016</v>
      </c>
      <c r="N917">
        <v>8</v>
      </c>
    </row>
    <row r="918" spans="1:14" x14ac:dyDescent="0.3">
      <c r="A918" s="1" t="s">
        <v>37</v>
      </c>
      <c r="B918" s="1" t="s">
        <v>180</v>
      </c>
      <c r="C918" s="1" t="s">
        <v>51</v>
      </c>
      <c r="D918" s="1" t="s">
        <v>17</v>
      </c>
      <c r="E918" s="1" t="s">
        <v>31</v>
      </c>
      <c r="F918" s="2">
        <v>41846</v>
      </c>
      <c r="G918">
        <v>9614</v>
      </c>
      <c r="H918">
        <v>47.45</v>
      </c>
      <c r="I918">
        <v>31.79</v>
      </c>
      <c r="J918">
        <v>456184.3</v>
      </c>
      <c r="K918">
        <v>305629.06</v>
      </c>
      <c r="L918">
        <v>150555.24</v>
      </c>
      <c r="M918">
        <v>2014</v>
      </c>
      <c r="N918">
        <v>7</v>
      </c>
    </row>
    <row r="919" spans="1:14" x14ac:dyDescent="0.3">
      <c r="A919" s="1" t="s">
        <v>32</v>
      </c>
      <c r="B919" s="1" t="s">
        <v>144</v>
      </c>
      <c r="C919" s="1" t="s">
        <v>16</v>
      </c>
      <c r="D919" s="1" t="s">
        <v>17</v>
      </c>
      <c r="E919" s="1" t="s">
        <v>47</v>
      </c>
      <c r="F919" s="2">
        <v>42424</v>
      </c>
      <c r="G919">
        <v>9615</v>
      </c>
      <c r="H919">
        <v>437.2</v>
      </c>
      <c r="I919">
        <v>263.33</v>
      </c>
      <c r="J919">
        <v>4203678</v>
      </c>
      <c r="K919">
        <v>2531917.9500000002</v>
      </c>
      <c r="L919">
        <v>1671760.05</v>
      </c>
      <c r="M919">
        <v>2016</v>
      </c>
      <c r="N919">
        <v>2</v>
      </c>
    </row>
    <row r="920" spans="1:14" x14ac:dyDescent="0.3">
      <c r="A920" s="1" t="s">
        <v>39</v>
      </c>
      <c r="B920" s="1" t="s">
        <v>109</v>
      </c>
      <c r="C920" s="1" t="s">
        <v>60</v>
      </c>
      <c r="D920" s="1" t="s">
        <v>17</v>
      </c>
      <c r="E920" s="1" t="s">
        <v>18</v>
      </c>
      <c r="F920" s="2">
        <v>41139</v>
      </c>
      <c r="G920">
        <v>9633</v>
      </c>
      <c r="H920">
        <v>421.89</v>
      </c>
      <c r="I920">
        <v>364.69</v>
      </c>
      <c r="J920">
        <v>4064066.37</v>
      </c>
      <c r="K920">
        <v>3513058.77</v>
      </c>
      <c r="L920">
        <v>551007.6</v>
      </c>
      <c r="M920">
        <v>2012</v>
      </c>
      <c r="N920">
        <v>8</v>
      </c>
    </row>
    <row r="921" spans="1:14" x14ac:dyDescent="0.3">
      <c r="A921" s="1" t="s">
        <v>39</v>
      </c>
      <c r="B921" s="1" t="s">
        <v>76</v>
      </c>
      <c r="C921" s="1" t="s">
        <v>21</v>
      </c>
      <c r="D921" s="1" t="s">
        <v>22</v>
      </c>
      <c r="E921" s="1" t="s">
        <v>47</v>
      </c>
      <c r="F921" s="2">
        <v>41046</v>
      </c>
      <c r="G921">
        <v>9654</v>
      </c>
      <c r="H921">
        <v>154.06</v>
      </c>
      <c r="I921">
        <v>90.93</v>
      </c>
      <c r="J921">
        <v>1487295.24</v>
      </c>
      <c r="K921">
        <v>877838.22</v>
      </c>
      <c r="L921">
        <v>609457.02</v>
      </c>
      <c r="M921">
        <v>2012</v>
      </c>
      <c r="N921">
        <v>5</v>
      </c>
    </row>
    <row r="922" spans="1:14" x14ac:dyDescent="0.3">
      <c r="A922" s="1" t="s">
        <v>32</v>
      </c>
      <c r="B922" s="1" t="s">
        <v>169</v>
      </c>
      <c r="C922" s="1" t="s">
        <v>30</v>
      </c>
      <c r="D922" s="1" t="s">
        <v>17</v>
      </c>
      <c r="E922" s="1" t="s">
        <v>47</v>
      </c>
      <c r="F922" s="2">
        <v>40470</v>
      </c>
      <c r="G922">
        <v>9669</v>
      </c>
      <c r="H922">
        <v>9.33</v>
      </c>
      <c r="I922">
        <v>6.92</v>
      </c>
      <c r="J922">
        <v>90211.77</v>
      </c>
      <c r="K922">
        <v>66909.48</v>
      </c>
      <c r="L922">
        <v>23302.29</v>
      </c>
      <c r="M922">
        <v>2010</v>
      </c>
      <c r="N922">
        <v>10</v>
      </c>
    </row>
    <row r="923" spans="1:14" x14ac:dyDescent="0.3">
      <c r="A923" s="1" t="s">
        <v>28</v>
      </c>
      <c r="B923" s="1" t="s">
        <v>90</v>
      </c>
      <c r="C923" s="1" t="s">
        <v>23</v>
      </c>
      <c r="D923" s="1" t="s">
        <v>17</v>
      </c>
      <c r="E923" s="1" t="s">
        <v>18</v>
      </c>
      <c r="F923" s="2">
        <v>42431</v>
      </c>
      <c r="G923">
        <v>9677</v>
      </c>
      <c r="H923">
        <v>255.28</v>
      </c>
      <c r="I923">
        <v>159.41999999999999</v>
      </c>
      <c r="J923">
        <v>2470344.56</v>
      </c>
      <c r="K923">
        <v>1542707.34</v>
      </c>
      <c r="L923">
        <v>927637.22</v>
      </c>
      <c r="M923">
        <v>2016</v>
      </c>
      <c r="N923">
        <v>3</v>
      </c>
    </row>
    <row r="924" spans="1:14" x14ac:dyDescent="0.3">
      <c r="A924" s="1" t="s">
        <v>14</v>
      </c>
      <c r="B924" s="1" t="s">
        <v>71</v>
      </c>
      <c r="C924" s="1" t="s">
        <v>16</v>
      </c>
      <c r="D924" s="1" t="s">
        <v>17</v>
      </c>
      <c r="E924" s="1" t="s">
        <v>24</v>
      </c>
      <c r="F924" s="2">
        <v>40313</v>
      </c>
      <c r="G924">
        <v>9679</v>
      </c>
      <c r="H924">
        <v>437.2</v>
      </c>
      <c r="I924">
        <v>263.33</v>
      </c>
      <c r="J924">
        <v>4231658.8</v>
      </c>
      <c r="K924">
        <v>2548771.0699999998</v>
      </c>
      <c r="L924">
        <v>1682887.73</v>
      </c>
      <c r="M924">
        <v>2010</v>
      </c>
      <c r="N924">
        <v>5</v>
      </c>
    </row>
    <row r="925" spans="1:14" x14ac:dyDescent="0.3">
      <c r="A925" s="1" t="s">
        <v>14</v>
      </c>
      <c r="B925" s="1" t="s">
        <v>56</v>
      </c>
      <c r="C925" s="1" t="s">
        <v>57</v>
      </c>
      <c r="D925" s="1" t="s">
        <v>22</v>
      </c>
      <c r="E925" s="1" t="s">
        <v>31</v>
      </c>
      <c r="F925" s="2">
        <v>40594</v>
      </c>
      <c r="G925">
        <v>9681</v>
      </c>
      <c r="H925">
        <v>81.73</v>
      </c>
      <c r="I925">
        <v>56.67</v>
      </c>
      <c r="J925">
        <v>791228.13</v>
      </c>
      <c r="K925">
        <v>548622.27</v>
      </c>
      <c r="L925">
        <v>242605.86</v>
      </c>
      <c r="M925">
        <v>2011</v>
      </c>
      <c r="N925">
        <v>2</v>
      </c>
    </row>
    <row r="926" spans="1:14" x14ac:dyDescent="0.3">
      <c r="A926" s="1" t="s">
        <v>37</v>
      </c>
      <c r="B926" s="1" t="s">
        <v>177</v>
      </c>
      <c r="C926" s="1" t="s">
        <v>49</v>
      </c>
      <c r="D926" s="1" t="s">
        <v>22</v>
      </c>
      <c r="E926" s="1" t="s">
        <v>31</v>
      </c>
      <c r="F926" s="2">
        <v>40349</v>
      </c>
      <c r="G926">
        <v>9685</v>
      </c>
      <c r="H926">
        <v>651.21</v>
      </c>
      <c r="I926">
        <v>524.96</v>
      </c>
      <c r="J926">
        <v>6306968.8499999996</v>
      </c>
      <c r="K926">
        <v>5084237.5999999996</v>
      </c>
      <c r="L926">
        <v>1222731.25</v>
      </c>
      <c r="M926">
        <v>2010</v>
      </c>
      <c r="N926">
        <v>6</v>
      </c>
    </row>
    <row r="927" spans="1:14" x14ac:dyDescent="0.3">
      <c r="A927" s="1" t="s">
        <v>32</v>
      </c>
      <c r="B927" s="1" t="s">
        <v>48</v>
      </c>
      <c r="C927" s="1" t="s">
        <v>51</v>
      </c>
      <c r="D927" s="1" t="s">
        <v>17</v>
      </c>
      <c r="E927" s="1" t="s">
        <v>31</v>
      </c>
      <c r="F927" s="2">
        <v>40326</v>
      </c>
      <c r="G927">
        <v>9711</v>
      </c>
      <c r="H927">
        <v>47.45</v>
      </c>
      <c r="I927">
        <v>31.79</v>
      </c>
      <c r="J927">
        <v>460786.95</v>
      </c>
      <c r="K927">
        <v>308712.69</v>
      </c>
      <c r="L927">
        <v>152074.26</v>
      </c>
      <c r="M927">
        <v>2010</v>
      </c>
      <c r="N927">
        <v>5</v>
      </c>
    </row>
    <row r="928" spans="1:14" x14ac:dyDescent="0.3">
      <c r="A928" s="1" t="s">
        <v>28</v>
      </c>
      <c r="B928" s="1" t="s">
        <v>198</v>
      </c>
      <c r="C928" s="1" t="s">
        <v>27</v>
      </c>
      <c r="D928" s="1" t="s">
        <v>17</v>
      </c>
      <c r="E928" s="1" t="s">
        <v>18</v>
      </c>
      <c r="F928" s="2">
        <v>42121</v>
      </c>
      <c r="G928">
        <v>9715</v>
      </c>
      <c r="H928">
        <v>205.7</v>
      </c>
      <c r="I928">
        <v>117.11</v>
      </c>
      <c r="J928">
        <v>1998375.5</v>
      </c>
      <c r="K928">
        <v>1137723.6499999999</v>
      </c>
      <c r="L928">
        <v>860651.85</v>
      </c>
      <c r="M928">
        <v>2015</v>
      </c>
      <c r="N928">
        <v>4</v>
      </c>
    </row>
    <row r="929" spans="1:14" x14ac:dyDescent="0.3">
      <c r="A929" s="1" t="s">
        <v>25</v>
      </c>
      <c r="B929" s="1" t="s">
        <v>73</v>
      </c>
      <c r="C929" s="1" t="s">
        <v>51</v>
      </c>
      <c r="D929" s="1" t="s">
        <v>22</v>
      </c>
      <c r="E929" s="1" t="s">
        <v>31</v>
      </c>
      <c r="F929" s="2">
        <v>41868</v>
      </c>
      <c r="G929">
        <v>9719</v>
      </c>
      <c r="H929">
        <v>47.45</v>
      </c>
      <c r="I929">
        <v>31.79</v>
      </c>
      <c r="J929">
        <v>461166.55</v>
      </c>
      <c r="K929">
        <v>308967.01</v>
      </c>
      <c r="L929">
        <v>152199.54</v>
      </c>
      <c r="M929">
        <v>2014</v>
      </c>
      <c r="N929">
        <v>8</v>
      </c>
    </row>
    <row r="930" spans="1:14" x14ac:dyDescent="0.3">
      <c r="A930" s="1" t="s">
        <v>37</v>
      </c>
      <c r="B930" s="1" t="s">
        <v>108</v>
      </c>
      <c r="C930" s="1" t="s">
        <v>36</v>
      </c>
      <c r="D930" s="1" t="s">
        <v>17</v>
      </c>
      <c r="E930" s="1" t="s">
        <v>47</v>
      </c>
      <c r="F930" s="2">
        <v>40397</v>
      </c>
      <c r="G930">
        <v>9721</v>
      </c>
      <c r="H930">
        <v>109.28</v>
      </c>
      <c r="I930">
        <v>35.840000000000003</v>
      </c>
      <c r="J930">
        <v>1062310.8799999999</v>
      </c>
      <c r="K930">
        <v>348400.64000000001</v>
      </c>
      <c r="L930">
        <v>713910.24</v>
      </c>
      <c r="M930">
        <v>2010</v>
      </c>
      <c r="N930">
        <v>8</v>
      </c>
    </row>
    <row r="931" spans="1:14" x14ac:dyDescent="0.3">
      <c r="A931" s="1" t="s">
        <v>37</v>
      </c>
      <c r="B931" s="1" t="s">
        <v>59</v>
      </c>
      <c r="C931" s="1" t="s">
        <v>51</v>
      </c>
      <c r="D931" s="1" t="s">
        <v>22</v>
      </c>
      <c r="E931" s="1" t="s">
        <v>18</v>
      </c>
      <c r="F931" s="2">
        <v>42765</v>
      </c>
      <c r="G931">
        <v>9759</v>
      </c>
      <c r="H931">
        <v>47.45</v>
      </c>
      <c r="I931">
        <v>31.79</v>
      </c>
      <c r="J931">
        <v>463064.55</v>
      </c>
      <c r="K931">
        <v>310238.61</v>
      </c>
      <c r="L931">
        <v>152825.94</v>
      </c>
      <c r="M931">
        <v>2017</v>
      </c>
      <c r="N931">
        <v>1</v>
      </c>
    </row>
    <row r="932" spans="1:14" x14ac:dyDescent="0.3">
      <c r="A932" s="1" t="s">
        <v>14</v>
      </c>
      <c r="B932" s="1" t="s">
        <v>145</v>
      </c>
      <c r="C932" s="1" t="s">
        <v>30</v>
      </c>
      <c r="D932" s="1" t="s">
        <v>22</v>
      </c>
      <c r="E932" s="1" t="s">
        <v>47</v>
      </c>
      <c r="F932" s="2">
        <v>42328</v>
      </c>
      <c r="G932">
        <v>9762</v>
      </c>
      <c r="H932">
        <v>9.33</v>
      </c>
      <c r="I932">
        <v>6.92</v>
      </c>
      <c r="J932">
        <v>91079.46</v>
      </c>
      <c r="K932">
        <v>67553.039999999994</v>
      </c>
      <c r="L932">
        <v>23526.42</v>
      </c>
      <c r="M932">
        <v>2015</v>
      </c>
      <c r="N932">
        <v>11</v>
      </c>
    </row>
    <row r="933" spans="1:14" x14ac:dyDescent="0.3">
      <c r="A933" s="1" t="s">
        <v>25</v>
      </c>
      <c r="B933" s="1" t="s">
        <v>46</v>
      </c>
      <c r="C933" s="1" t="s">
        <v>16</v>
      </c>
      <c r="D933" s="1" t="s">
        <v>17</v>
      </c>
      <c r="E933" s="1" t="s">
        <v>18</v>
      </c>
      <c r="F933" s="2">
        <v>40831</v>
      </c>
      <c r="G933">
        <v>9764</v>
      </c>
      <c r="H933">
        <v>437.2</v>
      </c>
      <c r="I933">
        <v>263.33</v>
      </c>
      <c r="J933">
        <v>4268820.8</v>
      </c>
      <c r="K933">
        <v>2571154.12</v>
      </c>
      <c r="L933">
        <v>1697666.68</v>
      </c>
      <c r="M933">
        <v>2011</v>
      </c>
      <c r="N933">
        <v>10</v>
      </c>
    </row>
    <row r="934" spans="1:14" x14ac:dyDescent="0.3">
      <c r="A934" s="1" t="s">
        <v>28</v>
      </c>
      <c r="B934" s="1" t="s">
        <v>52</v>
      </c>
      <c r="C934" s="1" t="s">
        <v>51</v>
      </c>
      <c r="D934" s="1" t="s">
        <v>17</v>
      </c>
      <c r="E934" s="1" t="s">
        <v>31</v>
      </c>
      <c r="F934" s="2">
        <v>41570</v>
      </c>
      <c r="G934">
        <v>9794</v>
      </c>
      <c r="H934">
        <v>47.45</v>
      </c>
      <c r="I934">
        <v>31.79</v>
      </c>
      <c r="J934">
        <v>464725.3</v>
      </c>
      <c r="K934">
        <v>311351.26</v>
      </c>
      <c r="L934">
        <v>153374.04</v>
      </c>
      <c r="M934">
        <v>2013</v>
      </c>
      <c r="N934">
        <v>10</v>
      </c>
    </row>
    <row r="935" spans="1:14" x14ac:dyDescent="0.3">
      <c r="A935" s="1" t="s">
        <v>28</v>
      </c>
      <c r="B935" s="1" t="s">
        <v>52</v>
      </c>
      <c r="C935" s="1" t="s">
        <v>30</v>
      </c>
      <c r="D935" s="1" t="s">
        <v>17</v>
      </c>
      <c r="E935" s="1" t="s">
        <v>31</v>
      </c>
      <c r="F935" s="2">
        <v>41335</v>
      </c>
      <c r="G935">
        <v>9800</v>
      </c>
      <c r="H935">
        <v>9.33</v>
      </c>
      <c r="I935">
        <v>6.92</v>
      </c>
      <c r="J935">
        <v>91434</v>
      </c>
      <c r="K935">
        <v>67816</v>
      </c>
      <c r="L935">
        <v>23618</v>
      </c>
      <c r="M935">
        <v>2013</v>
      </c>
      <c r="N935">
        <v>3</v>
      </c>
    </row>
    <row r="936" spans="1:14" x14ac:dyDescent="0.3">
      <c r="A936" s="1" t="s">
        <v>32</v>
      </c>
      <c r="B936" s="1" t="s">
        <v>165</v>
      </c>
      <c r="C936" s="1" t="s">
        <v>44</v>
      </c>
      <c r="D936" s="1" t="s">
        <v>17</v>
      </c>
      <c r="E936" s="1" t="s">
        <v>47</v>
      </c>
      <c r="F936" s="2">
        <v>42394</v>
      </c>
      <c r="G936">
        <v>9801</v>
      </c>
      <c r="H936">
        <v>668.27</v>
      </c>
      <c r="I936">
        <v>502.54</v>
      </c>
      <c r="J936">
        <v>6549714.2699999996</v>
      </c>
      <c r="K936">
        <v>4925394.54</v>
      </c>
      <c r="L936">
        <v>1624319.73</v>
      </c>
      <c r="M936">
        <v>2016</v>
      </c>
      <c r="N936">
        <v>1</v>
      </c>
    </row>
    <row r="937" spans="1:14" x14ac:dyDescent="0.3">
      <c r="A937" s="1" t="s">
        <v>28</v>
      </c>
      <c r="B937" s="1" t="s">
        <v>80</v>
      </c>
      <c r="C937" s="1" t="s">
        <v>36</v>
      </c>
      <c r="D937" s="1" t="s">
        <v>17</v>
      </c>
      <c r="E937" s="1" t="s">
        <v>31</v>
      </c>
      <c r="F937" s="2">
        <v>42877</v>
      </c>
      <c r="G937">
        <v>9810</v>
      </c>
      <c r="H937">
        <v>109.28</v>
      </c>
      <c r="I937">
        <v>35.840000000000003</v>
      </c>
      <c r="J937">
        <v>1072036.8</v>
      </c>
      <c r="K937">
        <v>351590.40000000002</v>
      </c>
      <c r="L937">
        <v>720446.4</v>
      </c>
      <c r="M937">
        <v>2017</v>
      </c>
      <c r="N937">
        <v>5</v>
      </c>
    </row>
    <row r="938" spans="1:14" x14ac:dyDescent="0.3">
      <c r="A938" s="1" t="s">
        <v>25</v>
      </c>
      <c r="B938" s="1" t="s">
        <v>58</v>
      </c>
      <c r="C938" s="1" t="s">
        <v>44</v>
      </c>
      <c r="D938" s="1" t="s">
        <v>22</v>
      </c>
      <c r="E938" s="1" t="s">
        <v>24</v>
      </c>
      <c r="F938" s="2">
        <v>41310</v>
      </c>
      <c r="G938">
        <v>9812</v>
      </c>
      <c r="H938">
        <v>668.27</v>
      </c>
      <c r="I938">
        <v>502.54</v>
      </c>
      <c r="J938">
        <v>6557065.2400000002</v>
      </c>
      <c r="K938">
        <v>4930922.4800000004</v>
      </c>
      <c r="L938">
        <v>1626142.76</v>
      </c>
      <c r="M938">
        <v>2013</v>
      </c>
      <c r="N938">
        <v>2</v>
      </c>
    </row>
    <row r="939" spans="1:14" x14ac:dyDescent="0.3">
      <c r="A939" s="1" t="s">
        <v>28</v>
      </c>
      <c r="B939" s="1" t="s">
        <v>170</v>
      </c>
      <c r="C939" s="1" t="s">
        <v>21</v>
      </c>
      <c r="D939" s="1" t="s">
        <v>17</v>
      </c>
      <c r="E939" s="1" t="s">
        <v>18</v>
      </c>
      <c r="F939" s="2">
        <v>41828</v>
      </c>
      <c r="G939">
        <v>9823</v>
      </c>
      <c r="H939">
        <v>154.06</v>
      </c>
      <c r="I939">
        <v>90.93</v>
      </c>
      <c r="J939">
        <v>1513331.38</v>
      </c>
      <c r="K939">
        <v>893205.39</v>
      </c>
      <c r="L939">
        <v>620125.99</v>
      </c>
      <c r="M939">
        <v>2014</v>
      </c>
      <c r="N939">
        <v>7</v>
      </c>
    </row>
    <row r="940" spans="1:14" x14ac:dyDescent="0.3">
      <c r="A940" s="1" t="s">
        <v>28</v>
      </c>
      <c r="B940" s="1" t="s">
        <v>29</v>
      </c>
      <c r="C940" s="1" t="s">
        <v>30</v>
      </c>
      <c r="D940" s="1" t="s">
        <v>17</v>
      </c>
      <c r="E940" s="1" t="s">
        <v>31</v>
      </c>
      <c r="F940" s="2">
        <v>40771</v>
      </c>
      <c r="G940">
        <v>9845</v>
      </c>
      <c r="H940">
        <v>9.33</v>
      </c>
      <c r="I940">
        <v>6.92</v>
      </c>
      <c r="J940">
        <v>91853.85</v>
      </c>
      <c r="K940">
        <v>68127.399999999994</v>
      </c>
      <c r="L940">
        <v>23726.45</v>
      </c>
      <c r="M940">
        <v>2011</v>
      </c>
      <c r="N940">
        <v>8</v>
      </c>
    </row>
    <row r="941" spans="1:14" x14ac:dyDescent="0.3">
      <c r="A941" s="1" t="s">
        <v>39</v>
      </c>
      <c r="B941" s="1" t="s">
        <v>166</v>
      </c>
      <c r="C941" s="1" t="s">
        <v>44</v>
      </c>
      <c r="D941" s="1" t="s">
        <v>22</v>
      </c>
      <c r="E941" s="1" t="s">
        <v>18</v>
      </c>
      <c r="F941" s="2">
        <v>40982</v>
      </c>
      <c r="G941">
        <v>9847</v>
      </c>
      <c r="H941">
        <v>668.27</v>
      </c>
      <c r="I941">
        <v>502.54</v>
      </c>
      <c r="J941">
        <v>6580454.6900000004</v>
      </c>
      <c r="K941">
        <v>4948511.38</v>
      </c>
      <c r="L941">
        <v>1631943.31</v>
      </c>
      <c r="M941">
        <v>2012</v>
      </c>
      <c r="N941">
        <v>3</v>
      </c>
    </row>
    <row r="942" spans="1:14" x14ac:dyDescent="0.3">
      <c r="A942" s="1" t="s">
        <v>32</v>
      </c>
      <c r="B942" s="1" t="s">
        <v>68</v>
      </c>
      <c r="C942" s="1" t="s">
        <v>16</v>
      </c>
      <c r="D942" s="1" t="s">
        <v>22</v>
      </c>
      <c r="E942" s="1" t="s">
        <v>47</v>
      </c>
      <c r="F942" s="2">
        <v>41710</v>
      </c>
      <c r="G942">
        <v>9858</v>
      </c>
      <c r="H942">
        <v>437.2</v>
      </c>
      <c r="I942">
        <v>263.33</v>
      </c>
      <c r="J942">
        <v>4309917.5999999996</v>
      </c>
      <c r="K942">
        <v>2595907.14</v>
      </c>
      <c r="L942">
        <v>1714010.46</v>
      </c>
      <c r="M942">
        <v>2014</v>
      </c>
      <c r="N942">
        <v>3</v>
      </c>
    </row>
    <row r="943" spans="1:14" x14ac:dyDescent="0.3">
      <c r="A943" s="1" t="s">
        <v>25</v>
      </c>
      <c r="B943" s="1" t="s">
        <v>75</v>
      </c>
      <c r="C943" s="1" t="s">
        <v>49</v>
      </c>
      <c r="D943" s="1" t="s">
        <v>17</v>
      </c>
      <c r="E943" s="1" t="s">
        <v>18</v>
      </c>
      <c r="F943" s="2">
        <v>40835</v>
      </c>
      <c r="G943">
        <v>9865</v>
      </c>
      <c r="H943">
        <v>651.21</v>
      </c>
      <c r="I943">
        <v>524.96</v>
      </c>
      <c r="J943">
        <v>6424186.6500000004</v>
      </c>
      <c r="K943">
        <v>5178730.4000000004</v>
      </c>
      <c r="L943">
        <v>1245456.25</v>
      </c>
      <c r="M943">
        <v>2011</v>
      </c>
      <c r="N943">
        <v>10</v>
      </c>
    </row>
    <row r="944" spans="1:14" x14ac:dyDescent="0.3">
      <c r="A944" s="1" t="s">
        <v>28</v>
      </c>
      <c r="B944" s="1" t="s">
        <v>148</v>
      </c>
      <c r="C944" s="1" t="s">
        <v>42</v>
      </c>
      <c r="D944" s="1" t="s">
        <v>17</v>
      </c>
      <c r="E944" s="1" t="s">
        <v>18</v>
      </c>
      <c r="F944" s="2">
        <v>42438</v>
      </c>
      <c r="G944">
        <v>9872</v>
      </c>
      <c r="H944">
        <v>152.58000000000001</v>
      </c>
      <c r="I944">
        <v>97.44</v>
      </c>
      <c r="J944">
        <v>1506269.76</v>
      </c>
      <c r="K944">
        <v>961927.68000000005</v>
      </c>
      <c r="L944">
        <v>544342.07999999996</v>
      </c>
      <c r="M944">
        <v>2016</v>
      </c>
      <c r="N944">
        <v>3</v>
      </c>
    </row>
    <row r="945" spans="1:14" x14ac:dyDescent="0.3">
      <c r="A945" s="1" t="s">
        <v>39</v>
      </c>
      <c r="B945" s="1" t="s">
        <v>154</v>
      </c>
      <c r="C945" s="1" t="s">
        <v>57</v>
      </c>
      <c r="D945" s="1" t="s">
        <v>17</v>
      </c>
      <c r="E945" s="1" t="s">
        <v>18</v>
      </c>
      <c r="F945" s="2">
        <v>42072</v>
      </c>
      <c r="G945">
        <v>9886</v>
      </c>
      <c r="H945">
        <v>81.73</v>
      </c>
      <c r="I945">
        <v>56.67</v>
      </c>
      <c r="J945">
        <v>807982.78</v>
      </c>
      <c r="K945">
        <v>560239.62</v>
      </c>
      <c r="L945">
        <v>247743.16</v>
      </c>
      <c r="M945">
        <v>2015</v>
      </c>
      <c r="N945">
        <v>3</v>
      </c>
    </row>
    <row r="946" spans="1:14" x14ac:dyDescent="0.3">
      <c r="A946" s="1" t="s">
        <v>32</v>
      </c>
      <c r="B946" s="1" t="s">
        <v>171</v>
      </c>
      <c r="C946" s="1" t="s">
        <v>36</v>
      </c>
      <c r="D946" s="1" t="s">
        <v>17</v>
      </c>
      <c r="E946" s="1" t="s">
        <v>31</v>
      </c>
      <c r="F946" s="2">
        <v>42895</v>
      </c>
      <c r="G946">
        <v>9888</v>
      </c>
      <c r="H946">
        <v>109.28</v>
      </c>
      <c r="I946">
        <v>35.840000000000003</v>
      </c>
      <c r="J946">
        <v>1080560.6399999999</v>
      </c>
      <c r="K946">
        <v>354385.91999999998</v>
      </c>
      <c r="L946">
        <v>726174.71999999997</v>
      </c>
      <c r="M946">
        <v>2017</v>
      </c>
      <c r="N946">
        <v>6</v>
      </c>
    </row>
    <row r="947" spans="1:14" x14ac:dyDescent="0.3">
      <c r="A947" s="1" t="s">
        <v>32</v>
      </c>
      <c r="B947" s="1" t="s">
        <v>106</v>
      </c>
      <c r="C947" s="1" t="s">
        <v>44</v>
      </c>
      <c r="D947" s="1" t="s">
        <v>22</v>
      </c>
      <c r="E947" s="1" t="s">
        <v>47</v>
      </c>
      <c r="F947" s="2">
        <v>40236</v>
      </c>
      <c r="G947">
        <v>9902</v>
      </c>
      <c r="H947">
        <v>668.27</v>
      </c>
      <c r="I947">
        <v>502.54</v>
      </c>
      <c r="J947">
        <v>6617209.54</v>
      </c>
      <c r="K947">
        <v>4976151.08</v>
      </c>
      <c r="L947">
        <v>1641058.46</v>
      </c>
      <c r="M947">
        <v>2010</v>
      </c>
      <c r="N947">
        <v>2</v>
      </c>
    </row>
    <row r="948" spans="1:14" x14ac:dyDescent="0.3">
      <c r="A948" s="1" t="s">
        <v>28</v>
      </c>
      <c r="B948" s="1" t="s">
        <v>135</v>
      </c>
      <c r="C948" s="1" t="s">
        <v>30</v>
      </c>
      <c r="D948" s="1" t="s">
        <v>17</v>
      </c>
      <c r="E948" s="1" t="s">
        <v>24</v>
      </c>
      <c r="F948" s="2">
        <v>40385</v>
      </c>
      <c r="G948">
        <v>9907</v>
      </c>
      <c r="H948">
        <v>9.33</v>
      </c>
      <c r="I948">
        <v>6.92</v>
      </c>
      <c r="J948">
        <v>92432.31</v>
      </c>
      <c r="K948">
        <v>68556.44</v>
      </c>
      <c r="L948">
        <v>23875.87</v>
      </c>
      <c r="M948">
        <v>2010</v>
      </c>
      <c r="N948">
        <v>7</v>
      </c>
    </row>
    <row r="949" spans="1:14" x14ac:dyDescent="0.3">
      <c r="A949" s="1" t="s">
        <v>25</v>
      </c>
      <c r="B949" s="1" t="s">
        <v>58</v>
      </c>
      <c r="C949" s="1" t="s">
        <v>51</v>
      </c>
      <c r="D949" s="1" t="s">
        <v>22</v>
      </c>
      <c r="E949" s="1" t="s">
        <v>18</v>
      </c>
      <c r="F949" s="2">
        <v>41489</v>
      </c>
      <c r="G949">
        <v>9913</v>
      </c>
      <c r="H949">
        <v>47.45</v>
      </c>
      <c r="I949">
        <v>31.79</v>
      </c>
      <c r="J949">
        <v>470371.85</v>
      </c>
      <c r="K949">
        <v>315134.27</v>
      </c>
      <c r="L949">
        <v>155237.57999999999</v>
      </c>
      <c r="M949">
        <v>2013</v>
      </c>
      <c r="N949">
        <v>8</v>
      </c>
    </row>
    <row r="950" spans="1:14" x14ac:dyDescent="0.3">
      <c r="A950" s="1" t="s">
        <v>28</v>
      </c>
      <c r="B950" s="1" t="s">
        <v>66</v>
      </c>
      <c r="C950" s="1" t="s">
        <v>49</v>
      </c>
      <c r="D950" s="1" t="s">
        <v>17</v>
      </c>
      <c r="E950" s="1" t="s">
        <v>31</v>
      </c>
      <c r="F950" s="2">
        <v>41550</v>
      </c>
      <c r="G950">
        <v>9915</v>
      </c>
      <c r="H950">
        <v>651.21</v>
      </c>
      <c r="I950">
        <v>524.96</v>
      </c>
      <c r="J950">
        <v>6456747.1500000004</v>
      </c>
      <c r="K950">
        <v>5204978.4000000004</v>
      </c>
      <c r="L950">
        <v>1251768.75</v>
      </c>
      <c r="M950">
        <v>2013</v>
      </c>
      <c r="N950">
        <v>10</v>
      </c>
    </row>
    <row r="951" spans="1:14" x14ac:dyDescent="0.3">
      <c r="A951" s="1" t="s">
        <v>32</v>
      </c>
      <c r="B951" s="1" t="s">
        <v>126</v>
      </c>
      <c r="C951" s="1" t="s">
        <v>51</v>
      </c>
      <c r="D951" s="1" t="s">
        <v>17</v>
      </c>
      <c r="E951" s="1" t="s">
        <v>47</v>
      </c>
      <c r="F951" s="2">
        <v>42829</v>
      </c>
      <c r="G951">
        <v>9919</v>
      </c>
      <c r="H951">
        <v>47.45</v>
      </c>
      <c r="I951">
        <v>31.79</v>
      </c>
      <c r="J951">
        <v>470656.55</v>
      </c>
      <c r="K951">
        <v>315325.01</v>
      </c>
      <c r="L951">
        <v>155331.54</v>
      </c>
      <c r="M951">
        <v>2017</v>
      </c>
      <c r="N951">
        <v>4</v>
      </c>
    </row>
    <row r="952" spans="1:14" x14ac:dyDescent="0.3">
      <c r="A952" s="1" t="s">
        <v>25</v>
      </c>
      <c r="B952" s="1" t="s">
        <v>93</v>
      </c>
      <c r="C952" s="1" t="s">
        <v>16</v>
      </c>
      <c r="D952" s="1" t="s">
        <v>17</v>
      </c>
      <c r="E952" s="1" t="s">
        <v>47</v>
      </c>
      <c r="F952" s="2">
        <v>42707</v>
      </c>
      <c r="G952">
        <v>9924</v>
      </c>
      <c r="H952">
        <v>437.2</v>
      </c>
      <c r="I952">
        <v>263.33</v>
      </c>
      <c r="J952">
        <v>4338772.8</v>
      </c>
      <c r="K952">
        <v>2613286.92</v>
      </c>
      <c r="L952">
        <v>1725485.88</v>
      </c>
      <c r="M952">
        <v>2016</v>
      </c>
      <c r="N952">
        <v>12</v>
      </c>
    </row>
    <row r="953" spans="1:14" x14ac:dyDescent="0.3">
      <c r="A953" s="1" t="s">
        <v>32</v>
      </c>
      <c r="B953" s="1" t="s">
        <v>169</v>
      </c>
      <c r="C953" s="1" t="s">
        <v>16</v>
      </c>
      <c r="D953" s="1" t="s">
        <v>22</v>
      </c>
      <c r="E953" s="1" t="s">
        <v>31</v>
      </c>
      <c r="F953" s="2">
        <v>40221</v>
      </c>
      <c r="G953">
        <v>9928</v>
      </c>
      <c r="H953">
        <v>437.2</v>
      </c>
      <c r="I953">
        <v>263.33</v>
      </c>
      <c r="J953">
        <v>4340521.5999999996</v>
      </c>
      <c r="K953">
        <v>2614340.2400000002</v>
      </c>
      <c r="L953">
        <v>1726181.36</v>
      </c>
      <c r="M953">
        <v>2010</v>
      </c>
      <c r="N953">
        <v>2</v>
      </c>
    </row>
    <row r="954" spans="1:14" x14ac:dyDescent="0.3">
      <c r="A954" s="1" t="s">
        <v>25</v>
      </c>
      <c r="B954" s="1" t="s">
        <v>26</v>
      </c>
      <c r="C954" s="1" t="s">
        <v>23</v>
      </c>
      <c r="D954" s="1" t="s">
        <v>17</v>
      </c>
      <c r="E954" s="1" t="s">
        <v>47</v>
      </c>
      <c r="F954" s="2">
        <v>42445</v>
      </c>
      <c r="G954">
        <v>9929</v>
      </c>
      <c r="H954">
        <v>255.28</v>
      </c>
      <c r="I954">
        <v>159.41999999999999</v>
      </c>
      <c r="J954">
        <v>2534675.12</v>
      </c>
      <c r="K954">
        <v>1582881.18</v>
      </c>
      <c r="L954">
        <v>951793.94</v>
      </c>
      <c r="M954">
        <v>2016</v>
      </c>
      <c r="N954">
        <v>3</v>
      </c>
    </row>
    <row r="955" spans="1:14" x14ac:dyDescent="0.3">
      <c r="A955" s="1" t="s">
        <v>14</v>
      </c>
      <c r="B955" s="1" t="s">
        <v>96</v>
      </c>
      <c r="C955" s="1" t="s">
        <v>36</v>
      </c>
      <c r="D955" s="1" t="s">
        <v>17</v>
      </c>
      <c r="E955" s="1" t="s">
        <v>47</v>
      </c>
      <c r="F955" s="2">
        <v>42007</v>
      </c>
      <c r="G955">
        <v>9930</v>
      </c>
      <c r="H955">
        <v>109.28</v>
      </c>
      <c r="I955">
        <v>35.840000000000003</v>
      </c>
      <c r="J955">
        <v>1085150.3999999999</v>
      </c>
      <c r="K955">
        <v>355891.20000000001</v>
      </c>
      <c r="L955">
        <v>729259.2</v>
      </c>
      <c r="M955">
        <v>2015</v>
      </c>
      <c r="N955">
        <v>1</v>
      </c>
    </row>
    <row r="956" spans="1:14" x14ac:dyDescent="0.3">
      <c r="A956" s="1" t="s">
        <v>25</v>
      </c>
      <c r="B956" s="1" t="s">
        <v>82</v>
      </c>
      <c r="C956" s="1" t="s">
        <v>57</v>
      </c>
      <c r="D956" s="1" t="s">
        <v>17</v>
      </c>
      <c r="E956" s="1" t="s">
        <v>31</v>
      </c>
      <c r="F956" s="2">
        <v>41317</v>
      </c>
      <c r="G956">
        <v>9942</v>
      </c>
      <c r="H956">
        <v>81.73</v>
      </c>
      <c r="I956">
        <v>56.67</v>
      </c>
      <c r="J956">
        <v>812559.66</v>
      </c>
      <c r="K956">
        <v>563413.14</v>
      </c>
      <c r="L956">
        <v>249146.52</v>
      </c>
      <c r="M956">
        <v>2013</v>
      </c>
      <c r="N956">
        <v>2</v>
      </c>
    </row>
    <row r="957" spans="1:14" x14ac:dyDescent="0.3">
      <c r="A957" s="1" t="s">
        <v>32</v>
      </c>
      <c r="B957" s="1" t="s">
        <v>160</v>
      </c>
      <c r="C957" s="1" t="s">
        <v>57</v>
      </c>
      <c r="D957" s="1" t="s">
        <v>22</v>
      </c>
      <c r="E957" s="1" t="s">
        <v>18</v>
      </c>
      <c r="F957" s="2">
        <v>42876</v>
      </c>
      <c r="G957">
        <v>9950</v>
      </c>
      <c r="H957">
        <v>81.73</v>
      </c>
      <c r="I957">
        <v>56.67</v>
      </c>
      <c r="J957">
        <v>813213.5</v>
      </c>
      <c r="K957">
        <v>563866.5</v>
      </c>
      <c r="L957">
        <v>249347</v>
      </c>
      <c r="M957">
        <v>2017</v>
      </c>
      <c r="N957">
        <v>5</v>
      </c>
    </row>
    <row r="958" spans="1:14" x14ac:dyDescent="0.3">
      <c r="A958" s="1" t="s">
        <v>32</v>
      </c>
      <c r="B958" s="1" t="s">
        <v>138</v>
      </c>
      <c r="C958" s="1" t="s">
        <v>42</v>
      </c>
      <c r="D958" s="1" t="s">
        <v>17</v>
      </c>
      <c r="E958" s="1" t="s">
        <v>24</v>
      </c>
      <c r="F958" s="2">
        <v>41537</v>
      </c>
      <c r="G958">
        <v>9951</v>
      </c>
      <c r="H958">
        <v>152.58000000000001</v>
      </c>
      <c r="I958">
        <v>97.44</v>
      </c>
      <c r="J958">
        <v>1518323.58</v>
      </c>
      <c r="K958">
        <v>969625.44</v>
      </c>
      <c r="L958">
        <v>548698.14</v>
      </c>
      <c r="M958">
        <v>2013</v>
      </c>
      <c r="N958">
        <v>9</v>
      </c>
    </row>
    <row r="959" spans="1:14" x14ac:dyDescent="0.3">
      <c r="A959" s="1" t="s">
        <v>32</v>
      </c>
      <c r="B959" s="1" t="s">
        <v>94</v>
      </c>
      <c r="C959" s="1" t="s">
        <v>23</v>
      </c>
      <c r="D959" s="1" t="s">
        <v>17</v>
      </c>
      <c r="E959" s="1" t="s">
        <v>31</v>
      </c>
      <c r="F959" s="2">
        <v>40724</v>
      </c>
      <c r="G959">
        <v>9958</v>
      </c>
      <c r="H959">
        <v>255.28</v>
      </c>
      <c r="I959">
        <v>159.41999999999999</v>
      </c>
      <c r="J959">
        <v>2542078.2400000002</v>
      </c>
      <c r="K959">
        <v>1587504.36</v>
      </c>
      <c r="L959">
        <v>954573.88</v>
      </c>
      <c r="M959">
        <v>2011</v>
      </c>
      <c r="N959">
        <v>6</v>
      </c>
    </row>
    <row r="960" spans="1:14" x14ac:dyDescent="0.3">
      <c r="A960" s="1" t="s">
        <v>39</v>
      </c>
      <c r="B960" s="1" t="s">
        <v>194</v>
      </c>
      <c r="C960" s="1" t="s">
        <v>60</v>
      </c>
      <c r="D960" s="1" t="s">
        <v>17</v>
      </c>
      <c r="E960" s="1" t="s">
        <v>31</v>
      </c>
      <c r="F960" s="2">
        <v>41427</v>
      </c>
      <c r="G960">
        <v>9980</v>
      </c>
      <c r="H960">
        <v>421.89</v>
      </c>
      <c r="I960">
        <v>364.69</v>
      </c>
      <c r="J960">
        <v>4210462.2</v>
      </c>
      <c r="K960">
        <v>3639606.2</v>
      </c>
      <c r="L960">
        <v>570856</v>
      </c>
      <c r="M960">
        <v>2013</v>
      </c>
      <c r="N960">
        <v>6</v>
      </c>
    </row>
    <row r="961" spans="1:14" x14ac:dyDescent="0.3">
      <c r="A961" s="1" t="s">
        <v>28</v>
      </c>
      <c r="B961" s="1" t="s">
        <v>70</v>
      </c>
      <c r="C961" s="1" t="s">
        <v>36</v>
      </c>
      <c r="D961" s="1" t="s">
        <v>22</v>
      </c>
      <c r="E961" s="1" t="s">
        <v>47</v>
      </c>
      <c r="F961" s="2">
        <v>42173</v>
      </c>
      <c r="G961">
        <v>9998</v>
      </c>
      <c r="H961">
        <v>109.28</v>
      </c>
      <c r="I961">
        <v>35.840000000000003</v>
      </c>
      <c r="J961">
        <v>1092581.44</v>
      </c>
      <c r="K961">
        <v>358328.32000000001</v>
      </c>
      <c r="L961">
        <v>734253.12</v>
      </c>
      <c r="M961">
        <v>2015</v>
      </c>
      <c r="N961">
        <v>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 r e c o r d s   o f   i t e m s   t o d a y 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 r e c o r d s   o f   i t e m s   t o d a y 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 1 0 0 0   S a l e s   R e c o r d s   o f 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 1 0 0 0   S a l e s   R e c o r d s   o f 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 1 0 0 0   S a l e s   R e c o r d s   o f   p r o j e c t _ e 0 f b f 2 c f - 2 1 1 d - 4 3 3 9 - 9 c 9 b - 1 3 2 4 3 3 7 8 4 4 4 b < / K e y > < V a l u e   x m l n s : a = " h t t p : / / s c h e m a s . d a t a c o n t r a c t . o r g / 2 0 0 4 / 0 7 / M i c r o s o f t . A n a l y s i s S e r v i c e s . C o m m o n " > < a : H a s F o c u s > t r u e < / a : H a s F o c u s > < a : S i z e A t D p i 9 6 > 1 3 0 < / a : S i z e A t D p i 9 6 > < a : V i s i b l e > t r u e < / a : V i s i b l e > < / V a l u e > < / K e y V a l u e O f s t r i n g S a n d b o x E d i t o r . M e a s u r e G r i d S t a t e S c d E 3 5 R y > < K e y V a l u e O f s t r i n g S a n d b o x E d i t o r . M e a s u r e G r i d S t a t e S c d E 3 5 R y > < K e y > o r d e r   r e c o r d s   o f   i t e m s   t o d a y _ c 1 e 6 e 4 5 5 - 7 d 2 d - 4 b 5 b - a 6 f 0 - c 1 7 e 0 e 5 d c 2 f a 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1 0 0 0   S a l e s   R e c o r d s   o f   p r o j e c t _ e 0 f b f 2 c f - 2 1 1 d - 4 3 3 9 - 9 c 9 b - 1 3 2 4 3 3 7 8 4 4 4 b , o r d e r   r e c o r d s   o f   i t e m s   t o d a y _ c 1 e 6 e 4 5 5 - 7 d 2 d - 4 b 5 b - a 6 f 0 - c 1 7 e 0 e 5 d c 2 f a ] ] > < / C u s t o m C o n t e n t > < / G e m i n i > 
</file>

<file path=customXml/item18.xml>��< ? x m l   v e r s i o n = " 1 . 0 "   e n c o d i n g = " U T F - 1 6 " ? > < G e m i n i   x m l n s = " h t t p : / / g e m i n i / p i v o t c u s t o m i z a t i o n / S h o w I m p l i c i t M e a s u r e s " > < C u s t o m C o n t e n t > < ! [ C D A T A [ F a l s e ] ] > < / C u s t o m C o n t e n t > < / G e m i n i > 
</file>

<file path=customXml/item19.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6 d 4 9 d 0 d c - 7 3 0 8 - 4 3 8 1 - a 8 a e - d e b 2 1 4 5 2 b d 1 f " > < 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A 2 A A A A N g A b T C 1 p 0 A A D b e S U R B V H h e 7 X 3 3 d 1 t J d u Z F B k k w k y L F H J R z V u c w 3 T M e j 3 0 2 2 G f P 8 X r H e 3 b t 9 V n / G f s H + V f b E 7 p n u t V B E p X V a k k t i Q r M m S B A I o e 9 3 6 2 q h w c Q T G p S f K T 4 k Y U K 7 w F 4 q K q v 7 q 1 b y f V v 3 9 3 M 0 1 s M l 8 t F n 1 4 4 Q 4 9 H s 3 S g P k J u j 4 e W l h b J 7 a u i K 4 N + u c f v y d P R 2 j G a m p y i 2 t p q i s c T 1 N r Z T 6 E A 0 c T E B G U z O f L 6 P L R v 3 z 6 5 3 4 5 s N k N X r 1 6 n + v p 6 S q c y V F 1 T R V 1 d X T Q / P 0 9 T U 9 N 0 4 s R x f e f m Y j E a o V B 1 j Y 4 V I 5 f L i e 9 2 u 8 U 3 S C V T / D u 8 5 O E 8 w D 3 5 f F 7 C A P L J A G E 4 3 O P 1 e s n n 8 1 F 0 K U b X H r 2 i t 7 o y M Z h Q t 9 7 a P D j U t Z 8 W 8 y 1 0 t D l G m X S a k s m E V K p Q d T X 9 8 S d m C w O V q r s 2 T g d b C h X K A N c M r l 0 b o M O H D w p x D B 4 8 + J H a 2 v Z T Q 0 O D x B O J B A W D Q S v 8 6 N F j 6 u 3 t o b q 6 O k n b D C x G o / z 8 I Q 6 p 5 8 U z 2 s m Q S q W E J H C Z T J o J 4 d N X C r D f X w p z D W T C Z 4 C U k s b f E 6 y o o K s P B i m 8 l J B 7 3 k a 4 / u 3 7 t 5 N Q 3 W 3 9 F M t W 0 V Q k R z 3 V c 9 T Z 6 K M 8 V 5 K 7 9 + 7 R / v 2 t 9 G i x h 7 L c k L u 5 r v z i Y H E F s R P J D l S y 0 d E x C r P 0 6 e z q t C R A M B h g c j 2 k v r 5 e S Q s E A n z f O C 0 u R p n E K b p 4 8 b z c t x l I J O L 8 f R U 6 t j q y 2 a w O k S W V z D P H Y z G q r K q S s E E m k 5 G G B 8 Q B i d A o e D x 8 P 2 e H n 3 8 T J B U + Z y m e p u 8 e D u p 3 v V 1 w / f t b R i h U h I r 6 4 x R L u q W C Z L N p a k 3 d o V q W E u 3 t b U K W + + M B m l 5 U F c s Q C p V v b G y c 1 b p m U X N K 1 S U g F l u i V 6 + G q Z o l R C a T p X B 4 Q T 6 z v r 5 W J M H M z D Q 9 H 3 z B F Z e l X k 8 X N T U 1 y f v u 3 b t P h w 4 d p J q a G v n + e D w u l R N u N c z O T H H l r m R Z 5 B J V F d I P 7 0 e l 9 / m V u r o + 5 C m Z S P J 7 f F q N 8 4 m q 6 n a x 9 O H f C c k N k h p p h 7 w A 4 d A w e D W J A C O t X P y + Y G U F / c f V + 5 L + N u G t I h T I 4 a 0 7 x x U k z d I o S x / 2 J 8 h N O f r T n 7 6 S i g D 1 6 0 W q j 9 I 5 V U G A j 3 q X u O 8 0 I c Q A U J l e v H g p L X M 1 q 4 a G F N P T M y K J k F Y O q I z f f f s 9 X b p 8 k V 6 + f E X N z U 1 F 6 m G U V b V X r 4 a o p 6 e b q l g y z M + H u X J z n 4 v 7 Q V C y I A H m m J C o w D W 1 5 V X E V D I p 9 7 0 u Q J K K y k o d U 8 + M 3 w v C I H + M m m f S z D 3 M O v r T 0 y B d 7 E p T f W W e b t 6 4 R c 3 7 O 6 i 2 9 Q D d / + l H v q k g C X c 7 m F C 3 3 w p C N d e F K B f s p 9 O t S 1 I x 4 F A Z h o a G m R Q N 0 g J H 4 1 m 6 P l x Q c y o 9 S X q n N y u V q R Q w K s R Z 5 a l g q Q C J t R K R D C D d Q q E q k U L h c J j V w j D 1 M I H L Y X Z 2 T q R d Z 2 e n T n k z s B P F I M k k h a S E 9 I F E x 2 8 1 5 D J S e n o h S / e n 0 G / j B o v f X u u J 0 M U D l f R k O k C T S w H y 5 K Y p t T g q 1 3 c 7 X P 9 + d f c T q r 2 x h g 5 2 t p M 7 n 5 Z K A y L B o b L 8 O F V F Z 9 p T + k 4 o P 6 h Y 3 K d w r 5 4 t P / 7 4 k I 4 e P V J W 9 b M j E o m I c a K n t 5 v a 9 i s p 9 + z Z o E j D 0 s o L Q N 2 b n p 4 W M p U j 8 l q Y m 5 2 m h s Z m H d s A O D / C 4 X m q q 1 c G F A N D M m N Q A d E r K 6 v k 2 Z T K n B X V D / j y a Y V Y R N M 5 N / k 4 W 0 6 1 Z e j + Z I W Q 0 J M L U 3 r p p d y 3 m 7 F 6 b d g F O N X X Q c d 7 2 s i V S 1 l k m p q a 4 v 7 M D N 2 + f Z d O t y X 1 n R p 8 f T U y 4 f 3 3 7 z + g 4 8 e P r U k m V D i o d + f P n 7 P I B D Q 3 N 9 P V q 9 f k O f B 5 B g j j / v n 5 B X n v 6 8 C Q C Z + V 5 r 6 U / f P t i C w s i I 8 8 E T B B q k L V Y i V M M K k N D O m N d d L v D 4 h 0 i s d j c h / I N D U 1 I d c + O x i n D / s S d L E z w a Q i e j G T p y 7 X A 3 m O r L u O G l r O y n 2 7 G e h W i I 6 + G 9 3 x w y e o t T 5 E y V R a V W 7 u + 8 A K h 3 4 P T N m B g L 9 I C q x U + e x A S 9 3 d v b Y q h k p 3 5 8 5 d O n X q p N W C G 9 T W 1 o g R A q q d H X i W i o o K O n L k 0 J o G i b W A z 8 J n 2 H / f 0 u K i D o H s a a n o I A x + 9 / z 8 n N y L I Q N Y 8 Q x S q e I G B 9 I G p n e o y F W h k L y 3 v q 6 h K O 8 G h v w S n 4 1 7 a T B 1 m H 5 x I C b f N b + U o / p 9 Z 8 q W 1 W 5 x u 1 Z C N b U f p 7 a q t J D p 8 Z P n k t a 6 v 1 V M 4 i h s G B b O n D k t 6 Y C 9 Q q y G 2 d l Z 7 g e t 3 F 9 C 3 w r j S x M T k 0 W f X 4 q r 3 1 + n A w f 6 i y o 8 A K M E T O w Y D D b 9 v M 0 C C A B A K j U 0 N g n h J i c m 5 B n q W d U D W U r h 8 / m F D J G F s E 7 h x o L f H 5 6 b 1 T E m G X 8 O G i w 0 N l A J + x s z 1 n P D / / K J n z 7 t X 5 J 7 Q K r m 1 h N y b T f C 9 R 9 X 7 2 x e i T k E v T 0 H q a 3 a T e P h H K X j C 9 S 9 L 2 i p e 9 G U l 6 r 9 G V r k 1 h o G A m A j l X Z 8 f F z 6 Q B 9 + + I F O U c B n P H 3 6 l C X P I Z 1 S H n i O r 7 6 6 w u 9 / T 9 S n l Y D n + / q r b 6 i 3 r 5 t V q w S 1 d 7 T L T I x S A m 4 G 8 O z r / V x Y I / 1 + H 0 t d z l M m C H I O R M S Y G i y S g M p P F / e p g t b n f t S f o n j a Q 3 f H g y I V 2 2 q z N D 7 2 U K 7 t J r j + 4 9 r u I l R z c z v N J 5 q o y p e k 8 f k 0 / e p I W q Y H t b S 0 W M S B M e L G w E 1 6 / 4 P 3 J L 4 e / J k r x 6 c H E y z Z X o j B w N 6 a o w U H 0 W A K r 6 g o m J 1 L A T L d u n W H L l w 4 t 2 b / C 4 a M w 4 c L q h 9 U r 9 u 3 7 l I 1 S 8 d j x 4 6 + F r H w u / G 9 6 X R K D A s G M 9 P T 1 M T 9 u v U A f S f 8 x m g k w s 9 S m N q E d K i B 5 r l i S 4 v k q 6 i h K 4 M B K w 0 + n N / r I e Y k V b j C F I m M y b X d A s 9 v / 8 + / / D 8 d 3 v F A C x l O t 1 O a W 8 6 l Z I 4 7 y Q l 6 + u Q Z d X V 3 F U k h k C H J / Q A z J W g t L C Z d 1 N 2 Q o b m Z K R o c f E l J V m 2 G h 0 e k P 4 Z K W l l Z K f 2 y 1 f o 9 k D i D g 8 + 5 T 3 X C 6 u i v h n Q 6 Q 1 9 + 8 W d q b W 2 R f p X H 4 6 W O z g 6 q q q q g q 9 c G q J L T Y C i w E x O / E S 6 B Q V p f g f C R y A J 9 9 + 0 1 6 f t g n A r P j D G x f l Y 5 A T x P O X X P D n x u e G 6 O S V Q r q h u e y Y 7 S / h o a g I p g g G q D O R q P q H E s d N h R C n j k j / q S t L / W Q 8 M L F Z T P F v p 2 O x 2 u 3 + 0 a C c U d + o b T F I 3 B N J 6 h l t R t q Y x D r 4 a 4 k 3 9 E D B A G k B S T 0 3 O K B G v X b Q t 4 3 4 0 b N 6 V v Z K x e q y E S i T L p R s U o A S k G i b M R o B J j w P j J k 6 f 8 f Q H p X + G z M P C L S j 0 2 N s Y q 2 B J L g y U a 5 X A + l 5 c B 6 N 6 + X p E 6 c / N h j u + n k Z F R e v / 9 9 y w i 4 3 N v 3 b x F C w s s Z a q r 6 f C h f q p g i Y V J w f U N j X J P K T B b A m p e N L r A 7 1 G k w j Q n E B E z K j A z w 0 4 o A N + D f u C 1 F z 5 K 5 A u S K u B 1 0 T s 9 a c n 7 o X k 3 j U y + 5 J t 3 x + A v E + r u r i C U p / Y 0 t 4 o Z K e j T 9 a O i c q B F B w m u X x + g d 9 6 5 L A W K j v P z o Q k a z h 7 g l t J D n x / a 2 E R O E O N r 7 g N 9 / s v P d E p 5 T H G F B u r r 6 q T S l V a 2 j Q K / Y y k W I w 8 3 7 5 i q 1 N n R Q b V 1 t U I u S K l v v v l W J C 7 U T g w g c z 3 m v E g z c W 7 T Z 5 / / o u j 7 k U d Q g w e u 3 6 S / + u u / p A F W f 9 9 5 5 x L 5 + D k n J 8 a p x W b i T 7 N U y z E x 8 B v Q Z z L E A V m K f h P H Y / x 8 + G w / 3 4 N K Z a T Y 0 2 k v D Y W V 9 D b v w T O 3 1 + Z o M o o 5 h F n y Z 5 5 J + k 6 H 6 3 f X d z 6 h / P W n W Y d X g 4 y N s Q E 6 c v i g t M a m 8 C A p o u z m w / N S 6 H O V F 8 n j U w a B j R I K + O M X f 6 K P P / p A K k 4 5 o L J h + k 1 D Y w P 1 9 / f p 1 M 0 F i I 3 G I Z V K 0 y h L I B g L Z m Z m 6 e i x w 1 r 9 B I n d n A / u o n 4 d 1 L 4 r V 7 4 R i Q X p Y U z 6 r 1 6 9 4 m d V K q C R R s h P V H y 8 B 2 S C O d 2 u Y u I Z S t V c 3 O f R 6 i M + H / e j H J Z S L r r 6 U n 0 X 4 n A N F T k K J / n e P L O f J V Q g p 6 y x O x k 7 3 m x e 3 X q a K 1 Z W z L I X W 6 b o 4 I E + V l 1 i F p k A m L n b W P X B Y C y c x 1 c g w n c v A p R R y 4 M E s z E P f f u 8 v P U N / a C B g R v 0 3 r u X V y Q T g O 8 + e u y I W A N R 6 b c C q M h Q 1 x q Z t K d O n 6 S D h w 7 K U p G W 1 l a 6 c e u e E A J k K T W S g B z d 3 K e E 9 I B 0 g + S B G R z p B q L a R S L y O 0 A K S P t S M g G Y W 7 g a c D / 6 m 2 h g q v y Q a C o d c b i 5 u F u F W V 3 P 5 V 2 U 8 v S q G 3 Y w d j S h g n 4 f X W i J 0 y d M J h T 8 0 N C Q V P Q 6 V o X s Q K E Z w I D Q V l P Q 1 + N p F 3 3 1 L E j f M r G + e B K k m 0 8 X K J 2 1 q T I a + I x H D x / T p U s X p S L e G / d R N O m i e 2 M + e X + p m A + F Q n T 2 7 G m R i G 8 G e V E B I Z n b D 1 7 g / t G C G E G u X x u g u 3 f v 6 X t g 9 p + Q B Y 4 G + F 1 f f f U N k 6 x b p y j A g g d C 4 P P Q r 4 I V r x R 2 1 d D A S C c B f 3 a A + 5 o g K 9 T G 0 k w S M i E d Y L Z l u G X L 0 w Y 6 t Q 6 E 6 / f X 7 5 X W h R 0 B t J 7 n e / d x 5 a 6 k V D p H W S a U x 6 V E j Z 1 A Q G m c u 1 p 0 b S j A f j F x K n 1 Z m p k c o c q G Q u X C H Z i K l I r N U 8 5 T L Y O Y K + H k / j Q F s n M 0 F 4 l T L D J D w 0 M j d P 7 C u b I r e T c b M I X f v H m H T r O 0 + n G m j i 5 2 p Y T M G C T u 7 + + 1 l o b c Y F X 0 0 q U L l q o G t e 7 x 4 5 9 E c q 8 G 9 I 2 M J R A z L i D h 8 P m Q X E i H Y c S s n 0 I 6 G i 5 8 n 9 E U o g k X D Q w X G 3 L M N f g I w Z h E + Q y F 3 C O S v h O x Y y X U L 8 4 f 1 5 3 v H H d 6 3 T S 7 p A p n L T I B z 2 Z Y s n U U V B y g o Z K l 1 t g V 8 l S q 5 R g G e H c m 5 y J 3 s G F V M g H X H 8 / R g z E X N d d X 0 c G D B + g v f / P r N 0 I m A D M a s G I Y l f l s R 5 q G 5 j 0 s j S a p t 7 e b b t + 6 I 4 T A 7 J C u r o 6 i f g 8 k E P p e 3 3 9 / V W a B r A T c B y L h c z D j A u u v M E 3 J k A y D v S a v Y T I H U T l B 4 k B 1 0 C a N N E w c P k I g F t S / x e x y y b d T w D 1 G f t 1 h b n 9 T H c W i L D G Y T K L q c e V p q l I z I e w o j R s k w 8 P 0 + 5 u T O s a f V 5 O h w w 0 L 1 N 7 R R q 0 N G J z U F z a I y t o W 6 m 2 v l 7 7 N U K S a X s 3 b 1 J 8 3 A H z v 8 + f P y c s S t a s + S 6 0 d P T Q 0 O k O H j x y S x Y 5 B 7 l O V W x L y 8 c c f 0 n v v v c u S 6 g n N z c 3 r 1 G K g s k M C Q Q 2 E N C y F l w m N e 4 C 6 u n r J e 5 B K i M V A U e B y u T K y 8 t u F 9 t 0 t / a k M V V j l v Z P c j p R Q h 9 s a p K 8 E M m V z q u W T W b 4 2 r E Q m 4 O y R V q p I P B c L H 9 z x 1 o w M A K M f c Z 4 l F w a E o T K 9 D p 7 P e u n H C Z 8 M B H f X q x n j s 0 t u m o h u f d 8 g l f d T n O r o D 4 + 8 N B V 1 0 9 V X F T R f e V b M 6 V h G U l m 5 + t L 4 d y 5 f 5 H 5 i Y T o Q l p L A v A 4 3 M j x M 1 6 5 d p 2 t X r 9 P 4 2 E R Z Y 4 s 9 z y G 5 z G p e q H K 3 R v x 8 g 7 p 2 t K U 4 b z 0 u V Y Y g p C I l r I L l N 5 h x O n Y c o X 5 x 7 p h k O l o + F A K k E 2 A v z N X I Z N D V W i s d d o x R w R 0 / U d y H w A h / D a s p G 0 W S + 2 U g E t Y F G U w t e i i R 1 p E t w N M Z r x h U Y J Z O 1 5 1 i d c x L 9 8 c L V s j b r 7 K y A n i t 6 U V Q 4 3 p 6 e + n r r 6 / Q E g a L R 8 a E i J h z 2 N D Y K M t Q 3 n v / X R n f w 1 h Y K Y y E K k W W f L Q Q d 1 P Q p / I E R i F 7 G a W 1 j Q h 7 e s D U D 0 m V Z y m 1 k H i N d V 3 b D N c f B u 5 v v N Z s E 2 D V O 7 S v i m p r a y 1 C f f k k Q K F A l i 5 2 F l q 9 9 R D K D l j E 0 J L C M m e A j 8 D k z t f F k X 1 p m Q B 6 m 1 t m T F 2 6 0 J n m 5 7 T Z 5 z c R 1 1 7 h O 1 Z u G + N L C / T e A Q 8 1 V q 9 P B c X U p J 9 + e k K R c I S 6 e j o 5 / J Q + L x k c x m L E x c U l k X 4 w Q A D o O 5 k J v y A J J H U 4 4 a Z M i d U U W g E a g F I C I o 6 y w / Y E 2 U y a c t k 0 N V T M c v q O q a J M q B s 7 h 1 C / v H C M U o m 4 d I y h 7 i H z U T D w z Q D t R s k E 3 L p 1 W 1 p f g x R X h i u D r 0 + m c o A a u U I D / t p g b Z c e c q V d j z o J S 2 X I n 1 9 T l Y W a h y U o M G 7 0 s r R S + Z y j g Y F b s t z / y N H D M m w A J D i j v n i Y p W A l 9 r 3 I 0 8 c H k n R 3 1 E 9 h l k a r o Y a l f 5 S J h p K y k 8 o i F H + f I R S / U G O o e N 2 Y k 7 F j V L 7 6 6 i q a n Z 6 2 J N M M 9 0 s G n 7 8 s I t D r k A m q z Z E j h 3 W M 6 M Z Q g L 5 / s b l k 8 k K L 2 W Q y o S H B + N d 6 + 2 b Z H F Q o N z 2 e L C + l F l i 1 G 7 h + g / 7 0 5 V c y I A z j R C q Z E I s g p M 4 H H 7 x H J 0 + d o G + u f G s N A n / 7 s k r I B M A 6 F 2 E i r U U m I K L J B J S W H 7 I J R n R F N B g o I O 3 e r H H n 5 2 D H E O r C 4 S 7 C 9 l z I d J j I A 7 k o B b S p 1 r 4 n x E a A m Q 9 Q b U y L i 8 J b S L i K Z k 5 s B v B 5 G E D e L N w c V v 0 j P O 9 G M b L g p W f c 5 y p F b C l G s A b + 5 W / + g h q 5 v 3 T y 5 A m a n J q R K U 0 G y C 9 s N Q Y N 4 e v B 5 b N J 7 r B 0 q t T 9 p N e F 9 W 7 u R w m p 2 M 0 v r r w k x m l A 2 8 m e s 1 1 H c y P N T E 1 L Q f 7 0 + A k 9 e z D A 6 T n a 3 9 Y m m Q 4 D w k a k 0 0 I 4 L I Y I 4 N y 5 w j 4 H W 2 m J s x s p X h f 4 i V i X t R 4 p s B p G F 4 p / J 4 w B 9 + / f l 7 w 0 0 4 s w c I v + E S S 4 5 C 0 7 p G H F 8 + T k p G w C a s e x l r S s F 8 P g 9 k a x r O y 4 2 G W o l 5 8 H R g r I r V g S B C 6 u F 0 5 0 O 2 J P i a N d z f S E J Q m M B w c P H Z C d V i F V r r N 6 B r y Y X V 0 l Q I G Z 9 U i / + 9 0 f Z M b 0 5 c u X i o w Q U K H Q H 9 k q / F y y w n q I v e + y P 5 + X y 6 Z W Y T N L z D b H p F g 7 M M E W a 6 v + + I c v Z V 7 i 4 L P n M t a F p S t H q 4 f 1 X Q r P Z j x S m Z 6 w v x 5 g w 9 m V o Z 5 P q X 3 K R W I + q z 4 4 2 T l + Y L c x F J B p L W f P n b G m z x g s J X E T z N I r l 8 7 4 + D g 9 + O F H b u X y s h V y Q 0 O 9 Z Z U C Y I 3 6 k s m 0 1 Q h 6 X 5 8 J U B e / e R 4 o q E O b g F I V N F R d J 2 u r 5 u Y K B g B I q y r O q 8 8 + / 5 Q 6 O t r p 2 P G j s j k n D B b Z T J J O N x f u T W X d 0 i j N x 9 b b p 9 M B j X J S C i 9 G 7 c P V p Q Q 3 e E h 3 s P t 5 u s M b Q E d 9 l S w T Q I a b T F d h C Q q 0 l r I M j x 8 / V v 0 B 7 k x X h 6 q l c M y W w g D 6 I F 8 P L p / Y u h V 4 H Q k F Q 8 K D c Z / M i N 9 s m P y D D 7 P 7 N y + C M g b 1 w / 0 H Q h g A x o n m f c 0 y p G B m m 0 O q Y z / 2 t r Z 2 S i 7 N U U t g 5 e l K a 8 H D F b D V N l H Z D q h 6 h k y m t o Y X f 5 6 U f x P g q l h 4 Y K c 5 F C D 2 r p M F a 3 Y G M Z D P s a W o p H M X Q A B z 7 8 j I C A 0 P D 0 t L 2 9 P T I + + 1 o 6 G h j l u 6 n L S m U K H e F L A M f C O 4 + s p H f 3 4 W 2 L J + 3 b V X A b o 7 6 p O x N o x h Z b h e L 6 X c 1 N 3 T X W S I K I e W l n 2 i f n d 0 d N D 0 4 A 3 q r 1 V 7 / G 0 U U F 9 r A 3 k K a O l t b z A N m e R P k w p X M y w J T f 1 w o n O 0 h P r 0 z F F r A 3 + 7 A 9 A x r q h U f S C o L z 8 9 e S L k w W Y s 2 E h S W t W S Z e p Q M 3 4 I d 9 I 1 2 3 b L b x L m A I K 1 k G b J t J T c 2 t Y Y 0 n l m q f g 7 M M l 4 f m 5 e + k m r A V I f Z 2 T B Y P H J J x / R + O A d u m A b W N 8 I 9 t d m 6 c O + k s 1 G G U I q B K S e 8 o s m 1 c S s o 6 s s 9 y P 1 s z r R 5 b N J I Y U h k Q H 2 W T C b 9 A N Y Q t 3 K R I K h A u M m e A 9 m U 5 Q C a 5 5 8 q 2 z d t d W 4 P + Y X N W 4 t e L d p Z s B c z E u L 2 K 1 o j V n 1 Q F N j g 5 Q D t I h D h w 6 Q L x e l 3 o a N 7 X Z b L i e E S F L 4 n A f w + S 7 z h z i 0 E V M / n O g c S / f + t n 0 0 P D Q s G W y c A V Q S z D s z 8 H K 4 H I E M M J c O K l 6 5 h Y N v E v g F 2 K J 4 L W T y U n 2 2 B e 2 H L s o A L 2 Z I l A L L P L B b E v a i e D U 0 I p N m n z 5 9 J p I K 5 O p v 2 h i h k B + Q l F A 1 l 0 F n g F L 3 J C A e 3 j M 5 s 7 3 l u B o c S 6 i e l n r Z 6 d V O J I Q x S g 9 r H U d 0 K p Z f l O / Y Y n o L i H R / b O v M 4 R v F K z 2 Z d z X 4 3 F g y v g 7 m b Q F e R G r p 5 K m T c l w p A P U T w O z y h z 8 + o s u X L 9 K F i + d k G T 0 s f 5 g i B M s f 1 k M B d Z W 5 Z T P / V w M M I p h t b o c q c 9 u H F J H K R T H u A z s V T C j 1 k E 5 y k D g y l 0 v m k R V L J y y S w + w G u H f a 1 d q d h q r l G Y x p O d e H V t 7 3 Y b s Q K 9 c a l w D C Y X E d 9 2 0 U 6 z H d I 6 t H o x W y 2 H A 2 5 q a v n 2 k V m S t z e 8 d + W Z I x F c N 0 J J 8 Y J Y 4 c P S r D G R j j A 0 6 2 Y r m 7 B N c F r J o e D q 8 + j i i 1 g r 9 f y W 0 Y J 4 r r i 5 O c I y X U + U P d 9 P z 5 i y I y G R 9 r c b q 6 O u U 4 m L t 3 7 k g l S e o x F R Q k p t V A K m 3 2 9 K H N A t Z G r V X h H k 9 t z d y 1 R M m S / 5 U Q z 1 e Q x x u g + Y g a 6 E X f 8 0 U 4 R L M z c z K E 0 V y V l Q n E d h j V L P A a j 2 5 m b n T W Z 5 Q Q s k N L J Q s c R P a 9 H N 2 Y e v m m 4 E i j R C j o E 9 L Y J R O A q U c f f / K h G B 1 g 0 U N n u D E Y p 9 p g m g t Y z S R 4 O b d 6 i Z p F f 9 s J S M / V S D U e 3 R p C r R e Y R N v a 0 k i P X 6 o x p g Q 3 W K j 0 M 4 H j M k a F 8 S O c / w R g 8 x Y 1 H 1 L N s 3 w d o P E 7 3 p q m s Q V v c f n g 4 + D 4 + + Q F l U M i a k O X 0 n r j B O d I C Y W z i 8 p 1 i r E D q t V J Z c D S N / X 0 W x o Y C s o e 2 u W A m d 5 2 v O l l 6 b 4 y c / h A p n h 6 5 a z f S B 9 k K + C i L N 2 + d Z v y w e I F f r 6 K e q s P i G I A g a 5 f u y H z + 7 D D k 7 1 s N g K 8 b W 6 J 1 X w u 8 u F l 5 V O e p K / J 3 S 0 H l y o y w T n u R G 8 n V 7 h C 3 w k O + + x B 1 c C Y F A 5 8 N s C W W H 0 n P i h b k F j / g 1 H 4 T w 5 s z b 5 4 6 8 V K W z 2 v Z C j B h p D b X V n 8 2 S j 1 H j x s j f M Z I J 8 X c o 3 c 5 / H I u q n f / + 6 P s k d 8 O q U m x G J Z B t T t j Q K / d z z q p p b q L K E Z b e Y + s T X J d B l U I r I o s o i 7 z Y 3 O c I 6 T U E 2 1 V b I R v g F M 5 N F o h F 4 8 f y n j I 3 b u z M / N 0 c x Q 8 V L s v s a M n N r + 6 Y E k n W A 1 Y r s R Y 4 K U A y a 7 l g O W s W / V y t 7 1 A o P m 9 S V 7 G x r g u X + a 8 t H v f 8 z T 8 X P v 0 K 9 + 9 T n V 1 N b Q 4 K y X b u h l J R u F y Q l Y Z b E 8 H o 1 K n 5 j g b X k k Q R 3 X l W B s c n s b y 3 J w 3 O R Y d 1 4 d 1 g U H Y L Y z l h H 0 9 i 0 / 4 L m 7 p 0 d O A u y o y 1 o b r o B Q d p X p d V r M N w H 0 G 9 A 3 M c D P f c Q V F c D z f 7 q N k r W t u 5 / q a o q l U y l C N Q 3 k D t a J 1 H J 7 f D L j / 3 U k K 1 R y 0 4 D E O D 9 g 9 c P H T E d N 3 t g K k 1 F o U C H J + U 7 E H e Q s y e o E 5 + H c w i C h 6 T / B h 6 r 3 6 O G j s q P 3 W H A 4 N T k l + z f s R N w f L / w m W N J G W Z U C D n D r j O U N p 9 u 2 5 3 c 1 V q E 0 1 t 7 3 H X M A v + f n / v O z 1 2 + 0 Q l g O b 9 s P o 4 r J h R U A a s 0 X q K V Z W u y p K / q l t B 5 t p + O n L p e 8 P a 6 7 p Y n V j S l Z e / P q 1 Z B Y j 9 D h b W p W 0 4 y M 1 L J j Z n Z 2 x c m c a 1 n 8 t h v o c 2 D l K 5 x d B c S e C 0 B z K C v 7 Q G w m A p 6 1 1 c m Q b V B 5 t Q W D G D + C V H l d g D I x v Q T H Y G j e y 9 I b a X n y u f V z 2 L P A F k Z w b A K k V / X H C a 7 Q N D g A + x u q R S p F o 4 u y l 5 v M i G C s t v s q z m q a n p q m K 1 9 / S w s L Y V l I a I A 9 8 p w O T I c y U 6 I q f D n Z p N K u s l 7 u X j 5 x 9 O c g m X W T f 4 0 B 3 g c T f m s m / j 4 m 9 V Y B 0 g j D H X b A 5 o R d f G G Y + K A v q S R R E a M Y J s p + J L q 5 + f N z 4 a g + V C o e k 0 1 Y z p w 5 J T v u Y K z p I a t 7 m D m + E q A K 9 v X 3 0 T v v X m R C R e j q t R u S P r e O A V S n A a Z 0 t M 4 j W v U D 1 j s Y u x G U 7 u l e D s g 7 t W 9 E f l O W 7 5 e D X d U z w H Y G 5 z r S d G x / R q p F A X g G 2 3 P o Y D r D A V 1 / n O A c 1 Y f y + 9 W R / X a j B A Z x 1 z O + g Z 1 5 F i J R + u X n n 0 r 8 9 q j z p h 2 t F / N x R S j k w A + 2 D S v f N C A 5 v 7 0 3 S v W x W / R B 1 w L 3 Z 7 d e G r T U Z G W N F g 5 0 A M z + S H g t 1 f h V m u P 6 U M 4 B t u 8 t J Q 8 k U L m + U y l w 8 N g J f Y K E 0 s F 3 L i a j a j w H S / M j i e 3 9 L Q v U K v u h P 3 r 0 i I L T X 7 N K v n k z T d 7 v X U 5 Q 9 K F Q 3 N j f H C o 7 J K W U v 1 U F V M C u B t r H J r c b j j F K B H 3 I y L z s + W A I B B + H i G H K 0 V q k w u x o Q 8 a v z I T O P a y J C l + e L n a u L H m C l S G q C t W I R f X U y e P 0 y y O b Q y j M 2 8 N 3 2 y 2 Z 2 I L M D C X c G f F R R 6 2 9 3 O F D c 7 G R i S O 4 v r i I z y i u T 9 v l H C O h 9 j c q I p W u s k X / C a b 0 1 X D v / g P q 6 F B H o O y 0 f t N 2 A 6 u d K w N q 5 1 2 4 j / q W m 8 r R U B 0 4 c E B W 6 q L a v N v z 8 1 S / R H y R D j U r Y s K S a c z z d o s h j B X W d D I h D n y J K L / g s a q / f W N 2 p X C M U a K z W R E K m 9 P b A a s f Z p 6 X A 3 Y 3 n Z 2 d k 5 b T Y L O 3 U H 4 b 8 L V t s i 5 3 Y + l s y c a h 9 y e K + 3 E 4 3 v N 1 k R q / T f P 3 / 1 V 2 s s I B B j i O t O y u U 5 p B q B P q 2 + D b Q / o Z + P r s X K x s n d o O 5 x i j B H b S w e p P L G O f 1 i e o A z j T d j F T K d N h A B B u Z m Z G z O N Q D 3 H G r F H 1 I v H N 3 / X 1 b Q F I h X E x o L E K J 4 8 U M n I h h t M w d I R R z j q 3 X n x 4 v o v e f / 8 y 3 b l z V / Y B / N c / D x p q F E E o o 0 m F L 5 e w 5 Z t k R S t Y h k v r 0 3 Y 5 x / S h U o m o 9 J e w Z x 4 s d p A 8 N 2 / e Y l W j n 6 r b T l A 6 n Z G j K 3 G i O 8 L 2 v f U M B o b 3 + k 6 v C + x A N D D k l 3 l 0 w K W u F L 2 v V T t c u 2 I 7 y L v 6 N e c a Y n f Z 6 l B I 1 r I 1 N z V R a 2 s r t f a e 1 F c L M K Q B W R R p E E L c p J s 0 R P I s X R F e X q e 2 w z m m D 4 U Z 5 d j q F 6 i t r a F Y b I n O n j 0 j x M I S C C y 3 x r J r z D j H a l K z Z b A B l l L v 4 e f j + q s C c S p Y t f t A W + J g Q r d v 4 b y R P c w 7 6 j L 0 y Y G k H O 8 D Y A C + U W + y s 6 + 6 D D k N i Y Q o i C O I F / z r d P 5 X c U T x 6 g w 4 p g + 1 b 1 / x 2 h v s U w C D B D K r u 0 E V B A g H 9 a 5 0 5 s Q c q y S r n Y + 0 h / U D f a m r L / 2 y T x + A Q 9 K w + c p R l i 6 P J n 3 0 w 5 h q u N Y y T G S S M Y o t q v 7 w k X 0 Z m Q F i 8 P L l k H V S f + k 8 T C O R x L c 5 r 0 f v X y 9 x E E n 9 q T j 7 Z e r U d j j H 1 E J D H o O Z 8 J I c W Y N x q O p A I R 3 A Y d U G T 6 a 9 c q j Z H j Y H m M e H X Y i + s h l 3 s D 0 Y N s K p r 8 j S 5 C I m x P p p b G y M E o v l z + M F D j c n q b 0 q b G 1 i O T 4 + L u 7 p 0 6 f S X z a H X Q P 2 q V Z C F W E M 3 l f w W c s X A q k 6 o t I R V g 7 v c w b 4 t z j j z w 5 0 M t t b m m g 0 r A Z 6 7 U R T Y d U O I I i B w D 1 s H k J 6 J 1 d M N 7 J X V F T 6 8 5 1 p 2 c M D 0 6 G e L t R T f c 3 K F t W e l g p q C s b J N / U N D Q z c l B k w f p 9 f N i G 9 c K F w u B 1 w w p q A m 5 e Z 9 v h i l P O J V j V r B i r / k X 0 p l a 5 J J f V A + z i g z V 6 X t v X v 6 / t P b N m 2 f f j w W J d s V Q U z + R z 3 m + r q 6 y i a Y D X P m y n q L y E D 0 c I F g w G Z o o J 8 3 c P m A y o a F m g 2 h Q p 9 H F h Q M Y P h x a y H x i O Y F a 4 v l M F n h x J c v V R 5 w Z X 2 e e 0 w a 9 a O t K Q o y d x y 5 b O 0 r y p F X z 3 1 c n 3 A 8 a A Z a q h I 0 u R C X n b D w k B / J p 3 i s H I I f / B u v 3 z G d s M x K p + 0 O B p L s S W x 3 H w 3 y I / n K p 4 Y q + 7 L M 9 m 2 f 6 n 4 b g a m b 9 3 l / t J T V q k N s B g Q S 9 U O c 5 8 I W a 9 H K 8 o C 5 + s C 0 D B W I x P U e g E X 5 m P u o w 3 O e E S N v z L I a j w K W L u Z K N 8 n Q Z 0 m k s o e d w Y c Y 5 Q w Y 0 k A z O K v J m O U i C + V 6 N f q P u y r b c 6 G 2 s P W o n R T G 3 O S O z Z U W a 0 e T 0 T Q J 9 a R V Q A S A S B G T U A d 9 x r 0 Z G U p C 8 K S H s x K A w v V r q k q Q / t C G d k M F H F 1 D z + M r S 5 t p 1 u 5 6 d h G Y B m G j 7 A W J i + d W D t A q H t P x n V s D 1 s F b J h i U G 6 v C E w X 6 q x T 9 6 A u l c N a e 0 x M R N z W 8 p T G q i y d a 0 / S m b Y U H W 5 m V S 6 n y A S H m e f Y X R Z h G E d 6 G 9 K U x L I N T S a k O w W O N E p g I m b S V U s d + 2 p l x a 7 9 E D A g F u j T o T 1 s F S a j H k u l W 1 j h C N L + p r R I i s M t x a Z v g 7 X q O R Y y G q h V w n m a i 7 n o z q i P E i k 1 f u V 3 w + o I F V Q R 6 t 6 I l 8 I x J d H O M g E x 0 x x h e 1 3 a z j 9 H S i j s v 9 d c r e a U 4 W g V G C v M B N l H k 1 7 y V 6 5 8 M M A e N g 8 g h C F V u S U x 6 F N d 7 E r R y 1 k f 1 V U o C 4 V 9 T / Z E Z v X q V W H d m 6 e u B q X W 9 T U U 1 s M N z b t F E u E M 4 L w h j i t H f k + O K y 4 s e z l q 8 c 9 y e u E 7 t x u O 6 k O Z f t S + / Z 3 k Z Z X P n M P a 3 t 5 O j x 4 9 l v D s O o + c 3 M P m w E w z W u k U x U r M p u h L y J 4 Y K D 3 7 2 b n Y b A X S 5 r H e z c k y Q G j E 9 f 7 t I C 4 k H Y 4 9 h c Q J W o O 4 O Q p 6 c 9 T N k u p y d 5 y O t y Y p k 4 U K C P M 6 9 l D P U 6 V X m d l L 6 9 N 2 u d W b k D c I y U C N n D t g T U M y w D L 3 Z D J Z t P X W H r Y e Z s I s y I E K X w 5 Y u o 9 l I C h B c 7 / B 7 J J H l v T D N H 5 3 1 C 8 z y 1 H U 0 D S M J I K 7 M e S j j h r u G 7 H 2 m J V + k Z J K U P d e z L n o 6 g s / / T C m 3 o P 3 V v l Y o r H k S m d g o C j 0 9 7 Y b / O t L K L Z t j l + 1 h K q v q b T C B g 3 1 9 d Y J D 3 v Y H k A K l V s e s 1 i y c 9 F q A O k w f q i 2 T F N k 4 h d u K I n m u f / 0 c N I j 8 w T t Z C s 4 R b R 0 N s e k 8 g j h A J / s 5 G T q 0 f Y 6 s U o 7 w a U w t w R h J l K o q l g 6 G f Q e O M L X d W Q P 2 w K c u l E 6 o D 6 / g t F i f W C i 8 F 9 3 f U q W + 8 8 u u a g u a D Y 7 Z a I I i Q y Z 2 N d 9 q W g c p n v u T / l 9 r H Y q d d M J z j E q X z Q W t 6 R S q A L 7 S E i w C N n 8 + s Y 2 9 r C 1 Q B n 8 2 X Z 6 / u u s j 5 L 3 4 o U d C I I B 5 F R G S a D R M N Z f K Q I p K 5 5 K F + M E + 0 F P h v t P O V H 5 A v 4 A e d k 5 B Y 4 x S j y f j o g 1 D 3 C z 3 B y Z C E v Y j u 3 e 8 3 s P B X B d l m N 5 s H 8 f V D V A v a 4 f i k + Q O j n K w J r H B I K L p Z C G s C G S i c P P U Q X 3 n + C D U C B W i L s D p f V p u 5 x j J J T H 4 6 a Y l l J w 4 W h M X y l G 6 f E 0 e 9 g + Y L Y E 1 3 M 5 2 w k D v Z i / 9 0 l / U t R y n C G F s s I J K N Z s F 0 0 Y O I t O t j R F o P J h d S K L S p u O a g n G h F p K 5 q m m d v V T 6 9 8 k + C d r a m 2 z i 6 d Y l A c L o h t 7 G 9 y y L c s w 6 i C O q d m D s 4 B 5 e z g + F P B 6 8 v Q Z T j 9 h h 6 O E M M E W p 6 G c a k t T X U W h 7 D C Q C 0 K I M 4 Q R S a T i k s b h m g D 6 U + o + v 0 d Z 9 h B n K t P z O T c 9 n 3 F T b R 0 O N l h e p 7 b D O c Y o A W f f 8 a i 6 M k D B h b s 6 V s C e h H I m 7 o 3 6 a S z i o b k Y Z q J 7 Z H U v C x M L 2 N L 5 W G u K W m V r 5 z x h o 6 K C B F I O J I H v c + W o v z E t Y Z k V o d W 9 O F R B T a 4 s i 8 d w B O N S O E v K O U Y J 1 7 c P B x 3 T 5 J / r a t Q Z S 6 z y x a n C 7 6 a R k R H q 7 u 6 W N F z D Z V i Z 9 u B 8 o I J B o 8 C S D 6 i G n X V p m d K E x Y f J F F F j Z Z p G u a s 8 v o C T / F N U H 0 z T T x M u i U f D M 3 S 2 N 0 g / j r u 5 f 5 W m X D Y j y z i w V A P x T J r J l E o y u V L 0 m 7 9 6 V 3 2 h A + C o 9 j 7 D G Z 9 I q q X V i a W I r O r E h i 1 D s 8 q k D m j N b w 8 7 A G g a M W U J Z A K w G B Q D t 3 d H f a w m 4 u Q R H z 2 Z x p z B L D 0 c 9 9 A 3 z 3 w 0 E X G R l x J 0 q C F C D y c 8 r O L Z D B A c V n H t s 7 T y + 5 0 1 c 8 Y x f S i 4 8 f A S T Y x P y L w 9 t E I A J s c + e 6 U O T z b 9 q I Z A e Y P F H h w M 0 T w K 6 p 0 4 U e V y s v 3 b e z 1 x C S O 9 q 4 H J l 2 g X E p l 7 M G 9 P X V f k A s n q K 9 J 0 4 E A H f + 7 y u r R d z l E S a j q a o M 7 O D g q H w 7 I q F w C J T v Q 3 y C p N Z C R O I Y 8 N X + M r u t n b g 8 O h i Y R X J o c y P m h i S D j P Z Z u j b w f 9 E n e z t H o y B c m k B n W R h n A 2 k 6 W A N k o Y S R V e y l N 3 j 9 o x 2 C l w l F E C D g N 5 6 H B i c 5 Y n T 9 R a q G x 8 j m 7 f u k N f f P E n G h 0 d p U u X L u i 7 9 7 A j w G x S U k k R S b l C 3 C w e B L l w P I 1 F O P j a e d y Y J J t k C V B Q A T F T w l E G C X a O G d g 1 D p k b C o V k H 7 7 6 + j p O J J q d m a G 2 v u N y Q P L B g w d Z b / Z T T X B P Q u 0 U Q D 5 Z J B I V T p M G E g t + E a l U X E h j f H a n W h P k d 2 f p W A v 2 H c l S y A c r I E u x M n V o O 5 2 j + l B w j 6 b Q f 1 J z u b z 6 X F 2 v x 0 P P h 6 c k b P p R J / Y r l X A l 7 I 1 X O Q M W a T Q x h D w I g y z G y X W t z p n r S G N N B e T p q k v J T l i 4 5 9 G 4 W 9 L 2 V 6 f o F 5 9 d 4 m 9 Y X o e 2 0 z l y V C c Q V O t i M M M c C F V X U 1 / X f j n A 2 m C t n U u z O e 7 o 9 q 5 O u j 1 s L Z R a Z 3 e a P B a J 4 F Q 6 v 9 j S 2 I F Y 2 s G 8 D o J B x Y s l F c m I X a i 6 s D + j U + B I Q v m 8 P s k 0 Z C K W v 0 M F n B l + R E M j 6 9 9 L A n s U V P o w o r 6 H 7 Y B F I D h N E I t Y W u 2 z p B T H Q R Z z L y T S h Y 6 4 h C s w E Z a l E 6 5 H E 0 p y u f M Z M a 8 7 E e j T y d i O k 9 x I N C W m c 2 T e y P A I Z T z V d O b s W a q v D U m a U f v a a s o T B l d P 7 F d j V + 1 1 h T G s P b w p a D J x W a G 8 E B b f x L m x F J L p O B p P S + V j 1 x J C / y h L 1 f 6 0 p e 7 B y u d 3 g V w Z a q 5 M U d + x Y 8 v q j R O c I y V U H D v a M J C R O f K S K x W W Q p m f n y 8 6 5 b 2 w J 0 E x s N U V l l Q D 3 f X O W c 3 5 d g B 9 p o I U K i e R Y I A w 6 h x 3 l F R Y E y z E J I I 0 y n H / q a 8 h o Z Z q c D y r S Q j y h f w Z 6 u 5 t 1 9 / n L D j O K G F c N L p I 9 + / / Q C 6 v X 8 6 A g u q H s 1 6 R u Q b h M v t L o J W 4 3 F 3 Y y B 5 9 L W u 2 8 x 6 2 F E I a L h + p + B Z J Q B g l g Y x E s k s o U f V 0 O s j S 1 5 j S K l 6 W Y k t R a V Q z i L N L Z 9 K y o 2 x c u s b F 9 c U p z p E S C g j W N s r 5 Q V U B F 2 d m j h o a G k T s J x K G L C 7 Z c s q O Y y 0 p m e m 8 N 4 F 2 G y D S i M l h f B A F p E K c J Z T y C 2 m K Q A U y B b 0 Z O t 2 W Z H 1 E q 3 5 c 5 o F A h R D O q H z Y H 7 3 G n 6 L D 5 y / r L 3 U e H D c O Z d x E L C P T j w I B v 7 R c K K i J y U k m W Q v f o J d h S 6 i A S L L 8 v C 4 u z z 1 s G T h z Q R A Q x k Y a O 6 l M W F Q + 9 t 2 Q W C a N H b / Q q d Y k + d B H 4 r A Q y P g 2 h 4 o B v 4 Y 1 l t L 6 4 h T n u J k S d t f Q 0 E i 1 t b U U j 8 d V R t Z U c 6 r a g Q c w x g k D k 2 7 H H p e 2 E i A R G i x F D k M Q O E M g e x w O g 7 P Y Z A V q n b H k u p h I U P H E a f I k E w k V z m C W O d Q + N L A Z 8 v j 8 Z e u K U 5 x j + 1 B w w 3 G 3 b B N l W i u Q C 2 N R r + b K H 2 E z v V i m T 6 X 9 P W w m t D Q S 4 Q S i I K y J Y y S P j W Q m j u 2 + Z E 2 T u U / f c 6 4 t I S o e n J Q 1 O 5 f b L W V u + k 8 g U 5 Z J d e L D X / H 3 L 6 8 r T n G O 7 2 0 s h C P k 4 c x d W F i Q j M V W Y m k c + q p h l 1 J Q 7 a I l + 8 L t Y X O g C F Q g k k r T h G F f C G T F D W m U j 2 u Y g 5 d I F 6 x 7 R n K d b o t b Y R B J D B J C n o K 0 g n S C l M J + 5 6 u d 5 O E E O L 7 2 p U L N 3 D p l K R A M S q c U G X q w C Q v L Y O 0 r E M s A B y / v Y a u h C a O J A G e F h S z a s K B 9 W P X S G R N n x y T B O N O l z j j 3 m w x p F J H g Q w u R M F Q 9 9 r H B K T S V 4 + 9 + q r / f u X C s U c I 4 d I v i C d W K P X j w o 2 Q w w v t k 8 I 8 v 4 j a b l F p O s T 3 8 f N h y V a R O Q d L Y V b c i n 5 2 Q C e N M 7 B v n 5 v R z 7 Q m 6 1 I E y h d R R z s y G A L n w b U Y y g V S Q d I h X 1 N Q u q x 9 O c 2 5 M f n f 6 X 8 R X L y I / E A j I e i m Q 6 m g L N p V H g R V T C M d H l m K 9 4 1 B V / j 0 6 L g M I J N k C 3 0 Y k k A V 9 J 5 A L Z N F p d v K Y O H w P N 4 0 g 0 k W W S l 6 W S n K P 7 j e p v p O S V K N z k F R G Y k F a Y c l 7 l s 5 / 9 t e 2 G u H c v x 3 T 4 Z i c n B S j B D L 3 5 c t X o h K 0 V K W 4 Y F T h G C l V 7 p Q I 9 K 3 W g 6 X U O p m 3 m y E E s j l N J H G c 1 4 p I i i h G h b O n F f u q b J o q 0 3 R B i K T 7 R p w u P j s Q x 5 A H Z d p Q Y f a M y M h A r r n P G 9 g Z + 4 j s G E L 5 W n p p e m Z G M r e t b b + s 6 D 3 U l C g q T J C K y 5 0 L T L 9 J o 2 K N m e l 7 K E A J I x u J x O k 8 5 r A i E s d F O 1 D O S p N 7 t K + J d r I 1 Q f 2 N y S J J J L 4 m i q h 6 2 o F Y + D 5 F M m U m h z v 1 4 S / l 2 X Y C H N + H M i 7 H Z K k K V U u H F U e G j o 6 O S W b D l G o K D 4 U K f F W y o f 0 e o V 4 H n G c g E + e p y V u R U E I Y J Z m E J D p d S S N F E B X O s X o X k + N m D G H s x D G + k k 6 K O K l U U k k m X c Y Y f 0 Q V r a y t K 1 s n n O g c P b B b 6 n w t P V p d y F B F R Y A G X r i 5 A B W h j F M t K l H M d u x N V / 3 e j P N 1 A R m n l D y d j 0 w Y 7 d s l k d W H M m k 6 L u T S a S 7 u M 2 F j F Y Q x d U x 8 3 C O S S h H K + I Z Y / F Y h V m w p x j 6 2 D s v R 5 d / 8 T V E d c L p j l a 9 c s n P d f C 7 A m Z 2 l q q o q a s g + l U K x n E W q H H 1 v O y C s d m + 5 f F l Y 6 p x 2 a r 5 d w Q l B Q A L t j L Q q l 2 a / F z 7 6 T U a 1 Q 5 p l y b M 5 I 5 3 Q f 4 o t L X K c J R U 7 t 8 c t E q q p o 5 v V e P R K y t c F J z r X 9 a f D O 6 6 2 V S x N k c f j k f 3 Q c T r e Q r q K 3 G 6 P j F G 5 O d 2 l w y g M H H K M E 8 k 5 o t + 9 B w H I I x 6 L B V 0 D h G D 4 A y m E b H C 2 s K T r O I d L J Z W k 6 f h l V v e E S C A N 0 g 2 B t D P 9 I x B K V D z 2 M c 6 I M C x 9 1 d 4 Y f f K 3 / 6 A e b A d h x x g l 7 I h X 7 Z P C e T Y 4 S E d a W O U T t U + r f p x u l 1 h j C 2 6 p J H s o Q A i h A k I m x I Q c N o J Y D n F x p v + k S C O a g B U 2 6 S r P l V N S q Z x k E g c y s Y 9 y x K k r h m C Q T L X + B H 3 w n / 5 O n n W n Y c c Y J U p d O u + m + r p 6 m Z p U V F B S m I V + l a o I X G V Q e d 5 y F P J B + Z Y D I Z g s h h y G I E I S p F v X O E + F V I o w J n 9 N X p v 3 Y U U t y k L 1 l 4 y U s p U R y G N 8 d t A e h F D a I B G q q S O v 3 7 e s z H e C c w 0 8 G 9 m x N c 0 T H q G 5 u X m a y n V S L O M T t c / j 8 c r E S q h + i M O U r n x u O z C M L a o f H L + + J W q g k M i Q B y J J J a q 4 d o i D L I V 0 k E z 3 o 0 w c f S t J V w R T 1 5 W k k j Q Q i P 3 L n W p 1 g J A I 4 0 t C J p w B p S 1 + 7 E P F Q x w b l + K R U k y k S C w t S z g + / p v f q m f c g d i R K p 9 B t q 6 D p V Q d H d s X 5 8 J U q p + Y 0 b n Q l C t I K n F I 4 8 K X S i A V A 5 X L u N 2 C w m + y E 6 P I S R 4 o E h i n J I 9 K t z u 5 D h 9 x 2 z Q i d a 8 i k 6 S B T D q P L U l k p J P d g U j s G 4 m E R g 0 D u O P h H H n y K f r o v / 4 P + R U 7 F T u a U E C u t l U K C U R S Z G I f K p 8 u Q M s 3 p B I y m c q F i g G f q 5 9 O 2 w 1 Q v 0 c F r N 9 Z x h l y W A S x 0 p F P O k 3 S C / F i d c / c W + z s B E q l s 7 Q Y z 6 s y s p O J H Y i E P h N c l S d J h 8 5 c 3 P F a g 2 t g c O e q f A Y T E 1 E a G l 1 S 1 j 1 W + a D u K d W P 4 6 z q i e V P V D 4 O i / U P q p / N t 6 m C q j y d X a g r E x 9 M w r 9 u H H S Y I x I 3 T u J y D w h U S A d B c E 0 R q 5 B m 3 Q c C I Y w 0 H S 4 Q T R k h Q L j z H Q l F I K T B B 4 l s R I I b n s 3 R V I Q J m E 1 R c 0 W c m u p D d O n X / 0 X / j p 0 L J t Q o 5 / D O x 8 D N Y a 4 i m l A 2 Y i k S o T 8 F A q m w E G k Z s T S p J I 5 P 5 L h 4 T i I X K n m x X w R w R V 5 w H S E T h q f D + L M R R t K M A z E k X P C X H x q t + 1 W Q R g g z U d R 9 7 D h 8 b F + C A l 6 W T k I k 7 j e J 5 q D i 6 D f F k h l 6 O O b i e I p d m u r 9 c a q r z N P H O 9 B E X g 6 u G 7 u E U M D V g V f 8 i 5 R k s i S U N k 4 I o Y R c i l h K M s F f T i p F L E U k o Z W k S Z R R T D C J F V 6 2 D K j I O q C J g n / l S 7 K E U f m R A B 9 R E 9 b p 2 l d O k a N c m i K P 8 p V E 0 m E h F O K F M E h k p B b C Z 9 v V U h t L M r G v p F O W 7 o 2 Q q H e 5 L C a / Y s 1 T i v b X Z O i v / / t v J Y 9 3 A 3 Y V o d A i X r s x p I k E S a U s f p b l D w T C N Y t M 8 E E W O 6 F U W H g k L 3 i 1 x / W X C S R F p x V d 2 F y g k o M w E h a K 6 D T E 9 T U h g r r B E M R c k 3 R J A w l s 1 y x X S D e E M X G L R O w k r K + h r 6 S I h X 6 T u o b w W a z A 1 Q Q q E C p D d 4 f V S Y S Q S l k m V D a d 4 v e n 6 R / / + e / I 6 9 s 9 i 0 J 3 F a E A k A q S y s V k s q S T R S g t q T S h i q S V I R T S Q A 4 T Z y d R k 4 Y v Q R o 8 F Z P r B R R F 1 o k y R a C T u F r r g A 7 Z f L m q I l L J z b V C 2 J a u n T 2 s X I E 8 V l h I Y 4 i j w y y l 1 P 5 6 O i w q n 5 J K h l g 9 d U m q C T B Z O J 5 M Z W g s T D S / m K V Y i u 8 F s U T N g + R i M j H J / o n J 5 N E H Q u w W u G 4 8 3 1 2 E A t L p L F 0 b e M m / z k g q + O h P K U K p f p S N U O I b A t n D T A 7 j g z 7 i s a 9 J o 9 I l Y K M R h w q R t S G 5 r 4 q g q C C 4 M o u H V H 2 P S i r 4 6 h 8 v e N X p O i y + d n K X L S 5 p 4 i v S K K e I A l + R y K S p s J F O l n p X J K G y d L A p R U E P p E + W c O D k V A S r b J k 8 I p G U 9 d W o e d g t 9 u / / 5 9 8 4 c r P / n w s m 1 B h y f N d h d H S O B p / P E D O p Q C p D L B A N J N J O V E A h F k h T h l B C E p 2 G D 0 c 6 U l U E L 0 V h f Z O J r Q q V + a j g E h B w V d Z x f d W E 5 R 8 v 8 q r 9 k n T c r K 9 b Y Y n D t w / c a q c J o x z C I I k J 4 z q I A + k E I o E 8 u M Y + x p 3 E R x p W 5 K q + U j q N 9 4 N I x h g B Q o F I S I O a l 6 F z F 0 7 T x X f O 4 B f s O r h u 7 l J C A e g A f 3 t 1 U E s m k I r J s 4 L 6 Z 3 w 5 E Q / s W I F Y E g Y k r n z l 6 X R N I y u 6 H q D e m 4 A G K r M F V O w S H / e q W + A r J z H 4 i O N O n W 5 3 c n 8 R i e B M H K T R 5 N F h Y 8 2 z p J J c 4 7 Q M r u c o I 4 R T x J J p X y K N 0 H c y J 7 c r C S V k 4 v d e v H S W z l 8 8 K c + 6 G 7 G r C Q W A V N 9 8 9 1 S R x h B L p B T I Z V Q / q I M g C w i F + 5 g N d k I Z I u k 4 o H z E J a b / 1 T X l q b B O W R G F z A c B d J D B V V j H J c S e u q g 8 V H 4 T h 6 / j 7 C R m w t q Z 6 8 q B E D q d X T n 1 z o Q V k Z Q E Q p q l 9 o l D u i K S 5 Y M 4 2 s + w V F L 9 J v j Y j D x P / / C / / h t V h S o 5 v H v h u v l i d x M K w K H I X 1 9 5 x L 8 W J F L q n y K X T f U T Y i m / W P X D k j F F J P k D g + Q f L / I q v v K U L z d o z 6 Q o 2 G O F b J e Q F V U B 1 H c r E R V b B a z 0 g s 8 B c x 2 + d u a a d b 3 I G e L Y w p o 0 C B s C G f I U w i C P J p S d S J p c k E a I F / p O U P X S 3 E g R / e 9 / / j v y B 3 b / F m 9 M q H E p i 7 c B X 3 x x j / L S f y o l V D l i g T z K 5 x c d R l D N 1 r L S N W u M r 1 / k X h N e H 1 D x 5 V / D x H U K K n 2 J r z z 4 I I Z y u M i U U J c l D W H 7 9 d I 0 k K V Y z b N I x A 5 E K U g l X N e k 0 k R S B o c C o Z S E S l s q n 8 / r o X / 6 l 9 9 y n m 4 k L 3 Y u 3 i p C A V 9 8 c Y c r D 8 g D E u n + F M z r I A z C I J s m k i K Y I R N X C A k r B 7 K o N A k V f A D 3 q B B D X V s T U g q q K F S w T L j I Z y f / e N H k M G k 6 L l e F G P q 6 c U I Y E 9 f k E W M D f C a L 3 R f j g 4 4 L m U C Y g m 8 I p W a W g 0 T K A A E / G A z S P / 7 f v 5 d n f l v g u v W W E Q q 4 f v 0 x z Y d j T B g Q i s l k 6 0 v Z J V U p o S w y C W G K w 4 o 0 S F O + v N r C 6 w N X a u V p o J I r X / 2 r C y A C L q h L 8 H V c 3 c w + E 0 C S 8 I K w u q a c P a 6 I Y s J K A k F a K a m k S G T S N Z k k b p N M U O 8 k X D B A 8 M 3 U 3 r 6 f / v P f / l q e 5 + 0 B 0 f 8 H t J 9 i G L E g 9 9 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 G u i d = " d 2 5 9 b a e 7 - 5 2 6 7 - 4 1 5 f - 8 9 c c - 0 2 0 4 b 5 e 1 5 f 6 3 "   R e v = " 1 "   R e v G u i d = " 9 1 8 6 d c 0 f - a 8 3 f - 4 0 b 4 - 9 c e 0 - a 3 a 2 2 e b 3 b 3 6 9 " 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C l i e n t W i n d o w X M L " > < C u s t o m C o n t e n t > < ! [ C D A T A [ 1 0 0 0   S a l e s   R e c o r d s   o f   p r o j e c t _ e 0 f b f 2 c f - 2 1 1 d - 4 3 3 9 - 9 c 9 b - 1 3 2 4 3 3 7 8 4 4 4 b ] ] > < / C u s t o m C o n t e n t > < / G e m i n i > 
</file>

<file path=customXml/item20.xml>��< ? x m l   v e r s i o n = " 1 . 0 "   e n c o d i n g = " u t f - 1 6 " ? > < D a t a M a s h u p   s q m i d = " 0 8 d 9 0 3 4 2 - e b 3 3 - 4 a b e - 8 5 7 2 - 9 c e 4 f 5 6 e d f 9 3 "   x m l n s = " h t t p : / / s c h e m a s . m i c r o s o f t . c o m / D a t a M a s h u p " > A A A A A P M F A A B Q S w M E F A A C A A g A x U u f U z j O j K u o A A A A + A A A A B I A H A B D b 2 5 m a W c v U G F j a 2 F n Z S 5 4 b W w g o h g A K K A U A A A A A A A A A A A A A A A A A A A A A A A A A A A A h Y 9 N C s I w G E S v U r J v / t S i 5 W u 6 c C V Y E Q R x W 2 J s g 2 0 q T W p 6 N x c e y S t Y 0 K o 7 l z O 8 g T e P 2 x 3 S v q 6 C q 2 q t b k y C G K Y o U E Y 2 R 2 2 K B H X u F M 5 R K m C b y 3 N e q G C A j Y 1 7 q x N U O n e J C f H e Y z / B T V s Q T i k j h 2 y 9 k 6 W q 8 1 A b 6 3 I j F f q s j v 9 X S M D + J S M 4 j h i e s Q X H 0 4 g B G W v I t P k i f D D G F M h P C c u u c l 2 r h D L h a g N k j E D e L 8 Q T U E s D B B Q A A g A I A M V L n 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S 5 9 T 8 R m Z s u k C A A D p C g A A E w A c A E Z v c m 1 1 b G F z L 1 N l Y 3 R p b 2 4 x L m 0 g o h g A K K A U A A A A A A A A A A A A A A A A A A A A A A A A A A A A 3 V b J b t s w E L 0 b 8 D 8 Q y k U G V C E O u q A N f A i k F H W L L L W d Q x E X B S P R M Q u K N E j K i R H o 3 z s U H W u N l E t 7 q C + m + D j z Z n k c S Z F I U 8 H R 3 P 6 P T 4 e D 4 U C t s S Q x O n L G x 8 f H a I 4 Z U W h G I i F j h c Q K b a T 4 D c c d N E G M 6 O E A w W 8 u U h k R 2 A n U 1 g 9 F l C a E a / c z Z c Q P B N f w o F w n + L S 8 U U S q p V r T L e Z q n a I Y 3 0 n M l q F 4 4 E z g W C 0 7 K f 1 I b Z 2 R d x s S R h O q i Z w 4 n u O h Q L A 0 4 W r y w U P n P B I x 5 f e T 8 c m 7 E w 9 9 T 4 U m c 7 1 j Z F I s / U v B y c + R Z y M / c q 6 l S A C L 0 R e C Y w j P J L b A d 3 B w j + z 3 X Z u k h 2 7 3 + 2 e M z S P M s F Q T L d O y y 2 C N + T 1 4 X O w 2 p H C 3 k J D 0 S s j E B m x A 5 b b w e 0 9 P z o z c Q z 8 g O Q 2 n k C a P O v P Q k x O I l G u 5 a + x P N U k s W x 2 x t T Q B c c K a 6 J p u U I h 1 0 + 5 K Q i z o W l I h q W 4 S W n g a A j D l + v 1 b 3 5 B n 2 W g 4 o L y 1 C l V l i d x c F h 2 G b i Y K a R H j 3 d 8 R V h d j j 6 4 + / k e 6 s n 0 r d z y G d U d L u 9 V 1 w 6 l W 0 C Q W N 6 0 M Z g Q U H c x 4 m t w R W Y C B U L o F W w i N G V z / L e F p m 6 3 F O 4 0 h 9 x W t w 6 9 W 5 w W R B s E 8 B s G s K I c 1 V A w j 9 2 T U L k 7 b h 0 u i o N x f B e V u 3 + z 0 S u X O v J 7 7 U D 3 c c 9 b Q f 6 M 8 9 q d w 4 W U h n f P H D e Q D m f R d P Z u L P Z 6 v r a o O K u 3 h R z W N V S V S F U V F B Y 2 2 V / t c b W z 2 r 3 i K A o b p h t E I m w t l K 1 I U 6 w D t S / X a a g N b N Y f i C b 0 B l s 3 O 6 e A f d w X Q j L a f z B + X 6 G a E 4 + R g X R p e F t h v t z G N a 4 P m O Z V n y l 8 / C J b 1 D h Y h H I 4 l M N / X T p a V N a w l j g x T 7 u K l A W i i q o d / C M m y e z m p b 9 a 1 F 1 g L 2 U U e S B d b L b C C z O a w Z 8 v 9 v E Q 3 I 4 n Y m k H z X M 5 S y U O q N O W R d p t R N R 2 0 N M w A 5 d I 0 m L z q l 0 B p 3 B T + 5 0 I a 2 p l 4 K P k 2 m 2 6 T 2 x S g c h 9 z h / 6 Z i g g 3 r 9 H u x M e t m Z f 5 a 6 + e 6 m B v c 3 j 6 B 1 B L A Q I t A B Q A A g A I A M V L n 1 M 4 z o y r q A A A A P g A A A A S A A A A A A A A A A A A A A A A A A A A A A B D b 2 5 m a W c v U G F j a 2 F n Z S 5 4 b W x Q S w E C L Q A U A A I A C A D F S 5 9 T D 8 r p q 6 Q A A A D p A A A A E w A A A A A A A A A A A A A A A A D 0 A A A A W 0 N v b n R l b n R f V H l w Z X N d L n h t b F B L A Q I t A B Q A A g A I A M V L n 1 P x G Z m y 6 Q I A A O k K A A A T A A A A A A A A A A A A A A A A A O U B A A B G b 3 J t d W x h c y 9 T Z W N 0 a W 9 u M S 5 t U E s F B g A A A A A D A A M A w g A A A B s 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w z A A A A A A A A 6 j 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E w M D A l M j B T Y W x l c y U y M F J l Y 2 9 y Z H M l M j B v Z i U y M H B y b 2 p l 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T G F z d F V w Z G F 0 Z W Q i I F Z h b H V l P S J k M j A y M S 0 x M i 0 z M F Q x N z o x O D o z N S 4 x O T c 0 O T k 5 W i I g L z 4 8 R W 5 0 c n k g V H l w Z T 0 i R m l s b E N v b H V t b l R 5 c G V z I i B W Y W x 1 Z T 0 i c 0 J n W U d C Z 1 l H Q X c 9 P S I g L z 4 8 R W 5 0 c n k g V H l w Z T 0 i T m F 2 a W d h d G l v b l N 0 Z X B O Y W 1 l I i B W Y W x 1 Z T 0 i c 0 5 h d m l n Y X R p b 2 4 i I C 8 + P E V u d H J 5 I F R 5 c G U 9 I k Z p b G x D b 2 x 1 b W 5 O Y W 1 l c y I g V m F s d W U 9 I n N b J n F 1 b 3 Q 7 U m V n a W 9 u J n F 1 b 3 Q 7 L C Z x d W 9 0 O 0 N v d W 5 0 c n k m c X V v d D s s J n F 1 b 3 Q 7 S X R l b S B U e X B l J n F 1 b 3 Q 7 L C Z x d W 9 0 O 1 N h b G V z I E N o Y W 5 u Z W w m c X V v d D s s J n F 1 b 3 Q 7 U 2 h p c C B E Y X R l J n F 1 b 3 Q 7 L C Z x d W 9 0 O 0 9 y Z G V y I F B y a W 9 y a X R 5 J n F 1 b 3 Q 7 L C Z x d W 9 0 O 0 9 y Z G V y I E l E J n F 1 b 3 Q 7 X S I g L z 4 8 R W 5 0 c n k g V H l w Z T 0 i R m l s b F N 0 Y X R 1 c y I g V m F s d W U 9 I n N D b 2 1 w b G V 0 Z S I g L z 4 8 R W 5 0 c n k g V H l w Z T 0 i U X V l c n l J R C I g V m F s d W U 9 I n M 0 Z m R m N T U x Y S 0 4 Z D g 4 L T Q 2 O T Q t O W M x N S 0 4 M W J m N T l i M j k 5 Y j Q i I C 8 + P E V u d H J 5 I F R 5 c G U 9 I l J l b G F 0 a W 9 u c 2 h p c E l u Z m 9 D b 2 5 0 Y W l u Z X I i I F Z h b H V l P S J z e y Z x d W 9 0 O 2 N v b H V t b k N v d W 5 0 J n F 1 b 3 Q 7 O j c s J n F 1 b 3 Q 7 a 2 V 5 Q 2 9 s d W 1 u T m F t Z X M m c X V v d D s 6 W 1 0 s J n F 1 b 3 Q 7 c X V l c n l S Z W x h d G l v b n N o a X B z J n F 1 b 3 Q 7 O l t d L C Z x d W 9 0 O 2 N v b H V t b k l k Z W 5 0 a X R p Z X M m c X V v d D s 6 W y Z x d W 9 0 O 1 N l Y 3 R p b 2 4 x L z E w M D A g U 2 F s Z X M g U m V j b 3 J k c y B v Z i B w c m 9 q Z W N 0 L 0 N o Y W 5 n Z W Q g V H l w Z S 5 7 U m V n a W 9 u L D B 9 J n F 1 b 3 Q 7 L C Z x d W 9 0 O 1 N l Y 3 R p b 2 4 x L z E w M D A g U 2 F s Z X M g U m V j b 3 J k c y B v Z i B w c m 9 q Z W N 0 L 0 N o Y W 5 n Z W Q g V H l w Z S 5 7 Q 2 9 1 b n R y e S w x f S Z x d W 9 0 O y w m c X V v d D t T Z W N 0 a W 9 u M S 8 x M D A w I F N h b G V z I F J l Y 2 9 y Z H M g b 2 Y g c H J v a m V j d C 9 D a G F u Z 2 V k I F R 5 c G U u e 0 l 0 Z W 0 g V H l w Z S w y f S Z x d W 9 0 O y w m c X V v d D t T Z W N 0 a W 9 u M S 8 x M D A w I F N h b G V z I F J l Y 2 9 y Z H M g b 2 Y g c H J v a m V j d C 9 D a G F u Z 2 V k I F R 5 c G U u e 1 N h b G V z I E N o Y W 5 u Z W w s M 3 0 m c X V v d D s s J n F 1 b 3 Q 7 U 2 V j d G l v b j E v M T A w M C B T Y W x l c y B S Z W N v c m R z I G 9 m I H B y b 2 p l Y 3 Q v Q 2 h h b m d l Z C B U e X B l L n t T a G l w I E R h d G U s N H 0 m c X V v d D s s J n F 1 b 3 Q 7 U 2 V j d G l v b j E v M T A w M C B T Y W x l c y B S Z W N v c m R z I G 9 m I H B y b 2 p l Y 3 Q v Q 2 h h b m d l Z C B U e X B l L n t P c m R l c i B Q c m l v c m l 0 e S w 1 f S Z x d W 9 0 O y w m c X V v d D t T Z W N 0 a W 9 u M S 8 x M D A w I F N h b G V z I F J l Y 2 9 y Z H M g b 2 Y g c H J v a m V j d C 9 D a G F u Z 2 V k I F R 5 c G U u e 0 9 y Z G V y I E l E L D Z 9 J n F 1 b 3 Q 7 X S w m c X V v d D t D b 2 x 1 b W 5 D b 3 V u d C Z x d W 9 0 O z o 3 L C Z x d W 9 0 O 0 t l e U N v b H V t b k 5 h b W V z J n F 1 b 3 Q 7 O l t d L C Z x d W 9 0 O 0 N v b H V t b k l k Z W 5 0 a X R p Z X M m c X V v d D s 6 W y Z x d W 9 0 O 1 N l Y 3 R p b 2 4 x L z E w M D A g U 2 F s Z X M g U m V j b 3 J k c y B v Z i B w c m 9 q Z W N 0 L 0 N o Y W 5 n Z W Q g V H l w Z S 5 7 U m V n a W 9 u L D B 9 J n F 1 b 3 Q 7 L C Z x d W 9 0 O 1 N l Y 3 R p b 2 4 x L z E w M D A g U 2 F s Z X M g U m V j b 3 J k c y B v Z i B w c m 9 q Z W N 0 L 0 N o Y W 5 n Z W Q g V H l w Z S 5 7 Q 2 9 1 b n R y e S w x f S Z x d W 9 0 O y w m c X V v d D t T Z W N 0 a W 9 u M S 8 x M D A w I F N h b G V z I F J l Y 2 9 y Z H M g b 2 Y g c H J v a m V j d C 9 D a G F u Z 2 V k I F R 5 c G U u e 0 l 0 Z W 0 g V H l w Z S w y f S Z x d W 9 0 O y w m c X V v d D t T Z W N 0 a W 9 u M S 8 x M D A w I F N h b G V z I F J l Y 2 9 y Z H M g b 2 Y g c H J v a m V j d C 9 D a G F u Z 2 V k I F R 5 c G U u e 1 N h b G V z I E N o Y W 5 u Z W w s M 3 0 m c X V v d D s s J n F 1 b 3 Q 7 U 2 V j d G l v b j E v M T A w M C B T Y W x l c y B S Z W N v c m R z I G 9 m I H B y b 2 p l Y 3 Q v Q 2 h h b m d l Z C B U e X B l L n t T a G l w I E R h d G U s N H 0 m c X V v d D s s J n F 1 b 3 Q 7 U 2 V j d G l v b j E v M T A w M C B T Y W x l c y B S Z W N v c m R z I G 9 m I H B y b 2 p l Y 3 Q v Q 2 h h b m d l Z C B U e X B l L n t P c m R l c i B Q c m l v c m l 0 e S w 1 f S Z x d W 9 0 O y w m c X V v d D t T Z W N 0 a W 9 u M S 8 x M D A w I F N h b G V z I F J l Y 2 9 y Z H M g b 2 Y g c H J v a m V j d C 9 D a G F u Z 2 V k I F R 5 c G U u e 0 9 y Z G V y I E l E L D Z 9 J n F 1 b 3 Q 7 X S w m c X V v d D t S Z W x h d G l v b n N o a X B J b m Z v J n F 1 b 3 Q 7 O l t d f S 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z E w M D A l M j B T Y W x l c y U y M F J l Y 2 9 y Z H M l M j B v Z i U y M H B y b 2 p l Y 3 Q v U 2 9 1 c m N l P C 9 J d G V t U G F 0 a D 4 8 L 0 l 0 Z W 1 M b 2 N h d G l v b j 4 8 U 3 R h Y m x l R W 5 0 c m l l c y A v P j w v S X R l b T 4 8 S X R l b T 4 8 S X R l b U x v Y 2 F 0 a W 9 u P j x J d G V t V H l w Z T 5 G b 3 J t d W x h P C 9 J d G V t V H l w Z T 4 8 S X R l b V B h d G g + U 2 V j d G l v b j E v M T A w M C U y M F N h b G V z J T I w U m V j b 3 J k c y U y M G 9 m J T I w c H J v a m V j d C 9 Q c m 9 t b 3 R l Z C U y M E h l Y W R l c n M 8 L 0 l 0 Z W 1 Q Y X R o P j w v S X R l b U x v Y 2 F 0 a W 9 u P j x T d G F i b G V F b n R y a W V z I C 8 + P C 9 J d G V t P j x J d G V t P j x J d G V t T G 9 j Y X R p b 2 4 + P E l 0 Z W 1 U e X B l P k Z v c m 1 1 b G E 8 L 0 l 0 Z W 1 U e X B l P j x J d G V t U G F 0 a D 5 T Z W N 0 a W 9 u M S 8 x M D A w J T I w U 2 F s Z X M l M j B S Z W N v c m R z J T I w b 2 Y l M j B w c m 9 q Z W N 0 L 0 N o Y W 5 n Z W Q l M j B U e X B l P C 9 J d G V t U G F 0 a D 4 8 L 0 l 0 Z W 1 M b 2 N h d G l v b j 4 8 U 3 R h Y m x l R W 5 0 c m l l c y A v P j w v S X R l b T 4 8 S X R l b T 4 8 S X R l b U x v Y 2 F 0 a W 9 u P j x J d G V t V H l w Z T 5 G b 3 J t d W x h P C 9 J d G V t V H l w Z T 4 8 S X R l b V B h d G g + U 2 V j d G l v b j E v b 3 J k Z X I l M j B y Z W N v c m R z J T I w b 2 Y l M j B p d G V t c y U y M H R v Z G F 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x h c 3 R V c G R h d G V k I i B W Y W x 1 Z T 0 i Z D I w M j E t M T I t M T Z U M T U 6 M D c 6 M z U u N T U y M z A 5 N F o i I C 8 + P E V u d H J 5 I F R 5 c G U 9 I l F 1 Z X J 5 S U Q i I F Z h b H V l P S J z N T U w Z D B k N j I t M G Y w N C 0 0 O W I x L T h j Z j k t M 2 F j Y T U w M z A 4 M T c 5 I i A v P j x F b n R y e S B U e X B l P S J G a W x s R X J y b 3 J D b 3 V u d C I g V m F s d W U 9 I m w w I i A v P j x F b n R y e S B U e X B l P S J G a W x s Q 2 9 s d W 1 u V H l w Z X M i I F Z h b H V l P S J z Q 1 F N R 0 F 3 V U Z C U V V G I i A v P j x F b n R y e S B U e X B l P S J G a W x s R X J y b 3 J D b 2 R l I i B W Y W x 1 Z T 0 i c 1 V u a 2 5 v d 2 4 i I C 8 + P E V u d H J 5 I F R 5 c G U 9 I k Z p b G x D b 3 V u d C I g V m F s d W U 9 I m w x M D A w I i A v P j x F b n R y e S B U e X B l P S J O Y X Z p Z 2 F 0 a W 9 u U 3 R l c E 5 h b W U i I F Z h b H V l P S J z T m F 2 a W d h d G l v b i I g L z 4 8 R W 5 0 c n k g V H l w Z T 0 i Q W R k Z W R U b 0 R h d G F N b 2 R l b C I g V m F s d W U 9 I m w x I i A v P j x F b n R y e S B U e X B l P S J G a W x s Q 2 9 s d W 1 u T m F t Z X M i I F Z h b H V l P S J z W y Z x d W 9 0 O 0 9 y Z G V y I E R h d G U m c X V v d D s s J n F 1 b 3 Q 7 T 3 J k Z X I g S U Q m c X V v d D s s J n F 1 b 3 Q 7 S X R l b S B U e X B l J n F 1 b 3 Q 7 L C Z x d W 9 0 O 1 V u a X R z I F N v b G Q m c X V v d D s s J n F 1 b 3 Q 7 V W 5 p d C B Q c m l j Z S Z x d W 9 0 O y w m c X V v d D t V b m l 0 I E N v c 3 Q m c X V v d D s s J n F 1 b 3 Q 7 V G 9 0 Y W w g U m V 2 Z W 5 1 Z S Z x d W 9 0 O y w m c X V v d D t U b 3 R h b C B D b 3 N 0 J n F 1 b 3 Q 7 L C Z x d W 9 0 O 1 R v d G F s I F B y b 2 Z p 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9 y Z G V y I H J l Y 2 9 y Z H M g b 2 Y g a X R l b X M g d G 9 k Y X k v Q 2 h h b m d l Z C B U e X B l L n t P c m R l c i B E Y X R l L D B 9 J n F 1 b 3 Q 7 L C Z x d W 9 0 O 1 N l Y 3 R p b 2 4 x L 2 9 y Z G V y I H J l Y 2 9 y Z H M g b 2 Y g a X R l b X M g d G 9 k Y X k v Q 2 h h b m d l Z C B U e X B l L n t P c m R l c i B J R C w x f S Z x d W 9 0 O y w m c X V v d D t T Z W N 0 a W 9 u M S 9 v c m R l c i B y Z W N v c m R z I G 9 m I G l 0 Z W 1 z I H R v Z G F 5 L 0 N o Y W 5 n Z W Q g V H l w Z S 5 7 S X R l b S B U e X B l L D J 9 J n F 1 b 3 Q 7 L C Z x d W 9 0 O 1 N l Y 3 R p b 2 4 x L 2 9 y Z G V y I H J l Y 2 9 y Z H M g b 2 Y g a X R l b X M g d G 9 k Y X k v Q 2 h h b m d l Z C B U e X B l L n t V b m l 0 c y B T b 2 x k L D N 9 J n F 1 b 3 Q 7 L C Z x d W 9 0 O 1 N l Y 3 R p b 2 4 x L 2 9 y Z G V y I H J l Y 2 9 y Z H M g b 2 Y g a X R l b X M g d G 9 k Y X k v Q 2 h h b m d l Z C B U e X B l L n t V b m l 0 I F B y a W N l L D R 9 J n F 1 b 3 Q 7 L C Z x d W 9 0 O 1 N l Y 3 R p b 2 4 x L 2 9 y Z G V y I H J l Y 2 9 y Z H M g b 2 Y g a X R l b X M g d G 9 k Y X k v Q 2 h h b m d l Z C B U e X B l L n t V b m l 0 I E N v c 3 Q s N X 0 m c X V v d D s s J n F 1 b 3 Q 7 U 2 V j d G l v b j E v b 3 J k Z X I g c m V j b 3 J k c y B v Z i B p d G V t c y B 0 b 2 R h e S 9 D a G F u Z 2 V k I F R 5 c G U u e 1 R v d G F s I F J l d m V u d W U s N n 0 m c X V v d D s s J n F 1 b 3 Q 7 U 2 V j d G l v b j E v b 3 J k Z X I g c m V j b 3 J k c y B v Z i B p d G V t c y B 0 b 2 R h e S 9 D a G F u Z 2 V k I F R 5 c G U u e 1 R v d G F s I E N v c 3 Q s N 3 0 m c X V v d D s s J n F 1 b 3 Q 7 U 2 V j d G l v b j E v b 3 J k Z X I g c m V j b 3 J k c y B v Z i B p d G V t c y B 0 b 2 R h e S 9 D a G F u Z 2 V k I F R 5 c G U u e 1 R v d G F s I F B y b 2 Z p d C w 4 f S Z x d W 9 0 O 1 0 s J n F 1 b 3 Q 7 Q 2 9 s d W 1 u Q 2 9 1 b n Q m c X V v d D s 6 O S w m c X V v d D t L Z X l D b 2 x 1 b W 5 O Y W 1 l c y Z x d W 9 0 O z p b X S w m c X V v d D t D b 2 x 1 b W 5 J Z G V u d G l 0 a W V z J n F 1 b 3 Q 7 O l s m c X V v d D t T Z W N 0 a W 9 u M S 9 v c m R l c i B y Z W N v c m R z I G 9 m I G l 0 Z W 1 z I H R v Z G F 5 L 0 N o Y W 5 n Z W Q g V H l w Z S 5 7 T 3 J k Z X I g R G F 0 Z S w w f S Z x d W 9 0 O y w m c X V v d D t T Z W N 0 a W 9 u M S 9 v c m R l c i B y Z W N v c m R z I G 9 m I G l 0 Z W 1 z I H R v Z G F 5 L 0 N o Y W 5 n Z W Q g V H l w Z S 5 7 T 3 J k Z X I g S U Q s M X 0 m c X V v d D s s J n F 1 b 3 Q 7 U 2 V j d G l v b j E v b 3 J k Z X I g c m V j b 3 J k c y B v Z i B p d G V t c y B 0 b 2 R h e S 9 D a G F u Z 2 V k I F R 5 c G U u e 0 l 0 Z W 0 g V H l w Z S w y f S Z x d W 9 0 O y w m c X V v d D t T Z W N 0 a W 9 u M S 9 v c m R l c i B y Z W N v c m R z I G 9 m I G l 0 Z W 1 z I H R v Z G F 5 L 0 N o Y W 5 n Z W Q g V H l w Z S 5 7 V W 5 p d H M g U 2 9 s Z C w z f S Z x d W 9 0 O y w m c X V v d D t T Z W N 0 a W 9 u M S 9 v c m R l c i B y Z W N v c m R z I G 9 m I G l 0 Z W 1 z I H R v Z G F 5 L 0 N o Y W 5 n Z W Q g V H l w Z S 5 7 V W 5 p d C B Q c m l j Z S w 0 f S Z x d W 9 0 O y w m c X V v d D t T Z W N 0 a W 9 u M S 9 v c m R l c i B y Z W N v c m R z I G 9 m I G l 0 Z W 1 z I H R v Z G F 5 L 0 N o Y W 5 n Z W Q g V H l w Z S 5 7 V W 5 p d C B D b 3 N 0 L D V 9 J n F 1 b 3 Q 7 L C Z x d W 9 0 O 1 N l Y 3 R p b 2 4 x L 2 9 y Z G V y I H J l Y 2 9 y Z H M g b 2 Y g a X R l b X M g d G 9 k Y X k v Q 2 h h b m d l Z C B U e X B l L n t U b 3 R h b C B S Z X Z l b n V l L D Z 9 J n F 1 b 3 Q 7 L C Z x d W 9 0 O 1 N l Y 3 R p b 2 4 x L 2 9 y Z G V y I H J l Y 2 9 y Z H M g b 2 Y g a X R l b X M g d G 9 k Y X k v Q 2 h h b m d l Z C B U e X B l L n t U b 3 R h b C B D b 3 N 0 L D d 9 J n F 1 b 3 Q 7 L C Z x d W 9 0 O 1 N l Y 3 R p b 2 4 x L 2 9 y Z G V y I H J l Y 2 9 y Z H M g b 2 Y g a X R l b X M g d G 9 k Y X k v Q 2 h h b m d l Z C B U e X B l L n t U b 3 R h b C B Q c m 9 m a X Q s O H 0 m c X V v d D t d L C Z x d W 9 0 O 1 J l b G F 0 a W 9 u c 2 h p c E l u Z m 8 m c X V v d D s 6 W 1 1 9 I i A v P j w v U 3 R h Y m x l R W 5 0 c m l l c z 4 8 L 0 l 0 Z W 0 + P E l 0 Z W 0 + P E l 0 Z W 1 M b 2 N h d G l v b j 4 8 S X R l b V R 5 c G U + R m 9 y b X V s Y T w v S X R l b V R 5 c G U + P E l 0 Z W 1 Q Y X R o P l N l Y 3 R p b 2 4 x L 2 9 y Z G V y J T I w c m V j b 3 J k c y U y M G 9 m J T I w a X R l b X M l M j B 0 b 2 R h e S 9 T b 3 V y Y 2 U 8 L 0 l 0 Z W 1 Q Y X R o P j w v S X R l b U x v Y 2 F 0 a W 9 u P j x T d G F i b G V F b n R y a W V z I C 8 + P C 9 J d G V t P j x J d G V t P j x J d G V t T G 9 j Y X R p b 2 4 + P E l 0 Z W 1 U e X B l P k Z v c m 1 1 b G E 8 L 0 l 0 Z W 1 U e X B l P j x J d G V t U G F 0 a D 5 T Z W N 0 a W 9 u M S 9 v c m R l c i U y M H J l Y 2 9 y Z H M l M j B v Z i U y M G l 0 Z W 1 z J T I w d G 9 k Y X k v U H J v b W 9 0 Z W Q l M j B I Z W F k Z X J z P C 9 J d G V t U G F 0 a D 4 8 L 0 l 0 Z W 1 M b 2 N h d G l v b j 4 8 U 3 R h Y m x l R W 5 0 c m l l c y A v P j w v S X R l b T 4 8 S X R l b T 4 8 S X R l b U x v Y 2 F 0 a W 9 u P j x J d G V t V H l w Z T 5 G b 3 J t d W x h P C 9 J d G V t V H l w Z T 4 8 S X R l b V B h d G g + U 2 V j d G l v b j E v b 3 J k Z X I l M j B y Z W N v c m R z J T I w b 2 Y l M j B p d G V t c y U y M H R v Z G F 5 L 0 N o Y W 5 n Z W Q l M j B U e X B l P C 9 J d G V t U G F 0 a D 4 8 L 0 l 0 Z W 1 M b 2 N h d G l v b j 4 8 U 3 R h Y m x l R W 5 0 c m l l c y A v P j w v S X R l b T 4 8 S X R l b T 4 8 S X R l b U x v Y 2 F 0 a W 9 u P j x J d G V t V H l w Z T 5 G b 3 J t d W x h P C 9 J d G V t V H l w Z T 4 8 S X R l b V B h d G g + U 2 V j d G l v b j E v T W V y Z 2 V k J T I w Y W 5 k J T I w c m V m a W 5 l Z C U y M E R h d G E l M j A o M i 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V k X 2 F u Z F 9 y Z W Z p b m V k X 0 R h d G F f X z I i I C 8 + P E V u d H J 5 I F R 5 c G U 9 I k Z p b G x l Z E N v b X B s Z X R l U m V z d W x 0 V G 9 X b 3 J r c 2 h l Z X Q i I F Z h b H V l P S J s M S I g L z 4 8 R W 5 0 c n k g V H l w Z T 0 i R m l s b E x h c 3 R V c G R h d G V k I i B W Y W x 1 Z T 0 i Z D I w M j E t M T I t M z F U M D M 6 N T k 6 N D Y u N z c 5 N z U z M l o i I C 8 + P E V u d H J 5 I F R 5 c G U 9 I k Z p b G x D b 2 x 1 b W 5 U e X B l c y I g V m F s d W U 9 I n N C Z 1 l H Q m d Z S k F 3 V U Z C U V V G Q X d N P S I g L z 4 8 R W 5 0 c n k g V H l w Z T 0 i R m l s b E N v b H V t b k 5 h b W V z I i B W Y W x 1 Z T 0 i c 1 s m c X V v d D t S Z W d p b 2 4 m c X V v d D s s J n F 1 b 3 Q 7 Q 2 9 1 b n R y e S Z x d W 9 0 O y w m c X V v d D t J d G V t I F R 5 c G U m c X V v d D s s J n F 1 b 3 Q 7 U 2 F s Z X M g Q 2 h h b m 5 l b C Z x d W 9 0 O y w m c X V v d D t P c m R l c i B Q c m l v c m l 0 e S Z x d W 9 0 O y w m c X V v d D t P c m R l c i B E Y X R l J n F 1 b 3 Q 7 L C Z x d W 9 0 O 1 V u a X R z I F N v b G Q m c X V v d D s s J n F 1 b 3 Q 7 V W 5 p d C B Q c m l j Z S Z x d W 9 0 O y w m c X V v d D t V b m l 0 I E N v c 3 Q m c X V v d D s s J n F 1 b 3 Q 7 V G 9 0 Y W w g U m V 2 Z W 5 1 Z S Z x d W 9 0 O y w m c X V v d D t U b 3 R h b C B D b 3 N 0 J n F 1 b 3 Q 7 L C Z x d W 9 0 O 1 R v d G F s I F B y b 2 Z p d C Z x d W 9 0 O y w m c X V v d D t P c m R l c l 9 Z Z W F y J n F 1 b 3 Q 7 L C Z x d W 9 0 O 0 9 y Z G V y X 2 1 v b n R o J n F 1 b 3 Q 7 X S I g L z 4 8 R W 5 0 c n k g V H l w Z T 0 i U X V l c n l J R C I g V m F s d W U 9 I n M 4 Z T h j Y T d j O C 0 2 N G M 4 L T R i N z Q t Y T M z Z i 0 0 O T J j Z j l l N D Y 3 Y j k i I C 8 + P E V u d H J 5 I F R 5 c G U 9 I k x v Y W R l Z F R v Q W 5 h b H l z a X N T Z X J 2 a W N l c y I g V m F s d W U 9 I m w w I i A v P j x F b n R y e S B U e X B l P S J G a W x s U 3 R h d H V z I i B W Y W x 1 Z T 0 i c 0 N v b X B s Z X R l I i A v P j x F b n R y e S B U e X B l P S J S Z W x h d G l v b n N o a X B J b m Z v Q 2 9 u d G F p b m V y I i B W Y W x 1 Z T 0 i c 3 s m c X V v d D t j b 2 x 1 b W 5 D b 3 V u d C Z x d W 9 0 O z o x N C w m c X V v d D t r Z X l D b 2 x 1 b W 5 O Y W 1 l c y Z x d W 9 0 O z p b J n F 1 b 3 Q 7 V W 5 p d H M g U 2 9 s Z C Z x d W 9 0 O 1 0 s J n F 1 b 3 Q 7 c X V l c n l S Z W x h d G l v b n N o a X B z J n F 1 b 3 Q 7 O l t d L C Z x d W 9 0 O 2 N v b H V t b k l k Z W 5 0 a X R p Z X M m c X V v d D s 6 W y Z x d W 9 0 O 1 N l Y 3 R p b 2 4 x L z E w M D A g U 2 F s Z X M g U m V j b 3 J k c y B v Z i B w c m 9 q Z W N 0 L 0 N o Y W 5 n Z W Q g V H l w Z S 5 7 U m V n a W 9 u L D B 9 J n F 1 b 3 Q 7 L C Z x d W 9 0 O 1 N l Y 3 R p b 2 4 x L z E w M D A g U 2 F s Z X M g U m V j b 3 J k c y B v Z i B w c m 9 q Z W N 0 L 0 N o Y W 5 n Z W Q g V H l w Z S 5 7 Q 2 9 1 b n R y e S w x f S Z x d W 9 0 O y w m c X V v d D t T Z W N 0 a W 9 u M S 8 x M D A w I F N h b G V z I F J l Y 2 9 y Z H M g b 2 Y g c H J v a m V j d C 9 D a G F u Z 2 V k I F R 5 c G U u e 0 l 0 Z W 0 g V H l w Z S w y f S Z x d W 9 0 O y w m c X V v d D t T Z W N 0 a W 9 u M S 8 x M D A w I F N h b G V z I F J l Y 2 9 y Z H M g b 2 Y g c H J v a m V j d C 9 D a G F u Z 2 V k I F R 5 c G U u e 1 N h b G V z I E N o Y W 5 u Z W w s M 3 0 m c X V v d D s s J n F 1 b 3 Q 7 U 2 V j d G l v b j E v M T A w M C B T Y W x l c y B S Z W N v c m R z I G 9 m I H B y b 2 p l Y 3 Q v Q 2 h h b m d l Z C B U e X B l L n t P c m R l c i B Q c m l v c m l 0 e S w 1 f S Z x d W 9 0 O y w m c X V v d D t T Z W N 0 a W 9 u M S 9 v c m R l c i B y Z W N v c m R z I G 9 m I G l 0 Z W 1 z I H R v Z G F 5 L 0 N o Y W 5 n Z W Q g V H l w Z S 5 7 T 3 J k Z X I g R G F 0 Z S w w f S Z x d W 9 0 O y w m c X V v d D t T Z W N 0 a W 9 u M S 9 v c m R l c i B y Z W N v c m R z I G 9 m I G l 0 Z W 1 z I H R v Z G F 5 L 0 N o Y W 5 n Z W Q g V H l w Z S 5 7 V W 5 p d H M g U 2 9 s Z C w z f S Z x d W 9 0 O y w m c X V v d D t T Z W N 0 a W 9 u M S 9 v c m R l c i B y Z W N v c m R z I G 9 m I G l 0 Z W 1 z I H R v Z G F 5 L 0 N o Y W 5 n Z W Q g V H l w Z S 5 7 V W 5 p d C B Q c m l j Z S w 0 f S Z x d W 9 0 O y w m c X V v d D t T Z W N 0 a W 9 u M S 9 v c m R l c i B y Z W N v c m R z I G 9 m I G l 0 Z W 1 z I H R v Z G F 5 L 0 N o Y W 5 n Z W Q g V H l w Z S 5 7 V W 5 p d C B D b 3 N 0 L D V 9 J n F 1 b 3 Q 7 L C Z x d W 9 0 O 1 N l Y 3 R p b 2 4 x L 2 9 y Z G V y I H J l Y 2 9 y Z H M g b 2 Y g a X R l b X M g d G 9 k Y X k v Q 2 h h b m d l Z C B U e X B l L n t U b 3 R h b C B S Z X Z l b n V l L D Z 9 J n F 1 b 3 Q 7 L C Z x d W 9 0 O 1 N l Y 3 R p b 2 4 x L 2 9 y Z G V y I H J l Y 2 9 y Z H M g b 2 Y g a X R l b X M g d G 9 k Y X k v Q 2 h h b m d l Z C B U e X B l L n t U b 3 R h b C B D b 3 N 0 L D d 9 J n F 1 b 3 Q 7 L C Z x d W 9 0 O 1 N l Y 3 R p b 2 4 x L 2 9 y Z G V y I H J l Y 2 9 y Z H M g b 2 Y g a X R l b X M g d G 9 k Y X k v Q 2 h h b m d l Z C B U e X B l L n t U b 3 R h b C B Q c m 9 m a X Q s O H 0 m c X V v d D s s J n F 1 b 3 Q 7 U 2 V j d G l v b j E v T W V y Z 2 V k I G F u Z C B y Z W Z p b m V k I E R h d G E g K D I p L 0 V 4 d H J h Y 3 R l Z C B Z Z W F y L n t P c m R l c l 9 Z Z W F y L D E 0 f S Z x d W 9 0 O y w m c X V v d D t T Z W N 0 a W 9 u M S 9 N Z X J n Z W Q g Y W 5 k I H J l Z m l u Z W Q g R G F 0 Y S A o M i k v R X h 0 c m F j d G V k I E 1 v b n R o L n t P c m R l c l 9 t b 2 5 0 a C w x N X 0 m c X V v d D t d L C Z x d W 9 0 O 0 N v b H V t b k N v d W 5 0 J n F 1 b 3 Q 7 O j E 0 L C Z x d W 9 0 O 0 t l e U N v b H V t b k 5 h b W V z J n F 1 b 3 Q 7 O l s m c X V v d D t V b m l 0 c y B T b 2 x k J n F 1 b 3 Q 7 X S w m c X V v d D t D b 2 x 1 b W 5 J Z G V u d G l 0 a W V z J n F 1 b 3 Q 7 O l s m c X V v d D t T Z W N 0 a W 9 u M S 8 x M D A w I F N h b G V z I F J l Y 2 9 y Z H M g b 2 Y g c H J v a m V j d C 9 D a G F u Z 2 V k I F R 5 c G U u e 1 J l Z 2 l v b i w w f S Z x d W 9 0 O y w m c X V v d D t T Z W N 0 a W 9 u M S 8 x M D A w I F N h b G V z I F J l Y 2 9 y Z H M g b 2 Y g c H J v a m V j d C 9 D a G F u Z 2 V k I F R 5 c G U u e 0 N v d W 5 0 c n k s M X 0 m c X V v d D s s J n F 1 b 3 Q 7 U 2 V j d G l v b j E v M T A w M C B T Y W x l c y B S Z W N v c m R z I G 9 m I H B y b 2 p l Y 3 Q v Q 2 h h b m d l Z C B U e X B l L n t J d G V t I F R 5 c G U s M n 0 m c X V v d D s s J n F 1 b 3 Q 7 U 2 V j d G l v b j E v M T A w M C B T Y W x l c y B S Z W N v c m R z I G 9 m I H B y b 2 p l Y 3 Q v Q 2 h h b m d l Z C B U e X B l L n t T Y W x l c y B D a G F u b m V s L D N 9 J n F 1 b 3 Q 7 L C Z x d W 9 0 O 1 N l Y 3 R p b 2 4 x L z E w M D A g U 2 F s Z X M g U m V j b 3 J k c y B v Z i B w c m 9 q Z W N 0 L 0 N o Y W 5 n Z W Q g V H l w Z S 5 7 T 3 J k Z X I g U H J p b 3 J p d H k s N X 0 m c X V v d D s s J n F 1 b 3 Q 7 U 2 V j d G l v b j E v b 3 J k Z X I g c m V j b 3 J k c y B v Z i B p d G V t c y B 0 b 2 R h e S 9 D a G F u Z 2 V k I F R 5 c G U u e 0 9 y Z G V y I E R h d G U s M H 0 m c X V v d D s s J n F 1 b 3 Q 7 U 2 V j d G l v b j E v b 3 J k Z X I g c m V j b 3 J k c y B v Z i B p d G V t c y B 0 b 2 R h e S 9 D a G F u Z 2 V k I F R 5 c G U u e 1 V u a X R z I F N v b G Q s M 3 0 m c X V v d D s s J n F 1 b 3 Q 7 U 2 V j d G l v b j E v b 3 J k Z X I g c m V j b 3 J k c y B v Z i B p d G V t c y B 0 b 2 R h e S 9 D a G F u Z 2 V k I F R 5 c G U u e 1 V u a X Q g U H J p Y 2 U s N H 0 m c X V v d D s s J n F 1 b 3 Q 7 U 2 V j d G l v b j E v b 3 J k Z X I g c m V j b 3 J k c y B v Z i B p d G V t c y B 0 b 2 R h e S 9 D a G F u Z 2 V k I F R 5 c G U u e 1 V u a X Q g Q 2 9 z d C w 1 f S Z x d W 9 0 O y w m c X V v d D t T Z W N 0 a W 9 u M S 9 v c m R l c i B y Z W N v c m R z I G 9 m I G l 0 Z W 1 z I H R v Z G F 5 L 0 N o Y W 5 n Z W Q g V H l w Z S 5 7 V G 9 0 Y W w g U m V 2 Z W 5 1 Z S w 2 f S Z x d W 9 0 O y w m c X V v d D t T Z W N 0 a W 9 u M S 9 v c m R l c i B y Z W N v c m R z I G 9 m I G l 0 Z W 1 z I H R v Z G F 5 L 0 N o Y W 5 n Z W Q g V H l w Z S 5 7 V G 9 0 Y W w g Q 2 9 z d C w 3 f S Z x d W 9 0 O y w m c X V v d D t T Z W N 0 a W 9 u M S 9 v c m R l c i B y Z W N v c m R z I G 9 m I G l 0 Z W 1 z I H R v Z G F 5 L 0 N o Y W 5 n Z W Q g V H l w Z S 5 7 V G 9 0 Y W w g U H J v Z m l 0 L D h 9 J n F 1 b 3 Q 7 L C Z x d W 9 0 O 1 N l Y 3 R p b 2 4 x L 0 1 l c m d l Z C B h b m Q g c m V m a W 5 l Z C B E Y X R h I C g y K S 9 F e H R y Y W N 0 Z W Q g W W V h c i 5 7 T 3 J k Z X J f W W V h c i w x N H 0 m c X V v d D s s J n F 1 b 3 Q 7 U 2 V j d G l v b j E v T W V y Z 2 V k I G F u Z C B y Z W Z p b m V k I E R h d G E g K D I p L 0 V 4 d H J h Y 3 R l Z C B N b 2 5 0 a C 5 7 T 3 J k Z X J f b W 9 u d G g s M T V 9 J n F 1 b 3 Q 7 X S w m c X V v d D t S Z W x h d G l v b n N o a X B J b m Z v J n F 1 b 3 Q 7 O l t d f S I g L z 4 8 R W 5 0 c n k g V H l w Z T 0 i U m V j b 3 Z l c n l U Y X J n Z X R S b 3 c i I F Z h b H V l P S J s M S I g L z 4 8 R W 5 0 c n k g V H l w Z T 0 i U m V j b 3 Z l c n l U Y X J n Z X R D b 2 x 1 b W 4 i I F Z h b H V l P S J s M S I g L z 4 8 R W 5 0 c n k g V H l w Z T 0 i U m V j b 3 Z l c n l U Y X J n Z X R T a G V l d C I g V m F s d W U 9 I n N F V E w g V H J h b n N m b 3 J t Z W Q g Z G F 0 Y S A x I i A v P j x F b n R y e S B U e X B l P S J G a W x s R X J y b 3 J D b 3 V u d C I g V m F s d W U 9 I m w w I i A v P j x F b n R y e S B U e X B l P S J G a W x s R X J y b 3 J D b 2 R l I i B W Y W x 1 Z T 0 i c 1 V u a 2 5 v d 2 4 i I C 8 + P E V u d H J 5 I F R 5 c G U 9 I k Z p b G x D b 3 V u d C I g V m F s d W U 9 I m w 5 N j A i I C 8 + P E V u d H J 5 I F R 5 c G U 9 I k F k Z G V k V G 9 E Y X R h T W 9 k Z W w i I F Z h b H V l P S J s M C I g L z 4 8 L 1 N 0 Y W J s Z U V u d H J p Z X M + P C 9 J d G V t P j x J d G V t P j x J d G V t T G 9 j Y X R p b 2 4 + P E l 0 Z W 1 U e X B l P k Z v c m 1 1 b G E 8 L 0 l 0 Z W 1 U e X B l P j x J d G V t U G F 0 a D 5 T Z W N 0 a W 9 u M S 9 N Z X J n Z W Q l M j B h b m Q l M j B y Z W Z p b m V k J T I w R G F 0 Y S U y M C g y K S 9 T b 3 V y Y 2 U 8 L 0 l 0 Z W 1 Q Y X R o P j w v S X R l b U x v Y 2 F 0 a W 9 u P j x T d G F i b G V F b n R y a W V z I C 8 + P C 9 J d G V t P j x J d G V t P j x J d G V t T G 9 j Y X R p b 2 4 + P E l 0 Z W 1 U e X B l P k Z v c m 1 1 b G E 8 L 0 l 0 Z W 1 U e X B l P j x J d G V t U G F 0 a D 5 T Z W N 0 a W 9 u M S 9 N Z X J n Z W Q l M j B h b m Q l M j B y Z W Z p b m V k J T I w R G F 0 Y S U y M C g y K S 9 F e H B h b m R l Z C U y M G 9 y Z G V y J T I w c m V j b 3 J k c y U y M G 9 m J T I w a X R l b X M l M j B 0 b 2 R h e T w v S X R l b V B h d G g + P C 9 J d G V t T G 9 j Y X R p b 2 4 + P F N 0 Y W J s Z U V u d H J p Z X M g L z 4 8 L 0 l 0 Z W 0 + P E l 0 Z W 0 + P E l 0 Z W 1 M b 2 N h d G l v b j 4 8 S X R l b V R 5 c G U + R m 9 y b X V s Y T w v S X R l b V R 5 c G U + P E l 0 Z W 1 Q Y X R o P l N l Y 3 R p b 2 4 x L 0 1 l c m d l Z C U y M G F u Z C U y M H J l Z m l u Z W Q l M j B E Y X R h J T I w K D I p L 0 R 1 c G x p Y 2 F 0 Z W Q l M j B D b 2 x 1 b W 4 8 L 0 l 0 Z W 1 Q Y X R o P j w v S X R l b U x v Y 2 F 0 a W 9 u P j x T d G F i b G V F b n R y a W V z I C 8 + P C 9 J d G V t P j x J d G V t P j x J d G V t T G 9 j Y X R p b 2 4 + P E l 0 Z W 1 U e X B l P k Z v c m 1 1 b G E 8 L 0 l 0 Z W 1 U e X B l P j x J d G V t U G F 0 a D 5 T Z W N 0 a W 9 u M S 9 N Z X J n Z W Q l M j B h b m Q l M j B y Z W Z p b m V k J T I w R G F 0 Y S U y M C g y K S 9 E d X B s a W N h d G V k J T I w Q 2 9 s d W 1 u M T w v S X R l b V B h d G g + P C 9 J d G V t T G 9 j Y X R p b 2 4 + P F N 0 Y W J s Z U V u d H J p Z X M g L z 4 8 L 0 l 0 Z W 0 + P E l 0 Z W 0 + P E l 0 Z W 1 M b 2 N h d G l v b j 4 8 S X R l b V R 5 c G U + R m 9 y b X V s Y T w v S X R l b V R 5 c G U + P E l 0 Z W 1 Q Y X R o P l N l Y 3 R p b 2 4 x L 0 1 l c m d l Z C U y M G F u Z C U y M H J l Z m l u Z W Q l M j B E Y X R h J T I w K D I p L 1 J l b m F t Z W Q l M j B D b 2 x 1 b W 5 z P C 9 J d G V t U G F 0 a D 4 8 L 0 l 0 Z W 1 M b 2 N h d G l v b j 4 8 U 3 R h Y m x l R W 5 0 c m l l c y A v P j w v S X R l b T 4 8 S X R l b T 4 8 S X R l b U x v Y 2 F 0 a W 9 u P j x J d G V t V H l w Z T 5 G b 3 J t d W x h P C 9 J d G V t V H l w Z T 4 8 S X R l b V B h d G g + U 2 V j d G l v b j E v T W V y Z 2 V k J T I w Y W 5 k J T I w c m V m a W 5 l Z C U y M E R h d G E l M j A o M i k v R X h 0 c m F j d G V k J T I w W W V h c j w v S X R l b V B h d G g + P C 9 J d G V t T G 9 j Y X R p b 2 4 + P F N 0 Y W J s Z U V u d H J p Z X M g L z 4 8 L 0 l 0 Z W 0 + P E l 0 Z W 0 + P E l 0 Z W 1 M b 2 N h d G l v b j 4 8 S X R l b V R 5 c G U + R m 9 y b X V s Y T w v S X R l b V R 5 c G U + P E l 0 Z W 1 Q Y X R o P l N l Y 3 R p b 2 4 x L 0 1 l c m d l Z C U y M G F u Z C U y M H J l Z m l u Z W Q l M j B E Y X R h J T I w K D I p L 0 V 4 d H J h Y 3 R l Z C U y M E 1 v b n R o P C 9 J d G V t U G F 0 a D 4 8 L 0 l 0 Z W 1 M b 2 N h d G l v b j 4 8 U 3 R h Y m x l R W 5 0 c m l l c y A v P j w v S X R l b T 4 8 S X R l b T 4 8 S X R l b U x v Y 2 F 0 a W 9 u P j x J d G V t V H l w Z T 5 G b 3 J t d W x h P C 9 J d G V t V H l w Z T 4 8 S X R l b V B h d G g + U 2 V j d G l v b j E v T W V y Z 2 V k J T I w Y W 5 k J T I w c m V m a W 5 l Z C U y M E R h d G E l M j A o M i k v U m V t b 3 Z l Z C U y M E R 1 c G x p Y 2 F 0 Z X M 8 L 0 l 0 Z W 1 Q Y X R o P j w v S X R l b U x v Y 2 F 0 a W 9 u P j x T d G F i b G V F b n R y a W V z I C 8 + P C 9 J d G V t P j x J d G V t P j x J d G V t T G 9 j Y X R p b 2 4 + P E l 0 Z W 1 U e X B l P k Z v c m 1 1 b G E 8 L 0 l 0 Z W 1 U e X B l P j x J d G V t U G F 0 a D 5 T Z W N 0 a W 9 u M S 9 N Z X J n Z W Q l M j B h b m Q l M j B y Z W Z p b m V k J T I w R G F 0 Y S U y M C g y K S 9 S Z W 1 v d m V k J T I w Q 2 9 s d W 1 u c z w v S X R l b V B h d G g + P C 9 J d G V t T G 9 j Y X R p b 2 4 + P F N 0 Y W J s Z U V u d H J p Z X M g L z 4 8 L 0 l 0 Z W 0 + P E l 0 Z W 0 + P E l 0 Z W 1 M b 2 N h d G l v b j 4 8 S X R l b V R 5 c G U + R m 9 y b X V s Y T w v S X R l b V R 5 c G U + P E l 0 Z W 1 Q Y X R o P l N l Y 3 R p b 2 4 x L 0 1 l c m d l Z C U y M G F u Z C U y M H J l Z m l u Z W Q l M j B E Y X R h J T I w K D I p L 1 N v c n R l Z C U y M F J v d 3 M 8 L 0 l 0 Z W 1 Q Y X R o P j w v S X R l b U x v Y 2 F 0 a W 9 u P j x T d G F i b G V F b n R y a W V z I C 8 + P C 9 J d G V t P j x J d G V t P j x J d G V t T G 9 j Y X R p b 2 4 + P E l 0 Z W 1 U e X B l P k Z v c m 1 1 b G E 8 L 0 l 0 Z W 1 U e X B l P j x J d G V t U G F 0 a D 5 T Z W N 0 a W 9 u M S 9 N Z X J n Z W Q l M j B h b m Q l M j B y Z W Z p b m V k J T I w R G F 0 Y S U y M C g y K S 9 S Z W 1 v d m V k J T I w R H V w b G l j Y X R l c z E 8 L 0 l 0 Z W 1 Q Y X R o P j w v S X R l b U x v Y 2 F 0 a W 9 u P j x T d G F i b G V F b n R y a W V z I C 8 + P C 9 J d G V t P j w v S X R l b X M + P C 9 M b 2 N h b F B h Y 2 t h Z 2 V N Z X R h Z G F 0 Y U Z p b G U + F g A A A F B L B Q Y A A A A A A A A A A A A A A A A A A A A A A A A m A Q A A A Q A A A N C M n d 8 B F d E R j H o A w E / C l + s B A A A A y G V Y p R A / T 0 y H H T d V / d J 3 5 Q A A A A A C A A A A A A A Q Z g A A A A E A A C A A A A B d p v Q H A j 1 J T A s c F E W G b B t e R 5 q u d f d Z S j F P f W P Q E A o o Q g A A A A A O g A A A A A I A A C A A A A D H 7 P 1 W n L T y e r y 5 / h + j P 0 A y s 3 n J 6 5 2 H g n e 2 3 A H s j 1 f / D l A A A A B 2 W d N H P F 0 3 v M w n j J / l D I s 7 1 p H j v I I 5 X d d R p B y W r 0 q a t w + N Y I i R E Q b h u v c s w z 2 N W / g M l X g p d v 0 R H 1 o 1 v 3 0 T 7 4 h 8 p V 6 Y O o 6 z t z 3 J E t h l w Y k F E U A A A A C I O w u M u H E z I G p W + t o 2 p W Z a 2 H i u k C G F O v o R F c h Q x l b f V N D P p o f w W R 5 g 2 n 2 y p E P J O 3 r K h I t j C 2 b T w O E f Z R P R d U s i < / 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 2 0 2 1 - 1 2 - 3 0 T 1 4 : 2 7 : 0 8 . 9 4 8 9 2 5 6 + 0 5 : 3 0 < / L a s t P r o c e s s e d T i m e > < / D a t a M o d e l i n g S a n d b o x . S e r i a l i z e d S a n d b o x E r r o r C a c h e > ] ] > < / C u s t o m C o n t e n t > < / G e m i n i > 
</file>

<file path=customXml/item4.xml>��< ? x m l   v e r s i o n = " 1 . 0 "   e n c o d i n g = " U T F - 1 6 " ? > < G e m i n i   x m l n s = " h t t p : / / g e m i n i / p i v o t c u s t o m i z a t i o n / T a b l e X M L _ 1 0 0 0   S a l e s   R e c o r d s   o f   p r o j e c t _ e 0 f b f 2 c f - 2 1 1 d - 4 3 3 9 - 9 c 9 b - 1 3 2 4 3 3 7 8 4 4 4 b " > < 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 9 5 < / i n t > < / v a l u e > < / i t e m > < i t e m > < k e y > < s t r i n g > C o u n t r y < / s t r i n g > < / k e y > < v a l u e > < i n t > 1 0 5 < / i n t > < / v a l u e > < / i t e m > < i t e m > < k e y > < s t r i n g > I t e m   T y p e < / s t r i n g > < / k e y > < v a l u e > < i n t > 1 1 9 < / i n t > < / v a l u e > < / i t e m > < i t e m > < k e y > < s t r i n g > S a l e s   C h a n n e l < / s t r i n g > < / k e y > < v a l u e > < i n t > 1 4 8 < / i n t > < / v a l u e > < / i t e m > < i t e m > < k e y > < s t r i n g > S h i p   D a t e < / s t r i n g > < / k e y > < v a l u e > < i n t > 1 1 6 < / i n t > < / v a l u e > < / i t e m > < i t e m > < k e y > < s t r i n g > O r d e r   P r i o r i t y < / s t r i n g > < / k e y > < v a l u e > < i n t > 1 5 0 < / i n t > < / v a l u e > < / i t e m > < i t e m > < k e y > < s t r i n g > O r d e r   I D < / s t r i n g > < / k e y > < v a l u e > < i n t > 1 1 1 < / i n t > < / v a l u e > < / i t e m > < / C o l u m n W i d t h s > < C o l u m n D i s p l a y I n d e x > < i t e m > < k e y > < s t r i n g > R e g i o n < / s t r i n g > < / k e y > < v a l u e > < i n t > 0 < / i n t > < / v a l u e > < / i t e m > < i t e m > < k e y > < s t r i n g > C o u n t r y < / s t r i n g > < / k e y > < v a l u e > < i n t > 1 < / i n t > < / v a l u e > < / i t e m > < i t e m > < k e y > < s t r i n g > I t e m   T y p e < / s t r i n g > < / k e y > < v a l u e > < i n t > 2 < / i n t > < / v a l u e > < / i t e m > < i t e m > < k e y > < s t r i n g > S a l e s   C h a n n e l < / s t r i n g > < / k e y > < v a l u e > < i n t > 3 < / i n t > < / v a l u e > < / i t e m > < i t e m > < k e y > < s t r i n g > S h i p   D a t e < / s t r i n g > < / k e y > < v a l u e > < i n t > 4 < / i n t > < / v a l u e > < / i t e m > < i t e m > < k e y > < s t r i n g > O r d e r   P r i o r i t y < / s t r i n g > < / k e y > < v a l u e > < i n t > 5 < / i n t > < / v a l u e > < / i t e m > < i t e m > < k e y > < s t r i n g > O r d e r   I D < / 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8 0 0 . 8 6 9 ] ] > < / C u s t o m C o n t e n t > < / G e m i n i > 
</file>

<file path=customXml/item6.xml>��< ? x m l   v e r s i o n = " 1 . 0 "   e n c o d i n g = " u t f - 1 6 " ? > < V i s u a l i z a t i o n   x m l n s : x s i = " h t t p : / / w w w . w 3 . o r g / 2 0 0 1 / X M L S c h e m a - i n s t a n c e "   x m l n s : x s d = " h t t p : / / w w w . w 3 . o r g / 2 0 0 1 / X M L S c h e m a "   x m l n s = " h t t p : / / m i c r o s o f t . d a t a . v i s u a l i z a t i o n . C l i e n t . E x c e l / 1 . 0 " > < T o u r s > < T o u r   N a m e = " T o u r   1 "   I d = " { A 8 C F 8 B 3 3 - D D E 5 - 4 4 5 3 - 8 C 8 4 - 7 2 7 0 3 3 7 B 3 6 4 9 } "   T o u r I d = " 4 6 7 0 7 1 b 2 - b f 3 4 - 4 c a f - a 8 e 8 - 9 3 a 1 e b 4 b 3 b 8 e "   X m l V e r = " 6 "   M i n X m l V e r = " 3 " > < D e s c r i p t i o n > S o m e   d e s c r i p t i o n   f o r   t h e   t o u r   g o e s   h e r e < / D e s c r i p t i o n > < I m a g e > i V B O R w 0 K G g o A A A A N S U h E U g A A A N Q A A A B 1 C A Y A A A A 2 n s 9 T A A A A A X N S R 0 I A r s 4 c 6 Q A A A A R n Q U 1 B A A C x j w v 8 Y Q U A A A A J c E h Z c w A A A 2 A A A A N g A b T C 1 p 0 A A D b e S U R B V H h e 7 X 3 3 d 1 t J d u Z F B k k w k y L F H J R z V u c w 3 T M e j 3 0 2 2 G f P 8 X r H e 3 b t 9 V n / G f s H + V f b E 7 p n u t V B E p X V a k k t i Q r M m S B A I o e 9 3 6 2 q h w c Q T G p S f K T 4 k Y U K 7 w F 4 q K q v 7 q 1 b y f V v 3 9 3 M 0 1 s M l 8 t F n 1 4 4 Q 4 9 H s 3 S g P k J u j 4 e W l h b J 7 a u i K 4 N + u c f v y d P R 2 j G a m p y i 2 t p q i s c T 1 N r Z T 6 E A 0 c T E B G U z O f L 6 P L R v 3 z 6 5 3 4 5 s N k N X r 1 6 n + v p 6 S q c y V F 1 T R V 1 d X T Q / P 0 9 T U 9 N 0 4 s R x f e f m Y j E a o V B 1 j Y 4 V I 5 f L i e 9 2 u 8 U 3 S C V T / D u 8 5 O E 8 w D 3 5 f F 7 C A P L J A G E 4 3 O P 1 e s n n 8 1 F 0 K U b X H r 2 i t 7 o y M Z h Q t 9 7 a P D j U t Z 8 W 8 y 1 0 t D l G m X S a k s m E V K p Q d T X 9 8 S d m C w O V q r s 2 T g d b C h X K A N c M r l 0 b o M O H D w p x D B 4 8 + J H a 2 v Z T Q 0 O D x B O J B A W D Q S v 8 6 N F j 6 u 3 t o b q 6 O k n b D C x G o / z 8 I Q 6 p 5 8 U z 2 s m Q S q W E J H C Z T J o J 4 d N X C r D f X w p z D W T C Z 4 C U k s b f E 6 y o o K s P B i m 8 l J B 7 3 k a 4 / u 3 7 t 5 N Q 3 W 3 9 F M t W 0 V Q k R z 3 V c 9 T Z 6 K M 8 V 5 K 7 9 + 7 R / v 2 t 9 G i x h 7 L c k L u 5 r v z i Y H E F s R P J D l S y 0 d E x C r P 0 6 e z q t C R A M B h g c j 2 k v r 5 e S Q s E A n z f O C 0 u R p n E K b p 4 8 b z c t x l I J O L 8 f R U 6 t j q y 2 a w O k S W V z D P H Y z G q r K q S s E E m k 5 G G B 8 Q B i d A o e D x 8 P 2 e H n 3 8 T J B U + Z y m e p u 8 e D u p 3 v V 1 w / f t b R i h U h I r 6 4 x R L u q W C Z L N p a k 3 d o V q W E u 3 t b U K W + + M B m l 5 U F c s Q C p V v b G y c 1 b p m U X N K 1 S U g F l u i V 6 + G q Z o l R C a T p X B 4 Q T 6 z v r 5 W J M H M z D Q 9 H 3 z B F Z e l X k 8 X N T U 1 y f v u 3 b t P h w 4 d p J q a G v n + e D w u l R N u N c z O T H H l r m R Z 5 B J V F d I P 7 0 e l 9 / m V u r o + 5 C m Z S P J 7 f F q N 8 4 m q 6 n a x 9 O H f C c k N k h p p h 7 w A 4 d A w e D W J A C O t X P y + Y G U F / c f V + 5 L + N u G t I h T I 4 a 0 7 x x U k z d I o S x / 2 J 8 h N O f r T n 7 6 S i g D 1 6 0 W q j 9 I 5 V U G A j 3 q X u O 8 0 I c Q A U J l e v H g p L X M 1 q 4 a G F N P T M y K J k F Y O q I z f f f s 9 X b p 8 k V 6 + f E X N z U 1 F 6 m G U V b V X r 4 a o p 6 e b q l g y z M + H u X J z n 4 v 7 Q V C y I A H m m J C o w D W 1 5 V X E V D I p 9 7 0 u Q J K K y k o d U 8 + M 3 w v C I H + M m m f S z D 3 M O v r T 0 y B d 7 E p T f W W e b t 6 4 R c 3 7 O 6 i 2 9 Q D d / + l H v q k g C X c 7 m F C 3 3 w p C N d e F K B f s p 9 O t S 1 I x 4 F A Z h o a G m R Q N 0 g J H 4 1 m 6 P l x Q c y o 9 S X q n N y u V q R Q w K s R Z 5 a l g q Q C J t R K R D C D d Q q E q k U L h c J j V w j D 1 M I H L Y X Z 2 T q R d Z 2 e n T n k z s B P F I M k k h a S E 9 I F E x 2 8 1 5 D J S e n o h S / e n 0 G / j B o v f X u u J 0 M U D l f R k O k C T S w H y 5 K Y p t T g q 1 3 c 7 X P 9 + d f c T q r 2 x h g 5 2 t p M 7 n 5 Z K A y L B o b L 8 O F V F Z 9 p T + k 4 o P 6 h Y 3 K d w r 5 4 t P / 7 4 k I 4 e P V J W 9 b M j E o m I c a K n t 5 v a 9 i s p 9 + z Z o E j D 0 s o L Q N 2 b n p 4 W M p U j 8 l q Y m 5 2 m h s Z m H d s A O D / C 4 X m q q 1 c G F A N D M m N Q A d E r K 6 v k 2 Z T K n B X V D / j y a Y V Y R N M 5 N / k 4 W 0 6 1 Z e j + Z I W Q 0 J M L U 3 r p p d y 3 m 7 F 6 b d g F O N X X Q c d 7 2 s i V S 1 l k m p q a 4 v 7 M D N 2 + f Z d O t y X 1 n R p 8 f T U y 4 f 3 3 7 z + g 4 8 e P r U k m V D i o d + f P n 7 P I B D Q 3 N 9 P V q 9 f k O f B 5 B g j j / v n 5 B X n v 6 8 C Q C Z + V 5 r 6 U / f P t i C w s i I 8 8 E T B B q k L V Y i V M M K k N D O m N d d L v D 4 h 0 i s d j c h / I N D U 1 I d c + O x i n D / s S d L E z w a Q i e j G T p y 7 X A 3 m O r L u O G l r O y n 2 7 G e h W i I 6 + G 9 3 x w y e o t T 5 E y V R a V W 7 u + 8 A K h 3 4 P T N m B g L 9 I C q x U + e x A S 9 3 d v b Y q h k p 3 5 8 5 d O n X q p N W C G 9 T W 1 o g R A q q d H X i W i o o K O n L k 0 J o G i b W A z 8 J n 2 H / f 0 u K i D o H s a a n o I A x + 9 / z 8 n N y L I Q N Y 8 Q x S q e I G B 9 I G p n e o y F W h k L y 3 v q 6 h K O 8 G h v w S n 4 1 7 a T B 1 m H 5 x I C b f N b + U o / p 9 Z 8 q W 1 W 5 x u 1 Z C N b U f p 7 a q t J D p 8 Z P n k t a 6 v 1 V M 4 i h s G B b O n D k t 6 Y C 9 Q q y G 2 d l Z 7 g e t 3 F 9 C 3 w r j S x M T k 0 W f X 4 q r 3 1 + n A w f 6 i y o 8 A K M E T O w Y D D b 9 v M 0 C C A B A K j U 0 N g n h J i c m 5 B n q W d U D W U r h 8 / m F D J G F s E 7 h x o L f H 5 6 b 1 T E m G X 8 O G i w 0 N l A J + x s z 1 n P D / / K J n z 7 t X 5 J 7 Q K r m 1 h N y b T f C 9 R 9 X 7 2 x e i T k E v T 0 H q a 3 a T e P h H K X j C 9 S 9 L 2 i p e 9 G U l 6 r 9 G V r k 1 h o G A m A j l X Z 8 f F z 6 Q B 9 + + I F O U c B n P H 3 6 l C X P I Z 1 S H n i O r 7 6 6 w u 9 / T 9 S n l Y D n + / q r b 6 i 3 r 5 t V q w S 1 d 7 T L T I x S A m 4 G 8 O z r / V x Y I / 1 + H 0 t d z l M m C H I O R M S Y G i y S g M p P F / e p g t b n f t S f o n j a Q 3 f H g y I V 2 2 q z N D 7 2 U K 7 t J r j + 4 9 r u I l R z c z v N J 5 q o y p e k 8 f k 0 / e p I W q Y H t b S 0 W M S B M e L G w E 1 6 / 4 P 3 J L 4 e / J k r x 6 c H E y z Z X o j B w N 6 a o w U H 0 W A K r 6 g o m J 1 L A T L d u n W H L l w 4 t 2 b / C 4 a M w 4 c L q h 9 U r 9 u 3 7 l I 1 S 8 d j x 4 6 + F r H w u / G 9 6 X R K D A s G M 9 P T 1 M T 9 u v U A f S f 8 x m g k w s 9 S m N q E d K i B 5 r l i S 4 v k q 6 i h K 4 M B K w 0 + n N / r I e Y k V b j C F I m M y b X d A s 9 v / 8 + / / D 8 d 3 v F A C x l O t 1 O a W 8 6 l Z I 4 7 y Q l 6 + u Q Z d X V 3 F U k h k C H J / Q A z J W g t L C Z d 1 N 2 Q o b m Z K R o c f E l J V m 2 G h 0 e k P 4 Z K W l l Z K f 2 y 1 f o 9 k D i D g 8 + 5 T 3 X C 6 u i v h n Q 6 Q 1 9 + 8 W d q b W 2 R f p X H 4 6 W O z g 6 q q q q g q 9 c G q J L T Y C i w E x O / E S 6 B Q V p f g f C R y A J 9 9 + 0 1 6 f t g n A r P j D G x f l Y 5 A T x P O X X P D n x u e G 6 O S V Q r q h u e y Y 7 S / h o a g I p g g G q D O R q P q H E s d N h R C n j k j / q S t L / W Q 8 M L F Z T P F v p 2 O x 2 u 3 + 0 a C c U d + o b T F I 3 B N J 6 h l t R t q Y x D r 4 a 4 k 3 9 E D B A G k B S T 0 3 O K B G v X b Q t 4 3 4 0 b N 6 V v Z K x e q y E S i T L p R s U o A S k G i b M R o B J j w P j J k 6 f 8 f Q H p X + G z M P C L S j 0 2 N s Y q 2 B J L g y U a 5 X A + l 5 c B 6 N 6 + X p E 6 c / N h j u + n k Z F R e v / 9 9 y w i 4 3 N v 3 b x F C w s s Z a q r 6 f C h f q p g i Y V J w f U N j X J P K T B b A m p e N L r A 7 1 G k w j Q n E B E z K j A z w 0 4 o A N + D f u C 1 F z 5 K 5 A u S K u B 1 0 T s 9 a c n 7 o X k 3 j U y + 5 J t 3 x + A v E + r u r i C U p / Y 0 t 4 o Z K e j T 9 a O i c q B F B w m u X x + g d 9 6 5 L A W K j v P z o Q k a z h 7 g l t J D n x / a 2 E R O E O N r 7 g N 9 / s v P d E p 5 T H G F B u r r 6 q T S l V a 2 j Q K / Y y k W I w 8 3 7 5 i q 1 N n R Q b V 1 t U I u S K l v v v l W J C 7 U T g w g c z 3 m v E g z c W 7 T Z 5 / / o u j 7 k U d Q g w e u 3 6 S / + u u / p A F W f 9 9 5 5 x L 5 + D k n J 8 a p x W b i T 7 N U y z E x 8 B v Q Z z L E A V m K f h P H Y / x 8 + G w / 3 4 N K Z a T Y 0 2 k v D Y W V 9 D b v w T O 3 1 + Z o M o o 5 h F n y Z 5 5 J + k 6 H 6 3 f X d z 6 h / P W n W Y d X g 4 y N s Q E 6 c v i g t M a m 8 C A p o u z m w / N S 6 H O V F 8 n j U w a B j R I K + O M X f 6 K P P / p A K k 4 5 o L J h + k 1 D Y w P 1 9 / f p 1 M 0 F i I 3 G I Z V K 0 y h L I B g L Z m Z m 6 e i x w 1 r 9 B I n d n A / u o n 4 d 1 L 4 r V 7 4 R i Q X p Y U z 6 r 1 6 9 4 m d V K q C R R s h P V H y 8 B 2 S C O d 2 u Y u I Z S t V c 3 O f R 6 i M + H / e j H J Z S L r r 6 U n 0 X 4 n A N F T k K J / n e P L O f J V Q g p 6 y x O x k 7 3 m x e 3 X q a K 1 Z W z L I X W 6 b o 4 I E + V l 1 i F p k A m L n b W P X B Y C y c x 1 c g w n c v A p R R y 4 M E s z E P f f u 8 v P U N / a C B g R v 0 3 r u X V y Q T g O 8 + e u y I W A N R 6 b c C q M h Q 1 x q Z t K d O n 6 S D h w 7 K U p G W 1 l a 6 c e u e E A J k K T W S g B z d 3 K e E 9 I B 0 g + S B G R z p B q L a R S L y O 0 A K S P t S M g G Y W 7 g a c D / 6 m 2 h g q v y Q a C o d c b i 5 u F u F W V 3 P 5 V 2 U 8 v S q G 3 Y w d j S h g n 4 f X W i J 0 y d M J h T 8 0 N C Q V P Q 6 V o X s Q K E Z w I D Q V l P Q 1 + N p F 3 3 1 L E j f M r G + e B K k m 0 8 X K J 2 1 q T I a + I x H D x / T p U s X p S L e G / d R N O m i e 2 M + e X + p m A + F Q n T 2 7 G m R i G 8 G e V E B I Z n b D 1 7 g / t G C G E G u X x u g u 3 f v 6 X t g 9 p + Q B Y 4 G + F 1 f f f U N k 6 x b p y j A g g d C 4 P P Q r 4 I V r x R 2 1 d D A S C c B f 3 a A + 5 o g K 9 T G 0 k w S M i E d Y L Z l u G X L 0 w Y 6 t Q 6 E 6 / f X 7 5 X W h R 0 B t J 7 n e / d x 5 a 6 k V D p H W S a U x 6 V E j Z 1 A Q G m c u 1 p 0 b S j A f j F x K n 1 Z m p k c o c q G Q u X C H Z i K l I r N U 8 5 T L Y O Y K + H k / j Q F s n M 0 F 4 l T L D J D w 0 M j d P 7 C u b I r e T c b M I X f v H m H T r O 0 + n G m j i 5 2 p Y T M G C T u 7 + + 1 l o b c Y F X 0 0 q U L l q o G t e 7 x 4 5 9 E c q 8 G 9 I 2 M J R A z L i D h 8 P m Q X E i H Y c S s n 0 I 6 G i 5 8 n 9 E U o g k X D Q w X G 3 L M N f g I w Z h E + Q y F 3 C O S v h O x Y y X U L 8 4 f 1 5 3 v H H d 6 3 T S 7 p A p n L T I B z 2 Z Y s n U U V B y g o Z K l 1 t g V 8 l S q 5 R g G e H c m 5 y J 3 s G F V M g H X H 8 / R g z E X N d d X 0 c G D B + g v f / P r N 0 I m A D M a s G I Y l f l s R 5 q G 5 j 0 s j S a p t 7 e b b t + 6 I 4 T A 7 J C u r o 6 i f g 8 k E P p e 3 3 9 / V W a B r A T c B y L h c z D j A u u v M E 3 J k A y D v S a v Y T I H U T l B 4 k B 1 0 C a N N E w c P k I g F t S / x e x y y b d T w D 1 G f t 1 h b n 9 T H c W i L D G Y T K L q c e V p q l I z I e w o j R s k w 8 P 0 + 5 u T O s a f V 5 O h w w 0 L 1 N 7 R R q 0 N G J z U F z a I y t o W 6 m 2 v l 7 7 N U K S a X s 3 b 1 J 8 3 A H z v 8 + f P y c s S t a s + S 6 0 d P T Q 0 O k O H j x y S x Y 5 B 7 l O V W x L y 8 c c f 0 n v v v c u S 6 g n N z c 3 r 1 G K g s k M C Q Q 2 E N C y F l w m N e 4 C 6 u n r J e 5 B K i M V A U e B y u T K y 8 t u F 9 t 0 t / a k M V V j l v Z P c j p R Q h 9 s a p K 8 E M m V z q u W T W b 4 2 r E Q m 4 O y R V q p I P B c L H 9 z x 1 o w M A K M f c Z 4 l F w a E o T K 9 D p 7 P e u n H C Z 8 M B H f X q x n j s 0 t u m o h u f d 8 g l f d T n O r o D 4 + 8 N B V 1 0 9 V X F T R f e V b M 6 V h G U l m 5 + t L 4 d y 5 f 5 H 5 i Y T o Q l p L A v A 4 3 M j x M 1 6 5 d p 2 t X r 9 P 4 2 E R Z Y 4 s 9 z y G 5 z G p e q H K 3 R v x 8 g 7 p 2 t K U 4 b z 0 u V Y Y g p C I l r I L l N 5 h x O n Y c o X 5 x 7 p h k O l o + F A K k E 2 A v z N X I Z N D V W i s d d o x R w R 0 / U d y H w A h / D a s p G 0 W S + 2 U g E t Y F G U w t e i i R 1 p E t w N M Z r x h U Y J Z O 1 5 1 i d c x L 9 8 c L V s j b r 7 K y A n i t 6 U V Q 4 3 p 6 e + n r r 6 / Q E g a L R 8 a E i J h z 2 N D Y K M t Q 3 n v / X R n f w 1 h Y K Y y E K k W W f L Q Q d 1 P Q p / I E R i F 7 G a W 1 j Q h 7 e s D U D 0 m V Z y m 1 k H i N d V 3 b D N c f B u 5 v v N Z s E 2 D V O 7 S v i m p r a y 1 C f f k k Q K F A l i 5 2 F l q 9 9 R D K D l j E 0 J L C M m e A j 8 D k z t f F k X 1 p m Q B 6 m 1 t m T F 2 6 0 J n m 5 7 T Z 5 z c R 1 1 7 h O 1 Z u G + N L C / T e A Q 8 1 V q 9 P B c X U p J 9 + e k K R c I S 6 e j o 5 / J Q + L x k c x m L E x c U l k X 4 w Q A D o O 5 k J v y A J J H U 4 4 a Z M i d U U W g E a g F I C I o 6 y w / Y E 2 U y a c t k 0 N V T M c v q O q a J M q B s 7 h 1 C / v H C M U o m 4 d I y h 7 i H z U T D w z Q D t R s k E 3 L p 1 W 1 p f g x R X h i u D r 0 + m c o A a u U I D / t p g b Z c e c q V d j z o J S 2 X I n 1 9 T l Y W a h y U o M G 7 0 s r R S + Z y j g Y F b s t z / y N H D M m w A J D i j v n i Y p W A l 9 r 3 I 0 8 c H k n R 3 1 E 9 h l k a r o Y a l f 5 S J h p K y k 8 o i F H + f I R S / U G O o e N 2 Y k 7 F j V L 7 6 6 i q a n Z 6 2 J N M M 9 0 s G n 7 8 s I t D r k A m q z Z E j h 3 W M 6 M Z Q g L 5 / s b l k 8 k K L 2 W Q y o S H B + N d 6 + 2 b Z H F Q o N z 2 e L C + l F l i 1 G 7 h + g / 7 0 5 V c y I A z j R C q Z E I s g p M 4 H H 7 x H J 0 + d o G + u f G s N A n / 7 s k r I B M A 6 F 2 E i r U U m I K L J B J S W H 7 I J R n R F N B g o I O 3 e r H H n 5 2 D H E O r C 4 S 7 C 9 l z I d J j I A 7 k o B b S p 1 r 4 n x E a A m Q 9 Q b U y L i 8 J b S L i K Z k 5 s B v B 5 G E D e L N w c V v 0 j P O 9 G M b L g p W f c 5 y p F b C l G s A b + 5 W / + g h q 5 v 3 T y 5 A m a n J q R K U 0 G y C 9 s N Q Y N 4 e v B 5 b N J 7 r B 0 q t T 9 p N e F 9 W 7 u R w m p 2 M 0 v r r w k x m l A 2 8 m e s 1 1 H c y P N T E 1 L Q f 7 0 + A k 9 e z D A 6 T n a 3 9 Y m m Q 4 D w k a k 0 0 I 4 L I Y I 4 N y 5 w j 4 H W 2 m J s x s p X h f 4 i V i X t R 4 p s B p G F 4 p / J 4 w B 9 + / f l 7 w 0 0 4 s w c I v + E S S 4 5 C 0 7 p G H F 8 + T k p G w C a s e x l r S s F 8 P g 9 k a x r O y 4 2 G W o l 5 8 H R g r I r V g S B C 6 u F 0 5 0 O 2 J P i a N d z f S E J Q m M B w c P H Z C d V i F V r r N 6 B r y Y X V 0 l Q I G Z 9 U i / + 9 0 f Z M b 0 5 c u X i o w Q U K H Q H 9 k q / F y y w n q I v e + y P 5 + X y 6 Z W Y T N L z D b H p F g 7 M M E W a 6 v + + I c v Z V 7 i 4 L P n M t a F p S t H q 4 f 1 X Q r P Z j x S m Z 6 w v x 5 g w 9 m V o Z 5 P q X 3 K R W I + q z 4 4 2 T l + Y L c x F J B p L W f P n b G m z x g s J X E T z N I r l 8 7 4 + D g 9 + O F H b u X y s h V y Q 0 O 9 Z Z U C Y I 3 6 k s m 0 1 Q h 6 X 5 8 J U B e / e R 4 o q E O b g F I V N F R d J 2 u r 5 u Y K B g B I q y r O q 8 8 + / 5 Q 6 O t r p 2 P G j s j k n D B b Z T J J O N x f u T W X d 0 i j N x 9 b b p 9 M B j X J S C i 9 G 7 c P V p Q Q 3 e E h 3 s P t 5 u s M b Q E d 9 l S w T Q I a b T F d h C Q q 0 l r I M j x 8 / V v 0 B 7 k x X h 6 q l c M y W w g D 6 I F 8 P L p / Y u h V 4 H Q k F Q 8 K D c Z / M i N 9 s m P y D D 7 P 7 N y + C M g b 1 w / 0 H Q h g A x o n m f c 0 y p G B m m 0 O q Y z / 2 t r Z 2 S i 7 N U U t g 5 e l K a 8 H D F b D V N l H Z D q h 6 h k y m t o Y X f 5 6 U f x P g q l h 4 Y K c 5 F C D 2 r p M F a 3 Y G M Z D P s a W o p H M X Q A B z 7 8 j I C A 0 P D 0 t L 2 9 P T I + + 1 o 6 G h j l u 6 n L S m U K H e F L A M f C O 4 + s p H f 3 4 W 2 L J + 3 b V X A b o 7 6 p O x N o x h Z b h e L 6 X c 1 N 3 T X W S I K I e W l n 2 i f n d 0 d N D 0 4 A 3 q r 1 V 7 / G 0 U U F 9 r A 3 k K a O l t b z A N m e R P k w p X M y w J T f 1 w o n O 0 h P r 0 z F F r A 3 + 7 A 9 A x r q h U f S C o L z 8 9 e S L k w W Y s 2 E h S W t W S Z e p Q M 3 4 I d 9 I 1 2 3 b L b x L m A I K 1 k G b J t J T c 2 t Y Y 0 n l m q f g 7 M M l 4 f m 5 e + k m r A V I f Z 2 T B Y P H J J x / R + O A d u m A b W N 8 I 9 t d m 6 c O + k s 1 G G U I q B K S e 8 o s m 1 c S s o 6 s s 9 y P 1 s z r R 5 b N J I Y U h k Q H 2 W T C b 9 A N Y Q t 3 K R I K h A u M m e A 9 m U 5 Q C a 5 5 8 q 2 z d t d W 4 P + Y X N W 4 t e L d p Z s B c z E u L 2 K 1 o j V n 1 Q F N j g 5 Q D t I h D h w 6 Q L x e l 3 o a N 7 X Z b L i e E S F L 4 n A f w + S 7 z h z i 0 E V M / n O g c S / f + t n 0 0 P D Q s G W y c A V Q S z D s z 8 H K 4 H I E M M J c O K l 6 5 h Y N v E v g F 2 K J 4 L W T y U n 2 2 B e 2 H L s o A L 2 Z I l A L L P L B b E v a i e D U 0 I p N m n z 5 9 J p I K 5 O p v 2 h i h k B + Q l F A 1 l 0 F n g F L 3 J C A e 3 j M 5 s 7 3 l u B o c S 6 i e l n r Z 6 d V O J I Q x S g 9 r H U d 0 K p Z f l O / Y Y n o L i H R / b O v M 4 R v F K z 2 Z d z X 4 3 F g y v g 7 m b Q F e R G r p 5 K m T c l w p A P U T w O z y h z 8 + o s u X L 9 K F i + d k G T 0 s f 5 g i B M s f 1 k M B d Z W 5 Z T P / V w M M I p h t b o c q c 9 u H F J H K R T H u A z s V T C j 1 k E 5 y k D g y l 0 v m k R V L J y y S w + w G u H f a 1 d q d h q r l G Y x p O d e H V t 7 3 Y b s Q K 9 c a l w D C Y X E d 9 2 0 U 6 z H d I 6 t H o x W y 2 H A 2 5 q a v n 2 k V m S t z e 8 d + W Z I x F c N 0 J J 8 Y J Y 4 c P S r D G R j j A 0 6 2 Y r m 7 B N c F r J o e D q 8 + j i i 1 g r 9 f y W 0 Y J 4 r r i 5 O c I y X U + U P d 9 P z 5 i y I y G R 9 r c b q 6 O u U 4 m L t 3 7 k g l S e o x F R Q k p t V A K m 3 2 9 K H N A t Z G r V X h H k 9 t z d y 1 R M m S / 5 U Q z 1 e Q x x u g + Y g a 6 E X f 8 0 U 4 R L M z c z K E 0 V y V l Q n E d h j V L P A a j 2 5 m b n T W Z 5 Q Q s k N L J Q s c R P a 9 H N 2 Y e v m m 4 E i j R C j o E 9 L Y J R O A q U c f f / K h G B 1 g 0 U N n u D E Y p 9 p g m g t Y z S R 4 O b d 6 i Z p F f 9 s J S M / V S D U e 3 R p C r R e Y R N v a 0 k i P X 6 o x p g Q 3 W K j 0 M 4 H j M k a F 8 S O c / w R g 8 x Y 1 H 1 L N s 3 w d o P E 7 3 p q m s Q V v c f n g 4 + D 4 + + Q F l U M i a k O X 0 n r j B O d I C Y W z i 8 p 1 i r E D q t V J Z c D S N / X 0 W x o Y C s o e 2 u W A m d 5 2 v O l l 6 b 4 y c / h A p n h 6 5 a z f S B 9 k K + C i L N 2 + d Z v y w e I F f r 6 K e q s P i G I A g a 5 f u y H z + 7 D D k 7 1 s N g K 8 b W 6 J 1 X w u 8 u F l 5 V O e p K / J 3 S 0 H l y o y w T n u R G 8 n V 7 h C 3 w k O + + x B 1 c C Y F A 5 8 N s C W W H 0 n P i h b k F j / g 1 H 4 T w 5 s z b 5 4 6 8 V K W z 2 v Z C j B h p D b X V n 8 2 S j 1 H j x s j f M Z I J 8 X c o 3 c 5 / H I u q n f / + 6 P s k d 8 O q U m x G J Z B t T t j Q K / d z z q p p b q L K E Z b e Y + s T X J d B l U I r I o s o i 7 z Y 3 O c I 6 T U E 2 1 V b I R v g F M 5 N F o h F 4 8 f y n j I 3 b u z M / N 0 c x Q 8 V L s v s a M n N r + 6 Y E k n W A 1 Y r s R Y 4 K U A y a 7 l g O W s W / V y t 7 1 A o P m 9 S V 7 G x r g u X + a 8 t H v f 8 z T 8 X P v 0 K 9 + 9 T n V 1 N b Q 4 K y X b u h l J R u F y Q l Y Z b E 8 H o 1 K n 5 j g b X k k Q R 3 X l W B s c n s b y 3 J w 3 O R Y d 1 4 d 1 g U H Y L Y z l h H 0 9 i 0 / 4 L m 7 p 0 d O A u y o y 1 o b r o B Q d p X p d V r M N w H 0 G 9 A 3 M c D P f c Q V F c D z f 7 q N k r W t u 5 / q a o q l U y l C N Q 3 k D t a J 1 H J 7 f D L j / 3 U k K 1 R y 0 4 D E O D 9 g 9 c P H T E d N 3 t g K k 1 F o U C H J + U 7 E H e Q s y e o E 5 + H c w i C h 6 T / B h 6 r 3 6 O G j s q P 3 W H A 4 N T k l + z f s R N w f L / w m W N J G W Z U C D n D r j O U N p 9 u 2 5 3 c 1 V q E 0 1 t 7 3 H X M A v + f n / v O z 1 2 + 0 Q l g O b 9 s P o 4 r J h R U A a s 0 X q K V Z W u y p K / q l t B 5 t p + O n L p e 8 P a 6 7 p Y n V j S l Z e / P q 1 Z B Y j 9 D h b W p W 0 4 y M 1 L J j Z n Z 2 x c m c a 1 n 8 t h v o c 2 D l K 5 x d B c S e C 0 B z K C v 7 Q G w m A p 6 1 1 c m Q b V B 5 t Q W D G D + C V H l d g D I x v Q T H Y G j e y 9 I b a X n y u f V z 2 L P A F k Z w b A K k V / X H C a 7 Q N D g A + x u q R S p F o 4 u y l 5 v M i G C s t v s q z m q a n p q m K 1 9 / S w s L Y V l I a I A 9 8 p w O T I c y U 6 I q f D n Z p N K u s l 7 u X j 5 x 9 O c g m X W T f 4 0 B 3 g c T f m s m / j 4 m 9 V Y B 0 g j D H X b A 5 o R d f G G Y + K A v q S R R E a M Y J s p + J L q 5 + f N z 4 a g + V C o e k 0 1 Y z p w 5 J T v u Y K z p I a t 7 m D m + E q A K 9 v X 3 0 T v v X m R C R e j q t R u S P r e O A V S n A a Z 0 t M 4 j W v U D 1 j s Y u x G U 7 u l e D s g 7 t W 9 E f l O W 7 5 e D X d U z w H Y G 5 z r S d G x / R q p F A X g G 2 3 P o Y D r D A V 1 / n O A c 1 Y f y + 9 W R / X a j B A Z x 1 z O + g Z 1 5 F i J R + u X n n 0 r 8 9 q j z p h 2 t F / N x R S j k w A + 2 D S v f N C A 5 v 7 0 3 S v W x W / R B 1 w L 3 Z 7 d e G r T U Z G W N F g 5 0 A M z + S H g t 1 f h V m u P 6 U M 4 B t u 8 t J Q 8 k U L m + U y l w 8 N g J f Y K E 0 s F 3 L i a j a j w H S / M j i e 3 9 L Q v U K v u h P 3 r 0 i I L T X 7 N K v n k z T d 7 v X U 5 Q 9 K F Q 3 N j f H C o 7 J K W U v 1 U F V M C u B t r H J r c b j j F K B H 3 I y L z s + W A I B B + H i G H K 0 V q k w u x o Q 8 a v z I T O P a y J C l + e L n a u L H m C l S G q C t W I R f X U y e P 0 y y O b Q y j M 2 8 N 3 2 y 2 Z 2 I L M D C X c G f F R R 6 2 9 3 O F D c 7 G R i S O 4 v r i I z y i u T 9 v l H C O h 9 j c q I p W u s k X / C a b 0 1 X D v / g P q 6 F B H o O y 0 f t N 2 A 6 u d K w N q 5 1 2 4 j / q W m 8 r R U B 0 4 c E B W 6 q L a v N v z 8 1 S / R H y R D j U r Y s K S a c z z d o s h j B X W d D I h D n y J K L / g s a q / f W N 2 p X C M U a K z W R E K m 9 P b A a s f Z p 6 X A 3 Y 3 n Z 2 d k 5 b T Y L O 3 U H 4 b 8 L V t s i 5 3 Y + l s y c a h 9 y e K + 3 E 4 3 v N 1 k R q / T f P 3 / 1 V 2 s s I B B j i O t O y u U 5 p B q B P q 2 + D b Q / o Z + P r s X K x s n d o O 5 x i j B H b S w e p P L G O f 1 i e o A z j T d j F T K d N h A B B u Z m Z G z O N Q D 3 H G r F H 1 I v H N 3 / X 1 b Q F I h X E x o L E K J 4 8 U M n I h h t M w d I R R z j q 3 X n x 4 v o v e f / 8 y 3 b l z V / Y B / N c / D x p q F E E o o 0 m F L 5 e w 5 Z t k R S t Y h k v r 0 3 Y 5 x / S h U o m o 9 J e w Z x 4 s d p A 8 N 2 / e Y l W j n 6 r b T l A 6 n Z G j K 3 G i O 8 L 2 v f U M B o b 3 + k 6 v C + x A N D D k l 3 l 0 w K W u F L 2 v V T t c u 2 I 7 y L v 6 N e c a Y n f Z 6 l B I 1 r I 1 N z V R a 2 s r t f a e 1 F c L M K Q B W R R p E E L c p J s 0 R P I s X R F e X q e 2 w z m m D 4 U Z 5 d j q F 6 i t r a F Y b I n O n j 0 j x M I S C C y 3 x r J r z D j H a l K z Z b A B l l L v 4 e f j + q s C c S p Y t f t A W + J g Q r d v 4 b y R P c w 7 6 j L 0 y Y G k H O 8 D Y A C + U W + y s 6 + 6 D D k N i Y Q o i C O I F / z r d P 5 X c U T x 6 g w 4 p g + 1 b 1 / x 2 h v s U w C D B D K r u 0 E V B A g H 9 a 5 0 5 s Q c q y S r n Y + 0 h / U D f a m r L / 2 y T x + A Q 9 K w + c p R l i 6 P J n 3 0 w 5 h q u N Y y T G S S M Y o t q v 7 w k X 0 Z m Q F i 8 P L l k H V S f + k 8 T C O R x L c 5 r 0 f v X y 9 x E E n 9 q T j 7 Z e r U d j j H 1 E J D H o O Z 8 J I c W Y N x q O p A I R 3 A Y d U G T 6 a 9 c q j Z H j Y H m M e H X Y i + s h l 3 s D 0 Y N s K p r 8 j S 5 C I m x P p p b G y M E o v l z + M F D j c n q b 0 q b G 1 i O T 4 + L u 7 p 0 6 f S X z a H X Q P 2 q V Z C F W E M 3 l f w W c s X A q k 6 o t I R V g 7 v c w b 4 t z j j z w 5 0 M t t b m m g 0 r A Z 6 7 U R T Y d U O I I i B w D 1 s H k J 6 J 1 d M N 7 J X V F T 6 8 5 1 p 2 c M D 0 6 G e L t R T f c 3 K F t W e l g p q C s b J N / U N D Q z c l B k w f p 9 f N i G 9 c K F w u B 1 w w p q A m 5 e Z 9 v h i l P O J V j V r B i r / k X 0 p l a 5 J J f V A + z i g z V 6 X t v X v 6 / t P b N m 2 f f j w W J d s V Q U z + R z 3 m + r q 6 y i a Y D X P m y n q L y E D 0 c I F g w G Z o o J 8 3 c P m A y o a F m g 2 h Q p 9 H F h Q M Y P h x a y H x i O Y F a 4 v l M F n h x J c v V R 5 w Z X 2 e e 0 w a 9 a O t K Q o y d x y 5 b O 0 r y p F X z 3 1 c n 3 A 8 a A Z a q h I 0 u R C X n b D w k B / J p 3 i s H I I f / B u v 3 z G d s M x K p + 0 O B p L s S W x 3 H w 3 y I / n K p 4 Y q + 7 L M 9 m 2 f 6 n 4 b g a m b 9 3 l / t J T V q k N s B g Q S 9 U O c 5 8 I W a 9 H K 8 o C 5 + s C 0 D B W I x P U e g E X 5 m P u o w 3 O e E S N v z L I a j w K W L u Z K N 8 n Q Z 0 m k s o e d w Y c Y 5 Q w Y 0 k A z O K v J m O U i C + V 6 N f q P u y r b c 6 G 2 s P W o n R T G 3 O S O z Z U W a 0 e T 0 T Q J 9 a R V Q A S A S B G T U A d 9 x r 0 Z G U p C 8 K S H s x K A w v V r q k q Q / t C G d k M F H F 1 D z + M r S 5 t p 1 u 5 6 d h G Y B m G j 7 A W J i + d W D t A q H t P x n V s D 1 s F b J h i U G 6 v C E w X 6 q x T 9 6 A u l c N a e 0 x M R N z W 8 p T G q i y d a 0 / S m b Y U H W 5 m V S 6 n y A S H m e f Y X R Z h G E d 6 G 9 K U x L I N T S a k O w W O N E p g I m b S V U s d + 2 p l x a 7 9 E D A g F u j T o T 1 s F S a j H k u l W 1 j h C N L + p r R I i s M t x a Z v g 7 X q O R Y y G q h V w n m a i 7 n o z q i P E i k 1 f u V 3 w + o I F V Q R 6 t 6 I l 8 I x J d H O M g E x 0 x x h e 1 3 a z j 9 H S i j s v 9 d c r e a U 4 W g V G C v M B N l H k 1 7 y V 6 5 8 M M A e N g 8 g h C F V u S U x 6 F N d 7 E r R y 1 k f 1 V U o C 4 V 9 T / Z E Z v X q V W H d m 6 e u B q X W 9 T U U 1 s M N z b t F E u E M 4 L w h j i t H f k + O K y 4 s e z l q 8 c 9 y e u E 7 t x u O 6 k O Z f t S + / Z 3 k Z Z X P n M P a 3 t 5 O j x 4 9 l v D s O o + c 3 M P m w E w z W u k U x U r M p u h L y J 4 Y K D 3 7 2 b n Y b A X S 5 r H e z c k y Q G j E 9 f 7 t I C 4 k H Y 4 9 h c Q J W o O 4 O Q p 6 c 9 T N k u p y d 5 y O t y Y p k 4 U K C P M 6 9 l D P U 6 V X m d l L 6 9 N 2 u d W b k D c I y U C N n D t g T U M y w D L 3 Z D J Z t P X W H r Y e Z s I s y I E K X w 5 Y u o 9 l I C h B c 7 / B 7 J J H l v T D N H 5 3 1 C 8 z y 1 H U 0 D S M J I K 7 M e S j j h r u G 7 H 2 m J V + k Z J K U P d e z L n o 6 g s / / T C m 3 o P 3 V v l Y o r H k S m d g o C j 0 9 7 Y b / O t L K L Z t j l + 1 h K q v q b T C B g 3 1 9 d Y J D 3 v Y H k A K l V s e s 1 i y c 9 F q A O k w f q i 2 T F N k 4 h d u K I n m u f / 0 c N I j 8 w T t Z C s 4 R b R 0 N s e k 8 g j h A J / s 5 G T q 0 f Y 6 s U o 7 w a U w t w R h J l K o q l g 6 G f Q e O M L X d W Q P 2 w K c u l E 6 o D 6 / g t F i f W C i 8 F 9 3 f U q W + 8 8 u u a g u a D Y 7 Z a I I i Q y Z 2 N d 9 q W g c p n v u T / l 9 r H Y q d d M J z j E q X z Q W t 6 R S q A L 7 S E i w C N n 8 + s Y 2 9 r C 1 Q B n 8 2 X Z 6 / u u s j 5 L 3 4 o U d C I I B 5 F R G S a D R M N Z f K Q I p K 5 5 K F + M E + 0 F P h v t P O V H 5 A v 4 A e d k 5 B Y 4 x S j y f j o g 1 D 3 C z 3 B y Z C E v Y j u 3 e 8 3 s P B X B d l m N 5 s H 8 f V D V A v a 4 f i k + Q O j n K w J r H B I K L p Z C G s C G S i c P P U Q X 3 n + C D U C B W i L s D p f V p u 5 x j J J T H 4 6 a Y l l J w 4 W h M X y l G 6 f E 0 e 9 g + Y L Y E 1 3 M 5 2 w k D v Z i / 9 0 l / U t R y n C G F s s I J K N Z s F 0 0 Y O I t O t j R F o P J h d S K L S p u O a g n G h F p K 5 q m m d v V T 6 9 8 k + C d r a m 2 z i 6 d Y l A c L o h t 7 G 9 y y L c s w 6 i C O q d m D s 4 B 5 e z g + F P B 6 8 v Q Z T j 9 h h 6 O E M M E W p 6 G c a k t T X U W h 7 D C Q C 0 K I M 4 Q R S a T i k s b h m g D 6 U + o + v 0 d Z 9 h B n K t P z O T c 9 n 3 F T b R 0 O N l h e p 7 b D O c Y o A W f f 8 a i 6 M k D B h b s 6 V s C e h H I m 7 o 3 6 a S z i o b k Y Z q J 7 Z H U v C x M L 2 N L 5 W G u K W m V r 5 z x h o 6 K C B F I O J I H v c + W o v z E t Y Z k V o d W 9 O F R B T a 4 s i 8 d w B O N S O E v K O U Y J 1 7 c P B x 3 T 5 J / r a t Q Z S 6 z y x a n C 7 6 a R k R H q 7 u 6 W N F z D Z V i Z 9 u B 8 o I J B o 8 C S D 6 i G n X V p m d K E x Y f J F F F j Z Z p G u a s 8 v o C T / F N U H 0 z T T x M u i U f D M 3 S 2 N 0 g / j r u 5 f 5 W m X D Y j y z i w V A P x T J r J l E o y u V L 0 m 7 9 6 V 3 2 h A + C o 9 j 7 D G Z 9 I q q X V i a W I r O r E h i 1 D s 8 q k D m j N b w 8 7 A G g a M W U J Z A K w G B Q D t 3 d H f a w m 4 u Q R H z 2 Z x p z B L D 0 c 9 9 A 3 z 3 w 0 E X G R l x J 0 q C F C D y c 8 r O L Z D B A c V n H t s 7 T y + 5 0 1 c 8 Y x f S i 4 8 f A S T Y x P y L w 9 t E I A J s c + e 6 U O T z b 9 q I Z A e Y P F H h w M 0 T w K 6 p 0 4 U e V y s v 3 b e z 1 x C S O 9 q 4 H J l 2 g X E p l 7 M G 9 P X V f k A s n q K 9 J 0 4 E A H f + 7 y u r R d z l E S a j q a o M 7 O D g q H w 7 I q F w C J T v Q 3 y C p N Z C R O I Y 8 N X + M r u t n b g 8 O h i Y R X J o c y P m h i S D j P Z Z u j b w f 9 E n e z t H o y B c m k B n W R h n A 2 k 6 W A N k o Y S R V e y l N 3 j 9 o x 2 C l w l F E C D g N 5 6 H B i c 5 Y n T 9 R a q G x 8 j m 7 f u k N f f P E n G h 0 d p U u X L u i 7 9 7 A j w G x S U k k R S b l C 3 C w e B L l w P I 1 F O P j a e d y Y J J t k C V B Q A T F T w l E G C X a O G d g 1 D p k b C o V k H 7 7 6 + j p O J J q d m a G 2 v u N y Q P L B g w d Z b / Z T T X B P Q u 0 U Q D 5 Z J B I V T p M G E g t + E a l U X E h j f H a n W h P k d 2 f p W A v 2 H c l S y A c r I E u x M n V o O 5 2 j + l B w j 6 b Q f 1 J z u b z 6 X F 2 v x 0 P P h 6 c k b P p R J / Y r l X A l 7 I 1 X O Q M W a T Q x h D w I g y z G y X W t z p n r S G N N B e T p q k v J T l i 4 5 9 G 4 W 9 L 2 V 6 f o F 5 9 d 4 m 9 Y X o e 2 0 z l y V C c Q V O t i M M M c C F V X U 1 / X f j n A 2 m C t n U u z O e 7 o 9 q 5 O u j 1 s L Z R a Z 3 e a P B a J 4 F Q 6 v 9 j S 2 I F Y 2 s G 8 D o J B x Y s l F c m I X a i 6 s D + j U + B I Q v m 8 P s k 0 Z C K W v 0 M F n B l + R E M j 6 9 9 L A n s U V P o w o r 6 H 7 Y B F I D h N E I t Y W u 2 z p B T H Q R Z z L y T S h Y 6 4 h C s w E Z a l E 6 5 H E 0 p y u f M Z M a 8 7 E e j T y d i O k 9 x I N C W m c 2 T e y P A I Z T z V d O b s W a q v D U m a U f v a a s o T B l d P 7 F d j V + 1 1 h T G s P b w p a D J x W a G 8 E B b f x L m x F J L p O B p P S + V j 1 x J C / y h L 1 f 6 0 p e 7 B y u d 3 g V w Z a q 5 M U d + x Y 8 v q j R O c I y V U H D v a M J C R O f K S K x W W Q p m f n y 8 6 5 b 2 w J 0 E x s N U V l l Q D 3 f X O W c 3 5 d g B 9 p o I U K i e R Y I A w 6 h x 3 l F R Y E y z E J I I 0 y n H / q a 8 h o Z Z q c D y r S Q j y h f w Z 6 u 5 t 1 9 / n L D j O K G F c N L p I 9 + / / Q C 6 v X 8 6 A g u q H s 1 6 R u Q b h M v t L o J W 4 3 F 3 Y y B 5 9 L W u 2 8 x 6 2 F E I a L h + p + B Z J Q B g l g Y x E s k s o U f V 0 O s j S 1 5 j S K l 6 W Y k t R a V Q z i L N L Z 9 K y o 2 x c u s b F 9 c U p z p E S C g j W N s r 5 Q V U B F 2 d m j h o a G k T s J x K G L C 7 Z c s q O Y y 0 p m e m 8 N 4 F 2 G y D S i M l h f B A F p E K c J Z T y C 2 m K Q A U y B b 0 Z O t 2 W Z H 1 E q 3 5 c 5 o F A h R D O q H z Y H 7 3 G n 6 L D 5 y / r L 3 U e H D c O Z d x E L C P T j w I B v 7 R c K K i J y U k m W Q v f o J d h S 6 i A S L L 8 v C 4 u z z 1 s G T h z Q R A Q x k Y a O 6 l M W F Q + 9 t 2 Q W C a N H b / Q q d Y k + d B H 4 r A Q y P g 2 h 4 o B v 4 Y 1 l t L 6 4 h T n u J k S d t f Q 0 E i 1 t b U U j 8 d V R t Z U c 6 r a g Q c w x g k D k 2 7 H H p e 2 E i A R G i x F D k M Q O E M g e x w O g 7 P Y Z A V q n b H k u p h I U P H E a f I k E w k V z m C W O d Q + N L A Z 8 v j 8 Z e u K U 5 x j + 1 B w w 3 G 3 b B N l W i u Q C 2 N R r + b K H 2 E z v V i m T 6 X 9 P W w m t D Q S 4 Q S i I K y J Y y S P j W Q m j u 2 + Z E 2 T u U / f c 6 4 t I S o e n J Q 1 O 5 f b L W V u + k 8 g U 5 Z J d e L D X / H 3 L 6 8 r T n G O 7 2 0 s h C P k 4 c x d W F i Q j M V W Y m k c + q p h l 1 J Q 7 a I l + 8 L t Y X O g C F Q g k k r T h G F f C G T F D W m U j 2 u Y g 5 d I F 6 x 7 R n K d b o t b Y R B J D B J C n o K 0 g n S C l M J + 5 6 u d 5 O E E O L 7 2 p U L N 3 D p l K R A M S q c U G X q w C Q v L Y O 0 r E M s A B y / v Y a u h C a O J A G e F h S z a s K B 9 W P X S G R N n x y T B O N O l z j j 3 m w x p F J H g Q w u R M F Q 9 9 r H B K T S V 4 + 9 + q r / f u X C s U c I 4 d I v i C d W K P X j w o 2 Q w w v t k 8 I 8 v 4 j a b l F p O s T 3 8 f N h y V a R O Q d L Y V b c i n 5 2 Q C e N M 7 B v n 5 v R z 7 Q m 6 1 I E y h d R R z s y G A L n w b U Y y g V S Q d I h X 1 N Q u q x 9 O c 2 5 M f n f 6 X 8 R X L y I / E A j I e i m Q 6 m g L N p V H g R V T C M d H l m K 9 4 1 B V / j 0 6 L g M I J N k C 3 0 Y k k A V 9 J 5 A L Z N F p d v K Y O H w P N 4 0 g 0 k W W S l 6 W S n K P 7 j e p v p O S V K N z k F R G Y k F a Y c l 7 l s 5 / 9 t e 2 G u H c v x 3 T 4 Z i c n B S j B D L 3 5 c t X o h K 0 V K W 4 Y F T h G C l V 7 p Q I 9 K 3 W g 6 X U O p m 3 m y E E s j l N J H G c 1 4 p I i i h G h b O n F f u q b J o q 0 3 R B i K T 7 R p w u P j s Q x 5 A H Z d p Q Y f a M y M h A r r n P G 9 g Z + 4 j s G E L 5 W n p p e m Z G M r e t b b + s 6 D 3 U l C g q T J C K y 5 0 L T L 9 J o 2 K N m e l 7 K E A J I x u J x O k 8 5 r A i E s d F O 1 D O S p N 7 t K + J d r I 1 Q f 2 N y S J J J L 4 m i q h 6 2 o F Y + D 5 F M m U m h z v 1 4 S / l 2 X Y C H N + H M i 7 H Z K k K V U u H F U e G j o 6 O S W b D l G o K D 4 U K f F W y o f 0 e o V 4 H n G c g E + e p y V u R U E I Y J Z m E J D p d S S N F E B X O s X o X k + N m D G H s x D G + k k 6 K O K l U U k k m X c Y Y f 0 Q V r a y t K 1 s n n O g c P b B b 6 n w t P V p d y F B F R Y A G X r i 5 A B W h j F M t K l H M d u x N V / 3 e j P N 1 A R m n l D y d j 0 w Y 7 d s l k d W H M m k 6 L u T S a S 7 u M 2 F j F Y Q x d U x 8 3 C O S S h H K + I Z Y / F Y h V m w p x j 6 2 D s v R 5 d / 8 T V E d c L p j l a 9 c s n P d f C 7 A m Z 2 l q q o q a s g + l U K x n E W q H H 1 v O y C s d m + 5 f F l Y 6 p x 2 a r 5 d w Q l B Q A L t j L Q q l 2 a / F z 7 6 T U a 1 Q 5 p l y b M 5 I 5 3 Q f 4 o t L X K c J R U 7 t 8 c t E q q p o 5 v V e P R K y t c F J z r X 9 a f D O 6 6 2 V S x N k c f j k f 3 Q c T r e Q r q K 3 G 6 P j F G 5 O d 2 l w y g M H H K M E 8 k 5 o t + 9 B w H I I x 6 L B V 0 D h G D 4 A y m E b H C 2 s K T r O I d L J Z W k 6 f h l V v e E S C A N 0 g 2 B t D P 9 I x B K V D z 2 M c 6 I M C x 9 1 d 4 Y f f K 3 / 6 A e b A d h x x g l 7 I h X 7 Z P C e T Y 4 S E d a W O U T t U + r f p x u l 1 h j C 2 6 p J H s o Q A i h A k I m x I Q c N o J Y D n F x p v + k S C O a g B U 2 6 S r P l V N S q Z x k E g c y s Y 9 y x K k r h m C Q T L X + B H 3 w n / 5 O n n W n Y c c Y J U p d O u + m + r p 6 m Z p U V F B S m I V + l a o I X G V Q e d 5 y F P J B + Z Y D I Z g s h h y G I E I S p F v X O E + F V I o w J n 9 N X p v 3 Y U U t y k L 1 l 4 y U s p U R y G N 8 d t A e h F D a I B G q q S O v 3 7 e s z H e C c w 0 8 G 9 m x N c 0 T H q G 5 u X m a y n V S L O M T t c / j 8 c r E S q h + i M O U r n x u O z C M L a o f H L + + J W q g k M i Q B y J J J a q 4 d o i D L I V 0 k E z 3 o 0 w c f S t J V w R T 1 5 W k k j Q Q i P 3 L n W p 1 g J A I 4 0 t C J p w B p S 1 + 7 E P F Q x w b l + K R U k y k S C w t S z g + / p v f q m f c g d i R K p 9 B t q 6 D p V Q d H d s X 5 8 J U q p + Y 0 b n Q l C t I K n F I 4 8 K X S i A V A 5 X L u N 2 C w m + y E 6 P I S R 4 o E h i n J I 9 K t z u 5 D h 9 x 2 z Q i d a 8 i k 6 S B T D q P L U l k p J P d g U j s G 4 m E R g 0 D u O P h H H n y K f r o v / 4 P + R U 7 F T u a U E C u t l U K C U R S Z G I f K p 8 u Q M s 3 p B I y m c q F i g G f q 5 9 O 2 w 1 Q v 0 c F r N 9 Z x h l y W A S x 0 p F P O k 3 S C / F i d c / c W + z s B E q l s 7 Q Y z 6 s y s p O J H Y i E P h N c l S d J h 8 5 c 3 P F a g 2 t g c O e q f A Y T E 1 E a G l 1 S 1 j 1 W + a D u K d W P 4 6 z q i e V P V D 4 O i / U P q p / N t 6 m C q j y d X a g r E x 9 M w r 9 u H H S Y I x I 3 T u J y D w h U S A d B c E 0 R q 5 B m 3 Q c C I Y w 0 H S 4 Q T R k h Q L j z H Q l F I K T B B 4 l s R I I b n s 3 R V I Q J m E 1 R c 0 W c m u p D d O n X / 0 X / j p 0 L J t Q o 5 / D O x 8 D N Y a 4 i m l A 2 Y i k S o T 8 F A q m w E G k Z s T S p J I 5 P 5 L h 4 T i I X K n m x X w R w R V 5 w H S E T h q f D + L M R R t K M A z E k X P C X H x q t + 1 W Q R g g z U d R 9 7 D h 8 b F + C A l 6 W T k I k 7 j e J 5 q D i 6 D f F k h l 6 O O b i e I p d m u r 9 c a q r z N P H O 9 B E X g 6 u G 7 u E U M D V g V f 8 i 5 R k s i S U N k 4 I o Y R c i l h K M s F f T i p F L E U k o Z W k S Z R R T D C J F V 6 2 D K j I O q C J g n / l S 7 K E U f m R A B 9 R E 9 b p 2 l d O k a N c m i K P 8 p V E 0 m E h F O K F M E h k p B b C Z 9 v V U h t L M r G v p F O W 7 o 2 Q q H e 5 L C a / Y s 1 T i v b X Z O i v / / t v J Y 9 3 A 3 Y V o d A i X r s x p I k E S a U s f p b l D w T C N Y t M 8 E E W O 6 F U W H g k L 3 i 1 x / W X C S R F p x V d 2 F y g k o M w E h a K 6 D T E 9 T U h g r r B E M R c k 3 R J A w l s 1 y x X S D e E M X G L R O w k r K + h r 6 S I h X 6 T u o b w W a z A 1 Q Q q E C p D d 4 f V S Y S Q S l k m V D a d 4 v e n 6 R / / + e / I 6 9 s 9 i 0 J 3 F a E A k A q S y s V k s q S T R S g t q T S h i q S V I R T S Q A 4 T Z y d R k 4 Y v Q R o 8 F Z P r B R R F 1 o k y R a C T u F r r g A 7 Z f L m q I l L J z b V C 2 J a u n T 2 s X I E 8 V l h I Y 4 i j w y y l 1 P 5 6 O i w q n 5 J K h l g 9 d U m q C T B Z O J 5 M Z W g s T D S / m K V Y i u 8 F s U T N g + R i M j H J / o n J 5 N E H Q u w W u G 4 8 3 1 2 E A t L p L F 0 b e M m / z k g q + O h P K U K p f p S N U O I b A t n D T A 7 j g z 7 i s a 9 J o 9 I l Y K M R h w q R t S G 5 r 4 q g q C C 4 M o u H V H 2 P S i r 4 6 h 8 v e N X p O i y + d n K X L S 5 p 4 i v S K K e I A l + R y K S p s J F O l n p X J K G y d L A p R U E P p E + W c O D k V A S r b J k 8 I p G U 9 d W o e d g t 9 u / / 5 9 8 4 c r P / n w s m 1 B h y f N d h d H S O B p / P E D O p Q C p D L B A N J N J O V E A h F k h T h l B C E p 2 G D 0 c 6 U l U E L 0 V h f Z O J r Q q V + a j g E h B w V d Z x f d W E 5 R 8 v 8 q r 9 k n T c r K 9 b Y Y n D t w / c a q c J o x z C I I k J 4 z q I A + k E I o E 8 u M Y + x p 3 E R x p W 5 K q + U j q N 9 4 N I x h g B Q o F I S I O a l 6 F z F 0 7 T x X f O 4 B f s O r h u 7 l J C A e g A f 3 t 1 U E s m k I r J s 4 L 6 Z 3 w 5 E Q / s W I F Y E g Y k r n z l 6 X R N I y u 6 H q D e m 4 A G K r M F V O w S H / e q W + A r J z H 4 i O N O n W 5 3 c n 8 R i e B M H K T R 5 N F h Y 8 2 z p J J c 4 7 Q M r u c o I 4 R T x J J p X y K N 0 H c y J 7 c r C S V k 4 v d e v H S W z l 8 8 K c + 6 G 7 G r C Q W A V N 9 8 9 1 S R x h B L p B T I Z V Q / q I M g C w i F + 5 g N d k I Z I u k 4 o H z E J a b / 1 T X l q b B O W R G F z A c B d J D B V V j H J c S e u q g 8 V H 4 T h 6 / j 7 C R m w t q Z 6 8 q B E D q d X T n 1 z o Q V k Z Q E Q p q l 9 o l D u i K S 5 Y M 4 2 s + w V F L 9 J v j Y j D x P / / C / / h t V h S o 5 v H v h u v l i d x M K w K H I X 1 9 5 x L 8 W J F L q n y K X T f U T Y i m / W P X D k j F F J P k D g + Q f L / I q v v K U L z d o z 6 Q o 2 G O F b J e Q F V U B 1 H c r E R V b B a z 0 g s 8 B c x 2 + d u a a d b 3 I G e L Y w p o 0 C B s C G f I U w i C P J p S d S J p c k E a I F / p O U P X S 3 E g R / e 9 / / j v y B 3 b / F m 9 M q H E p i 7 c B X 3 x x j / L S f y o l V D l i g T z K 5 x c d R l D N 1 r L S N W u M r 1 / k X h N e H 1 D x 5 V / D x H U K K n 2 J r z z 4 I I Z y u M i U U J c l D W H 7 9 d I 0 k K V Y z b N I x A 5 E K U g l X N e k 0 k R S B o c C o Z S E S l s q n 8 / r o X / 6 l 9 9 y n m 4 k L 3 Y u 3 i p C A V 9 8 c Y c r D 8 g D E u n + F M z r I A z C I J s m k i K Y I R N X C A k r B 7 K o N A k V f A D 3 q B B D X V s T U g q q K F S w T L j I Z y f / e N H k M G k 6 L l e F G P q 6 c U I Y E 9 f k E W M D f C a L 3 R f j g 4 4 L m U C Y g m 8 I p W a W g 0 T K A A E / G A z S P / 7 f v 5 d n f l v g u v W W E Q q 4 f v 0 x z Y d j T B g Q i s l k 6 0 v Z J V U p o S w y C W G K w 4 o 0 S F O + v N r C 6 w N X a u V p o J I r X / 2 r C y A C L q h L 8 H V c 3 c w + E 0 C S 8 I K w u q a c P a 6 I Y s J K A k F a K a m k S G T S N Z k k b p N M U O 8 k X D B A 8 M 3 U 3 r 6 f / v P f / l q e 5 + 0 B 0 f 8 H t J 9 i G L E g 9 9 o A A A A A S U V O R K 5 C Y I I = < / I m a g e > < / T o u r > < / T o u r s > < / V i s u a l i z a t i o n > 
</file>

<file path=customXml/item7.xml>��< ? x m l   v e r s i o n = " 1 . 0 "   e n c o d i n g = " U T F - 1 6 " ? > < G e m i n i   x m l n s = " h t t p : / / g e m i n i / p i v o t c u s t o m i z a t i o n / T a b l e X M L _ o r d e r   r e c o r d s   o f   i t e m s   t o d a y _ c 1 e 6 e 4 5 5 - 7 d 2 d - 4 b 5 b - a 6 f 0 - c 1 7 e 0 e 5 d c 2 f a " > < C u s t o m C o n t e n t > < ! [ C D A T A [ < T a b l e W i d g e t G r i d S e r i a l i z a t i o n   x m l n s : x s i = " h t t p : / / w w w . w 3 . o r g / 2 0 0 1 / X M L S c h e m a - i n s t a n c e "   x m l n s : x s d = " h t t p : / / w w w . w 3 . o r g / 2 0 0 1 / X M L S c h e m a " > < C o l u m n S u g g e s t e d T y p e   / > < C o l u m n F o r m a t   / > < C o l u m n A c c u r a c y   / > < C o l u m n C u r r e n c y S y m b o l   / > < C o l u m n P o s i t i v e P a t t e r n   / > < C o l u m n N e g a t i v e P a t t e r n   / > < C o l u m n W i d t h s > < i t e m > < k e y > < s t r i n g > O r d e r   D a t e < / s t r i n g > < / k e y > < v a l u e > < i n t > 1 2 9 < / i n t > < / v a l u e > < / i t e m > < i t e m > < k e y > < s t r i n g > O r d e r   I D < / s t r i n g > < / k e y > < v a l u e > < i n t > 1 1 1 < / i n t > < / v a l u e > < / i t e m > < i t e m > < k e y > < s t r i n g > I t e m   T y p e < / s t r i n g > < / k e y > < v a l u e > < i n t > 1 1 9 < / i n t > < / v a l u e > < / i t e m > < i t e m > < k e y > < s t r i n g > U n i t s   S o l d < / s t r i n g > < / k e y > < v a l u e > < i n t > 1 2 0 < / i n t > < / v a l u e > < / i t e m > < i t e m > < k e y > < s t r i n g > U n i t   P r i c e < / s t r i n g > < / k e y > < v a l u e > < i n t > 1 1 7 < / i n t > < / v a l u e > < / i t e m > < i t e m > < k e y > < s t r i n g > U n i t   C o s t < / s t r i n g > < / k e y > < v a l u e > < i n t > 1 1 3 < / i n t > < / v a l u e > < / i t e m > < i t e m > < k e y > < s t r i n g > T o t a l   R e v e n u e < / s t r i n g > < / k e y > < v a l u e > < i n t > 1 4 9 < / i n t > < / v a l u e > < / i t e m > < i t e m > < k e y > < s t r i n g > T o t a l   C o s t < / s t r i n g > < / k e y > < v a l u e > < i n t > 1 1 7 < / i n t > < / v a l u e > < / i t e m > < i t e m > < k e y > < s t r i n g > T o t a l   P r o f i t < / s t r i n g > < / k e y > < v a l u e > < i n t > 1 2 6 < / i n t > < / v a l u e > < / i t e m > < / C o l u m n W i d t h s > < C o l u m n D i s p l a y I n d e x > < i t e m > < k e y > < s t r i n g > O r d e r   D a t e < / s t r i n g > < / k e y > < v a l u e > < i n t > 0 < / i n t > < / v a l u e > < / i t e m > < i t e m > < k e y > < s t r i n g > O r d e r   I D < / s t r i n g > < / k e y > < v a l u e > < i n t > 1 < / i n t > < / v a l u e > < / i t e m > < i t e m > < k e y > < s t r i n g > I t e m   T y p e < / s t r i n g > < / k e y > < v a l u e > < i n t > 2 < / i n t > < / v a l u e > < / i t e m > < i t e m > < k e y > < s t r i n g > U n i t s   S o l d < / s t r i n g > < / k e y > < v a l u e > < i n t > 3 < / i n t > < / v a l u e > < / i t e m > < i t e m > < k e y > < s t r i n g > U n i t   P r i c e < / s t r i n g > < / k e y > < v a l u e > < i n t > 4 < / i n t > < / v a l u e > < / i t e m > < i t e m > < k e y > < s t r i n g > U n i t   C o s t < / s t r i n g > < / k e y > < v a l u e > < i n t > 5 < / i n t > < / v a l u e > < / i t e m > < i t e m > < k e y > < s t r i n g > T o t a l   R e v e n u e < / s t r i n g > < / k e y > < v a l u e > < i n t > 6 < / i n t > < / v a l u e > < / i t e m > < i t e m > < k e y > < s t r i n g > T o t a l   C o s t < / s t r i n g > < / k e y > < v a l u e > < i n t > 7 < / i n t > < / v a l u e > < / i t e m > < i t e m > < k e y > < s t r i n g > T o t a l   P r o f i t < / 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  r e c o r d s   o f   i t e m s   t o d a y 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 r e c o r d s   o f   i t e m s   t o d a y 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 C o l u m n s \ O r d e r   I D < / K e y > < / D i a g r a m O b j e c t K e y > < D i a g r a m O b j e c t K e y > < K e y > C o l u m n s \ I t e m   T y p e 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a : K e y V a l u e O f D i a g r a m O b j e c t K e y a n y T y p e z b w N T n L X > < a : K e y > < K e y > C o l u m n s \ T o t a l   R e v e n u e < / K e y > < / a : K e y > < a : V a l u e   i : t y p e = " M e a s u r e G r i d N o d e V i e w S t a t e " > < C o l u m n > 6 < / C o l u m n > < L a y e d O u t > t r u e < / L a y e d O u t > < / a : V a l u e > < / a : K e y V a l u e O f D i a g r a m O b j e c t K e y a n y T y p e z b w N T n L X > < a : K e y V a l u e O f D i a g r a m O b j e c t K e y a n y T y p e z b w N T n L X > < a : K e y > < K e y > C o l u m n s \ T o t a l   C o s t < / K e y > < / a : K e y > < a : V a l u e   i : t y p e = " M e a s u r e G r i d N o d e V i e w S t a t e " > < C o l u m n > 7 < / C o l u m n > < L a y e d O u t > t r u e < / L a y e d O u t > < / a : V a l u e > < / a : K e y V a l u e O f D i a g r a m O b j e c t K e y a n y T y p e z b w N T n L X > < a : K e y V a l u e O f D i a g r a m O b j e c t K e y a n y T y p e z b w N T n L X > < a : K e y > < K e y > C o l u m n s \ T o t a l   P r o f i t < / K e y > < / a : K e y > < a : V a l u e   i : t y p e = " M e a s u r e G r i d N o d e V i e w S t a t e " > < C o l u m n > 8 < / C o l u m n > < L a y e d O u t > t r u e < / L a y e d O u t > < / a : V a l u e > < / a : K e y V a l u e O f D i a g r a m O b j e c t K e y a n y T y p e z b w N T n L X > < / V i e w S t a t e s > < / D i a g r a m M a n a g e r . S e r i a l i z a b l e D i a g r a m > < D i a g r a m M a n a g e r . S e r i a l i z a b l e D i a g r a m > < A d a p t e r   i : t y p e = " M e a s u r e D i a g r a m S a n d b o x A d a p t e r " > < T a b l e N a m e > 1 0 0 0   S a l e s   R e c o r d s   o f 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 1 0 0 0   S a l e s   R e c o r d s   o f 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 C o l u m n s \ C o u n t r y < / K e y > < / D i a g r a m O b j e c t K e y > < D i a g r a m O b j e c t K e y > < K e y > C o l u m n s \ I t e m   T y p e < / K e y > < / D i a g r a m O b j e c t K e y > < D i a g r a m O b j e c t K e y > < K e y > C o l u m n s \ S a l e s   C h a n n e l < / K e y > < / D i a g r a m O b j e c t K e y > < D i a g r a m O b j e c t K e y > < K e y > C o l u m n s \ S h i p   D a t e < / K e y > < / D i a g r a m O b j e c t K e y > < D i a g r a m O b j e c t K e y > < K e y > C o l u m n s \ O r d e r   P r i o r i t y < / 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470FE92-D528-4CCD-991C-16A3324A9B03}">
  <ds:schemaRefs/>
</ds:datastoreItem>
</file>

<file path=customXml/itemProps10.xml><?xml version="1.0" encoding="utf-8"?>
<ds:datastoreItem xmlns:ds="http://schemas.openxmlformats.org/officeDocument/2006/customXml" ds:itemID="{747AE7BB-64EB-419D-8AF5-B127FDCD7EB2}">
  <ds:schemaRefs/>
</ds:datastoreItem>
</file>

<file path=customXml/itemProps11.xml><?xml version="1.0" encoding="utf-8"?>
<ds:datastoreItem xmlns:ds="http://schemas.openxmlformats.org/officeDocument/2006/customXml" ds:itemID="{4D738CB9-7F40-491A-9BAC-5C4499E76D67}">
  <ds:schemaRefs/>
</ds:datastoreItem>
</file>

<file path=customXml/itemProps12.xml><?xml version="1.0" encoding="utf-8"?>
<ds:datastoreItem xmlns:ds="http://schemas.openxmlformats.org/officeDocument/2006/customXml" ds:itemID="{B24CD128-3EEA-43D8-8054-773B11E53D6C}">
  <ds:schemaRefs/>
</ds:datastoreItem>
</file>

<file path=customXml/itemProps13.xml><?xml version="1.0" encoding="utf-8"?>
<ds:datastoreItem xmlns:ds="http://schemas.openxmlformats.org/officeDocument/2006/customXml" ds:itemID="{8F1697B5-8B3C-4581-B77E-DB77AA669D96}">
  <ds:schemaRefs/>
</ds:datastoreItem>
</file>

<file path=customXml/itemProps14.xml><?xml version="1.0" encoding="utf-8"?>
<ds:datastoreItem xmlns:ds="http://schemas.openxmlformats.org/officeDocument/2006/customXml" ds:itemID="{A7321DE1-EB23-4811-BB0E-0F9115BE41F1}">
  <ds:schemaRefs/>
</ds:datastoreItem>
</file>

<file path=customXml/itemProps15.xml><?xml version="1.0" encoding="utf-8"?>
<ds:datastoreItem xmlns:ds="http://schemas.openxmlformats.org/officeDocument/2006/customXml" ds:itemID="{229AD437-2F16-4CDF-A060-C7942C6389EF}">
  <ds:schemaRefs/>
</ds:datastoreItem>
</file>

<file path=customXml/itemProps16.xml><?xml version="1.0" encoding="utf-8"?>
<ds:datastoreItem xmlns:ds="http://schemas.openxmlformats.org/officeDocument/2006/customXml" ds:itemID="{420E94B6-F4FC-4C82-9D78-39F448D41370}">
  <ds:schemaRefs/>
</ds:datastoreItem>
</file>

<file path=customXml/itemProps17.xml><?xml version="1.0" encoding="utf-8"?>
<ds:datastoreItem xmlns:ds="http://schemas.openxmlformats.org/officeDocument/2006/customXml" ds:itemID="{1DCDDEED-A5AE-43EE-AFF9-40397D19730B}">
  <ds:schemaRefs/>
</ds:datastoreItem>
</file>

<file path=customXml/itemProps18.xml><?xml version="1.0" encoding="utf-8"?>
<ds:datastoreItem xmlns:ds="http://schemas.openxmlformats.org/officeDocument/2006/customXml" ds:itemID="{3563928D-22F0-43E1-BD74-771BD99D4288}">
  <ds:schemaRefs/>
</ds:datastoreItem>
</file>

<file path=customXml/itemProps19.xml><?xml version="1.0" encoding="utf-8"?>
<ds:datastoreItem xmlns:ds="http://schemas.openxmlformats.org/officeDocument/2006/customXml" ds:itemID="{A8CF8B33-DDE5-4453-8C84-7270337B364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7D4E670-4127-4FCD-BCF6-A414584FD784}">
  <ds:schemaRefs/>
</ds:datastoreItem>
</file>

<file path=customXml/itemProps20.xml><?xml version="1.0" encoding="utf-8"?>
<ds:datastoreItem xmlns:ds="http://schemas.openxmlformats.org/officeDocument/2006/customXml" ds:itemID="{444D082D-279E-4FA3-97A3-2BE476BDFD6B}">
  <ds:schemaRefs>
    <ds:schemaRef ds:uri="http://schemas.microsoft.com/DataMashup"/>
  </ds:schemaRefs>
</ds:datastoreItem>
</file>

<file path=customXml/itemProps3.xml><?xml version="1.0" encoding="utf-8"?>
<ds:datastoreItem xmlns:ds="http://schemas.openxmlformats.org/officeDocument/2006/customXml" ds:itemID="{85091EE6-D2C2-4705-94C9-BE84D16603D6}">
  <ds:schemaRefs/>
</ds:datastoreItem>
</file>

<file path=customXml/itemProps4.xml><?xml version="1.0" encoding="utf-8"?>
<ds:datastoreItem xmlns:ds="http://schemas.openxmlformats.org/officeDocument/2006/customXml" ds:itemID="{470CA814-7FB1-41E7-B581-57E8CE3A38DF}">
  <ds:schemaRefs/>
</ds:datastoreItem>
</file>

<file path=customXml/itemProps5.xml><?xml version="1.0" encoding="utf-8"?>
<ds:datastoreItem xmlns:ds="http://schemas.openxmlformats.org/officeDocument/2006/customXml" ds:itemID="{45450D7D-EE65-4C40-82B1-E7219FF64990}">
  <ds:schemaRefs/>
</ds:datastoreItem>
</file>

<file path=customXml/itemProps6.xml><?xml version="1.0" encoding="utf-8"?>
<ds:datastoreItem xmlns:ds="http://schemas.openxmlformats.org/officeDocument/2006/customXml" ds:itemID="{F8116D10-E63B-41F7-928D-2426A0C94004}">
  <ds:schemaRefs>
    <ds:schemaRef ds:uri="http://www.w3.org/2001/XMLSchema"/>
    <ds:schemaRef ds:uri="http://microsoft.data.visualization.Client.Excel/1.0"/>
  </ds:schemaRefs>
</ds:datastoreItem>
</file>

<file path=customXml/itemProps7.xml><?xml version="1.0" encoding="utf-8"?>
<ds:datastoreItem xmlns:ds="http://schemas.openxmlformats.org/officeDocument/2006/customXml" ds:itemID="{900C373A-B5A5-46AA-8A51-F2DD4AB40C77}">
  <ds:schemaRefs/>
</ds:datastoreItem>
</file>

<file path=customXml/itemProps8.xml><?xml version="1.0" encoding="utf-8"?>
<ds:datastoreItem xmlns:ds="http://schemas.openxmlformats.org/officeDocument/2006/customXml" ds:itemID="{31493BA0-27C6-47B0-B5A4-B980E5237B4D}">
  <ds:schemaRefs/>
</ds:datastoreItem>
</file>

<file path=customXml/itemProps9.xml><?xml version="1.0" encoding="utf-8"?>
<ds:datastoreItem xmlns:ds="http://schemas.openxmlformats.org/officeDocument/2006/customXml" ds:itemID="{D88D33B6-1484-4496-AF34-F0E1AEDBB3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Revenue by year</vt:lpstr>
      <vt:lpstr>Top 5 sales</vt:lpstr>
      <vt:lpstr>revenue and total cost</vt:lpstr>
      <vt:lpstr>revenue by items</vt:lpstr>
      <vt:lpstr>sales tending monthwise</vt:lpstr>
      <vt:lpstr>profit by year</vt:lpstr>
      <vt:lpstr>Top 5 profitable sales</vt:lpstr>
      <vt:lpstr>Profit by  Sales channel</vt:lpstr>
      <vt:lpstr>ETL Transformed data 1</vt:lpstr>
      <vt:lpstr>Etl Transformed data</vt:lpstr>
      <vt:lpstr> Calculations for sales</vt:lpstr>
      <vt:lpstr>Calculation for profit dash</vt:lpstr>
      <vt:lpstr>Dashboard sales</vt:lpstr>
      <vt:lpstr>Profit and comaprison Dashboard</vt:lpstr>
      <vt:lpstr>FInal Dashboard</vt:lpstr>
      <vt:lpstr>Country</vt:lpstr>
      <vt:lpstr>Item_Type</vt:lpstr>
      <vt:lpstr>Order_Date</vt:lpstr>
      <vt:lpstr>Order_month</vt:lpstr>
      <vt:lpstr>Order_Priority</vt:lpstr>
      <vt:lpstr>Order_Year</vt:lpstr>
      <vt:lpstr>Region</vt:lpstr>
      <vt:lpstr>Sales_Channel</vt:lpstr>
      <vt:lpstr>Total_Cost</vt:lpstr>
      <vt:lpstr>Total_Profit</vt:lpstr>
      <vt:lpstr>Total_Revenue</vt:lpstr>
      <vt:lpstr>Unit_Cost</vt:lpstr>
      <vt:lpstr>Unit_Price</vt:lpstr>
      <vt:lpstr>Units_Sold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shivanshu dabral</dc:creator>
  <cp:lastModifiedBy>shivanshu dabral</cp:lastModifiedBy>
  <dcterms:created xsi:type="dcterms:W3CDTF">2021-12-01T13:39:25Z</dcterms:created>
  <dcterms:modified xsi:type="dcterms:W3CDTF">2021-12-31T05:20:50Z</dcterms:modified>
</cp:coreProperties>
</file>