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179f925bf44a31/Área de Trabalho/Projetos/Estatistica/ProjSemestal2/"/>
    </mc:Choice>
  </mc:AlternateContent>
  <xr:revisionPtr revIDLastSave="0" documentId="8_{C35BBE71-2376-426C-A05C-3920F02549FF}" xr6:coauthVersionLast="47" xr6:coauthVersionMax="47" xr10:uidLastSave="{00000000-0000-0000-0000-000000000000}"/>
  <bookViews>
    <workbookView xWindow="33525" yWindow="-3435" windowWidth="17280" windowHeight="8880" xr2:uid="{D987EEE1-D96A-46A8-953C-1A18B6E853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7" i="1"/>
  <c r="L4" i="1"/>
  <c r="O7" i="1"/>
  <c r="G15" i="1"/>
  <c r="F15" i="1"/>
  <c r="O8" i="1"/>
  <c r="O4" i="1"/>
  <c r="J4" i="1"/>
  <c r="D15" i="1"/>
  <c r="C16" i="1"/>
  <c r="K4" i="1"/>
  <c r="G4" i="1"/>
  <c r="H4" i="1" s="1"/>
  <c r="C11" i="1"/>
  <c r="F4" i="1"/>
  <c r="E10" i="1"/>
  <c r="E5" i="1"/>
  <c r="E6" i="1"/>
  <c r="E7" i="1"/>
  <c r="E8" i="1"/>
  <c r="E9" i="1"/>
  <c r="E4" i="1"/>
  <c r="D10" i="1"/>
  <c r="D5" i="1"/>
  <c r="D6" i="1"/>
  <c r="D7" i="1"/>
  <c r="D8" i="1"/>
  <c r="D9" i="1"/>
  <c r="D4" i="1"/>
  <c r="C10" i="1"/>
  <c r="I15" i="1" l="1"/>
  <c r="H15" i="1"/>
  <c r="J15" i="1" l="1"/>
  <c r="M15" i="1" s="1"/>
</calcChain>
</file>

<file path=xl/sharedStrings.xml><?xml version="1.0" encoding="utf-8"?>
<sst xmlns="http://schemas.openxmlformats.org/spreadsheetml/2006/main" count="24" uniqueCount="18">
  <si>
    <t>x</t>
  </si>
  <si>
    <t>f</t>
  </si>
  <si>
    <t>x*f</t>
  </si>
  <si>
    <t>x**2*f</t>
  </si>
  <si>
    <t>|x</t>
  </si>
  <si>
    <t>s**2</t>
  </si>
  <si>
    <t>s</t>
  </si>
  <si>
    <t>t</t>
  </si>
  <si>
    <t>IC+</t>
  </si>
  <si>
    <t>IC-</t>
  </si>
  <si>
    <t>N</t>
  </si>
  <si>
    <t>S</t>
  </si>
  <si>
    <t>|p</t>
  </si>
  <si>
    <t>z</t>
  </si>
  <si>
    <t>erro</t>
  </si>
  <si>
    <t>n</t>
  </si>
  <si>
    <t>s x 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</si>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</sst>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B63C-3612-487C-ADD8-62460D092800}">
  <dimension ref="B2:O19"/>
  <sheetViews>
    <sheetView tabSelected="1" workbookViewId="0">
      <selection activeCell="M12" sqref="M12"/>
    </sheetView>
  </sheetViews>
  <sheetFormatPr defaultRowHeight="14.4" x14ac:dyDescent="0.3"/>
  <sheetData>
    <row r="2" spans="2:15" x14ac:dyDescent="0.3">
      <c r="I2" s="1">
        <v>0.05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8</v>
      </c>
      <c r="L3" t="s">
        <v>14</v>
      </c>
    </row>
    <row r="4" spans="2:15" x14ac:dyDescent="0.3">
      <c r="B4">
        <v>0</v>
      </c>
      <c r="C4">
        <v>11</v>
      </c>
      <c r="D4">
        <f>B4*C4</f>
        <v>0</v>
      </c>
      <c r="E4">
        <f>D4*B4</f>
        <v>0</v>
      </c>
      <c r="F4">
        <f>D10/$C$10</f>
        <v>26.033333333333335</v>
      </c>
      <c r="G4">
        <f>(E10-(D10^2/C10))/C11</f>
        <v>326.19839743589739</v>
      </c>
      <c r="H4">
        <f>SQRT(G4)</f>
        <v>18.060963358467273</v>
      </c>
      <c r="I4">
        <v>1.66</v>
      </c>
      <c r="J4" s="2">
        <f>F4-(I4*H4/SQRT(C10))</f>
        <v>23.1074678871312</v>
      </c>
      <c r="K4" s="2">
        <f>F4+(I4*H4/SQRT(C10))</f>
        <v>28.95919877953547</v>
      </c>
      <c r="L4" s="2">
        <f>(K4-J4)/2</f>
        <v>2.9258654462021347</v>
      </c>
      <c r="O4">
        <f>L4/2</f>
        <v>1.4629327231010674</v>
      </c>
    </row>
    <row r="5" spans="2:15" x14ac:dyDescent="0.3">
      <c r="B5">
        <v>5.5</v>
      </c>
      <c r="C5">
        <v>7</v>
      </c>
      <c r="D5">
        <f t="shared" ref="D5:D9" si="0">B5*C5</f>
        <v>38.5</v>
      </c>
      <c r="E5">
        <f t="shared" ref="E5:E9" si="1">D5*B5</f>
        <v>211.75</v>
      </c>
    </row>
    <row r="6" spans="2:15" x14ac:dyDescent="0.3">
      <c r="B6">
        <v>20</v>
      </c>
      <c r="C6">
        <v>51</v>
      </c>
      <c r="D6">
        <f t="shared" si="0"/>
        <v>1020</v>
      </c>
      <c r="E6">
        <f t="shared" si="1"/>
        <v>20400</v>
      </c>
    </row>
    <row r="7" spans="2:15" x14ac:dyDescent="0.3">
      <c r="B7">
        <v>40</v>
      </c>
      <c r="C7">
        <v>28</v>
      </c>
      <c r="D7">
        <f t="shared" si="0"/>
        <v>1120</v>
      </c>
      <c r="E7">
        <f t="shared" si="1"/>
        <v>44800</v>
      </c>
      <c r="O7">
        <f>(I4*H4)/O4</f>
        <v>20.493901531919185</v>
      </c>
    </row>
    <row r="8" spans="2:15" x14ac:dyDescent="0.3">
      <c r="B8">
        <v>60</v>
      </c>
      <c r="C8">
        <v>5</v>
      </c>
      <c r="D8">
        <f t="shared" si="0"/>
        <v>300</v>
      </c>
      <c r="E8">
        <f t="shared" si="1"/>
        <v>18000</v>
      </c>
      <c r="N8" s="3" t="s">
        <v>15</v>
      </c>
      <c r="O8" s="3">
        <f>O7^2</f>
        <v>419.99999999999955</v>
      </c>
    </row>
    <row r="9" spans="2:15" x14ac:dyDescent="0.3">
      <c r="B9">
        <v>85</v>
      </c>
      <c r="C9">
        <v>3</v>
      </c>
      <c r="D9">
        <f t="shared" si="0"/>
        <v>255</v>
      </c>
      <c r="E9">
        <f t="shared" si="1"/>
        <v>21675</v>
      </c>
    </row>
    <row r="10" spans="2:15" x14ac:dyDescent="0.3">
      <c r="C10">
        <f>SUM(C4:C9)</f>
        <v>105</v>
      </c>
      <c r="D10">
        <f>SUM(D4:D9)</f>
        <v>2733.5</v>
      </c>
      <c r="E10">
        <f>SUM(E4:E9)</f>
        <v>105086.75</v>
      </c>
    </row>
    <row r="11" spans="2:15" x14ac:dyDescent="0.3">
      <c r="C11">
        <f>C10-1</f>
        <v>104</v>
      </c>
    </row>
    <row r="12" spans="2:15" x14ac:dyDescent="0.3">
      <c r="M12" s="4"/>
    </row>
    <row r="13" spans="2:15" x14ac:dyDescent="0.3">
      <c r="B13" t="s">
        <v>0</v>
      </c>
    </row>
    <row r="14" spans="2:15" x14ac:dyDescent="0.3">
      <c r="B14" t="s">
        <v>10</v>
      </c>
      <c r="C14">
        <v>54</v>
      </c>
      <c r="D14" t="s">
        <v>12</v>
      </c>
      <c r="E14" t="s">
        <v>13</v>
      </c>
      <c r="F14" t="s">
        <v>6</v>
      </c>
      <c r="G14" t="s">
        <v>16</v>
      </c>
      <c r="H14" t="s">
        <v>9</v>
      </c>
      <c r="I14" t="s">
        <v>8</v>
      </c>
      <c r="J14" t="s">
        <v>14</v>
      </c>
    </row>
    <row r="15" spans="2:15" x14ac:dyDescent="0.3">
      <c r="B15" t="s">
        <v>11</v>
      </c>
      <c r="C15">
        <v>52</v>
      </c>
      <c r="D15">
        <f>C15/C16</f>
        <v>0.49056603773584906</v>
      </c>
      <c r="E15">
        <v>1.645</v>
      </c>
      <c r="F15">
        <f>SQRT((D15*(1-D15))/C16)</f>
        <v>4.8555647938779513E-2</v>
      </c>
      <c r="G15">
        <f>E15*F15</f>
        <v>7.9874040859292297E-2</v>
      </c>
      <c r="H15" s="2">
        <f>D15-G15</f>
        <v>0.41069199687655678</v>
      </c>
      <c r="I15" s="2">
        <f>D15+G15</f>
        <v>0.57044007859514134</v>
      </c>
      <c r="J15" s="2">
        <f>(I15-H15)/2</f>
        <v>7.9874040859292283E-2</v>
      </c>
      <c r="M15">
        <f>J15/2</f>
        <v>3.9937020429646142E-2</v>
      </c>
    </row>
    <row r="16" spans="2:15" x14ac:dyDescent="0.3">
      <c r="C16">
        <f>C14+C15</f>
        <v>106</v>
      </c>
    </row>
    <row r="17" spans="12:13" x14ac:dyDescent="0.3">
      <c r="L17" t="s">
        <v>17</v>
      </c>
      <c r="M17">
        <f>(E15/M15)^2</f>
        <v>1696.6039886039896</v>
      </c>
    </row>
    <row r="19" spans="12:13" x14ac:dyDescent="0.3">
      <c r="L19" s="3" t="s">
        <v>15</v>
      </c>
      <c r="M19" s="3">
        <f>M17*D15*(1-D15)</f>
        <v>424.00000000000023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guerra</dc:creator>
  <cp:lastModifiedBy>GUILHERME DE SOUZA</cp:lastModifiedBy>
  <dcterms:created xsi:type="dcterms:W3CDTF">2022-10-25T13:00:25Z</dcterms:created>
  <dcterms:modified xsi:type="dcterms:W3CDTF">2022-10-31T13:40:35Z</dcterms:modified>
</cp:coreProperties>
</file>