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4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filterPrivacy="1" defaultThemeVersion="124226"/>
  <xr:revisionPtr revIDLastSave="0" documentId="13_ncr:1_{DB7C690E-34C8-477C-AA41-577AD6BC5FE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ingle LED Point Source" sheetId="5" r:id="rId1"/>
    <sheet name="Single LED Graphs" sheetId="2" r:id="rId2"/>
    <sheet name="Monochromatic Data" sheetId="6" r:id="rId3"/>
    <sheet name="Black Body Model Data" sheetId="7" r:id="rId4"/>
    <sheet name="Black Body Model Chart" sheetId="10" r:id="rId5"/>
    <sheet name="Summarized Data" sheetId="9" r:id="rId6"/>
    <sheet name="Final CIE1931 Chart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9" l="1"/>
  <c r="I14" i="9" s="1"/>
  <c r="F4" i="9"/>
  <c r="L14" i="9" l="1"/>
  <c r="I4" i="9"/>
  <c r="H67" i="9"/>
  <c r="H66" i="9"/>
  <c r="H63" i="9"/>
  <c r="H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46" i="9"/>
  <c r="CQ8" i="7"/>
  <c r="CV8" i="7" s="1"/>
  <c r="J8" i="7"/>
  <c r="O8" i="7" s="1"/>
  <c r="E5" i="7"/>
  <c r="E4" i="7"/>
  <c r="J3" i="6"/>
  <c r="I3" i="6"/>
  <c r="N3" i="6" s="1"/>
  <c r="H3" i="6"/>
  <c r="F4" i="6"/>
  <c r="I4" i="6" s="1"/>
  <c r="N4" i="6" s="1"/>
  <c r="J92" i="5"/>
  <c r="I92" i="5"/>
  <c r="H92" i="5"/>
  <c r="I11" i="5"/>
  <c r="H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H49" i="5"/>
  <c r="I49" i="5"/>
  <c r="J49" i="5"/>
  <c r="H50" i="5"/>
  <c r="I50" i="5"/>
  <c r="J50" i="5"/>
  <c r="H51" i="5"/>
  <c r="I51" i="5"/>
  <c r="J51" i="5"/>
  <c r="H52" i="5"/>
  <c r="I52" i="5"/>
  <c r="J52" i="5"/>
  <c r="H53" i="5"/>
  <c r="I53" i="5"/>
  <c r="J53" i="5"/>
  <c r="H54" i="5"/>
  <c r="I54" i="5"/>
  <c r="J54" i="5"/>
  <c r="H55" i="5"/>
  <c r="I55" i="5"/>
  <c r="J55" i="5"/>
  <c r="H56" i="5"/>
  <c r="I56" i="5"/>
  <c r="J56" i="5"/>
  <c r="H57" i="5"/>
  <c r="I57" i="5"/>
  <c r="J57" i="5"/>
  <c r="H58" i="5"/>
  <c r="I58" i="5"/>
  <c r="J58" i="5"/>
  <c r="H59" i="5"/>
  <c r="I59" i="5"/>
  <c r="J59" i="5"/>
  <c r="H60" i="5"/>
  <c r="I60" i="5"/>
  <c r="J60" i="5"/>
  <c r="H61" i="5"/>
  <c r="I61" i="5"/>
  <c r="J61" i="5"/>
  <c r="H62" i="5"/>
  <c r="I62" i="5"/>
  <c r="J62" i="5"/>
  <c r="H63" i="5"/>
  <c r="I63" i="5"/>
  <c r="J63" i="5"/>
  <c r="H64" i="5"/>
  <c r="I64" i="5"/>
  <c r="J64" i="5"/>
  <c r="H65" i="5"/>
  <c r="I65" i="5"/>
  <c r="J65" i="5"/>
  <c r="H66" i="5"/>
  <c r="I66" i="5"/>
  <c r="J66" i="5"/>
  <c r="H67" i="5"/>
  <c r="I67" i="5"/>
  <c r="J67" i="5"/>
  <c r="H68" i="5"/>
  <c r="I68" i="5"/>
  <c r="J68" i="5"/>
  <c r="H69" i="5"/>
  <c r="I69" i="5"/>
  <c r="J69" i="5"/>
  <c r="H70" i="5"/>
  <c r="I70" i="5"/>
  <c r="J70" i="5"/>
  <c r="H71" i="5"/>
  <c r="I71" i="5"/>
  <c r="J71" i="5"/>
  <c r="H72" i="5"/>
  <c r="I72" i="5"/>
  <c r="J72" i="5"/>
  <c r="H73" i="5"/>
  <c r="I73" i="5"/>
  <c r="J73" i="5"/>
  <c r="H74" i="5"/>
  <c r="I74" i="5"/>
  <c r="J74" i="5"/>
  <c r="H75" i="5"/>
  <c r="I75" i="5"/>
  <c r="J75" i="5"/>
  <c r="H76" i="5"/>
  <c r="I76" i="5"/>
  <c r="J76" i="5"/>
  <c r="H77" i="5"/>
  <c r="I77" i="5"/>
  <c r="J77" i="5"/>
  <c r="H78" i="5"/>
  <c r="I78" i="5"/>
  <c r="J78" i="5"/>
  <c r="H79" i="5"/>
  <c r="I79" i="5"/>
  <c r="J79" i="5"/>
  <c r="H80" i="5"/>
  <c r="I80" i="5"/>
  <c r="J80" i="5"/>
  <c r="H81" i="5"/>
  <c r="I81" i="5"/>
  <c r="J81" i="5"/>
  <c r="H82" i="5"/>
  <c r="I82" i="5"/>
  <c r="J82" i="5"/>
  <c r="H83" i="5"/>
  <c r="I83" i="5"/>
  <c r="J83" i="5"/>
  <c r="H84" i="5"/>
  <c r="I84" i="5"/>
  <c r="J84" i="5"/>
  <c r="H85" i="5"/>
  <c r="I85" i="5"/>
  <c r="J85" i="5"/>
  <c r="H86" i="5"/>
  <c r="I86" i="5"/>
  <c r="J86" i="5"/>
  <c r="H87" i="5"/>
  <c r="I87" i="5"/>
  <c r="J87" i="5"/>
  <c r="H88" i="5"/>
  <c r="I88" i="5"/>
  <c r="J88" i="5"/>
  <c r="H89" i="5"/>
  <c r="I89" i="5"/>
  <c r="J89" i="5"/>
  <c r="H90" i="5"/>
  <c r="I90" i="5"/>
  <c r="J90" i="5"/>
  <c r="H91" i="5"/>
  <c r="I91" i="5"/>
  <c r="J91" i="5"/>
  <c r="J11" i="5"/>
  <c r="B93" i="5"/>
  <c r="C93" i="5"/>
  <c r="D93" i="5"/>
  <c r="J34" i="7" l="1"/>
  <c r="E19" i="7"/>
  <c r="CV97" i="7"/>
  <c r="H65" i="9"/>
  <c r="O97" i="7"/>
  <c r="H48" i="9"/>
  <c r="T8" i="7"/>
  <c r="T62" i="7" s="1"/>
  <c r="J20" i="7"/>
  <c r="J89" i="7"/>
  <c r="J83" i="7"/>
  <c r="J77" i="7"/>
  <c r="J71" i="7"/>
  <c r="J65" i="7"/>
  <c r="J59" i="7"/>
  <c r="J53" i="7"/>
  <c r="J47" i="7"/>
  <c r="J41" i="7"/>
  <c r="J35" i="7"/>
  <c r="J29" i="7"/>
  <c r="DF97" i="7"/>
  <c r="H47" i="9"/>
  <c r="J17" i="7"/>
  <c r="J21" i="7"/>
  <c r="J96" i="7"/>
  <c r="J90" i="7"/>
  <c r="J84" i="7"/>
  <c r="J78" i="7"/>
  <c r="J72" i="7"/>
  <c r="J66" i="7"/>
  <c r="J60" i="7"/>
  <c r="J54" i="7"/>
  <c r="J48" i="7"/>
  <c r="J42" i="7"/>
  <c r="J36" i="7"/>
  <c r="J30" i="7"/>
  <c r="DA97" i="7"/>
  <c r="J95" i="7"/>
  <c r="J22" i="7"/>
  <c r="J97" i="7"/>
  <c r="J91" i="7"/>
  <c r="J85" i="7"/>
  <c r="J79" i="7"/>
  <c r="J73" i="7"/>
  <c r="J67" i="7"/>
  <c r="J61" i="7"/>
  <c r="J55" i="7"/>
  <c r="J49" i="7"/>
  <c r="J43" i="7"/>
  <c r="J37" i="7"/>
  <c r="J31" i="7"/>
  <c r="J98" i="7"/>
  <c r="J86" i="7"/>
  <c r="J74" i="7"/>
  <c r="J68" i="7"/>
  <c r="J62" i="7"/>
  <c r="J56" i="7"/>
  <c r="J50" i="7"/>
  <c r="J44" i="7"/>
  <c r="J38" i="7"/>
  <c r="J32" i="7"/>
  <c r="CQ97" i="7"/>
  <c r="H64" i="9"/>
  <c r="J23" i="7"/>
  <c r="J80" i="7"/>
  <c r="J24" i="7"/>
  <c r="J18" i="7"/>
  <c r="J93" i="7"/>
  <c r="J87" i="7"/>
  <c r="J81" i="7"/>
  <c r="J75" i="7"/>
  <c r="J69" i="7"/>
  <c r="J63" i="7"/>
  <c r="J57" i="7"/>
  <c r="J51" i="7"/>
  <c r="J45" i="7"/>
  <c r="J39" i="7"/>
  <c r="J33" i="7"/>
  <c r="E97" i="7"/>
  <c r="CL97" i="7"/>
  <c r="J92" i="7"/>
  <c r="J25" i="7"/>
  <c r="J19" i="7"/>
  <c r="J94" i="7"/>
  <c r="J88" i="7"/>
  <c r="J82" i="7"/>
  <c r="J76" i="7"/>
  <c r="J70" i="7"/>
  <c r="J64" i="7"/>
  <c r="J58" i="7"/>
  <c r="J52" i="7"/>
  <c r="J46" i="7"/>
  <c r="J40" i="7"/>
  <c r="O14" i="9"/>
  <c r="L4" i="9"/>
  <c r="C6" i="9"/>
  <c r="B9" i="9" s="1"/>
  <c r="L3" i="6"/>
  <c r="B46" i="9" s="1"/>
  <c r="B128" i="9" s="1"/>
  <c r="DF18" i="7"/>
  <c r="DF20" i="7"/>
  <c r="DF22" i="7"/>
  <c r="DF24" i="7"/>
  <c r="DF26" i="7"/>
  <c r="DF28" i="7"/>
  <c r="DF30" i="7"/>
  <c r="DF32" i="7"/>
  <c r="DF34" i="7"/>
  <c r="DF36" i="7"/>
  <c r="DF38" i="7"/>
  <c r="DF40" i="7"/>
  <c r="DF42" i="7"/>
  <c r="DF44" i="7"/>
  <c r="DF46" i="7"/>
  <c r="DF48" i="7"/>
  <c r="DF50" i="7"/>
  <c r="DF52" i="7"/>
  <c r="DF54" i="7"/>
  <c r="DF56" i="7"/>
  <c r="DF58" i="7"/>
  <c r="DF60" i="7"/>
  <c r="DF62" i="7"/>
  <c r="DF64" i="7"/>
  <c r="DF66" i="7"/>
  <c r="DF68" i="7"/>
  <c r="DF70" i="7"/>
  <c r="DF72" i="7"/>
  <c r="DF74" i="7"/>
  <c r="DF76" i="7"/>
  <c r="DF78" i="7"/>
  <c r="DF80" i="7"/>
  <c r="DF82" i="7"/>
  <c r="DF84" i="7"/>
  <c r="DF86" i="7"/>
  <c r="DF88" i="7"/>
  <c r="DF90" i="7"/>
  <c r="DF92" i="7"/>
  <c r="DF94" i="7"/>
  <c r="DF96" i="7"/>
  <c r="DF98" i="7"/>
  <c r="DF17" i="7"/>
  <c r="DF19" i="7"/>
  <c r="DF21" i="7"/>
  <c r="DF23" i="7"/>
  <c r="DF25" i="7"/>
  <c r="DF27" i="7"/>
  <c r="DF29" i="7"/>
  <c r="DF31" i="7"/>
  <c r="DF33" i="7"/>
  <c r="DF35" i="7"/>
  <c r="DF37" i="7"/>
  <c r="DF39" i="7"/>
  <c r="DF41" i="7"/>
  <c r="DF43" i="7"/>
  <c r="DF45" i="7"/>
  <c r="DF47" i="7"/>
  <c r="DF49" i="7"/>
  <c r="DF51" i="7"/>
  <c r="DF53" i="7"/>
  <c r="DF55" i="7"/>
  <c r="DF57" i="7"/>
  <c r="DF59" i="7"/>
  <c r="DF61" i="7"/>
  <c r="DF63" i="7"/>
  <c r="DF65" i="7"/>
  <c r="DF67" i="7"/>
  <c r="DF69" i="7"/>
  <c r="DF71" i="7"/>
  <c r="DF73" i="7"/>
  <c r="DF75" i="7"/>
  <c r="DF77" i="7"/>
  <c r="DF79" i="7"/>
  <c r="DF81" i="7"/>
  <c r="DF83" i="7"/>
  <c r="DF85" i="7"/>
  <c r="DF87" i="7"/>
  <c r="DF89" i="7"/>
  <c r="DF91" i="7"/>
  <c r="DF93" i="7"/>
  <c r="DF95" i="7"/>
  <c r="DA18" i="7"/>
  <c r="DA20" i="7"/>
  <c r="DA22" i="7"/>
  <c r="DA24" i="7"/>
  <c r="DA26" i="7"/>
  <c r="DA28" i="7"/>
  <c r="DA30" i="7"/>
  <c r="DA32" i="7"/>
  <c r="DA34" i="7"/>
  <c r="DA36" i="7"/>
  <c r="DA38" i="7"/>
  <c r="DA40" i="7"/>
  <c r="DA42" i="7"/>
  <c r="DA44" i="7"/>
  <c r="DA46" i="7"/>
  <c r="DA48" i="7"/>
  <c r="DA50" i="7"/>
  <c r="DA52" i="7"/>
  <c r="DA54" i="7"/>
  <c r="DA56" i="7"/>
  <c r="DA58" i="7"/>
  <c r="DA60" i="7"/>
  <c r="DA62" i="7"/>
  <c r="DA64" i="7"/>
  <c r="DA66" i="7"/>
  <c r="DA68" i="7"/>
  <c r="DA70" i="7"/>
  <c r="DA72" i="7"/>
  <c r="DA74" i="7"/>
  <c r="DA76" i="7"/>
  <c r="DA78" i="7"/>
  <c r="DA80" i="7"/>
  <c r="DA82" i="7"/>
  <c r="DA84" i="7"/>
  <c r="DA86" i="7"/>
  <c r="DA88" i="7"/>
  <c r="DA90" i="7"/>
  <c r="DA92" i="7"/>
  <c r="DA94" i="7"/>
  <c r="DA96" i="7"/>
  <c r="DA98" i="7"/>
  <c r="DA17" i="7"/>
  <c r="DA19" i="7"/>
  <c r="DA21" i="7"/>
  <c r="DA23" i="7"/>
  <c r="DA25" i="7"/>
  <c r="DA27" i="7"/>
  <c r="DA29" i="7"/>
  <c r="DA31" i="7"/>
  <c r="DA33" i="7"/>
  <c r="DA35" i="7"/>
  <c r="DA37" i="7"/>
  <c r="DA39" i="7"/>
  <c r="DA41" i="7"/>
  <c r="DA43" i="7"/>
  <c r="DA45" i="7"/>
  <c r="DA47" i="7"/>
  <c r="DA49" i="7"/>
  <c r="DA51" i="7"/>
  <c r="DA53" i="7"/>
  <c r="DA55" i="7"/>
  <c r="DA57" i="7"/>
  <c r="DA59" i="7"/>
  <c r="DA61" i="7"/>
  <c r="DA63" i="7"/>
  <c r="DA65" i="7"/>
  <c r="DA67" i="7"/>
  <c r="DA69" i="7"/>
  <c r="DA71" i="7"/>
  <c r="DA73" i="7"/>
  <c r="DA75" i="7"/>
  <c r="DA77" i="7"/>
  <c r="DA79" i="7"/>
  <c r="DA81" i="7"/>
  <c r="DA83" i="7"/>
  <c r="DA85" i="7"/>
  <c r="DA87" i="7"/>
  <c r="DA89" i="7"/>
  <c r="DA91" i="7"/>
  <c r="DA93" i="7"/>
  <c r="DA95" i="7"/>
  <c r="CV18" i="7"/>
  <c r="CV20" i="7"/>
  <c r="CV22" i="7"/>
  <c r="CV24" i="7"/>
  <c r="CV26" i="7"/>
  <c r="CV28" i="7"/>
  <c r="CV30" i="7"/>
  <c r="CV32" i="7"/>
  <c r="CV34" i="7"/>
  <c r="CV36" i="7"/>
  <c r="CV38" i="7"/>
  <c r="CV40" i="7"/>
  <c r="CV42" i="7"/>
  <c r="CV44" i="7"/>
  <c r="CV46" i="7"/>
  <c r="CV48" i="7"/>
  <c r="CV50" i="7"/>
  <c r="CV52" i="7"/>
  <c r="CV54" i="7"/>
  <c r="CV56" i="7"/>
  <c r="CV58" i="7"/>
  <c r="CV60" i="7"/>
  <c r="CV62" i="7"/>
  <c r="CV64" i="7"/>
  <c r="CV66" i="7"/>
  <c r="CV68" i="7"/>
  <c r="CV70" i="7"/>
  <c r="CV72" i="7"/>
  <c r="CV74" i="7"/>
  <c r="CV76" i="7"/>
  <c r="CV78" i="7"/>
  <c r="CV80" i="7"/>
  <c r="CV82" i="7"/>
  <c r="CV84" i="7"/>
  <c r="CV86" i="7"/>
  <c r="CV88" i="7"/>
  <c r="CV90" i="7"/>
  <c r="CV92" i="7"/>
  <c r="CV94" i="7"/>
  <c r="CV96" i="7"/>
  <c r="CV98" i="7"/>
  <c r="CV17" i="7"/>
  <c r="CV19" i="7"/>
  <c r="CV21" i="7"/>
  <c r="CV23" i="7"/>
  <c r="CV25" i="7"/>
  <c r="CV27" i="7"/>
  <c r="CV29" i="7"/>
  <c r="CV31" i="7"/>
  <c r="CV33" i="7"/>
  <c r="CV35" i="7"/>
  <c r="CV37" i="7"/>
  <c r="CV39" i="7"/>
  <c r="CV41" i="7"/>
  <c r="CV43" i="7"/>
  <c r="CV45" i="7"/>
  <c r="CV47" i="7"/>
  <c r="CV49" i="7"/>
  <c r="CV51" i="7"/>
  <c r="CV53" i="7"/>
  <c r="CV55" i="7"/>
  <c r="CV57" i="7"/>
  <c r="CV59" i="7"/>
  <c r="CV61" i="7"/>
  <c r="CV63" i="7"/>
  <c r="CV65" i="7"/>
  <c r="CV67" i="7"/>
  <c r="CV69" i="7"/>
  <c r="CV71" i="7"/>
  <c r="CV73" i="7"/>
  <c r="CV75" i="7"/>
  <c r="CV77" i="7"/>
  <c r="CV79" i="7"/>
  <c r="CV81" i="7"/>
  <c r="CV83" i="7"/>
  <c r="CV85" i="7"/>
  <c r="CV87" i="7"/>
  <c r="CV89" i="7"/>
  <c r="CV91" i="7"/>
  <c r="CV93" i="7"/>
  <c r="CV95" i="7"/>
  <c r="CQ18" i="7"/>
  <c r="CQ20" i="7"/>
  <c r="CQ22" i="7"/>
  <c r="CQ24" i="7"/>
  <c r="CQ26" i="7"/>
  <c r="CQ28" i="7"/>
  <c r="CQ30" i="7"/>
  <c r="CQ32" i="7"/>
  <c r="CQ34" i="7"/>
  <c r="CQ36" i="7"/>
  <c r="CQ38" i="7"/>
  <c r="CQ40" i="7"/>
  <c r="CQ42" i="7"/>
  <c r="CQ44" i="7"/>
  <c r="CQ46" i="7"/>
  <c r="CQ48" i="7"/>
  <c r="CQ50" i="7"/>
  <c r="CQ52" i="7"/>
  <c r="CQ54" i="7"/>
  <c r="CQ56" i="7"/>
  <c r="CQ58" i="7"/>
  <c r="CQ60" i="7"/>
  <c r="CQ62" i="7"/>
  <c r="CQ64" i="7"/>
  <c r="CQ66" i="7"/>
  <c r="CQ68" i="7"/>
  <c r="CQ70" i="7"/>
  <c r="CQ72" i="7"/>
  <c r="CQ74" i="7"/>
  <c r="CQ76" i="7"/>
  <c r="CQ78" i="7"/>
  <c r="CQ80" i="7"/>
  <c r="CQ82" i="7"/>
  <c r="CQ84" i="7"/>
  <c r="CQ86" i="7"/>
  <c r="CQ88" i="7"/>
  <c r="CQ90" i="7"/>
  <c r="CQ92" i="7"/>
  <c r="CQ94" i="7"/>
  <c r="CQ96" i="7"/>
  <c r="CQ98" i="7"/>
  <c r="CQ17" i="7"/>
  <c r="CQ19" i="7"/>
  <c r="CQ21" i="7"/>
  <c r="CQ23" i="7"/>
  <c r="CQ25" i="7"/>
  <c r="CQ27" i="7"/>
  <c r="CQ29" i="7"/>
  <c r="CQ31" i="7"/>
  <c r="CQ33" i="7"/>
  <c r="CQ35" i="7"/>
  <c r="CQ37" i="7"/>
  <c r="CQ39" i="7"/>
  <c r="CQ41" i="7"/>
  <c r="CQ43" i="7"/>
  <c r="CQ45" i="7"/>
  <c r="CQ47" i="7"/>
  <c r="CQ49" i="7"/>
  <c r="CQ51" i="7"/>
  <c r="CQ53" i="7"/>
  <c r="CQ55" i="7"/>
  <c r="CQ57" i="7"/>
  <c r="CQ59" i="7"/>
  <c r="CQ61" i="7"/>
  <c r="CQ63" i="7"/>
  <c r="CQ65" i="7"/>
  <c r="CQ67" i="7"/>
  <c r="CQ69" i="7"/>
  <c r="CQ71" i="7"/>
  <c r="CQ73" i="7"/>
  <c r="CQ75" i="7"/>
  <c r="CQ77" i="7"/>
  <c r="CQ79" i="7"/>
  <c r="CQ81" i="7"/>
  <c r="CQ83" i="7"/>
  <c r="CQ85" i="7"/>
  <c r="CQ87" i="7"/>
  <c r="CQ89" i="7"/>
  <c r="CQ91" i="7"/>
  <c r="CQ93" i="7"/>
  <c r="CQ95" i="7"/>
  <c r="CL18" i="7"/>
  <c r="CL20" i="7"/>
  <c r="CL22" i="7"/>
  <c r="CL24" i="7"/>
  <c r="CL26" i="7"/>
  <c r="CL28" i="7"/>
  <c r="CL30" i="7"/>
  <c r="CL32" i="7"/>
  <c r="CL34" i="7"/>
  <c r="CL36" i="7"/>
  <c r="CL38" i="7"/>
  <c r="CL40" i="7"/>
  <c r="CL42" i="7"/>
  <c r="CL44" i="7"/>
  <c r="CL46" i="7"/>
  <c r="CL48" i="7"/>
  <c r="CL50" i="7"/>
  <c r="CL52" i="7"/>
  <c r="CL54" i="7"/>
  <c r="CL56" i="7"/>
  <c r="CL58" i="7"/>
  <c r="CL60" i="7"/>
  <c r="CL62" i="7"/>
  <c r="CL64" i="7"/>
  <c r="CL66" i="7"/>
  <c r="CL68" i="7"/>
  <c r="CL70" i="7"/>
  <c r="CL72" i="7"/>
  <c r="CL74" i="7"/>
  <c r="CL76" i="7"/>
  <c r="CL78" i="7"/>
  <c r="CL80" i="7"/>
  <c r="CL82" i="7"/>
  <c r="CL84" i="7"/>
  <c r="CL86" i="7"/>
  <c r="CL88" i="7"/>
  <c r="CL90" i="7"/>
  <c r="CL92" i="7"/>
  <c r="CL94" i="7"/>
  <c r="CL96" i="7"/>
  <c r="CL98" i="7"/>
  <c r="CL17" i="7"/>
  <c r="CL19" i="7"/>
  <c r="CL21" i="7"/>
  <c r="CL23" i="7"/>
  <c r="CL25" i="7"/>
  <c r="CL27" i="7"/>
  <c r="CL29" i="7"/>
  <c r="CL31" i="7"/>
  <c r="CL33" i="7"/>
  <c r="CL35" i="7"/>
  <c r="CL37" i="7"/>
  <c r="CL39" i="7"/>
  <c r="CL41" i="7"/>
  <c r="CL43" i="7"/>
  <c r="CL45" i="7"/>
  <c r="CL47" i="7"/>
  <c r="CL49" i="7"/>
  <c r="CL51" i="7"/>
  <c r="CL53" i="7"/>
  <c r="CL55" i="7"/>
  <c r="CL57" i="7"/>
  <c r="CL59" i="7"/>
  <c r="CL61" i="7"/>
  <c r="CL63" i="7"/>
  <c r="CL65" i="7"/>
  <c r="CL67" i="7"/>
  <c r="CL69" i="7"/>
  <c r="CL71" i="7"/>
  <c r="CL73" i="7"/>
  <c r="CL75" i="7"/>
  <c r="CL77" i="7"/>
  <c r="CL79" i="7"/>
  <c r="CL81" i="7"/>
  <c r="CL83" i="7"/>
  <c r="CL85" i="7"/>
  <c r="CL87" i="7"/>
  <c r="CL89" i="7"/>
  <c r="CL91" i="7"/>
  <c r="CL93" i="7"/>
  <c r="CL95" i="7"/>
  <c r="T18" i="7"/>
  <c r="T20" i="7"/>
  <c r="T22" i="7"/>
  <c r="T24" i="7"/>
  <c r="T26" i="7"/>
  <c r="T28" i="7"/>
  <c r="T30" i="7"/>
  <c r="T32" i="7"/>
  <c r="T34" i="7"/>
  <c r="T36" i="7"/>
  <c r="T38" i="7"/>
  <c r="T40" i="7"/>
  <c r="T42" i="7"/>
  <c r="T44" i="7"/>
  <c r="T46" i="7"/>
  <c r="T48" i="7"/>
  <c r="T50" i="7"/>
  <c r="T52" i="7"/>
  <c r="T54" i="7"/>
  <c r="T56" i="7"/>
  <c r="T58" i="7"/>
  <c r="T60" i="7"/>
  <c r="T74" i="7"/>
  <c r="T76" i="7"/>
  <c r="T78" i="7"/>
  <c r="T80" i="7"/>
  <c r="T82" i="7"/>
  <c r="T84" i="7"/>
  <c r="T86" i="7"/>
  <c r="T88" i="7"/>
  <c r="T90" i="7"/>
  <c r="T92" i="7"/>
  <c r="T94" i="7"/>
  <c r="T96" i="7"/>
  <c r="T98" i="7"/>
  <c r="T17" i="7"/>
  <c r="T19" i="7"/>
  <c r="T21" i="7"/>
  <c r="T23" i="7"/>
  <c r="T25" i="7"/>
  <c r="T27" i="7"/>
  <c r="T29" i="7"/>
  <c r="T31" i="7"/>
  <c r="T33" i="7"/>
  <c r="T35" i="7"/>
  <c r="T37" i="7"/>
  <c r="T39" i="7"/>
  <c r="T41" i="7"/>
  <c r="T55" i="7"/>
  <c r="T57" i="7"/>
  <c r="T59" i="7"/>
  <c r="T61" i="7"/>
  <c r="T63" i="7"/>
  <c r="T65" i="7"/>
  <c r="T67" i="7"/>
  <c r="T69" i="7"/>
  <c r="T71" i="7"/>
  <c r="T73" i="7"/>
  <c r="T75" i="7"/>
  <c r="T77" i="7"/>
  <c r="T79" i="7"/>
  <c r="T81" i="7"/>
  <c r="T83" i="7"/>
  <c r="T85" i="7"/>
  <c r="T87" i="7"/>
  <c r="T89" i="7"/>
  <c r="T91" i="7"/>
  <c r="T93" i="7"/>
  <c r="T95" i="7"/>
  <c r="O18" i="7"/>
  <c r="O20" i="7"/>
  <c r="O22" i="7"/>
  <c r="O24" i="7"/>
  <c r="O26" i="7"/>
  <c r="O28" i="7"/>
  <c r="O30" i="7"/>
  <c r="O32" i="7"/>
  <c r="O34" i="7"/>
  <c r="O36" i="7"/>
  <c r="O38" i="7"/>
  <c r="O40" i="7"/>
  <c r="O42" i="7"/>
  <c r="O44" i="7"/>
  <c r="O46" i="7"/>
  <c r="O48" i="7"/>
  <c r="O50" i="7"/>
  <c r="O52" i="7"/>
  <c r="O54" i="7"/>
  <c r="O56" i="7"/>
  <c r="O58" i="7"/>
  <c r="O60" i="7"/>
  <c r="O62" i="7"/>
  <c r="O64" i="7"/>
  <c r="O66" i="7"/>
  <c r="O68" i="7"/>
  <c r="O70" i="7"/>
  <c r="O72" i="7"/>
  <c r="O74" i="7"/>
  <c r="O76" i="7"/>
  <c r="O78" i="7"/>
  <c r="O80" i="7"/>
  <c r="O82" i="7"/>
  <c r="O84" i="7"/>
  <c r="O86" i="7"/>
  <c r="O88" i="7"/>
  <c r="O90" i="7"/>
  <c r="O92" i="7"/>
  <c r="O94" i="7"/>
  <c r="O96" i="7"/>
  <c r="O98" i="7"/>
  <c r="O17" i="7"/>
  <c r="O19" i="7"/>
  <c r="O21" i="7"/>
  <c r="O23" i="7"/>
  <c r="O25" i="7"/>
  <c r="O27" i="7"/>
  <c r="O29" i="7"/>
  <c r="O31" i="7"/>
  <c r="O33" i="7"/>
  <c r="O35" i="7"/>
  <c r="O37" i="7"/>
  <c r="O39" i="7"/>
  <c r="O41" i="7"/>
  <c r="O43" i="7"/>
  <c r="O45" i="7"/>
  <c r="O47" i="7"/>
  <c r="O49" i="7"/>
  <c r="O51" i="7"/>
  <c r="O53" i="7"/>
  <c r="O55" i="7"/>
  <c r="O57" i="7"/>
  <c r="O59" i="7"/>
  <c r="O61" i="7"/>
  <c r="O63" i="7"/>
  <c r="O65" i="7"/>
  <c r="O67" i="7"/>
  <c r="O69" i="7"/>
  <c r="O71" i="7"/>
  <c r="O73" i="7"/>
  <c r="O75" i="7"/>
  <c r="O77" i="7"/>
  <c r="O79" i="7"/>
  <c r="O81" i="7"/>
  <c r="O83" i="7"/>
  <c r="O85" i="7"/>
  <c r="O87" i="7"/>
  <c r="O89" i="7"/>
  <c r="O91" i="7"/>
  <c r="O93" i="7"/>
  <c r="O95" i="7"/>
  <c r="J28" i="7"/>
  <c r="E18" i="7"/>
  <c r="E20" i="7"/>
  <c r="E22" i="7"/>
  <c r="E24" i="7"/>
  <c r="E26" i="7"/>
  <c r="E28" i="7"/>
  <c r="E30" i="7"/>
  <c r="E32" i="7"/>
  <c r="E34" i="7"/>
  <c r="E36" i="7"/>
  <c r="E38" i="7"/>
  <c r="E40" i="7"/>
  <c r="E42" i="7"/>
  <c r="E44" i="7"/>
  <c r="E46" i="7"/>
  <c r="E48" i="7"/>
  <c r="E50" i="7"/>
  <c r="E52" i="7"/>
  <c r="E54" i="7"/>
  <c r="E56" i="7"/>
  <c r="E58" i="7"/>
  <c r="E60" i="7"/>
  <c r="E62" i="7"/>
  <c r="E64" i="7"/>
  <c r="E66" i="7"/>
  <c r="E68" i="7"/>
  <c r="E70" i="7"/>
  <c r="E72" i="7"/>
  <c r="E74" i="7"/>
  <c r="E76" i="7"/>
  <c r="E78" i="7"/>
  <c r="E80" i="7"/>
  <c r="E82" i="7"/>
  <c r="E84" i="7"/>
  <c r="E86" i="7"/>
  <c r="E88" i="7"/>
  <c r="E90" i="7"/>
  <c r="E92" i="7"/>
  <c r="E94" i="7"/>
  <c r="E96" i="7"/>
  <c r="E98" i="7"/>
  <c r="J27" i="7"/>
  <c r="E17" i="7"/>
  <c r="E21" i="7"/>
  <c r="E23" i="7"/>
  <c r="E25" i="7"/>
  <c r="E27" i="7"/>
  <c r="E29" i="7"/>
  <c r="E31" i="7"/>
  <c r="E33" i="7"/>
  <c r="E35" i="7"/>
  <c r="E37" i="7"/>
  <c r="E39" i="7"/>
  <c r="E41" i="7"/>
  <c r="E43" i="7"/>
  <c r="E45" i="7"/>
  <c r="E47" i="7"/>
  <c r="E49" i="7"/>
  <c r="E51" i="7"/>
  <c r="E53" i="7"/>
  <c r="E55" i="7"/>
  <c r="E57" i="7"/>
  <c r="E59" i="7"/>
  <c r="E61" i="7"/>
  <c r="E63" i="7"/>
  <c r="E65" i="7"/>
  <c r="E67" i="7"/>
  <c r="E69" i="7"/>
  <c r="E71" i="7"/>
  <c r="E73" i="7"/>
  <c r="E75" i="7"/>
  <c r="E77" i="7"/>
  <c r="E79" i="7"/>
  <c r="E81" i="7"/>
  <c r="E83" i="7"/>
  <c r="E85" i="7"/>
  <c r="E87" i="7"/>
  <c r="E89" i="7"/>
  <c r="E91" i="7"/>
  <c r="E93" i="7"/>
  <c r="E95" i="7"/>
  <c r="J26" i="7"/>
  <c r="M3" i="6"/>
  <c r="C46" i="9" s="1"/>
  <c r="C128" i="9" s="1"/>
  <c r="F5" i="6"/>
  <c r="J4" i="6"/>
  <c r="H4" i="6"/>
  <c r="J7" i="5"/>
  <c r="H7" i="5"/>
  <c r="I7" i="5"/>
  <c r="G5" i="5" s="1"/>
  <c r="B6" i="9" l="1"/>
  <c r="B8" i="9" s="1"/>
  <c r="CM95" i="7"/>
  <c r="G3" i="5"/>
  <c r="E46" i="9" s="1"/>
  <c r="T53" i="7"/>
  <c r="T51" i="7"/>
  <c r="T49" i="7"/>
  <c r="U49" i="7" s="1"/>
  <c r="T68" i="7"/>
  <c r="U68" i="7" s="1"/>
  <c r="F95" i="7"/>
  <c r="H95" i="7" s="1"/>
  <c r="T72" i="7"/>
  <c r="U72" i="7" s="1"/>
  <c r="T70" i="7"/>
  <c r="U70" i="7" s="1"/>
  <c r="T47" i="7"/>
  <c r="U47" i="7" s="1"/>
  <c r="T66" i="7"/>
  <c r="U66" i="7" s="1"/>
  <c r="CW95" i="7"/>
  <c r="CZ95" i="7" s="1"/>
  <c r="T45" i="7"/>
  <c r="U79" i="7" s="1"/>
  <c r="T64" i="7"/>
  <c r="K26" i="7"/>
  <c r="F91" i="7"/>
  <c r="I91" i="7" s="1"/>
  <c r="F59" i="7"/>
  <c r="T43" i="7"/>
  <c r="U83" i="7" s="1"/>
  <c r="F79" i="7"/>
  <c r="F67" i="7"/>
  <c r="I67" i="7" s="1"/>
  <c r="F55" i="7"/>
  <c r="F43" i="7"/>
  <c r="F31" i="7"/>
  <c r="I31" i="7" s="1"/>
  <c r="F19" i="7"/>
  <c r="I19" i="7" s="1"/>
  <c r="F92" i="7"/>
  <c r="F80" i="7"/>
  <c r="H80" i="7" s="1"/>
  <c r="F68" i="7"/>
  <c r="H68" i="7" s="1"/>
  <c r="F44" i="7"/>
  <c r="I44" i="7" s="1"/>
  <c r="K34" i="7"/>
  <c r="F83" i="7"/>
  <c r="I83" i="7" s="1"/>
  <c r="F47" i="7"/>
  <c r="I47" i="7" s="1"/>
  <c r="F35" i="7"/>
  <c r="F23" i="7"/>
  <c r="F96" i="7"/>
  <c r="F71" i="7"/>
  <c r="F85" i="7"/>
  <c r="F73" i="7"/>
  <c r="N26" i="7"/>
  <c r="F87" i="7"/>
  <c r="I87" i="7" s="1"/>
  <c r="F63" i="7"/>
  <c r="I63" i="7" s="1"/>
  <c r="F89" i="7"/>
  <c r="I89" i="7" s="1"/>
  <c r="F77" i="7"/>
  <c r="I77" i="7" s="1"/>
  <c r="F65" i="7"/>
  <c r="F53" i="7"/>
  <c r="I53" i="7" s="1"/>
  <c r="F41" i="7"/>
  <c r="I41" i="7" s="1"/>
  <c r="F29" i="7"/>
  <c r="F17" i="7"/>
  <c r="F90" i="7"/>
  <c r="F78" i="7"/>
  <c r="F66" i="7"/>
  <c r="F54" i="7"/>
  <c r="H54" i="7" s="1"/>
  <c r="F42" i="7"/>
  <c r="F30" i="7"/>
  <c r="H30" i="7" s="1"/>
  <c r="F18" i="7"/>
  <c r="G18" i="7" s="1"/>
  <c r="K40" i="7"/>
  <c r="K76" i="7"/>
  <c r="M76" i="7" s="1"/>
  <c r="K92" i="7"/>
  <c r="K51" i="7"/>
  <c r="K87" i="7"/>
  <c r="K56" i="7"/>
  <c r="K31" i="7"/>
  <c r="L31" i="7" s="1"/>
  <c r="K67" i="7"/>
  <c r="K22" i="7"/>
  <c r="K48" i="7"/>
  <c r="K84" i="7"/>
  <c r="K59" i="7"/>
  <c r="K20" i="7"/>
  <c r="K98" i="7"/>
  <c r="N98" i="7" s="1"/>
  <c r="F20" i="7"/>
  <c r="G20" i="7" s="1"/>
  <c r="K70" i="7"/>
  <c r="K25" i="7"/>
  <c r="L25" i="7" s="1"/>
  <c r="K45" i="7"/>
  <c r="N45" i="7" s="1"/>
  <c r="K81" i="7"/>
  <c r="N81" i="7" s="1"/>
  <c r="K23" i="7"/>
  <c r="K50" i="7"/>
  <c r="K61" i="7"/>
  <c r="N61" i="7" s="1"/>
  <c r="K97" i="7"/>
  <c r="N97" i="7" s="1"/>
  <c r="K42" i="7"/>
  <c r="K78" i="7"/>
  <c r="K53" i="7"/>
  <c r="N53" i="7" s="1"/>
  <c r="K89" i="7"/>
  <c r="N89" i="7" s="1"/>
  <c r="F56" i="7"/>
  <c r="F32" i="7"/>
  <c r="F93" i="7"/>
  <c r="F81" i="7"/>
  <c r="G81" i="7" s="1"/>
  <c r="F69" i="7"/>
  <c r="F57" i="7"/>
  <c r="I57" i="7" s="1"/>
  <c r="F45" i="7"/>
  <c r="F33" i="7"/>
  <c r="I33" i="7" s="1"/>
  <c r="F21" i="7"/>
  <c r="H21" i="7" s="1"/>
  <c r="F94" i="7"/>
  <c r="H94" i="7" s="1"/>
  <c r="F82" i="7"/>
  <c r="F70" i="7"/>
  <c r="H70" i="7" s="1"/>
  <c r="F58" i="7"/>
  <c r="H58" i="7" s="1"/>
  <c r="F46" i="7"/>
  <c r="H46" i="7" s="1"/>
  <c r="F34" i="7"/>
  <c r="F22" i="7"/>
  <c r="K64" i="7"/>
  <c r="M64" i="7" s="1"/>
  <c r="K19" i="7"/>
  <c r="K39" i="7"/>
  <c r="K75" i="7"/>
  <c r="K80" i="7"/>
  <c r="M80" i="7" s="1"/>
  <c r="K44" i="7"/>
  <c r="K86" i="7"/>
  <c r="K55" i="7"/>
  <c r="K91" i="7"/>
  <c r="K36" i="7"/>
  <c r="M36" i="7" s="1"/>
  <c r="K72" i="7"/>
  <c r="M72" i="7" s="1"/>
  <c r="K17" i="7"/>
  <c r="K47" i="7"/>
  <c r="K83" i="7"/>
  <c r="F84" i="7"/>
  <c r="F72" i="7"/>
  <c r="F60" i="7"/>
  <c r="F48" i="7"/>
  <c r="G48" i="7" s="1"/>
  <c r="F36" i="7"/>
  <c r="F24" i="7"/>
  <c r="H24" i="7" s="1"/>
  <c r="K58" i="7"/>
  <c r="K94" i="7"/>
  <c r="K33" i="7"/>
  <c r="N33" i="7" s="1"/>
  <c r="K69" i="7"/>
  <c r="N69" i="7" s="1"/>
  <c r="K24" i="7"/>
  <c r="M24" i="7" s="1"/>
  <c r="K38" i="7"/>
  <c r="K74" i="7"/>
  <c r="K49" i="7"/>
  <c r="N49" i="7" s="1"/>
  <c r="K85" i="7"/>
  <c r="N85" i="7" s="1"/>
  <c r="K30" i="7"/>
  <c r="K66" i="7"/>
  <c r="K21" i="7"/>
  <c r="K41" i="7"/>
  <c r="N41" i="7" s="1"/>
  <c r="K77" i="7"/>
  <c r="N77" i="7" s="1"/>
  <c r="F61" i="7"/>
  <c r="I61" i="7" s="1"/>
  <c r="F49" i="7"/>
  <c r="F37" i="7"/>
  <c r="I37" i="7" s="1"/>
  <c r="F25" i="7"/>
  <c r="F98" i="7"/>
  <c r="H98" i="7" s="1"/>
  <c r="F86" i="7"/>
  <c r="I86" i="7" s="1"/>
  <c r="F74" i="7"/>
  <c r="H74" i="7" s="1"/>
  <c r="F62" i="7"/>
  <c r="F50" i="7"/>
  <c r="I50" i="7" s="1"/>
  <c r="F38" i="7"/>
  <c r="I38" i="7" s="1"/>
  <c r="F26" i="7"/>
  <c r="P95" i="7"/>
  <c r="K52" i="7"/>
  <c r="K88" i="7"/>
  <c r="F97" i="7"/>
  <c r="K63" i="7"/>
  <c r="K18" i="7"/>
  <c r="K32" i="7"/>
  <c r="K68" i="7"/>
  <c r="M68" i="7" s="1"/>
  <c r="K43" i="7"/>
  <c r="K79" i="7"/>
  <c r="K60" i="7"/>
  <c r="M60" i="7" s="1"/>
  <c r="K96" i="7"/>
  <c r="K35" i="7"/>
  <c r="K71" i="7"/>
  <c r="T97" i="7"/>
  <c r="Y8" i="7"/>
  <c r="H49" i="9"/>
  <c r="F75" i="7"/>
  <c r="F51" i="7"/>
  <c r="F39" i="7"/>
  <c r="F27" i="7"/>
  <c r="I27" i="7" s="1"/>
  <c r="K27" i="7"/>
  <c r="F88" i="7"/>
  <c r="H88" i="7" s="1"/>
  <c r="F76" i="7"/>
  <c r="F64" i="7"/>
  <c r="I64" i="7" s="1"/>
  <c r="F52" i="7"/>
  <c r="F40" i="7"/>
  <c r="I40" i="7" s="1"/>
  <c r="F28" i="7"/>
  <c r="I28" i="7" s="1"/>
  <c r="K28" i="7"/>
  <c r="M28" i="7" s="1"/>
  <c r="K46" i="7"/>
  <c r="K82" i="7"/>
  <c r="K57" i="7"/>
  <c r="N57" i="7" s="1"/>
  <c r="K93" i="7"/>
  <c r="N93" i="7" s="1"/>
  <c r="K62" i="7"/>
  <c r="K37" i="7"/>
  <c r="N37" i="7" s="1"/>
  <c r="K73" i="7"/>
  <c r="N73" i="7" s="1"/>
  <c r="K95" i="7"/>
  <c r="K54" i="7"/>
  <c r="K90" i="7"/>
  <c r="K29" i="7"/>
  <c r="N29" i="7" s="1"/>
  <c r="K65" i="7"/>
  <c r="N65" i="7" s="1"/>
  <c r="R14" i="9"/>
  <c r="O4" i="9"/>
  <c r="DB95" i="7"/>
  <c r="DC95" i="7" s="1"/>
  <c r="L4" i="6"/>
  <c r="B47" i="9" s="1"/>
  <c r="B16" i="9" s="1"/>
  <c r="B18" i="9" s="1"/>
  <c r="DG95" i="7"/>
  <c r="DG93" i="7"/>
  <c r="DG89" i="7"/>
  <c r="DG85" i="7"/>
  <c r="DG81" i="7"/>
  <c r="DG77" i="7"/>
  <c r="DG73" i="7"/>
  <c r="DG69" i="7"/>
  <c r="DG65" i="7"/>
  <c r="DG61" i="7"/>
  <c r="DG57" i="7"/>
  <c r="DG53" i="7"/>
  <c r="DG49" i="7"/>
  <c r="DG45" i="7"/>
  <c r="DG41" i="7"/>
  <c r="DG37" i="7"/>
  <c r="DG33" i="7"/>
  <c r="DG29" i="7"/>
  <c r="DG25" i="7"/>
  <c r="DG21" i="7"/>
  <c r="DG17" i="7"/>
  <c r="DG96" i="7"/>
  <c r="DG92" i="7"/>
  <c r="DG88" i="7"/>
  <c r="DG84" i="7"/>
  <c r="DG80" i="7"/>
  <c r="DG76" i="7"/>
  <c r="DG72" i="7"/>
  <c r="DG68" i="7"/>
  <c r="DG64" i="7"/>
  <c r="DG60" i="7"/>
  <c r="DG56" i="7"/>
  <c r="DG52" i="7"/>
  <c r="DG48" i="7"/>
  <c r="DG44" i="7"/>
  <c r="DG40" i="7"/>
  <c r="DG36" i="7"/>
  <c r="DG32" i="7"/>
  <c r="DG28" i="7"/>
  <c r="DG24" i="7"/>
  <c r="DG20" i="7"/>
  <c r="DG97" i="7"/>
  <c r="DJ95" i="7"/>
  <c r="DH95" i="7"/>
  <c r="DI95" i="7"/>
  <c r="DG91" i="7"/>
  <c r="DG87" i="7"/>
  <c r="DG83" i="7"/>
  <c r="DG79" i="7"/>
  <c r="DG75" i="7"/>
  <c r="DG71" i="7"/>
  <c r="DG67" i="7"/>
  <c r="DG63" i="7"/>
  <c r="DG59" i="7"/>
  <c r="DG55" i="7"/>
  <c r="DG51" i="7"/>
  <c r="DG47" i="7"/>
  <c r="DG43" i="7"/>
  <c r="DG39" i="7"/>
  <c r="DG35" i="7"/>
  <c r="DG31" i="7"/>
  <c r="DG27" i="7"/>
  <c r="DG23" i="7"/>
  <c r="DG19" i="7"/>
  <c r="DG98" i="7"/>
  <c r="DG94" i="7"/>
  <c r="DG90" i="7"/>
  <c r="DG86" i="7"/>
  <c r="DG82" i="7"/>
  <c r="DG78" i="7"/>
  <c r="DG74" i="7"/>
  <c r="DG70" i="7"/>
  <c r="DG66" i="7"/>
  <c r="DG62" i="7"/>
  <c r="DG58" i="7"/>
  <c r="DG54" i="7"/>
  <c r="DG50" i="7"/>
  <c r="DG46" i="7"/>
  <c r="DG42" i="7"/>
  <c r="DG38" i="7"/>
  <c r="DG34" i="7"/>
  <c r="DG30" i="7"/>
  <c r="DG26" i="7"/>
  <c r="DG22" i="7"/>
  <c r="DG18" i="7"/>
  <c r="DB93" i="7"/>
  <c r="DB89" i="7"/>
  <c r="DB85" i="7"/>
  <c r="DB81" i="7"/>
  <c r="DB77" i="7"/>
  <c r="DB73" i="7"/>
  <c r="DB69" i="7"/>
  <c r="DB65" i="7"/>
  <c r="DB61" i="7"/>
  <c r="DB57" i="7"/>
  <c r="DB53" i="7"/>
  <c r="DB49" i="7"/>
  <c r="DB45" i="7"/>
  <c r="DB41" i="7"/>
  <c r="DB37" i="7"/>
  <c r="DB33" i="7"/>
  <c r="DB29" i="7"/>
  <c r="DB25" i="7"/>
  <c r="DB21" i="7"/>
  <c r="DB17" i="7"/>
  <c r="DB96" i="7"/>
  <c r="DB92" i="7"/>
  <c r="DB88" i="7"/>
  <c r="DB84" i="7"/>
  <c r="DB80" i="7"/>
  <c r="DB76" i="7"/>
  <c r="DB72" i="7"/>
  <c r="DB68" i="7"/>
  <c r="DB64" i="7"/>
  <c r="DB60" i="7"/>
  <c r="DB56" i="7"/>
  <c r="DB52" i="7"/>
  <c r="DB48" i="7"/>
  <c r="DB44" i="7"/>
  <c r="DB40" i="7"/>
  <c r="DB36" i="7"/>
  <c r="DB32" i="7"/>
  <c r="DB28" i="7"/>
  <c r="DB24" i="7"/>
  <c r="DB20" i="7"/>
  <c r="DB97" i="7"/>
  <c r="DE95" i="7"/>
  <c r="DB91" i="7"/>
  <c r="DB87" i="7"/>
  <c r="DB83" i="7"/>
  <c r="DB79" i="7"/>
  <c r="DB75" i="7"/>
  <c r="DB71" i="7"/>
  <c r="DB67" i="7"/>
  <c r="DB63" i="7"/>
  <c r="DB59" i="7"/>
  <c r="DB55" i="7"/>
  <c r="DB51" i="7"/>
  <c r="DB47" i="7"/>
  <c r="DB43" i="7"/>
  <c r="DB39" i="7"/>
  <c r="DB35" i="7"/>
  <c r="DB31" i="7"/>
  <c r="DB27" i="7"/>
  <c r="DB23" i="7"/>
  <c r="DB19" i="7"/>
  <c r="DB98" i="7"/>
  <c r="DB94" i="7"/>
  <c r="DB90" i="7"/>
  <c r="DB86" i="7"/>
  <c r="DB82" i="7"/>
  <c r="DB78" i="7"/>
  <c r="DB74" i="7"/>
  <c r="DB70" i="7"/>
  <c r="DB66" i="7"/>
  <c r="DB62" i="7"/>
  <c r="DB58" i="7"/>
  <c r="DB54" i="7"/>
  <c r="DB50" i="7"/>
  <c r="DB46" i="7"/>
  <c r="DB42" i="7"/>
  <c r="DB38" i="7"/>
  <c r="DB34" i="7"/>
  <c r="DB30" i="7"/>
  <c r="DB26" i="7"/>
  <c r="DB22" i="7"/>
  <c r="DB18" i="7"/>
  <c r="CW93" i="7"/>
  <c r="CW89" i="7"/>
  <c r="CW85" i="7"/>
  <c r="CW81" i="7"/>
  <c r="CW77" i="7"/>
  <c r="CW73" i="7"/>
  <c r="CW69" i="7"/>
  <c r="CW65" i="7"/>
  <c r="CW61" i="7"/>
  <c r="CW57" i="7"/>
  <c r="CW53" i="7"/>
  <c r="CW49" i="7"/>
  <c r="CW45" i="7"/>
  <c r="CW41" i="7"/>
  <c r="CW37" i="7"/>
  <c r="CW33" i="7"/>
  <c r="CW29" i="7"/>
  <c r="CW25" i="7"/>
  <c r="CW21" i="7"/>
  <c r="CW17" i="7"/>
  <c r="CW96" i="7"/>
  <c r="CW92" i="7"/>
  <c r="CW88" i="7"/>
  <c r="CW84" i="7"/>
  <c r="CW80" i="7"/>
  <c r="CW76" i="7"/>
  <c r="CW72" i="7"/>
  <c r="CW68" i="7"/>
  <c r="CW64" i="7"/>
  <c r="CW60" i="7"/>
  <c r="CW56" i="7"/>
  <c r="CW52" i="7"/>
  <c r="CW48" i="7"/>
  <c r="CW44" i="7"/>
  <c r="CW40" i="7"/>
  <c r="CW36" i="7"/>
  <c r="CW32" i="7"/>
  <c r="CW28" i="7"/>
  <c r="CW24" i="7"/>
  <c r="CW20" i="7"/>
  <c r="CW97" i="7"/>
  <c r="CW91" i="7"/>
  <c r="CW87" i="7"/>
  <c r="CW83" i="7"/>
  <c r="CW79" i="7"/>
  <c r="CW75" i="7"/>
  <c r="CW71" i="7"/>
  <c r="CW67" i="7"/>
  <c r="CW63" i="7"/>
  <c r="CW59" i="7"/>
  <c r="CW55" i="7"/>
  <c r="CW51" i="7"/>
  <c r="CW47" i="7"/>
  <c r="CW43" i="7"/>
  <c r="CW39" i="7"/>
  <c r="CW35" i="7"/>
  <c r="CW31" i="7"/>
  <c r="CW27" i="7"/>
  <c r="CW23" i="7"/>
  <c r="CW19" i="7"/>
  <c r="CW98" i="7"/>
  <c r="CW94" i="7"/>
  <c r="CW90" i="7"/>
  <c r="CW86" i="7"/>
  <c r="CW82" i="7"/>
  <c r="CW78" i="7"/>
  <c r="CW74" i="7"/>
  <c r="CW70" i="7"/>
  <c r="CW66" i="7"/>
  <c r="CW62" i="7"/>
  <c r="CW58" i="7"/>
  <c r="CW54" i="7"/>
  <c r="CW50" i="7"/>
  <c r="CW46" i="7"/>
  <c r="CW42" i="7"/>
  <c r="CW38" i="7"/>
  <c r="CW34" i="7"/>
  <c r="CW30" i="7"/>
  <c r="CW26" i="7"/>
  <c r="CW22" i="7"/>
  <c r="CW18" i="7"/>
  <c r="CR95" i="7"/>
  <c r="CU95" i="7" s="1"/>
  <c r="CR93" i="7"/>
  <c r="CR89" i="7"/>
  <c r="CR85" i="7"/>
  <c r="CR81" i="7"/>
  <c r="CR77" i="7"/>
  <c r="CR73" i="7"/>
  <c r="CR69" i="7"/>
  <c r="CR65" i="7"/>
  <c r="CR61" i="7"/>
  <c r="CR57" i="7"/>
  <c r="CR53" i="7"/>
  <c r="CR49" i="7"/>
  <c r="CR45" i="7"/>
  <c r="CR41" i="7"/>
  <c r="CR37" i="7"/>
  <c r="CR33" i="7"/>
  <c r="CR29" i="7"/>
  <c r="CR25" i="7"/>
  <c r="CR21" i="7"/>
  <c r="CR17" i="7"/>
  <c r="CR96" i="7"/>
  <c r="CR92" i="7"/>
  <c r="CR88" i="7"/>
  <c r="CR84" i="7"/>
  <c r="CR80" i="7"/>
  <c r="CR76" i="7"/>
  <c r="CR72" i="7"/>
  <c r="CR68" i="7"/>
  <c r="CR64" i="7"/>
  <c r="CR60" i="7"/>
  <c r="CR56" i="7"/>
  <c r="CR52" i="7"/>
  <c r="CR48" i="7"/>
  <c r="CR44" i="7"/>
  <c r="CR40" i="7"/>
  <c r="CR36" i="7"/>
  <c r="CR32" i="7"/>
  <c r="CR28" i="7"/>
  <c r="CR24" i="7"/>
  <c r="CR20" i="7"/>
  <c r="CR97" i="7"/>
  <c r="CR91" i="7"/>
  <c r="CR87" i="7"/>
  <c r="CR83" i="7"/>
  <c r="CR79" i="7"/>
  <c r="CR75" i="7"/>
  <c r="CR71" i="7"/>
  <c r="CR67" i="7"/>
  <c r="CR63" i="7"/>
  <c r="CR59" i="7"/>
  <c r="CR55" i="7"/>
  <c r="CR51" i="7"/>
  <c r="CR47" i="7"/>
  <c r="CR43" i="7"/>
  <c r="CR39" i="7"/>
  <c r="CR35" i="7"/>
  <c r="CR31" i="7"/>
  <c r="CR27" i="7"/>
  <c r="CR23" i="7"/>
  <c r="CR19" i="7"/>
  <c r="CR98" i="7"/>
  <c r="CR94" i="7"/>
  <c r="CR90" i="7"/>
  <c r="CR86" i="7"/>
  <c r="CR82" i="7"/>
  <c r="CR78" i="7"/>
  <c r="CR74" i="7"/>
  <c r="CR70" i="7"/>
  <c r="CR66" i="7"/>
  <c r="CR62" i="7"/>
  <c r="CR58" i="7"/>
  <c r="CR54" i="7"/>
  <c r="CR50" i="7"/>
  <c r="CR46" i="7"/>
  <c r="CR42" i="7"/>
  <c r="CR38" i="7"/>
  <c r="CR34" i="7"/>
  <c r="CR30" i="7"/>
  <c r="CR26" i="7"/>
  <c r="CR22" i="7"/>
  <c r="CR18" i="7"/>
  <c r="CM93" i="7"/>
  <c r="CM89" i="7"/>
  <c r="CM85" i="7"/>
  <c r="CM81" i="7"/>
  <c r="CM77" i="7"/>
  <c r="CM73" i="7"/>
  <c r="CM69" i="7"/>
  <c r="CM65" i="7"/>
  <c r="CM61" i="7"/>
  <c r="CM57" i="7"/>
  <c r="CM53" i="7"/>
  <c r="CM49" i="7"/>
  <c r="CM45" i="7"/>
  <c r="CM41" i="7"/>
  <c r="CM37" i="7"/>
  <c r="CM33" i="7"/>
  <c r="CM29" i="7"/>
  <c r="CM25" i="7"/>
  <c r="CM21" i="7"/>
  <c r="CM17" i="7"/>
  <c r="CM96" i="7"/>
  <c r="CM92" i="7"/>
  <c r="CM88" i="7"/>
  <c r="CM84" i="7"/>
  <c r="CM80" i="7"/>
  <c r="CM76" i="7"/>
  <c r="CM72" i="7"/>
  <c r="CM68" i="7"/>
  <c r="CM64" i="7"/>
  <c r="CM60" i="7"/>
  <c r="CM56" i="7"/>
  <c r="CM52" i="7"/>
  <c r="CM48" i="7"/>
  <c r="CM44" i="7"/>
  <c r="CM40" i="7"/>
  <c r="CM36" i="7"/>
  <c r="CM32" i="7"/>
  <c r="CM28" i="7"/>
  <c r="CM24" i="7"/>
  <c r="CM20" i="7"/>
  <c r="CM97" i="7"/>
  <c r="CP95" i="7"/>
  <c r="CN95" i="7"/>
  <c r="CO95" i="7"/>
  <c r="CM91" i="7"/>
  <c r="CM87" i="7"/>
  <c r="CM83" i="7"/>
  <c r="CM79" i="7"/>
  <c r="CM75" i="7"/>
  <c r="CM71" i="7"/>
  <c r="CM67" i="7"/>
  <c r="CM63" i="7"/>
  <c r="CM59" i="7"/>
  <c r="CM55" i="7"/>
  <c r="CM51" i="7"/>
  <c r="CM47" i="7"/>
  <c r="CM43" i="7"/>
  <c r="CM39" i="7"/>
  <c r="CM35" i="7"/>
  <c r="CM31" i="7"/>
  <c r="CM27" i="7"/>
  <c r="CM23" i="7"/>
  <c r="CM19" i="7"/>
  <c r="CM98" i="7"/>
  <c r="CM94" i="7"/>
  <c r="CM90" i="7"/>
  <c r="CM86" i="7"/>
  <c r="CM82" i="7"/>
  <c r="CM78" i="7"/>
  <c r="CM74" i="7"/>
  <c r="CM70" i="7"/>
  <c r="CM66" i="7"/>
  <c r="CM62" i="7"/>
  <c r="CM58" i="7"/>
  <c r="CM54" i="7"/>
  <c r="CM50" i="7"/>
  <c r="CM46" i="7"/>
  <c r="CM42" i="7"/>
  <c r="CM38" i="7"/>
  <c r="CM34" i="7"/>
  <c r="CM30" i="7"/>
  <c r="CM26" i="7"/>
  <c r="CM22" i="7"/>
  <c r="CM18" i="7"/>
  <c r="U80" i="7"/>
  <c r="U31" i="7"/>
  <c r="P93" i="7"/>
  <c r="P89" i="7"/>
  <c r="P85" i="7"/>
  <c r="P81" i="7"/>
  <c r="P77" i="7"/>
  <c r="P73" i="7"/>
  <c r="P69" i="7"/>
  <c r="P65" i="7"/>
  <c r="P61" i="7"/>
  <c r="P57" i="7"/>
  <c r="P53" i="7"/>
  <c r="P49" i="7"/>
  <c r="P45" i="7"/>
  <c r="P41" i="7"/>
  <c r="P37" i="7"/>
  <c r="P33" i="7"/>
  <c r="P29" i="7"/>
  <c r="P25" i="7"/>
  <c r="P21" i="7"/>
  <c r="P17" i="7"/>
  <c r="P96" i="7"/>
  <c r="P92" i="7"/>
  <c r="P88" i="7"/>
  <c r="P84" i="7"/>
  <c r="P80" i="7"/>
  <c r="P76" i="7"/>
  <c r="P72" i="7"/>
  <c r="P68" i="7"/>
  <c r="P64" i="7"/>
  <c r="P60" i="7"/>
  <c r="P56" i="7"/>
  <c r="P52" i="7"/>
  <c r="P48" i="7"/>
  <c r="P44" i="7"/>
  <c r="P40" i="7"/>
  <c r="P36" i="7"/>
  <c r="P32" i="7"/>
  <c r="P28" i="7"/>
  <c r="P24" i="7"/>
  <c r="P20" i="7"/>
  <c r="P97" i="7"/>
  <c r="S95" i="7"/>
  <c r="Q95" i="7"/>
  <c r="R95" i="7"/>
  <c r="P91" i="7"/>
  <c r="P87" i="7"/>
  <c r="P83" i="7"/>
  <c r="P79" i="7"/>
  <c r="P75" i="7"/>
  <c r="P71" i="7"/>
  <c r="P67" i="7"/>
  <c r="P63" i="7"/>
  <c r="P59" i="7"/>
  <c r="P55" i="7"/>
  <c r="P51" i="7"/>
  <c r="P47" i="7"/>
  <c r="P43" i="7"/>
  <c r="P39" i="7"/>
  <c r="P35" i="7"/>
  <c r="P31" i="7"/>
  <c r="P27" i="7"/>
  <c r="P23" i="7"/>
  <c r="P19" i="7"/>
  <c r="P98" i="7"/>
  <c r="P94" i="7"/>
  <c r="P90" i="7"/>
  <c r="P86" i="7"/>
  <c r="P82" i="7"/>
  <c r="P78" i="7"/>
  <c r="P74" i="7"/>
  <c r="P70" i="7"/>
  <c r="P66" i="7"/>
  <c r="P62" i="7"/>
  <c r="P58" i="7"/>
  <c r="P54" i="7"/>
  <c r="P50" i="7"/>
  <c r="P46" i="7"/>
  <c r="P42" i="7"/>
  <c r="P38" i="7"/>
  <c r="P34" i="7"/>
  <c r="P30" i="7"/>
  <c r="P26" i="7"/>
  <c r="P22" i="7"/>
  <c r="P18" i="7"/>
  <c r="M27" i="7"/>
  <c r="M35" i="7"/>
  <c r="L39" i="7"/>
  <c r="I95" i="7"/>
  <c r="G95" i="7"/>
  <c r="G91" i="7"/>
  <c r="H91" i="7"/>
  <c r="I79" i="7"/>
  <c r="G79" i="7"/>
  <c r="H79" i="7"/>
  <c r="I75" i="7"/>
  <c r="G75" i="7"/>
  <c r="H75" i="7"/>
  <c r="I71" i="7"/>
  <c r="G71" i="7"/>
  <c r="H71" i="7"/>
  <c r="G67" i="7"/>
  <c r="H67" i="7"/>
  <c r="I59" i="7"/>
  <c r="G59" i="7"/>
  <c r="H59" i="7"/>
  <c r="I55" i="7"/>
  <c r="G55" i="7"/>
  <c r="H55" i="7"/>
  <c r="I51" i="7"/>
  <c r="G51" i="7"/>
  <c r="H51" i="7"/>
  <c r="I43" i="7"/>
  <c r="G43" i="7"/>
  <c r="H43" i="7"/>
  <c r="I39" i="7"/>
  <c r="G39" i="7"/>
  <c r="H39" i="7"/>
  <c r="I35" i="7"/>
  <c r="G35" i="7"/>
  <c r="H35" i="7"/>
  <c r="H27" i="7"/>
  <c r="I23" i="7"/>
  <c r="G23" i="7"/>
  <c r="H23" i="7"/>
  <c r="G19" i="7"/>
  <c r="H19" i="7"/>
  <c r="H96" i="7"/>
  <c r="I96" i="7"/>
  <c r="G96" i="7"/>
  <c r="H92" i="7"/>
  <c r="I92" i="7"/>
  <c r="G92" i="7"/>
  <c r="H84" i="7"/>
  <c r="I84" i="7"/>
  <c r="G84" i="7"/>
  <c r="G80" i="7"/>
  <c r="H76" i="7"/>
  <c r="I76" i="7"/>
  <c r="G76" i="7"/>
  <c r="H72" i="7"/>
  <c r="I72" i="7"/>
  <c r="G72" i="7"/>
  <c r="H60" i="7"/>
  <c r="I60" i="7"/>
  <c r="G60" i="7"/>
  <c r="H56" i="7"/>
  <c r="I56" i="7"/>
  <c r="G56" i="7"/>
  <c r="H52" i="7"/>
  <c r="I52" i="7"/>
  <c r="G52" i="7"/>
  <c r="H48" i="7"/>
  <c r="I48" i="7"/>
  <c r="H36" i="7"/>
  <c r="I36" i="7"/>
  <c r="G36" i="7"/>
  <c r="H32" i="7"/>
  <c r="I32" i="7"/>
  <c r="G32" i="7"/>
  <c r="H28" i="7"/>
  <c r="I93" i="7"/>
  <c r="G93" i="7"/>
  <c r="H93" i="7"/>
  <c r="H89" i="7"/>
  <c r="I85" i="7"/>
  <c r="G85" i="7"/>
  <c r="H85" i="7"/>
  <c r="I81" i="7"/>
  <c r="I73" i="7"/>
  <c r="G73" i="7"/>
  <c r="H73" i="7"/>
  <c r="I69" i="7"/>
  <c r="G69" i="7"/>
  <c r="H69" i="7"/>
  <c r="I65" i="7"/>
  <c r="G65" i="7"/>
  <c r="H65" i="7"/>
  <c r="I49" i="7"/>
  <c r="G49" i="7"/>
  <c r="H49" i="7"/>
  <c r="I45" i="7"/>
  <c r="G45" i="7"/>
  <c r="H45" i="7"/>
  <c r="I29" i="7"/>
  <c r="G29" i="7"/>
  <c r="H29" i="7"/>
  <c r="I25" i="7"/>
  <c r="G25" i="7"/>
  <c r="H25" i="7"/>
  <c r="I21" i="7"/>
  <c r="G21" i="7"/>
  <c r="I17" i="7"/>
  <c r="H90" i="7"/>
  <c r="I90" i="7"/>
  <c r="G90" i="7"/>
  <c r="G86" i="7"/>
  <c r="H82" i="7"/>
  <c r="I82" i="7"/>
  <c r="G82" i="7"/>
  <c r="H78" i="7"/>
  <c r="I78" i="7"/>
  <c r="G78" i="7"/>
  <c r="H66" i="7"/>
  <c r="I66" i="7"/>
  <c r="G66" i="7"/>
  <c r="H62" i="7"/>
  <c r="I62" i="7"/>
  <c r="G62" i="7"/>
  <c r="G54" i="7"/>
  <c r="H42" i="7"/>
  <c r="I42" i="7"/>
  <c r="G42" i="7"/>
  <c r="H34" i="7"/>
  <c r="I34" i="7"/>
  <c r="G34" i="7"/>
  <c r="I30" i="7"/>
  <c r="G30" i="7"/>
  <c r="H26" i="7"/>
  <c r="I26" i="7"/>
  <c r="G26" i="7"/>
  <c r="H22" i="7"/>
  <c r="I22" i="7"/>
  <c r="G22" i="7"/>
  <c r="H18" i="7"/>
  <c r="I18" i="7"/>
  <c r="M37" i="7"/>
  <c r="M41" i="7"/>
  <c r="M53" i="7"/>
  <c r="M57" i="7"/>
  <c r="M65" i="7"/>
  <c r="M69" i="7"/>
  <c r="M73" i="7"/>
  <c r="M77" i="7"/>
  <c r="M81" i="7"/>
  <c r="M89" i="7"/>
  <c r="M93" i="7"/>
  <c r="L37" i="7"/>
  <c r="L41" i="7"/>
  <c r="L53" i="7"/>
  <c r="L57" i="7"/>
  <c r="L61" i="7"/>
  <c r="L65" i="7"/>
  <c r="L73" i="7"/>
  <c r="L77" i="7"/>
  <c r="L89" i="7"/>
  <c r="L93" i="7"/>
  <c r="M20" i="7"/>
  <c r="M32" i="7"/>
  <c r="M40" i="7"/>
  <c r="M44" i="7"/>
  <c r="M48" i="7"/>
  <c r="M52" i="7"/>
  <c r="M56" i="7"/>
  <c r="M84" i="7"/>
  <c r="M88" i="7"/>
  <c r="M92" i="7"/>
  <c r="M96" i="7"/>
  <c r="M4" i="6"/>
  <c r="C47" i="9" s="1"/>
  <c r="H5" i="6"/>
  <c r="J5" i="6"/>
  <c r="F6" i="6"/>
  <c r="I5" i="6"/>
  <c r="N5" i="6" s="1"/>
  <c r="G4" i="5"/>
  <c r="F46" i="9" s="1"/>
  <c r="U53" i="7" l="1"/>
  <c r="U46" i="7"/>
  <c r="U97" i="7"/>
  <c r="U95" i="7"/>
  <c r="V95" i="7" s="1"/>
  <c r="U65" i="7"/>
  <c r="M61" i="7"/>
  <c r="G89" i="7"/>
  <c r="G46" i="7"/>
  <c r="I46" i="7"/>
  <c r="H63" i="7"/>
  <c r="CT95" i="7"/>
  <c r="U40" i="7"/>
  <c r="V40" i="7" s="1"/>
  <c r="U89" i="7"/>
  <c r="X89" i="7" s="1"/>
  <c r="G53" i="7"/>
  <c r="I94" i="7"/>
  <c r="H57" i="7"/>
  <c r="U56" i="7"/>
  <c r="I54" i="7"/>
  <c r="I13" i="7" s="1"/>
  <c r="H64" i="7"/>
  <c r="U60" i="7"/>
  <c r="X60" i="7" s="1"/>
  <c r="G38" i="7"/>
  <c r="U91" i="7"/>
  <c r="H38" i="7"/>
  <c r="U20" i="7"/>
  <c r="X20" i="7" s="1"/>
  <c r="U24" i="7"/>
  <c r="V24" i="7" s="1"/>
  <c r="U62" i="7"/>
  <c r="W62" i="7" s="1"/>
  <c r="H86" i="7"/>
  <c r="U32" i="7"/>
  <c r="W32" i="7" s="1"/>
  <c r="G63" i="7"/>
  <c r="U74" i="7"/>
  <c r="W74" i="7" s="1"/>
  <c r="G50" i="7"/>
  <c r="G94" i="7"/>
  <c r="U48" i="7"/>
  <c r="H50" i="7"/>
  <c r="G64" i="7"/>
  <c r="U52" i="7"/>
  <c r="L85" i="7"/>
  <c r="M29" i="7"/>
  <c r="G98" i="7"/>
  <c r="G57" i="7"/>
  <c r="G24" i="7"/>
  <c r="G27" i="7"/>
  <c r="U94" i="7"/>
  <c r="L81" i="7"/>
  <c r="M25" i="7"/>
  <c r="I98" i="7"/>
  <c r="I24" i="7"/>
  <c r="G68" i="7"/>
  <c r="U98" i="7"/>
  <c r="U64" i="7"/>
  <c r="X64" i="7" s="1"/>
  <c r="U87" i="7"/>
  <c r="G41" i="7"/>
  <c r="U61" i="7"/>
  <c r="X61" i="7" s="1"/>
  <c r="U69" i="7"/>
  <c r="X69" i="7" s="1"/>
  <c r="U73" i="7"/>
  <c r="X73" i="7" s="1"/>
  <c r="U77" i="7"/>
  <c r="X77" i="7" s="1"/>
  <c r="U81" i="7"/>
  <c r="V81" i="7" s="1"/>
  <c r="M49" i="7"/>
  <c r="CS95" i="7"/>
  <c r="H53" i="7"/>
  <c r="U78" i="7"/>
  <c r="X78" i="7" s="1"/>
  <c r="L97" i="7"/>
  <c r="U93" i="7"/>
  <c r="V93" i="7" s="1"/>
  <c r="I20" i="7"/>
  <c r="M33" i="7"/>
  <c r="H20" i="7"/>
  <c r="U90" i="7"/>
  <c r="G58" i="7"/>
  <c r="I68" i="7"/>
  <c r="N25" i="7"/>
  <c r="I58" i="7"/>
  <c r="G61" i="7"/>
  <c r="G28" i="7"/>
  <c r="G31" i="7"/>
  <c r="U23" i="7"/>
  <c r="DD95" i="7"/>
  <c r="H17" i="7"/>
  <c r="G17" i="7"/>
  <c r="M26" i="7"/>
  <c r="L26" i="7"/>
  <c r="H41" i="7"/>
  <c r="U42" i="7"/>
  <c r="W42" i="7" s="1"/>
  <c r="U57" i="7"/>
  <c r="X57" i="7" s="1"/>
  <c r="U50" i="7"/>
  <c r="X50" i="7" s="1"/>
  <c r="U54" i="7"/>
  <c r="X54" i="7" s="1"/>
  <c r="U58" i="7"/>
  <c r="V58" i="7" s="1"/>
  <c r="U28" i="7"/>
  <c r="U36" i="7"/>
  <c r="U85" i="7"/>
  <c r="V85" i="7" s="1"/>
  <c r="M45" i="7"/>
  <c r="U44" i="7"/>
  <c r="X44" i="7" s="1"/>
  <c r="U82" i="7"/>
  <c r="W82" i="7" s="1"/>
  <c r="U86" i="7"/>
  <c r="W86" i="7" s="1"/>
  <c r="H61" i="7"/>
  <c r="H31" i="7"/>
  <c r="U19" i="7"/>
  <c r="L69" i="7"/>
  <c r="U27" i="7"/>
  <c r="X27" i="7" s="1"/>
  <c r="U76" i="7"/>
  <c r="U63" i="7"/>
  <c r="U84" i="7"/>
  <c r="W84" i="7" s="1"/>
  <c r="U39" i="7"/>
  <c r="V39" i="7" s="1"/>
  <c r="U92" i="7"/>
  <c r="L49" i="7"/>
  <c r="L45" i="7"/>
  <c r="G83" i="7"/>
  <c r="U51" i="7"/>
  <c r="X51" i="7" s="1"/>
  <c r="I80" i="7"/>
  <c r="U21" i="7"/>
  <c r="I70" i="7"/>
  <c r="G40" i="7"/>
  <c r="H87" i="7"/>
  <c r="U59" i="7"/>
  <c r="W59" i="7" s="1"/>
  <c r="L33" i="7"/>
  <c r="H33" i="7"/>
  <c r="G87" i="7"/>
  <c r="U29" i="7"/>
  <c r="V29" i="7" s="1"/>
  <c r="G74" i="7"/>
  <c r="H40" i="7"/>
  <c r="U22" i="7"/>
  <c r="X22" i="7" s="1"/>
  <c r="U33" i="7"/>
  <c r="I74" i="7"/>
  <c r="G77" i="7"/>
  <c r="U26" i="7"/>
  <c r="U37" i="7"/>
  <c r="X37" i="7" s="1"/>
  <c r="CY95" i="7"/>
  <c r="H37" i="7"/>
  <c r="G88" i="7"/>
  <c r="U75" i="7"/>
  <c r="CX95" i="7"/>
  <c r="H44" i="7"/>
  <c r="U34" i="7"/>
  <c r="U45" i="7"/>
  <c r="U35" i="7"/>
  <c r="W35" i="7" s="1"/>
  <c r="U88" i="7"/>
  <c r="C16" i="9"/>
  <c r="B19" i="9" s="1"/>
  <c r="U43" i="7"/>
  <c r="X43" i="7" s="1"/>
  <c r="H83" i="7"/>
  <c r="U96" i="7"/>
  <c r="U17" i="7"/>
  <c r="G70" i="7"/>
  <c r="U55" i="7"/>
  <c r="U25" i="7"/>
  <c r="U18" i="7"/>
  <c r="L29" i="7"/>
  <c r="G33" i="7"/>
  <c r="H77" i="7"/>
  <c r="H47" i="7"/>
  <c r="U67" i="7"/>
  <c r="X67" i="7" s="1"/>
  <c r="M97" i="7"/>
  <c r="G44" i="7"/>
  <c r="G47" i="7"/>
  <c r="U71" i="7"/>
  <c r="X71" i="7" s="1"/>
  <c r="U30" i="7"/>
  <c r="W30" i="7" s="1"/>
  <c r="U41" i="7"/>
  <c r="G37" i="7"/>
  <c r="G13" i="7" s="1"/>
  <c r="H81" i="7"/>
  <c r="I88" i="7"/>
  <c r="M85" i="7"/>
  <c r="U38" i="7"/>
  <c r="W95" i="7"/>
  <c r="X95" i="7"/>
  <c r="L95" i="7"/>
  <c r="M95" i="7"/>
  <c r="N95" i="7"/>
  <c r="N82" i="7"/>
  <c r="M82" i="7"/>
  <c r="L82" i="7"/>
  <c r="N35" i="7"/>
  <c r="L35" i="7"/>
  <c r="L32" i="7"/>
  <c r="N32" i="7"/>
  <c r="N94" i="7"/>
  <c r="L94" i="7"/>
  <c r="M94" i="7"/>
  <c r="N36" i="7"/>
  <c r="L36" i="7"/>
  <c r="N75" i="7"/>
  <c r="M75" i="7"/>
  <c r="L75" i="7"/>
  <c r="N42" i="7"/>
  <c r="M42" i="7"/>
  <c r="L42" i="7"/>
  <c r="L20" i="7"/>
  <c r="N20" i="7"/>
  <c r="N31" i="7"/>
  <c r="M31" i="7"/>
  <c r="L40" i="7"/>
  <c r="N40" i="7"/>
  <c r="N54" i="7"/>
  <c r="L54" i="7"/>
  <c r="M54" i="7"/>
  <c r="M71" i="7"/>
  <c r="L71" i="7"/>
  <c r="N71" i="7"/>
  <c r="L68" i="7"/>
  <c r="N68" i="7"/>
  <c r="L52" i="7"/>
  <c r="N52" i="7"/>
  <c r="N72" i="7"/>
  <c r="L72" i="7"/>
  <c r="L80" i="7"/>
  <c r="N80" i="7"/>
  <c r="N78" i="7"/>
  <c r="M78" i="7"/>
  <c r="L78" i="7"/>
  <c r="N67" i="7"/>
  <c r="L67" i="7"/>
  <c r="M67" i="7"/>
  <c r="L76" i="7"/>
  <c r="N76" i="7"/>
  <c r="N90" i="7"/>
  <c r="M90" i="7"/>
  <c r="L90" i="7"/>
  <c r="N43" i="7"/>
  <c r="L43" i="7"/>
  <c r="M43" i="7"/>
  <c r="L88" i="7"/>
  <c r="N88" i="7"/>
  <c r="N30" i="7"/>
  <c r="L30" i="7"/>
  <c r="M30" i="7"/>
  <c r="L44" i="7"/>
  <c r="N44" i="7"/>
  <c r="M98" i="7"/>
  <c r="L98" i="7"/>
  <c r="N22" i="7"/>
  <c r="L22" i="7"/>
  <c r="M22" i="7"/>
  <c r="L92" i="7"/>
  <c r="N92" i="7"/>
  <c r="M62" i="7"/>
  <c r="N62" i="7"/>
  <c r="L62" i="7"/>
  <c r="N27" i="7"/>
  <c r="L27" i="7"/>
  <c r="Y97" i="7"/>
  <c r="AD8" i="7"/>
  <c r="H50" i="9"/>
  <c r="Y24" i="7"/>
  <c r="Y36" i="7"/>
  <c r="Y48" i="7"/>
  <c r="Y60" i="7"/>
  <c r="Y72" i="7"/>
  <c r="Y84" i="7"/>
  <c r="Y96" i="7"/>
  <c r="Y25" i="7"/>
  <c r="Y37" i="7"/>
  <c r="Y49" i="7"/>
  <c r="Y61" i="7"/>
  <c r="Y73" i="7"/>
  <c r="Y85" i="7"/>
  <c r="Y22" i="7"/>
  <c r="Y34" i="7"/>
  <c r="Y46" i="7"/>
  <c r="Y58" i="7"/>
  <c r="Y70" i="7"/>
  <c r="Y82" i="7"/>
  <c r="Y94" i="7"/>
  <c r="Y23" i="7"/>
  <c r="Y35" i="7"/>
  <c r="Y47" i="7"/>
  <c r="Y59" i="7"/>
  <c r="Y71" i="7"/>
  <c r="Y83" i="7"/>
  <c r="Y95" i="7"/>
  <c r="Y20" i="7"/>
  <c r="Y32" i="7"/>
  <c r="Y44" i="7"/>
  <c r="Y56" i="7"/>
  <c r="Y68" i="7"/>
  <c r="Y80" i="7"/>
  <c r="Y92" i="7"/>
  <c r="Y21" i="7"/>
  <c r="Y33" i="7"/>
  <c r="Y45" i="7"/>
  <c r="Y57" i="7"/>
  <c r="Y69" i="7"/>
  <c r="Y81" i="7"/>
  <c r="Y93" i="7"/>
  <c r="Y18" i="7"/>
  <c r="Y30" i="7"/>
  <c r="Y42" i="7"/>
  <c r="Y54" i="7"/>
  <c r="Y66" i="7"/>
  <c r="Y78" i="7"/>
  <c r="Y90" i="7"/>
  <c r="Y19" i="7"/>
  <c r="Y31" i="7"/>
  <c r="Y43" i="7"/>
  <c r="Y55" i="7"/>
  <c r="Y67" i="7"/>
  <c r="Y79" i="7"/>
  <c r="Y91" i="7"/>
  <c r="Y28" i="7"/>
  <c r="Y40" i="7"/>
  <c r="Y52" i="7"/>
  <c r="Y64" i="7"/>
  <c r="Y76" i="7"/>
  <c r="Y88" i="7"/>
  <c r="Y17" i="7"/>
  <c r="Y29" i="7"/>
  <c r="Y41" i="7"/>
  <c r="Y53" i="7"/>
  <c r="Y65" i="7"/>
  <c r="Y77" i="7"/>
  <c r="Y89" i="7"/>
  <c r="Y26" i="7"/>
  <c r="Y38" i="7"/>
  <c r="Y50" i="7"/>
  <c r="Y62" i="7"/>
  <c r="Y74" i="7"/>
  <c r="Y86" i="7"/>
  <c r="Y98" i="7"/>
  <c r="Y27" i="7"/>
  <c r="Y39" i="7"/>
  <c r="Y51" i="7"/>
  <c r="Z51" i="7" s="1"/>
  <c r="AB51" i="7" s="1"/>
  <c r="Y63" i="7"/>
  <c r="Y75" i="7"/>
  <c r="Y87" i="7"/>
  <c r="N79" i="7"/>
  <c r="L79" i="7"/>
  <c r="M79" i="7"/>
  <c r="N66" i="7"/>
  <c r="L66" i="7"/>
  <c r="M66" i="7"/>
  <c r="N24" i="7"/>
  <c r="L24" i="7"/>
  <c r="L47" i="7"/>
  <c r="M47" i="7"/>
  <c r="N47" i="7"/>
  <c r="M86" i="7"/>
  <c r="L86" i="7"/>
  <c r="N86" i="7"/>
  <c r="L64" i="7"/>
  <c r="N64" i="7"/>
  <c r="M50" i="7"/>
  <c r="L50" i="7"/>
  <c r="N50" i="7"/>
  <c r="N48" i="7"/>
  <c r="L48" i="7"/>
  <c r="N51" i="7"/>
  <c r="M51" i="7"/>
  <c r="L51" i="7"/>
  <c r="L28" i="7"/>
  <c r="N28" i="7"/>
  <c r="N60" i="7"/>
  <c r="L60" i="7"/>
  <c r="N63" i="7"/>
  <c r="L63" i="7"/>
  <c r="M63" i="7"/>
  <c r="M38" i="7"/>
  <c r="L38" i="7"/>
  <c r="N38" i="7"/>
  <c r="L83" i="7"/>
  <c r="M83" i="7"/>
  <c r="N83" i="7"/>
  <c r="N55" i="7"/>
  <c r="L55" i="7"/>
  <c r="M55" i="7"/>
  <c r="N70" i="7"/>
  <c r="L70" i="7"/>
  <c r="M70" i="7"/>
  <c r="N84" i="7"/>
  <c r="L84" i="7"/>
  <c r="N87" i="7"/>
  <c r="L87" i="7"/>
  <c r="M87" i="7"/>
  <c r="N34" i="7"/>
  <c r="M34" i="7"/>
  <c r="L34" i="7"/>
  <c r="N46" i="7"/>
  <c r="L46" i="7"/>
  <c r="M46" i="7"/>
  <c r="N96" i="7"/>
  <c r="L96" i="7"/>
  <c r="N18" i="7"/>
  <c r="M18" i="7"/>
  <c r="L18" i="7"/>
  <c r="M74" i="7"/>
  <c r="L74" i="7"/>
  <c r="N74" i="7"/>
  <c r="N58" i="7"/>
  <c r="M58" i="7"/>
  <c r="L58" i="7"/>
  <c r="N91" i="7"/>
  <c r="L91" i="7"/>
  <c r="M91" i="7"/>
  <c r="N39" i="7"/>
  <c r="M39" i="7"/>
  <c r="L59" i="7"/>
  <c r="M59" i="7"/>
  <c r="N59" i="7"/>
  <c r="L56" i="7"/>
  <c r="N56" i="7"/>
  <c r="U14" i="9"/>
  <c r="R4" i="9"/>
  <c r="DI22" i="7"/>
  <c r="DJ22" i="7"/>
  <c r="DH22" i="7"/>
  <c r="DI30" i="7"/>
  <c r="DJ30" i="7"/>
  <c r="DH30" i="7"/>
  <c r="DI38" i="7"/>
  <c r="DJ38" i="7"/>
  <c r="DH38" i="7"/>
  <c r="DI46" i="7"/>
  <c r="DJ46" i="7"/>
  <c r="DH46" i="7"/>
  <c r="DI54" i="7"/>
  <c r="DJ54" i="7"/>
  <c r="DH54" i="7"/>
  <c r="DI62" i="7"/>
  <c r="DJ62" i="7"/>
  <c r="DH62" i="7"/>
  <c r="DI70" i="7"/>
  <c r="DJ70" i="7"/>
  <c r="DH70" i="7"/>
  <c r="DI78" i="7"/>
  <c r="DJ78" i="7"/>
  <c r="DH78" i="7"/>
  <c r="DI86" i="7"/>
  <c r="DJ86" i="7"/>
  <c r="DH86" i="7"/>
  <c r="DI94" i="7"/>
  <c r="DJ94" i="7"/>
  <c r="DH94" i="7"/>
  <c r="DJ19" i="7"/>
  <c r="DH19" i="7"/>
  <c r="DI19" i="7"/>
  <c r="DJ27" i="7"/>
  <c r="DH27" i="7"/>
  <c r="DI27" i="7"/>
  <c r="DJ35" i="7"/>
  <c r="DH35" i="7"/>
  <c r="DI35" i="7"/>
  <c r="DJ43" i="7"/>
  <c r="DH43" i="7"/>
  <c r="DI43" i="7"/>
  <c r="DJ51" i="7"/>
  <c r="DH51" i="7"/>
  <c r="DI51" i="7"/>
  <c r="DJ59" i="7"/>
  <c r="DH59" i="7"/>
  <c r="DI59" i="7"/>
  <c r="DJ67" i="7"/>
  <c r="DH67" i="7"/>
  <c r="DI67" i="7"/>
  <c r="DJ75" i="7"/>
  <c r="DH75" i="7"/>
  <c r="DI75" i="7"/>
  <c r="DJ83" i="7"/>
  <c r="DH83" i="7"/>
  <c r="DI83" i="7"/>
  <c r="DJ91" i="7"/>
  <c r="DH91" i="7"/>
  <c r="DI91" i="7"/>
  <c r="DJ97" i="7"/>
  <c r="DH97" i="7"/>
  <c r="DI97" i="7"/>
  <c r="DI24" i="7"/>
  <c r="DJ24" i="7"/>
  <c r="DH24" i="7"/>
  <c r="DI32" i="7"/>
  <c r="DJ32" i="7"/>
  <c r="DH32" i="7"/>
  <c r="DI40" i="7"/>
  <c r="DJ40" i="7"/>
  <c r="DH40" i="7"/>
  <c r="DI48" i="7"/>
  <c r="DJ48" i="7"/>
  <c r="DH48" i="7"/>
  <c r="DI56" i="7"/>
  <c r="DJ56" i="7"/>
  <c r="DH56" i="7"/>
  <c r="DI64" i="7"/>
  <c r="DJ64" i="7"/>
  <c r="DH64" i="7"/>
  <c r="DI72" i="7"/>
  <c r="DJ72" i="7"/>
  <c r="DH72" i="7"/>
  <c r="DI80" i="7"/>
  <c r="DJ80" i="7"/>
  <c r="DH80" i="7"/>
  <c r="DI88" i="7"/>
  <c r="DJ88" i="7"/>
  <c r="DH88" i="7"/>
  <c r="DI96" i="7"/>
  <c r="DJ96" i="7"/>
  <c r="DH96" i="7"/>
  <c r="DJ21" i="7"/>
  <c r="DH21" i="7"/>
  <c r="DI21" i="7"/>
  <c r="DJ29" i="7"/>
  <c r="DH29" i="7"/>
  <c r="DI29" i="7"/>
  <c r="DJ37" i="7"/>
  <c r="DH37" i="7"/>
  <c r="DI37" i="7"/>
  <c r="DJ45" i="7"/>
  <c r="DH45" i="7"/>
  <c r="DI45" i="7"/>
  <c r="DJ53" i="7"/>
  <c r="DH53" i="7"/>
  <c r="DI53" i="7"/>
  <c r="DJ61" i="7"/>
  <c r="DH61" i="7"/>
  <c r="DI61" i="7"/>
  <c r="DJ69" i="7"/>
  <c r="DH69" i="7"/>
  <c r="DI69" i="7"/>
  <c r="DJ77" i="7"/>
  <c r="DH77" i="7"/>
  <c r="DI77" i="7"/>
  <c r="DJ85" i="7"/>
  <c r="DH85" i="7"/>
  <c r="DI85" i="7"/>
  <c r="DJ93" i="7"/>
  <c r="DH93" i="7"/>
  <c r="DI93" i="7"/>
  <c r="DI18" i="7"/>
  <c r="DJ18" i="7"/>
  <c r="DH18" i="7"/>
  <c r="DI26" i="7"/>
  <c r="DJ26" i="7"/>
  <c r="DH26" i="7"/>
  <c r="DI34" i="7"/>
  <c r="DJ34" i="7"/>
  <c r="DH34" i="7"/>
  <c r="DI42" i="7"/>
  <c r="DJ42" i="7"/>
  <c r="DH42" i="7"/>
  <c r="DI50" i="7"/>
  <c r="DJ50" i="7"/>
  <c r="DH50" i="7"/>
  <c r="DI58" i="7"/>
  <c r="DJ58" i="7"/>
  <c r="DH58" i="7"/>
  <c r="DI66" i="7"/>
  <c r="DJ66" i="7"/>
  <c r="DH66" i="7"/>
  <c r="DI74" i="7"/>
  <c r="DJ74" i="7"/>
  <c r="DH74" i="7"/>
  <c r="DI82" i="7"/>
  <c r="DJ82" i="7"/>
  <c r="DH82" i="7"/>
  <c r="DI90" i="7"/>
  <c r="DJ90" i="7"/>
  <c r="DH90" i="7"/>
  <c r="DI98" i="7"/>
  <c r="DJ98" i="7"/>
  <c r="DH98" i="7"/>
  <c r="DJ23" i="7"/>
  <c r="DH23" i="7"/>
  <c r="DI23" i="7"/>
  <c r="DJ31" i="7"/>
  <c r="DH31" i="7"/>
  <c r="DI31" i="7"/>
  <c r="DJ39" i="7"/>
  <c r="DH39" i="7"/>
  <c r="DI39" i="7"/>
  <c r="DJ47" i="7"/>
  <c r="DH47" i="7"/>
  <c r="DI47" i="7"/>
  <c r="DJ55" i="7"/>
  <c r="DH55" i="7"/>
  <c r="DI55" i="7"/>
  <c r="DJ63" i="7"/>
  <c r="DH63" i="7"/>
  <c r="DI63" i="7"/>
  <c r="DJ71" i="7"/>
  <c r="DH71" i="7"/>
  <c r="DI71" i="7"/>
  <c r="DJ79" i="7"/>
  <c r="DH79" i="7"/>
  <c r="DI79" i="7"/>
  <c r="DJ87" i="7"/>
  <c r="DH87" i="7"/>
  <c r="DI87" i="7"/>
  <c r="DI20" i="7"/>
  <c r="DJ20" i="7"/>
  <c r="DH20" i="7"/>
  <c r="DI28" i="7"/>
  <c r="DJ28" i="7"/>
  <c r="DH28" i="7"/>
  <c r="DI36" i="7"/>
  <c r="DJ36" i="7"/>
  <c r="DH36" i="7"/>
  <c r="DI44" i="7"/>
  <c r="DJ44" i="7"/>
  <c r="DH44" i="7"/>
  <c r="DI52" i="7"/>
  <c r="DJ52" i="7"/>
  <c r="DH52" i="7"/>
  <c r="DI60" i="7"/>
  <c r="DJ60" i="7"/>
  <c r="DH60" i="7"/>
  <c r="DI68" i="7"/>
  <c r="DJ68" i="7"/>
  <c r="DH68" i="7"/>
  <c r="DI76" i="7"/>
  <c r="DJ76" i="7"/>
  <c r="DH76" i="7"/>
  <c r="DI84" i="7"/>
  <c r="DJ84" i="7"/>
  <c r="DH84" i="7"/>
  <c r="DI92" i="7"/>
  <c r="DJ92" i="7"/>
  <c r="DH92" i="7"/>
  <c r="DJ17" i="7"/>
  <c r="DH17" i="7"/>
  <c r="DI17" i="7"/>
  <c r="DJ25" i="7"/>
  <c r="DH25" i="7"/>
  <c r="DI25" i="7"/>
  <c r="DJ33" i="7"/>
  <c r="DH33" i="7"/>
  <c r="DI33" i="7"/>
  <c r="DJ41" i="7"/>
  <c r="DH41" i="7"/>
  <c r="DI41" i="7"/>
  <c r="DJ49" i="7"/>
  <c r="DH49" i="7"/>
  <c r="DI49" i="7"/>
  <c r="DJ57" i="7"/>
  <c r="DH57" i="7"/>
  <c r="DI57" i="7"/>
  <c r="DJ65" i="7"/>
  <c r="DH65" i="7"/>
  <c r="DI65" i="7"/>
  <c r="DJ73" i="7"/>
  <c r="DH73" i="7"/>
  <c r="DI73" i="7"/>
  <c r="DJ81" i="7"/>
  <c r="DH81" i="7"/>
  <c r="DI81" i="7"/>
  <c r="DJ89" i="7"/>
  <c r="DH89" i="7"/>
  <c r="DI89" i="7"/>
  <c r="DD22" i="7"/>
  <c r="DE22" i="7"/>
  <c r="DC22" i="7"/>
  <c r="DD30" i="7"/>
  <c r="DE30" i="7"/>
  <c r="DC30" i="7"/>
  <c r="DD38" i="7"/>
  <c r="DE38" i="7"/>
  <c r="DC38" i="7"/>
  <c r="DD46" i="7"/>
  <c r="DE46" i="7"/>
  <c r="DC46" i="7"/>
  <c r="DD54" i="7"/>
  <c r="DE54" i="7"/>
  <c r="DC54" i="7"/>
  <c r="DD62" i="7"/>
  <c r="DE62" i="7"/>
  <c r="DC62" i="7"/>
  <c r="DD70" i="7"/>
  <c r="DE70" i="7"/>
  <c r="DC70" i="7"/>
  <c r="DD78" i="7"/>
  <c r="DE78" i="7"/>
  <c r="DC78" i="7"/>
  <c r="DD86" i="7"/>
  <c r="DE86" i="7"/>
  <c r="DC86" i="7"/>
  <c r="DD94" i="7"/>
  <c r="DE94" i="7"/>
  <c r="DC94" i="7"/>
  <c r="DE19" i="7"/>
  <c r="DC19" i="7"/>
  <c r="DD19" i="7"/>
  <c r="DE27" i="7"/>
  <c r="DC27" i="7"/>
  <c r="DD27" i="7"/>
  <c r="DE35" i="7"/>
  <c r="DC35" i="7"/>
  <c r="DD35" i="7"/>
  <c r="DE43" i="7"/>
  <c r="DC43" i="7"/>
  <c r="DD43" i="7"/>
  <c r="DE51" i="7"/>
  <c r="DC51" i="7"/>
  <c r="DD51" i="7"/>
  <c r="DE59" i="7"/>
  <c r="DC59" i="7"/>
  <c r="DD59" i="7"/>
  <c r="DE67" i="7"/>
  <c r="DC67" i="7"/>
  <c r="DD67" i="7"/>
  <c r="DE75" i="7"/>
  <c r="DC75" i="7"/>
  <c r="DD75" i="7"/>
  <c r="DE83" i="7"/>
  <c r="DC83" i="7"/>
  <c r="DD83" i="7"/>
  <c r="DE91" i="7"/>
  <c r="DC91" i="7"/>
  <c r="DD91" i="7"/>
  <c r="DE97" i="7"/>
  <c r="DC97" i="7"/>
  <c r="DD97" i="7"/>
  <c r="DD24" i="7"/>
  <c r="DE24" i="7"/>
  <c r="DC24" i="7"/>
  <c r="DD32" i="7"/>
  <c r="DE32" i="7"/>
  <c r="DC32" i="7"/>
  <c r="DD40" i="7"/>
  <c r="DE40" i="7"/>
  <c r="DC40" i="7"/>
  <c r="DD48" i="7"/>
  <c r="DE48" i="7"/>
  <c r="DC48" i="7"/>
  <c r="DD56" i="7"/>
  <c r="DE56" i="7"/>
  <c r="DC56" i="7"/>
  <c r="DD64" i="7"/>
  <c r="DE64" i="7"/>
  <c r="DC64" i="7"/>
  <c r="DD72" i="7"/>
  <c r="DE72" i="7"/>
  <c r="DC72" i="7"/>
  <c r="DD80" i="7"/>
  <c r="DE80" i="7"/>
  <c r="DC80" i="7"/>
  <c r="DD88" i="7"/>
  <c r="DE88" i="7"/>
  <c r="DC88" i="7"/>
  <c r="DD96" i="7"/>
  <c r="DE96" i="7"/>
  <c r="DC96" i="7"/>
  <c r="DE21" i="7"/>
  <c r="DC21" i="7"/>
  <c r="DD21" i="7"/>
  <c r="DE29" i="7"/>
  <c r="DC29" i="7"/>
  <c r="DD29" i="7"/>
  <c r="DE37" i="7"/>
  <c r="DC37" i="7"/>
  <c r="DD37" i="7"/>
  <c r="DE45" i="7"/>
  <c r="DC45" i="7"/>
  <c r="DD45" i="7"/>
  <c r="DE53" i="7"/>
  <c r="DC53" i="7"/>
  <c r="DD53" i="7"/>
  <c r="DE61" i="7"/>
  <c r="DC61" i="7"/>
  <c r="DD61" i="7"/>
  <c r="DE69" i="7"/>
  <c r="DC69" i="7"/>
  <c r="DD69" i="7"/>
  <c r="DE77" i="7"/>
  <c r="DC77" i="7"/>
  <c r="DD77" i="7"/>
  <c r="DE85" i="7"/>
  <c r="DC85" i="7"/>
  <c r="DD85" i="7"/>
  <c r="DE93" i="7"/>
  <c r="DC93" i="7"/>
  <c r="DD93" i="7"/>
  <c r="DD18" i="7"/>
  <c r="DE18" i="7"/>
  <c r="DC18" i="7"/>
  <c r="DD26" i="7"/>
  <c r="DE26" i="7"/>
  <c r="DC26" i="7"/>
  <c r="DD34" i="7"/>
  <c r="DE34" i="7"/>
  <c r="DC34" i="7"/>
  <c r="DD42" i="7"/>
  <c r="DE42" i="7"/>
  <c r="DC42" i="7"/>
  <c r="DD50" i="7"/>
  <c r="DE50" i="7"/>
  <c r="DC50" i="7"/>
  <c r="DD58" i="7"/>
  <c r="DE58" i="7"/>
  <c r="DC58" i="7"/>
  <c r="DD66" i="7"/>
  <c r="DE66" i="7"/>
  <c r="DC66" i="7"/>
  <c r="DD74" i="7"/>
  <c r="DE74" i="7"/>
  <c r="DC74" i="7"/>
  <c r="DD82" i="7"/>
  <c r="DE82" i="7"/>
  <c r="DC82" i="7"/>
  <c r="DD90" i="7"/>
  <c r="DE90" i="7"/>
  <c r="DC90" i="7"/>
  <c r="DD98" i="7"/>
  <c r="DE98" i="7"/>
  <c r="DC98" i="7"/>
  <c r="DE23" i="7"/>
  <c r="DC23" i="7"/>
  <c r="DD23" i="7"/>
  <c r="DE31" i="7"/>
  <c r="DC31" i="7"/>
  <c r="DD31" i="7"/>
  <c r="DE39" i="7"/>
  <c r="DC39" i="7"/>
  <c r="DD39" i="7"/>
  <c r="DE47" i="7"/>
  <c r="DC47" i="7"/>
  <c r="DD47" i="7"/>
  <c r="DE55" i="7"/>
  <c r="DC55" i="7"/>
  <c r="DD55" i="7"/>
  <c r="DE63" i="7"/>
  <c r="DC63" i="7"/>
  <c r="DD63" i="7"/>
  <c r="DE71" i="7"/>
  <c r="DC71" i="7"/>
  <c r="DD71" i="7"/>
  <c r="DE79" i="7"/>
  <c r="DC79" i="7"/>
  <c r="DD79" i="7"/>
  <c r="DE87" i="7"/>
  <c r="DC87" i="7"/>
  <c r="DD87" i="7"/>
  <c r="DD20" i="7"/>
  <c r="DE20" i="7"/>
  <c r="DC20" i="7"/>
  <c r="DD28" i="7"/>
  <c r="DE28" i="7"/>
  <c r="DC28" i="7"/>
  <c r="DD36" i="7"/>
  <c r="DE36" i="7"/>
  <c r="DC36" i="7"/>
  <c r="DD44" i="7"/>
  <c r="DE44" i="7"/>
  <c r="DC44" i="7"/>
  <c r="DD52" i="7"/>
  <c r="DE52" i="7"/>
  <c r="DC52" i="7"/>
  <c r="DD60" i="7"/>
  <c r="DE60" i="7"/>
  <c r="DC60" i="7"/>
  <c r="DD68" i="7"/>
  <c r="DE68" i="7"/>
  <c r="DC68" i="7"/>
  <c r="DD76" i="7"/>
  <c r="DE76" i="7"/>
  <c r="DC76" i="7"/>
  <c r="DD84" i="7"/>
  <c r="DE84" i="7"/>
  <c r="DC84" i="7"/>
  <c r="DD92" i="7"/>
  <c r="DE92" i="7"/>
  <c r="DC92" i="7"/>
  <c r="DE17" i="7"/>
  <c r="DC17" i="7"/>
  <c r="DD17" i="7"/>
  <c r="DE25" i="7"/>
  <c r="DC25" i="7"/>
  <c r="DD25" i="7"/>
  <c r="DE33" i="7"/>
  <c r="DC33" i="7"/>
  <c r="DD33" i="7"/>
  <c r="DE41" i="7"/>
  <c r="DC41" i="7"/>
  <c r="DD41" i="7"/>
  <c r="DE49" i="7"/>
  <c r="DC49" i="7"/>
  <c r="DD49" i="7"/>
  <c r="DE57" i="7"/>
  <c r="DC57" i="7"/>
  <c r="DD57" i="7"/>
  <c r="DE65" i="7"/>
  <c r="DC65" i="7"/>
  <c r="DD65" i="7"/>
  <c r="DE73" i="7"/>
  <c r="DC73" i="7"/>
  <c r="DD73" i="7"/>
  <c r="DE81" i="7"/>
  <c r="DC81" i="7"/>
  <c r="DD81" i="7"/>
  <c r="DE89" i="7"/>
  <c r="DC89" i="7"/>
  <c r="DD89" i="7"/>
  <c r="CY22" i="7"/>
  <c r="CZ22" i="7"/>
  <c r="CX22" i="7"/>
  <c r="CY30" i="7"/>
  <c r="CZ30" i="7"/>
  <c r="CX30" i="7"/>
  <c r="CY38" i="7"/>
  <c r="CZ38" i="7"/>
  <c r="CX38" i="7"/>
  <c r="CY46" i="7"/>
  <c r="CZ46" i="7"/>
  <c r="CX46" i="7"/>
  <c r="CY54" i="7"/>
  <c r="CZ54" i="7"/>
  <c r="CX54" i="7"/>
  <c r="CY62" i="7"/>
  <c r="CZ62" i="7"/>
  <c r="CX62" i="7"/>
  <c r="CY70" i="7"/>
  <c r="CZ70" i="7"/>
  <c r="CX70" i="7"/>
  <c r="CY78" i="7"/>
  <c r="CZ78" i="7"/>
  <c r="CX78" i="7"/>
  <c r="CY86" i="7"/>
  <c r="CZ86" i="7"/>
  <c r="CX86" i="7"/>
  <c r="CY94" i="7"/>
  <c r="CZ94" i="7"/>
  <c r="CX94" i="7"/>
  <c r="CZ19" i="7"/>
  <c r="CX19" i="7"/>
  <c r="CY19" i="7"/>
  <c r="CZ27" i="7"/>
  <c r="CX27" i="7"/>
  <c r="CY27" i="7"/>
  <c r="CZ35" i="7"/>
  <c r="CX35" i="7"/>
  <c r="CY35" i="7"/>
  <c r="CZ43" i="7"/>
  <c r="CX43" i="7"/>
  <c r="CY43" i="7"/>
  <c r="CZ51" i="7"/>
  <c r="CX51" i="7"/>
  <c r="CY51" i="7"/>
  <c r="CZ59" i="7"/>
  <c r="CX59" i="7"/>
  <c r="CY59" i="7"/>
  <c r="CZ67" i="7"/>
  <c r="CX67" i="7"/>
  <c r="CY67" i="7"/>
  <c r="CZ75" i="7"/>
  <c r="CX75" i="7"/>
  <c r="CY75" i="7"/>
  <c r="CZ83" i="7"/>
  <c r="CX83" i="7"/>
  <c r="CY83" i="7"/>
  <c r="CZ91" i="7"/>
  <c r="CX91" i="7"/>
  <c r="CY91" i="7"/>
  <c r="CZ97" i="7"/>
  <c r="CX97" i="7"/>
  <c r="CY97" i="7"/>
  <c r="CY24" i="7"/>
  <c r="CZ24" i="7"/>
  <c r="CX24" i="7"/>
  <c r="CY32" i="7"/>
  <c r="CZ32" i="7"/>
  <c r="CX32" i="7"/>
  <c r="CY40" i="7"/>
  <c r="CZ40" i="7"/>
  <c r="CX40" i="7"/>
  <c r="CY48" i="7"/>
  <c r="CZ48" i="7"/>
  <c r="CX48" i="7"/>
  <c r="CY56" i="7"/>
  <c r="CZ56" i="7"/>
  <c r="CX56" i="7"/>
  <c r="CY64" i="7"/>
  <c r="CZ64" i="7"/>
  <c r="CX64" i="7"/>
  <c r="CY72" i="7"/>
  <c r="CZ72" i="7"/>
  <c r="CX72" i="7"/>
  <c r="CY80" i="7"/>
  <c r="CZ80" i="7"/>
  <c r="CX80" i="7"/>
  <c r="CY88" i="7"/>
  <c r="CZ88" i="7"/>
  <c r="CX88" i="7"/>
  <c r="CY96" i="7"/>
  <c r="CZ96" i="7"/>
  <c r="CX96" i="7"/>
  <c r="CZ21" i="7"/>
  <c r="CX21" i="7"/>
  <c r="CY21" i="7"/>
  <c r="CZ29" i="7"/>
  <c r="CX29" i="7"/>
  <c r="CY29" i="7"/>
  <c r="CZ37" i="7"/>
  <c r="CX37" i="7"/>
  <c r="CY37" i="7"/>
  <c r="CZ45" i="7"/>
  <c r="CX45" i="7"/>
  <c r="CY45" i="7"/>
  <c r="CZ53" i="7"/>
  <c r="CX53" i="7"/>
  <c r="CY53" i="7"/>
  <c r="CZ61" i="7"/>
  <c r="CX61" i="7"/>
  <c r="CY61" i="7"/>
  <c r="CZ69" i="7"/>
  <c r="CX69" i="7"/>
  <c r="CY69" i="7"/>
  <c r="CZ77" i="7"/>
  <c r="CX77" i="7"/>
  <c r="CY77" i="7"/>
  <c r="CZ85" i="7"/>
  <c r="CX85" i="7"/>
  <c r="CY85" i="7"/>
  <c r="CZ93" i="7"/>
  <c r="CX93" i="7"/>
  <c r="CY93" i="7"/>
  <c r="CY18" i="7"/>
  <c r="CZ18" i="7"/>
  <c r="CX18" i="7"/>
  <c r="CY26" i="7"/>
  <c r="CZ26" i="7"/>
  <c r="CX26" i="7"/>
  <c r="CY34" i="7"/>
  <c r="CZ34" i="7"/>
  <c r="CX34" i="7"/>
  <c r="CY42" i="7"/>
  <c r="CZ42" i="7"/>
  <c r="CX42" i="7"/>
  <c r="CY50" i="7"/>
  <c r="CZ50" i="7"/>
  <c r="CX50" i="7"/>
  <c r="CY58" i="7"/>
  <c r="CZ58" i="7"/>
  <c r="CX58" i="7"/>
  <c r="CY66" i="7"/>
  <c r="CZ66" i="7"/>
  <c r="CX66" i="7"/>
  <c r="CY74" i="7"/>
  <c r="CZ74" i="7"/>
  <c r="CX74" i="7"/>
  <c r="CY82" i="7"/>
  <c r="CZ82" i="7"/>
  <c r="CX82" i="7"/>
  <c r="CY90" i="7"/>
  <c r="CZ90" i="7"/>
  <c r="CX90" i="7"/>
  <c r="CY98" i="7"/>
  <c r="CZ98" i="7"/>
  <c r="CX98" i="7"/>
  <c r="CZ23" i="7"/>
  <c r="CX23" i="7"/>
  <c r="CY23" i="7"/>
  <c r="CZ31" i="7"/>
  <c r="CX31" i="7"/>
  <c r="CY31" i="7"/>
  <c r="CZ39" i="7"/>
  <c r="CX39" i="7"/>
  <c r="CY39" i="7"/>
  <c r="CZ47" i="7"/>
  <c r="CX47" i="7"/>
  <c r="CY47" i="7"/>
  <c r="CZ55" i="7"/>
  <c r="CX55" i="7"/>
  <c r="CY55" i="7"/>
  <c r="CZ63" i="7"/>
  <c r="CX63" i="7"/>
  <c r="CY63" i="7"/>
  <c r="CZ71" i="7"/>
  <c r="CX71" i="7"/>
  <c r="CY71" i="7"/>
  <c r="CZ79" i="7"/>
  <c r="CX79" i="7"/>
  <c r="CY79" i="7"/>
  <c r="CZ87" i="7"/>
  <c r="CX87" i="7"/>
  <c r="CY87" i="7"/>
  <c r="CY20" i="7"/>
  <c r="CZ20" i="7"/>
  <c r="CX20" i="7"/>
  <c r="CY28" i="7"/>
  <c r="CZ28" i="7"/>
  <c r="CX28" i="7"/>
  <c r="CY36" i="7"/>
  <c r="CZ36" i="7"/>
  <c r="CX36" i="7"/>
  <c r="CY44" i="7"/>
  <c r="CZ44" i="7"/>
  <c r="CX44" i="7"/>
  <c r="CY52" i="7"/>
  <c r="CZ52" i="7"/>
  <c r="CX52" i="7"/>
  <c r="CY60" i="7"/>
  <c r="CZ60" i="7"/>
  <c r="CX60" i="7"/>
  <c r="CY68" i="7"/>
  <c r="CZ68" i="7"/>
  <c r="CX68" i="7"/>
  <c r="CY76" i="7"/>
  <c r="CZ76" i="7"/>
  <c r="CX76" i="7"/>
  <c r="CY84" i="7"/>
  <c r="CZ84" i="7"/>
  <c r="CX84" i="7"/>
  <c r="CY92" i="7"/>
  <c r="CZ92" i="7"/>
  <c r="CX92" i="7"/>
  <c r="CZ17" i="7"/>
  <c r="CX17" i="7"/>
  <c r="CY17" i="7"/>
  <c r="CZ25" i="7"/>
  <c r="CX25" i="7"/>
  <c r="CY25" i="7"/>
  <c r="CZ33" i="7"/>
  <c r="CX33" i="7"/>
  <c r="CY33" i="7"/>
  <c r="CZ41" i="7"/>
  <c r="CX41" i="7"/>
  <c r="CY41" i="7"/>
  <c r="CZ49" i="7"/>
  <c r="CX49" i="7"/>
  <c r="CY49" i="7"/>
  <c r="CZ57" i="7"/>
  <c r="CX57" i="7"/>
  <c r="CY57" i="7"/>
  <c r="CZ65" i="7"/>
  <c r="CX65" i="7"/>
  <c r="CY65" i="7"/>
  <c r="CZ73" i="7"/>
  <c r="CX73" i="7"/>
  <c r="CY73" i="7"/>
  <c r="CZ81" i="7"/>
  <c r="CX81" i="7"/>
  <c r="CY81" i="7"/>
  <c r="CZ89" i="7"/>
  <c r="CX89" i="7"/>
  <c r="CY89" i="7"/>
  <c r="CT22" i="7"/>
  <c r="CU22" i="7"/>
  <c r="CS22" i="7"/>
  <c r="CT30" i="7"/>
  <c r="CU30" i="7"/>
  <c r="CS30" i="7"/>
  <c r="CT38" i="7"/>
  <c r="CU38" i="7"/>
  <c r="CS38" i="7"/>
  <c r="CT46" i="7"/>
  <c r="CU46" i="7"/>
  <c r="CS46" i="7"/>
  <c r="CT54" i="7"/>
  <c r="CU54" i="7"/>
  <c r="CS54" i="7"/>
  <c r="CT62" i="7"/>
  <c r="CU62" i="7"/>
  <c r="CS62" i="7"/>
  <c r="CT70" i="7"/>
  <c r="CU70" i="7"/>
  <c r="CS70" i="7"/>
  <c r="CT78" i="7"/>
  <c r="CU78" i="7"/>
  <c r="CS78" i="7"/>
  <c r="CT86" i="7"/>
  <c r="CU86" i="7"/>
  <c r="CS86" i="7"/>
  <c r="CT94" i="7"/>
  <c r="CU94" i="7"/>
  <c r="CS94" i="7"/>
  <c r="CU19" i="7"/>
  <c r="CS19" i="7"/>
  <c r="CT19" i="7"/>
  <c r="CU27" i="7"/>
  <c r="CS27" i="7"/>
  <c r="CT27" i="7"/>
  <c r="CU35" i="7"/>
  <c r="CS35" i="7"/>
  <c r="CT35" i="7"/>
  <c r="CU43" i="7"/>
  <c r="CS43" i="7"/>
  <c r="CT43" i="7"/>
  <c r="CU51" i="7"/>
  <c r="CS51" i="7"/>
  <c r="CT51" i="7"/>
  <c r="CU59" i="7"/>
  <c r="CS59" i="7"/>
  <c r="CT59" i="7"/>
  <c r="CU67" i="7"/>
  <c r="CS67" i="7"/>
  <c r="CT67" i="7"/>
  <c r="CU75" i="7"/>
  <c r="CS75" i="7"/>
  <c r="CT75" i="7"/>
  <c r="CU83" i="7"/>
  <c r="CS83" i="7"/>
  <c r="CT83" i="7"/>
  <c r="CU91" i="7"/>
  <c r="CS91" i="7"/>
  <c r="CT91" i="7"/>
  <c r="CU97" i="7"/>
  <c r="CS97" i="7"/>
  <c r="CT97" i="7"/>
  <c r="CT24" i="7"/>
  <c r="CU24" i="7"/>
  <c r="CS24" i="7"/>
  <c r="CT32" i="7"/>
  <c r="CU32" i="7"/>
  <c r="CS32" i="7"/>
  <c r="CT40" i="7"/>
  <c r="CU40" i="7"/>
  <c r="CS40" i="7"/>
  <c r="CT48" i="7"/>
  <c r="CU48" i="7"/>
  <c r="CS48" i="7"/>
  <c r="CT56" i="7"/>
  <c r="CU56" i="7"/>
  <c r="CS56" i="7"/>
  <c r="CT64" i="7"/>
  <c r="CU64" i="7"/>
  <c r="CS64" i="7"/>
  <c r="CT72" i="7"/>
  <c r="CU72" i="7"/>
  <c r="CS72" i="7"/>
  <c r="CT80" i="7"/>
  <c r="CU80" i="7"/>
  <c r="CS80" i="7"/>
  <c r="CT88" i="7"/>
  <c r="CU88" i="7"/>
  <c r="CS88" i="7"/>
  <c r="CT96" i="7"/>
  <c r="CU96" i="7"/>
  <c r="CS96" i="7"/>
  <c r="CU21" i="7"/>
  <c r="CS21" i="7"/>
  <c r="CT21" i="7"/>
  <c r="CU29" i="7"/>
  <c r="CS29" i="7"/>
  <c r="CT29" i="7"/>
  <c r="CU37" i="7"/>
  <c r="CS37" i="7"/>
  <c r="CT37" i="7"/>
  <c r="CU45" i="7"/>
  <c r="CS45" i="7"/>
  <c r="CT45" i="7"/>
  <c r="CU53" i="7"/>
  <c r="CS53" i="7"/>
  <c r="CT53" i="7"/>
  <c r="CU61" i="7"/>
  <c r="CS61" i="7"/>
  <c r="CT61" i="7"/>
  <c r="CU69" i="7"/>
  <c r="CS69" i="7"/>
  <c r="CT69" i="7"/>
  <c r="CU77" i="7"/>
  <c r="CS77" i="7"/>
  <c r="CT77" i="7"/>
  <c r="CU85" i="7"/>
  <c r="CS85" i="7"/>
  <c r="CT85" i="7"/>
  <c r="CU93" i="7"/>
  <c r="CS93" i="7"/>
  <c r="CT93" i="7"/>
  <c r="CT18" i="7"/>
  <c r="CU18" i="7"/>
  <c r="CS18" i="7"/>
  <c r="CT26" i="7"/>
  <c r="CU26" i="7"/>
  <c r="CS26" i="7"/>
  <c r="CT34" i="7"/>
  <c r="CU34" i="7"/>
  <c r="CS34" i="7"/>
  <c r="CT42" i="7"/>
  <c r="CU42" i="7"/>
  <c r="CS42" i="7"/>
  <c r="CT50" i="7"/>
  <c r="CU50" i="7"/>
  <c r="CS50" i="7"/>
  <c r="CT58" i="7"/>
  <c r="CU58" i="7"/>
  <c r="CS58" i="7"/>
  <c r="CT66" i="7"/>
  <c r="CU66" i="7"/>
  <c r="CS66" i="7"/>
  <c r="CT74" i="7"/>
  <c r="CU74" i="7"/>
  <c r="CS74" i="7"/>
  <c r="CT82" i="7"/>
  <c r="CU82" i="7"/>
  <c r="CS82" i="7"/>
  <c r="CT90" i="7"/>
  <c r="CU90" i="7"/>
  <c r="CS90" i="7"/>
  <c r="CT98" i="7"/>
  <c r="CU98" i="7"/>
  <c r="CS98" i="7"/>
  <c r="CU23" i="7"/>
  <c r="CS23" i="7"/>
  <c r="CT23" i="7"/>
  <c r="CU31" i="7"/>
  <c r="CS31" i="7"/>
  <c r="CT31" i="7"/>
  <c r="CU39" i="7"/>
  <c r="CS39" i="7"/>
  <c r="CT39" i="7"/>
  <c r="CU47" i="7"/>
  <c r="CS47" i="7"/>
  <c r="CT47" i="7"/>
  <c r="CU55" i="7"/>
  <c r="CS55" i="7"/>
  <c r="CT55" i="7"/>
  <c r="CU63" i="7"/>
  <c r="CS63" i="7"/>
  <c r="CT63" i="7"/>
  <c r="CU71" i="7"/>
  <c r="CS71" i="7"/>
  <c r="CT71" i="7"/>
  <c r="CU79" i="7"/>
  <c r="CS79" i="7"/>
  <c r="CT79" i="7"/>
  <c r="CU87" i="7"/>
  <c r="CS87" i="7"/>
  <c r="CT87" i="7"/>
  <c r="CT20" i="7"/>
  <c r="CU20" i="7"/>
  <c r="CS20" i="7"/>
  <c r="CT28" i="7"/>
  <c r="CU28" i="7"/>
  <c r="CS28" i="7"/>
  <c r="CT36" i="7"/>
  <c r="CU36" i="7"/>
  <c r="CS36" i="7"/>
  <c r="CT44" i="7"/>
  <c r="CU44" i="7"/>
  <c r="CS44" i="7"/>
  <c r="CT52" i="7"/>
  <c r="CU52" i="7"/>
  <c r="CS52" i="7"/>
  <c r="CT60" i="7"/>
  <c r="CU60" i="7"/>
  <c r="CS60" i="7"/>
  <c r="CT68" i="7"/>
  <c r="CU68" i="7"/>
  <c r="CS68" i="7"/>
  <c r="CT76" i="7"/>
  <c r="CU76" i="7"/>
  <c r="CS76" i="7"/>
  <c r="CT84" i="7"/>
  <c r="CU84" i="7"/>
  <c r="CS84" i="7"/>
  <c r="CT92" i="7"/>
  <c r="CU92" i="7"/>
  <c r="CS92" i="7"/>
  <c r="CU17" i="7"/>
  <c r="CS17" i="7"/>
  <c r="CT17" i="7"/>
  <c r="CU25" i="7"/>
  <c r="CS25" i="7"/>
  <c r="CT25" i="7"/>
  <c r="CU33" i="7"/>
  <c r="CS33" i="7"/>
  <c r="CT33" i="7"/>
  <c r="CU41" i="7"/>
  <c r="CS41" i="7"/>
  <c r="CT41" i="7"/>
  <c r="CU49" i="7"/>
  <c r="CS49" i="7"/>
  <c r="CT49" i="7"/>
  <c r="CU57" i="7"/>
  <c r="CS57" i="7"/>
  <c r="CT57" i="7"/>
  <c r="CU65" i="7"/>
  <c r="CS65" i="7"/>
  <c r="CT65" i="7"/>
  <c r="CU73" i="7"/>
  <c r="CS73" i="7"/>
  <c r="CT73" i="7"/>
  <c r="CU81" i="7"/>
  <c r="CS81" i="7"/>
  <c r="CT81" i="7"/>
  <c r="CU89" i="7"/>
  <c r="CS89" i="7"/>
  <c r="CT89" i="7"/>
  <c r="CO22" i="7"/>
  <c r="CP22" i="7"/>
  <c r="CN22" i="7"/>
  <c r="CO30" i="7"/>
  <c r="CP30" i="7"/>
  <c r="CN30" i="7"/>
  <c r="CO38" i="7"/>
  <c r="CP38" i="7"/>
  <c r="CN38" i="7"/>
  <c r="CO46" i="7"/>
  <c r="CP46" i="7"/>
  <c r="CN46" i="7"/>
  <c r="CO54" i="7"/>
  <c r="CP54" i="7"/>
  <c r="CN54" i="7"/>
  <c r="CO62" i="7"/>
  <c r="CP62" i="7"/>
  <c r="CN62" i="7"/>
  <c r="CO70" i="7"/>
  <c r="CP70" i="7"/>
  <c r="CN70" i="7"/>
  <c r="CO78" i="7"/>
  <c r="CP78" i="7"/>
  <c r="CN78" i="7"/>
  <c r="CO86" i="7"/>
  <c r="CP86" i="7"/>
  <c r="CN86" i="7"/>
  <c r="CO94" i="7"/>
  <c r="CP94" i="7"/>
  <c r="CN94" i="7"/>
  <c r="CP19" i="7"/>
  <c r="CN19" i="7"/>
  <c r="CO19" i="7"/>
  <c r="CP27" i="7"/>
  <c r="CN27" i="7"/>
  <c r="CO27" i="7"/>
  <c r="CP35" i="7"/>
  <c r="CN35" i="7"/>
  <c r="CO35" i="7"/>
  <c r="CP43" i="7"/>
  <c r="CN43" i="7"/>
  <c r="CO43" i="7"/>
  <c r="CP51" i="7"/>
  <c r="CN51" i="7"/>
  <c r="CO51" i="7"/>
  <c r="CP59" i="7"/>
  <c r="CN59" i="7"/>
  <c r="CO59" i="7"/>
  <c r="CP67" i="7"/>
  <c r="CN67" i="7"/>
  <c r="CO67" i="7"/>
  <c r="CP75" i="7"/>
  <c r="CN75" i="7"/>
  <c r="CO75" i="7"/>
  <c r="CP83" i="7"/>
  <c r="CN83" i="7"/>
  <c r="CO83" i="7"/>
  <c r="CP91" i="7"/>
  <c r="CN91" i="7"/>
  <c r="CO91" i="7"/>
  <c r="CP97" i="7"/>
  <c r="CN97" i="7"/>
  <c r="CO97" i="7"/>
  <c r="CO24" i="7"/>
  <c r="CP24" i="7"/>
  <c r="CN24" i="7"/>
  <c r="CO32" i="7"/>
  <c r="CP32" i="7"/>
  <c r="CN32" i="7"/>
  <c r="CO40" i="7"/>
  <c r="CP40" i="7"/>
  <c r="CN40" i="7"/>
  <c r="CO48" i="7"/>
  <c r="CP48" i="7"/>
  <c r="CN48" i="7"/>
  <c r="CO56" i="7"/>
  <c r="CP56" i="7"/>
  <c r="CN56" i="7"/>
  <c r="CO64" i="7"/>
  <c r="CP64" i="7"/>
  <c r="CN64" i="7"/>
  <c r="CO72" i="7"/>
  <c r="CP72" i="7"/>
  <c r="CN72" i="7"/>
  <c r="CO80" i="7"/>
  <c r="CP80" i="7"/>
  <c r="CN80" i="7"/>
  <c r="CO88" i="7"/>
  <c r="CP88" i="7"/>
  <c r="CN88" i="7"/>
  <c r="CO96" i="7"/>
  <c r="CP96" i="7"/>
  <c r="CN96" i="7"/>
  <c r="CP21" i="7"/>
  <c r="CN21" i="7"/>
  <c r="CO21" i="7"/>
  <c r="CP29" i="7"/>
  <c r="CN29" i="7"/>
  <c r="CO29" i="7"/>
  <c r="CP37" i="7"/>
  <c r="CN37" i="7"/>
  <c r="CO37" i="7"/>
  <c r="CP45" i="7"/>
  <c r="CN45" i="7"/>
  <c r="CO45" i="7"/>
  <c r="CP53" i="7"/>
  <c r="CN53" i="7"/>
  <c r="CO53" i="7"/>
  <c r="CP61" i="7"/>
  <c r="CN61" i="7"/>
  <c r="CO61" i="7"/>
  <c r="CP69" i="7"/>
  <c r="CN69" i="7"/>
  <c r="CO69" i="7"/>
  <c r="CP77" i="7"/>
  <c r="CN77" i="7"/>
  <c r="CO77" i="7"/>
  <c r="CP85" i="7"/>
  <c r="CN85" i="7"/>
  <c r="CO85" i="7"/>
  <c r="CP93" i="7"/>
  <c r="CN93" i="7"/>
  <c r="CO93" i="7"/>
  <c r="CO18" i="7"/>
  <c r="CP18" i="7"/>
  <c r="CN18" i="7"/>
  <c r="CO26" i="7"/>
  <c r="CP26" i="7"/>
  <c r="CN26" i="7"/>
  <c r="CO34" i="7"/>
  <c r="CP34" i="7"/>
  <c r="CN34" i="7"/>
  <c r="CO42" i="7"/>
  <c r="CP42" i="7"/>
  <c r="CN42" i="7"/>
  <c r="CO50" i="7"/>
  <c r="CP50" i="7"/>
  <c r="CN50" i="7"/>
  <c r="CO58" i="7"/>
  <c r="CP58" i="7"/>
  <c r="CN58" i="7"/>
  <c r="CO66" i="7"/>
  <c r="CP66" i="7"/>
  <c r="CN66" i="7"/>
  <c r="CO74" i="7"/>
  <c r="CP74" i="7"/>
  <c r="CN74" i="7"/>
  <c r="CO82" i="7"/>
  <c r="CP82" i="7"/>
  <c r="CN82" i="7"/>
  <c r="CO90" i="7"/>
  <c r="CP90" i="7"/>
  <c r="CN90" i="7"/>
  <c r="CO98" i="7"/>
  <c r="CP98" i="7"/>
  <c r="CN98" i="7"/>
  <c r="CP23" i="7"/>
  <c r="CN23" i="7"/>
  <c r="CO23" i="7"/>
  <c r="CP31" i="7"/>
  <c r="CN31" i="7"/>
  <c r="CO31" i="7"/>
  <c r="CP39" i="7"/>
  <c r="CN39" i="7"/>
  <c r="CO39" i="7"/>
  <c r="CP47" i="7"/>
  <c r="CN47" i="7"/>
  <c r="CO47" i="7"/>
  <c r="CP55" i="7"/>
  <c r="CN55" i="7"/>
  <c r="CO55" i="7"/>
  <c r="CP63" i="7"/>
  <c r="CN63" i="7"/>
  <c r="CO63" i="7"/>
  <c r="CP71" i="7"/>
  <c r="CN71" i="7"/>
  <c r="CO71" i="7"/>
  <c r="CP79" i="7"/>
  <c r="CN79" i="7"/>
  <c r="CO79" i="7"/>
  <c r="CP87" i="7"/>
  <c r="CN87" i="7"/>
  <c r="CO87" i="7"/>
  <c r="CO20" i="7"/>
  <c r="CP20" i="7"/>
  <c r="CN20" i="7"/>
  <c r="CO28" i="7"/>
  <c r="CP28" i="7"/>
  <c r="CN28" i="7"/>
  <c r="CO36" i="7"/>
  <c r="CP36" i="7"/>
  <c r="CN36" i="7"/>
  <c r="CO44" i="7"/>
  <c r="CP44" i="7"/>
  <c r="CN44" i="7"/>
  <c r="CO52" i="7"/>
  <c r="CP52" i="7"/>
  <c r="CN52" i="7"/>
  <c r="CO60" i="7"/>
  <c r="CP60" i="7"/>
  <c r="CN60" i="7"/>
  <c r="CO68" i="7"/>
  <c r="CP68" i="7"/>
  <c r="CN68" i="7"/>
  <c r="CO76" i="7"/>
  <c r="CP76" i="7"/>
  <c r="CN76" i="7"/>
  <c r="CO84" i="7"/>
  <c r="CP84" i="7"/>
  <c r="CN84" i="7"/>
  <c r="CO92" i="7"/>
  <c r="CP92" i="7"/>
  <c r="CN92" i="7"/>
  <c r="CP17" i="7"/>
  <c r="CN17" i="7"/>
  <c r="CO17" i="7"/>
  <c r="CP25" i="7"/>
  <c r="CN25" i="7"/>
  <c r="CO25" i="7"/>
  <c r="CP33" i="7"/>
  <c r="CN33" i="7"/>
  <c r="CO33" i="7"/>
  <c r="CP41" i="7"/>
  <c r="CN41" i="7"/>
  <c r="CO41" i="7"/>
  <c r="CP49" i="7"/>
  <c r="CN49" i="7"/>
  <c r="CO49" i="7"/>
  <c r="CP57" i="7"/>
  <c r="CN57" i="7"/>
  <c r="CO57" i="7"/>
  <c r="CP65" i="7"/>
  <c r="CN65" i="7"/>
  <c r="CO65" i="7"/>
  <c r="CP73" i="7"/>
  <c r="CN73" i="7"/>
  <c r="CO73" i="7"/>
  <c r="CP81" i="7"/>
  <c r="CN81" i="7"/>
  <c r="CO81" i="7"/>
  <c r="CP89" i="7"/>
  <c r="CN89" i="7"/>
  <c r="CO89" i="7"/>
  <c r="W22" i="7"/>
  <c r="W38" i="7"/>
  <c r="X38" i="7"/>
  <c r="V38" i="7"/>
  <c r="W46" i="7"/>
  <c r="X46" i="7"/>
  <c r="V46" i="7"/>
  <c r="W70" i="7"/>
  <c r="X70" i="7"/>
  <c r="V70" i="7"/>
  <c r="W94" i="7"/>
  <c r="X94" i="7"/>
  <c r="V94" i="7"/>
  <c r="X19" i="7"/>
  <c r="V19" i="7"/>
  <c r="W19" i="7"/>
  <c r="W27" i="7"/>
  <c r="W51" i="7"/>
  <c r="X59" i="7"/>
  <c r="V59" i="7"/>
  <c r="X75" i="7"/>
  <c r="V75" i="7"/>
  <c r="W75" i="7"/>
  <c r="X83" i="7"/>
  <c r="V83" i="7"/>
  <c r="W83" i="7"/>
  <c r="X91" i="7"/>
  <c r="V91" i="7"/>
  <c r="W91" i="7"/>
  <c r="X97" i="7"/>
  <c r="V97" i="7"/>
  <c r="W97" i="7"/>
  <c r="W24" i="7"/>
  <c r="X24" i="7"/>
  <c r="W48" i="7"/>
  <c r="X48" i="7"/>
  <c r="V48" i="7"/>
  <c r="W56" i="7"/>
  <c r="X56" i="7"/>
  <c r="V56" i="7"/>
  <c r="W64" i="7"/>
  <c r="W72" i="7"/>
  <c r="X72" i="7"/>
  <c r="V72" i="7"/>
  <c r="W80" i="7"/>
  <c r="X80" i="7"/>
  <c r="V80" i="7"/>
  <c r="W88" i="7"/>
  <c r="X88" i="7"/>
  <c r="V88" i="7"/>
  <c r="W96" i="7"/>
  <c r="X96" i="7"/>
  <c r="V96" i="7"/>
  <c r="X21" i="7"/>
  <c r="V21" i="7"/>
  <c r="W21" i="7"/>
  <c r="X29" i="7"/>
  <c r="X45" i="7"/>
  <c r="V45" i="7"/>
  <c r="W45" i="7"/>
  <c r="X53" i="7"/>
  <c r="V53" i="7"/>
  <c r="W53" i="7"/>
  <c r="W18" i="7"/>
  <c r="X18" i="7"/>
  <c r="V18" i="7"/>
  <c r="W26" i="7"/>
  <c r="X26" i="7"/>
  <c r="V26" i="7"/>
  <c r="W34" i="7"/>
  <c r="X34" i="7"/>
  <c r="V34" i="7"/>
  <c r="W66" i="7"/>
  <c r="X66" i="7"/>
  <c r="V66" i="7"/>
  <c r="W90" i="7"/>
  <c r="X90" i="7"/>
  <c r="V90" i="7"/>
  <c r="W98" i="7"/>
  <c r="X98" i="7"/>
  <c r="V98" i="7"/>
  <c r="X23" i="7"/>
  <c r="V23" i="7"/>
  <c r="W23" i="7"/>
  <c r="X31" i="7"/>
  <c r="V31" i="7"/>
  <c r="W31" i="7"/>
  <c r="X47" i="7"/>
  <c r="V47" i="7"/>
  <c r="W47" i="7"/>
  <c r="X55" i="7"/>
  <c r="V55" i="7"/>
  <c r="W55" i="7"/>
  <c r="X63" i="7"/>
  <c r="V63" i="7"/>
  <c r="W63" i="7"/>
  <c r="X79" i="7"/>
  <c r="V79" i="7"/>
  <c r="W79" i="7"/>
  <c r="X87" i="7"/>
  <c r="V87" i="7"/>
  <c r="W87" i="7"/>
  <c r="V20" i="7"/>
  <c r="W28" i="7"/>
  <c r="X28" i="7"/>
  <c r="V28" i="7"/>
  <c r="W36" i="7"/>
  <c r="X36" i="7"/>
  <c r="V36" i="7"/>
  <c r="W44" i="7"/>
  <c r="W52" i="7"/>
  <c r="X52" i="7"/>
  <c r="V52" i="7"/>
  <c r="W68" i="7"/>
  <c r="X68" i="7"/>
  <c r="V68" i="7"/>
  <c r="W76" i="7"/>
  <c r="X76" i="7"/>
  <c r="V76" i="7"/>
  <c r="X84" i="7"/>
  <c r="V84" i="7"/>
  <c r="W92" i="7"/>
  <c r="X92" i="7"/>
  <c r="V92" i="7"/>
  <c r="X17" i="7"/>
  <c r="V17" i="7"/>
  <c r="W17" i="7"/>
  <c r="X25" i="7"/>
  <c r="V25" i="7"/>
  <c r="W25" i="7"/>
  <c r="X33" i="7"/>
  <c r="V33" i="7"/>
  <c r="W33" i="7"/>
  <c r="X41" i="7"/>
  <c r="V41" i="7"/>
  <c r="W41" i="7"/>
  <c r="X49" i="7"/>
  <c r="V49" i="7"/>
  <c r="W49" i="7"/>
  <c r="X65" i="7"/>
  <c r="V65" i="7"/>
  <c r="W65" i="7"/>
  <c r="R22" i="7"/>
  <c r="S22" i="7"/>
  <c r="Q22" i="7"/>
  <c r="R30" i="7"/>
  <c r="S30" i="7"/>
  <c r="Q30" i="7"/>
  <c r="R38" i="7"/>
  <c r="S38" i="7"/>
  <c r="Q38" i="7"/>
  <c r="R46" i="7"/>
  <c r="S46" i="7"/>
  <c r="Q46" i="7"/>
  <c r="R54" i="7"/>
  <c r="S54" i="7"/>
  <c r="Q54" i="7"/>
  <c r="R62" i="7"/>
  <c r="S62" i="7"/>
  <c r="Q62" i="7"/>
  <c r="R70" i="7"/>
  <c r="S70" i="7"/>
  <c r="Q70" i="7"/>
  <c r="R78" i="7"/>
  <c r="S78" i="7"/>
  <c r="Q78" i="7"/>
  <c r="R86" i="7"/>
  <c r="S86" i="7"/>
  <c r="Q86" i="7"/>
  <c r="R94" i="7"/>
  <c r="S94" i="7"/>
  <c r="Q94" i="7"/>
  <c r="S19" i="7"/>
  <c r="Q19" i="7"/>
  <c r="R19" i="7"/>
  <c r="S27" i="7"/>
  <c r="Q27" i="7"/>
  <c r="R27" i="7"/>
  <c r="S35" i="7"/>
  <c r="Q35" i="7"/>
  <c r="R35" i="7"/>
  <c r="S43" i="7"/>
  <c r="Q43" i="7"/>
  <c r="R43" i="7"/>
  <c r="S51" i="7"/>
  <c r="Q51" i="7"/>
  <c r="R51" i="7"/>
  <c r="S59" i="7"/>
  <c r="Q59" i="7"/>
  <c r="R59" i="7"/>
  <c r="S67" i="7"/>
  <c r="Q67" i="7"/>
  <c r="R67" i="7"/>
  <c r="S75" i="7"/>
  <c r="Q75" i="7"/>
  <c r="R75" i="7"/>
  <c r="S83" i="7"/>
  <c r="Q83" i="7"/>
  <c r="R83" i="7"/>
  <c r="S91" i="7"/>
  <c r="Q91" i="7"/>
  <c r="R91" i="7"/>
  <c r="S97" i="7"/>
  <c r="Q97" i="7"/>
  <c r="R97" i="7"/>
  <c r="R24" i="7"/>
  <c r="S24" i="7"/>
  <c r="Q24" i="7"/>
  <c r="R32" i="7"/>
  <c r="S32" i="7"/>
  <c r="Q32" i="7"/>
  <c r="R40" i="7"/>
  <c r="S40" i="7"/>
  <c r="Q40" i="7"/>
  <c r="R48" i="7"/>
  <c r="S48" i="7"/>
  <c r="Q48" i="7"/>
  <c r="R56" i="7"/>
  <c r="S56" i="7"/>
  <c r="Q56" i="7"/>
  <c r="R64" i="7"/>
  <c r="S64" i="7"/>
  <c r="Q64" i="7"/>
  <c r="R72" i="7"/>
  <c r="S72" i="7"/>
  <c r="Q72" i="7"/>
  <c r="R80" i="7"/>
  <c r="S80" i="7"/>
  <c r="Q80" i="7"/>
  <c r="R88" i="7"/>
  <c r="S88" i="7"/>
  <c r="Q88" i="7"/>
  <c r="R96" i="7"/>
  <c r="S96" i="7"/>
  <c r="Q96" i="7"/>
  <c r="S21" i="7"/>
  <c r="Q21" i="7"/>
  <c r="R21" i="7"/>
  <c r="S29" i="7"/>
  <c r="Q29" i="7"/>
  <c r="R29" i="7"/>
  <c r="S37" i="7"/>
  <c r="Q37" i="7"/>
  <c r="R37" i="7"/>
  <c r="S45" i="7"/>
  <c r="Q45" i="7"/>
  <c r="R45" i="7"/>
  <c r="S53" i="7"/>
  <c r="Q53" i="7"/>
  <c r="R53" i="7"/>
  <c r="S61" i="7"/>
  <c r="Q61" i="7"/>
  <c r="R61" i="7"/>
  <c r="S69" i="7"/>
  <c r="Q69" i="7"/>
  <c r="R69" i="7"/>
  <c r="S77" i="7"/>
  <c r="Q77" i="7"/>
  <c r="R77" i="7"/>
  <c r="S85" i="7"/>
  <c r="Q85" i="7"/>
  <c r="R85" i="7"/>
  <c r="S93" i="7"/>
  <c r="Q93" i="7"/>
  <c r="R93" i="7"/>
  <c r="R18" i="7"/>
  <c r="S18" i="7"/>
  <c r="Q18" i="7"/>
  <c r="R26" i="7"/>
  <c r="S26" i="7"/>
  <c r="Q26" i="7"/>
  <c r="R34" i="7"/>
  <c r="S34" i="7"/>
  <c r="Q34" i="7"/>
  <c r="R42" i="7"/>
  <c r="S42" i="7"/>
  <c r="Q42" i="7"/>
  <c r="R50" i="7"/>
  <c r="S50" i="7"/>
  <c r="Q50" i="7"/>
  <c r="R58" i="7"/>
  <c r="S58" i="7"/>
  <c r="Q58" i="7"/>
  <c r="R66" i="7"/>
  <c r="S66" i="7"/>
  <c r="Q66" i="7"/>
  <c r="R74" i="7"/>
  <c r="S74" i="7"/>
  <c r="Q74" i="7"/>
  <c r="R82" i="7"/>
  <c r="S82" i="7"/>
  <c r="Q82" i="7"/>
  <c r="R90" i="7"/>
  <c r="S90" i="7"/>
  <c r="Q90" i="7"/>
  <c r="R98" i="7"/>
  <c r="S98" i="7"/>
  <c r="Q98" i="7"/>
  <c r="S23" i="7"/>
  <c r="Q23" i="7"/>
  <c r="R23" i="7"/>
  <c r="S31" i="7"/>
  <c r="Q31" i="7"/>
  <c r="R31" i="7"/>
  <c r="S39" i="7"/>
  <c r="Q39" i="7"/>
  <c r="R39" i="7"/>
  <c r="S47" i="7"/>
  <c r="Q47" i="7"/>
  <c r="R47" i="7"/>
  <c r="S55" i="7"/>
  <c r="Q55" i="7"/>
  <c r="R55" i="7"/>
  <c r="S63" i="7"/>
  <c r="Q63" i="7"/>
  <c r="R63" i="7"/>
  <c r="S71" i="7"/>
  <c r="Q71" i="7"/>
  <c r="R71" i="7"/>
  <c r="S79" i="7"/>
  <c r="Q79" i="7"/>
  <c r="R79" i="7"/>
  <c r="S87" i="7"/>
  <c r="Q87" i="7"/>
  <c r="R87" i="7"/>
  <c r="R20" i="7"/>
  <c r="S20" i="7"/>
  <c r="Q20" i="7"/>
  <c r="R28" i="7"/>
  <c r="S28" i="7"/>
  <c r="Q28" i="7"/>
  <c r="R36" i="7"/>
  <c r="S36" i="7"/>
  <c r="Q36" i="7"/>
  <c r="R44" i="7"/>
  <c r="S44" i="7"/>
  <c r="Q44" i="7"/>
  <c r="R52" i="7"/>
  <c r="S52" i="7"/>
  <c r="Q52" i="7"/>
  <c r="R60" i="7"/>
  <c r="S60" i="7"/>
  <c r="Q60" i="7"/>
  <c r="R68" i="7"/>
  <c r="S68" i="7"/>
  <c r="Q68" i="7"/>
  <c r="R76" i="7"/>
  <c r="S76" i="7"/>
  <c r="Q76" i="7"/>
  <c r="R84" i="7"/>
  <c r="S84" i="7"/>
  <c r="Q84" i="7"/>
  <c r="R92" i="7"/>
  <c r="S92" i="7"/>
  <c r="Q92" i="7"/>
  <c r="S17" i="7"/>
  <c r="Q17" i="7"/>
  <c r="R17" i="7"/>
  <c r="S25" i="7"/>
  <c r="Q25" i="7"/>
  <c r="R25" i="7"/>
  <c r="S33" i="7"/>
  <c r="Q33" i="7"/>
  <c r="R33" i="7"/>
  <c r="S41" i="7"/>
  <c r="Q41" i="7"/>
  <c r="R41" i="7"/>
  <c r="S49" i="7"/>
  <c r="Q49" i="7"/>
  <c r="R49" i="7"/>
  <c r="S57" i="7"/>
  <c r="Q57" i="7"/>
  <c r="R57" i="7"/>
  <c r="S65" i="7"/>
  <c r="Q65" i="7"/>
  <c r="R65" i="7"/>
  <c r="S73" i="7"/>
  <c r="Q73" i="7"/>
  <c r="R73" i="7"/>
  <c r="S81" i="7"/>
  <c r="Q81" i="7"/>
  <c r="R81" i="7"/>
  <c r="S89" i="7"/>
  <c r="Q89" i="7"/>
  <c r="R89" i="7"/>
  <c r="N19" i="7"/>
  <c r="M19" i="7"/>
  <c r="L19" i="7"/>
  <c r="N23" i="7"/>
  <c r="L23" i="7"/>
  <c r="M23" i="7"/>
  <c r="I97" i="7"/>
  <c r="H97" i="7"/>
  <c r="G97" i="7"/>
  <c r="N21" i="7"/>
  <c r="M21" i="7"/>
  <c r="L21" i="7"/>
  <c r="M17" i="7"/>
  <c r="L17" i="7"/>
  <c r="N17" i="7"/>
  <c r="L5" i="6"/>
  <c r="B48" i="9" s="1"/>
  <c r="E6" i="9" s="1"/>
  <c r="E8" i="9" s="1"/>
  <c r="M5" i="6"/>
  <c r="C48" i="9" s="1"/>
  <c r="F7" i="6"/>
  <c r="I6" i="6"/>
  <c r="N6" i="6" s="1"/>
  <c r="H6" i="6"/>
  <c r="J6" i="6"/>
  <c r="X93" i="7" l="1"/>
  <c r="W85" i="7"/>
  <c r="V82" i="7"/>
  <c r="X85" i="7"/>
  <c r="W78" i="7"/>
  <c r="X82" i="7"/>
  <c r="W77" i="7"/>
  <c r="V77" i="7"/>
  <c r="W89" i="7"/>
  <c r="V74" i="7"/>
  <c r="W67" i="7"/>
  <c r="V89" i="7"/>
  <c r="X74" i="7"/>
  <c r="W69" i="7"/>
  <c r="V67" i="7"/>
  <c r="V62" i="7"/>
  <c r="W71" i="7"/>
  <c r="V69" i="7"/>
  <c r="V64" i="7"/>
  <c r="X62" i="7"/>
  <c r="W81" i="7"/>
  <c r="V71" i="7"/>
  <c r="V86" i="7"/>
  <c r="W20" i="7"/>
  <c r="W13" i="7" s="1"/>
  <c r="V78" i="7"/>
  <c r="W61" i="7"/>
  <c r="X81" i="7"/>
  <c r="V61" i="7"/>
  <c r="W73" i="7"/>
  <c r="V73" i="7"/>
  <c r="X58" i="7"/>
  <c r="W58" i="7"/>
  <c r="W50" i="7"/>
  <c r="W57" i="7"/>
  <c r="V42" i="7"/>
  <c r="W40" i="7"/>
  <c r="V30" i="7"/>
  <c r="W93" i="7"/>
  <c r="AC51" i="7"/>
  <c r="V54" i="7"/>
  <c r="H13" i="7"/>
  <c r="E11" i="7" s="1"/>
  <c r="V51" i="7"/>
  <c r="W43" i="7"/>
  <c r="V43" i="7"/>
  <c r="W60" i="7"/>
  <c r="X40" i="7"/>
  <c r="V57" i="7"/>
  <c r="X42" i="7"/>
  <c r="W37" i="7"/>
  <c r="V35" i="7"/>
  <c r="W39" i="7"/>
  <c r="V37" i="7"/>
  <c r="V32" i="7"/>
  <c r="V13" i="7" s="1"/>
  <c r="X35" i="7"/>
  <c r="X30" i="7"/>
  <c r="X13" i="7" s="1"/>
  <c r="W54" i="7"/>
  <c r="AA51" i="7"/>
  <c r="X86" i="7"/>
  <c r="F6" i="9"/>
  <c r="E9" i="9" s="1"/>
  <c r="C5" i="9"/>
  <c r="B7" i="9" s="1"/>
  <c r="V60" i="7"/>
  <c r="X32" i="7"/>
  <c r="V44" i="7"/>
  <c r="X39" i="7"/>
  <c r="W29" i="7"/>
  <c r="V27" i="7"/>
  <c r="V22" i="7"/>
  <c r="V50" i="7"/>
  <c r="Z63" i="7"/>
  <c r="L13" i="7"/>
  <c r="AD97" i="7"/>
  <c r="AI8" i="7"/>
  <c r="H51" i="9"/>
  <c r="AD18" i="7"/>
  <c r="AD30" i="7"/>
  <c r="AD42" i="7"/>
  <c r="AD54" i="7"/>
  <c r="AD66" i="7"/>
  <c r="AD78" i="7"/>
  <c r="AD90" i="7"/>
  <c r="AD19" i="7"/>
  <c r="AD31" i="7"/>
  <c r="AD43" i="7"/>
  <c r="AD55" i="7"/>
  <c r="AD67" i="7"/>
  <c r="AD79" i="7"/>
  <c r="AD91" i="7"/>
  <c r="AD28" i="7"/>
  <c r="AD40" i="7"/>
  <c r="AD52" i="7"/>
  <c r="AD64" i="7"/>
  <c r="AD76" i="7"/>
  <c r="AD88" i="7"/>
  <c r="AD17" i="7"/>
  <c r="AD29" i="7"/>
  <c r="AD41" i="7"/>
  <c r="AD53" i="7"/>
  <c r="AD65" i="7"/>
  <c r="AD77" i="7"/>
  <c r="AD89" i="7"/>
  <c r="AD26" i="7"/>
  <c r="AD38" i="7"/>
  <c r="AD50" i="7"/>
  <c r="AD62" i="7"/>
  <c r="AD74" i="7"/>
  <c r="AD86" i="7"/>
  <c r="AD98" i="7"/>
  <c r="AD27" i="7"/>
  <c r="AD39" i="7"/>
  <c r="AD51" i="7"/>
  <c r="AD63" i="7"/>
  <c r="AD75" i="7"/>
  <c r="AD87" i="7"/>
  <c r="AD24" i="7"/>
  <c r="AD36" i="7"/>
  <c r="AD48" i="7"/>
  <c r="AD60" i="7"/>
  <c r="AD72" i="7"/>
  <c r="AD84" i="7"/>
  <c r="AD96" i="7"/>
  <c r="AD25" i="7"/>
  <c r="AD37" i="7"/>
  <c r="AD49" i="7"/>
  <c r="AD61" i="7"/>
  <c r="AD73" i="7"/>
  <c r="AD85" i="7"/>
  <c r="AD22" i="7"/>
  <c r="AD34" i="7"/>
  <c r="AD46" i="7"/>
  <c r="AD58" i="7"/>
  <c r="AD70" i="7"/>
  <c r="AD82" i="7"/>
  <c r="AD94" i="7"/>
  <c r="AD23" i="7"/>
  <c r="AD35" i="7"/>
  <c r="AD47" i="7"/>
  <c r="AD59" i="7"/>
  <c r="AD71" i="7"/>
  <c r="AD83" i="7"/>
  <c r="AD95" i="7"/>
  <c r="AD20" i="7"/>
  <c r="AD32" i="7"/>
  <c r="AD44" i="7"/>
  <c r="AD56" i="7"/>
  <c r="AD68" i="7"/>
  <c r="AD80" i="7"/>
  <c r="AD92" i="7"/>
  <c r="AD21" i="7"/>
  <c r="AD33" i="7"/>
  <c r="AD45" i="7"/>
  <c r="AD57" i="7"/>
  <c r="AD69" i="7"/>
  <c r="AD81" i="7"/>
  <c r="AD93" i="7"/>
  <c r="Z39" i="7"/>
  <c r="Z50" i="7"/>
  <c r="Z53" i="7"/>
  <c r="Z64" i="7"/>
  <c r="Z67" i="7"/>
  <c r="Z78" i="7"/>
  <c r="Z93" i="7"/>
  <c r="Z21" i="7"/>
  <c r="Z32" i="7"/>
  <c r="Z47" i="7"/>
  <c r="Z58" i="7"/>
  <c r="Z61" i="7"/>
  <c r="Z72" i="7"/>
  <c r="Z62" i="7"/>
  <c r="Z65" i="7"/>
  <c r="Z76" i="7"/>
  <c r="Z79" i="7"/>
  <c r="Z90" i="7"/>
  <c r="Z18" i="7"/>
  <c r="Z33" i="7"/>
  <c r="Z44" i="7"/>
  <c r="Z59" i="7"/>
  <c r="Z70" i="7"/>
  <c r="Z73" i="7"/>
  <c r="Z84" i="7"/>
  <c r="Z74" i="7"/>
  <c r="Z77" i="7"/>
  <c r="Z88" i="7"/>
  <c r="Z91" i="7"/>
  <c r="Z19" i="7"/>
  <c r="Z30" i="7"/>
  <c r="Z45" i="7"/>
  <c r="Z56" i="7"/>
  <c r="Z71" i="7"/>
  <c r="Z82" i="7"/>
  <c r="Z85" i="7"/>
  <c r="Z96" i="7"/>
  <c r="Z24" i="7"/>
  <c r="Z75" i="7"/>
  <c r="Z86" i="7"/>
  <c r="Z89" i="7"/>
  <c r="Z17" i="7"/>
  <c r="Z28" i="7"/>
  <c r="Z31" i="7"/>
  <c r="Z42" i="7"/>
  <c r="Z57" i="7"/>
  <c r="Z68" i="7"/>
  <c r="Z83" i="7"/>
  <c r="Z94" i="7"/>
  <c r="Z22" i="7"/>
  <c r="Z25" i="7"/>
  <c r="Z36" i="7"/>
  <c r="Z87" i="7"/>
  <c r="Z98" i="7"/>
  <c r="Z26" i="7"/>
  <c r="Z29" i="7"/>
  <c r="Z40" i="7"/>
  <c r="Z43" i="7"/>
  <c r="Z54" i="7"/>
  <c r="Z69" i="7"/>
  <c r="Z80" i="7"/>
  <c r="Z95" i="7"/>
  <c r="Z23" i="7"/>
  <c r="Z34" i="7"/>
  <c r="Z37" i="7"/>
  <c r="Z48" i="7"/>
  <c r="Z27" i="7"/>
  <c r="Z38" i="7"/>
  <c r="Z41" i="7"/>
  <c r="Z52" i="7"/>
  <c r="Z55" i="7"/>
  <c r="Z66" i="7"/>
  <c r="Z81" i="7"/>
  <c r="Z92" i="7"/>
  <c r="Z20" i="7"/>
  <c r="Z35" i="7"/>
  <c r="Z46" i="7"/>
  <c r="Z49" i="7"/>
  <c r="Z60" i="7"/>
  <c r="Z97" i="7"/>
  <c r="X14" i="9"/>
  <c r="U4" i="9"/>
  <c r="DH13" i="7"/>
  <c r="DI13" i="7"/>
  <c r="DJ13" i="7"/>
  <c r="DC13" i="7"/>
  <c r="DD13" i="7"/>
  <c r="DE13" i="7"/>
  <c r="CX13" i="7"/>
  <c r="CY13" i="7"/>
  <c r="CZ13" i="7"/>
  <c r="CS13" i="7"/>
  <c r="CT13" i="7"/>
  <c r="CU13" i="7"/>
  <c r="CN13" i="7"/>
  <c r="CO13" i="7"/>
  <c r="CP13" i="7"/>
  <c r="Q13" i="7"/>
  <c r="R13" i="7"/>
  <c r="S13" i="7"/>
  <c r="N13" i="7"/>
  <c r="M13" i="7"/>
  <c r="E10" i="7"/>
  <c r="J46" i="9" s="1"/>
  <c r="E9" i="7"/>
  <c r="I46" i="9" s="1"/>
  <c r="M6" i="6"/>
  <c r="C49" i="9" s="1"/>
  <c r="L6" i="6"/>
  <c r="B49" i="9" s="1"/>
  <c r="E16" i="9" s="1"/>
  <c r="E18" i="9" s="1"/>
  <c r="F8" i="6"/>
  <c r="H7" i="6"/>
  <c r="J7" i="6"/>
  <c r="I7" i="6"/>
  <c r="C7" i="9" l="1"/>
  <c r="C9" i="9" s="1"/>
  <c r="C8" i="9"/>
  <c r="F16" i="9"/>
  <c r="E19" i="9" s="1"/>
  <c r="C15" i="9"/>
  <c r="B17" i="9" s="1"/>
  <c r="AB63" i="7"/>
  <c r="AC63" i="7"/>
  <c r="AA63" i="7"/>
  <c r="AE33" i="7"/>
  <c r="AG33" i="7" s="1"/>
  <c r="AB49" i="7"/>
  <c r="AA49" i="7"/>
  <c r="AC49" i="7"/>
  <c r="AA66" i="7"/>
  <c r="AC66" i="7"/>
  <c r="AB66" i="7"/>
  <c r="AA48" i="7"/>
  <c r="AB48" i="7"/>
  <c r="AC48" i="7"/>
  <c r="AB69" i="7"/>
  <c r="AA69" i="7"/>
  <c r="AC69" i="7"/>
  <c r="AA98" i="7"/>
  <c r="AB98" i="7"/>
  <c r="AC98" i="7"/>
  <c r="AB83" i="7"/>
  <c r="AA83" i="7"/>
  <c r="AC83" i="7"/>
  <c r="AB17" i="7"/>
  <c r="AA17" i="7"/>
  <c r="AC17" i="7"/>
  <c r="AB85" i="7"/>
  <c r="AC85" i="7"/>
  <c r="AA85" i="7"/>
  <c r="AB19" i="7"/>
  <c r="AA19" i="7"/>
  <c r="AC19" i="7"/>
  <c r="AC73" i="7"/>
  <c r="AB73" i="7"/>
  <c r="AA73" i="7"/>
  <c r="AB90" i="7"/>
  <c r="AA90" i="7"/>
  <c r="AC90" i="7"/>
  <c r="AC61" i="7"/>
  <c r="AA61" i="7"/>
  <c r="AB61" i="7"/>
  <c r="AC78" i="7"/>
  <c r="AB78" i="7"/>
  <c r="AA78" i="7"/>
  <c r="AE93" i="7"/>
  <c r="AE21" i="7"/>
  <c r="AE32" i="7"/>
  <c r="AE47" i="7"/>
  <c r="AE58" i="7"/>
  <c r="AE61" i="7"/>
  <c r="AE72" i="7"/>
  <c r="AE75" i="7"/>
  <c r="AE86" i="7"/>
  <c r="AE89" i="7"/>
  <c r="AE17" i="7"/>
  <c r="AE28" i="7"/>
  <c r="AE31" i="7"/>
  <c r="AE42" i="7"/>
  <c r="AB60" i="7"/>
  <c r="AA60" i="7"/>
  <c r="AC60" i="7"/>
  <c r="AB81" i="7"/>
  <c r="AA81" i="7"/>
  <c r="AC81" i="7"/>
  <c r="AB27" i="7"/>
  <c r="AC27" i="7"/>
  <c r="AA27" i="7"/>
  <c r="AB80" i="7"/>
  <c r="AA80" i="7"/>
  <c r="AC80" i="7"/>
  <c r="AB26" i="7"/>
  <c r="AC26" i="7"/>
  <c r="AA26" i="7"/>
  <c r="AB94" i="7"/>
  <c r="AA94" i="7"/>
  <c r="AC94" i="7"/>
  <c r="AB28" i="7"/>
  <c r="AA28" i="7"/>
  <c r="AC28" i="7"/>
  <c r="AB96" i="7"/>
  <c r="AC96" i="7"/>
  <c r="AA96" i="7"/>
  <c r="AA30" i="7"/>
  <c r="AC30" i="7"/>
  <c r="AB30" i="7"/>
  <c r="AA84" i="7"/>
  <c r="AC84" i="7"/>
  <c r="AB84" i="7"/>
  <c r="AA18" i="7"/>
  <c r="AC18" i="7"/>
  <c r="AB18" i="7"/>
  <c r="AA72" i="7"/>
  <c r="AB72" i="7"/>
  <c r="AC72" i="7"/>
  <c r="AC93" i="7"/>
  <c r="AB93" i="7"/>
  <c r="AA93" i="7"/>
  <c r="AC39" i="7"/>
  <c r="AA39" i="7"/>
  <c r="AB39" i="7"/>
  <c r="AH33" i="7"/>
  <c r="AF33" i="7"/>
  <c r="AE44" i="7"/>
  <c r="AE59" i="7"/>
  <c r="AE70" i="7"/>
  <c r="AE73" i="7"/>
  <c r="AE84" i="7"/>
  <c r="AE87" i="7"/>
  <c r="AE98" i="7"/>
  <c r="AE26" i="7"/>
  <c r="AE29" i="7"/>
  <c r="AE40" i="7"/>
  <c r="AE43" i="7"/>
  <c r="AE54" i="7"/>
  <c r="AE97" i="7"/>
  <c r="AB97" i="7"/>
  <c r="AC97" i="7"/>
  <c r="AA97" i="7"/>
  <c r="AB92" i="7"/>
  <c r="AA92" i="7"/>
  <c r="AC92" i="7"/>
  <c r="AA38" i="7"/>
  <c r="AC38" i="7"/>
  <c r="AB38" i="7"/>
  <c r="AB95" i="7"/>
  <c r="AA95" i="7"/>
  <c r="AC95" i="7"/>
  <c r="AC29" i="7"/>
  <c r="AB29" i="7"/>
  <c r="AA29" i="7"/>
  <c r="AA22" i="7"/>
  <c r="AB22" i="7"/>
  <c r="AC22" i="7"/>
  <c r="AB31" i="7"/>
  <c r="AA31" i="7"/>
  <c r="AC31" i="7"/>
  <c r="AB24" i="7"/>
  <c r="AC24" i="7"/>
  <c r="AA24" i="7"/>
  <c r="AC45" i="7"/>
  <c r="AB45" i="7"/>
  <c r="AA45" i="7"/>
  <c r="AB74" i="7"/>
  <c r="AC74" i="7"/>
  <c r="AA74" i="7"/>
  <c r="AB33" i="7"/>
  <c r="AA33" i="7"/>
  <c r="AC33" i="7"/>
  <c r="AB62" i="7"/>
  <c r="AA62" i="7"/>
  <c r="AC62" i="7"/>
  <c r="AB21" i="7"/>
  <c r="AA21" i="7"/>
  <c r="AC21" i="7"/>
  <c r="AA50" i="7"/>
  <c r="AB50" i="7"/>
  <c r="AC50" i="7"/>
  <c r="AI97" i="7"/>
  <c r="H52" i="9"/>
  <c r="AN8" i="7"/>
  <c r="AI24" i="7"/>
  <c r="AI36" i="7"/>
  <c r="AI48" i="7"/>
  <c r="AI60" i="7"/>
  <c r="AI72" i="7"/>
  <c r="AI84" i="7"/>
  <c r="AI96" i="7"/>
  <c r="AI25" i="7"/>
  <c r="AI37" i="7"/>
  <c r="AI49" i="7"/>
  <c r="AI61" i="7"/>
  <c r="AI73" i="7"/>
  <c r="AI85" i="7"/>
  <c r="AI22" i="7"/>
  <c r="AI34" i="7"/>
  <c r="AI46" i="7"/>
  <c r="AI58" i="7"/>
  <c r="AI70" i="7"/>
  <c r="AI82" i="7"/>
  <c r="AI94" i="7"/>
  <c r="AI23" i="7"/>
  <c r="AI35" i="7"/>
  <c r="AI47" i="7"/>
  <c r="AI59" i="7"/>
  <c r="AI71" i="7"/>
  <c r="AI83" i="7"/>
  <c r="AI95" i="7"/>
  <c r="AI20" i="7"/>
  <c r="AI32" i="7"/>
  <c r="AI44" i="7"/>
  <c r="AI56" i="7"/>
  <c r="AI68" i="7"/>
  <c r="AI80" i="7"/>
  <c r="AI92" i="7"/>
  <c r="AI21" i="7"/>
  <c r="AI33" i="7"/>
  <c r="AI45" i="7"/>
  <c r="AI57" i="7"/>
  <c r="AI69" i="7"/>
  <c r="AI81" i="7"/>
  <c r="AI93" i="7"/>
  <c r="AI18" i="7"/>
  <c r="AI30" i="7"/>
  <c r="AI42" i="7"/>
  <c r="AI54" i="7"/>
  <c r="AI66" i="7"/>
  <c r="AI78" i="7"/>
  <c r="AI90" i="7"/>
  <c r="AI19" i="7"/>
  <c r="AI31" i="7"/>
  <c r="AI43" i="7"/>
  <c r="AI55" i="7"/>
  <c r="AI67" i="7"/>
  <c r="AI79" i="7"/>
  <c r="AI91" i="7"/>
  <c r="AI28" i="7"/>
  <c r="AI40" i="7"/>
  <c r="AI52" i="7"/>
  <c r="AI64" i="7"/>
  <c r="AI76" i="7"/>
  <c r="AI88" i="7"/>
  <c r="AI17" i="7"/>
  <c r="AI29" i="7"/>
  <c r="AI41" i="7"/>
  <c r="AI53" i="7"/>
  <c r="AI65" i="7"/>
  <c r="AI77" i="7"/>
  <c r="AI89" i="7"/>
  <c r="AI26" i="7"/>
  <c r="AI38" i="7"/>
  <c r="AI50" i="7"/>
  <c r="AI62" i="7"/>
  <c r="AI74" i="7"/>
  <c r="AI86" i="7"/>
  <c r="AI98" i="7"/>
  <c r="AI27" i="7"/>
  <c r="AI39" i="7"/>
  <c r="AI51" i="7"/>
  <c r="AI63" i="7"/>
  <c r="AI75" i="7"/>
  <c r="AI87" i="7"/>
  <c r="AE45" i="7"/>
  <c r="AE56" i="7"/>
  <c r="AE71" i="7"/>
  <c r="AE82" i="7"/>
  <c r="AE85" i="7"/>
  <c r="AE96" i="7"/>
  <c r="AE24" i="7"/>
  <c r="AE27" i="7"/>
  <c r="AE38" i="7"/>
  <c r="AE41" i="7"/>
  <c r="AE52" i="7"/>
  <c r="AE55" i="7"/>
  <c r="AE66" i="7"/>
  <c r="AA20" i="7"/>
  <c r="AC20" i="7"/>
  <c r="AB20" i="7"/>
  <c r="AC41" i="7"/>
  <c r="AB41" i="7"/>
  <c r="AA41" i="7"/>
  <c r="AC23" i="7"/>
  <c r="AB23" i="7"/>
  <c r="AA23" i="7"/>
  <c r="AA40" i="7"/>
  <c r="AC40" i="7"/>
  <c r="AB40" i="7"/>
  <c r="AC25" i="7"/>
  <c r="AB25" i="7"/>
  <c r="AA25" i="7"/>
  <c r="AB42" i="7"/>
  <c r="AA42" i="7"/>
  <c r="AC42" i="7"/>
  <c r="AC75" i="7"/>
  <c r="AB75" i="7"/>
  <c r="AA75" i="7"/>
  <c r="AA56" i="7"/>
  <c r="AC56" i="7"/>
  <c r="AB56" i="7"/>
  <c r="AC77" i="7"/>
  <c r="AB77" i="7"/>
  <c r="AA77" i="7"/>
  <c r="AB44" i="7"/>
  <c r="AA44" i="7"/>
  <c r="AC44" i="7"/>
  <c r="AB65" i="7"/>
  <c r="AA65" i="7"/>
  <c r="AC65" i="7"/>
  <c r="AA32" i="7"/>
  <c r="AC32" i="7"/>
  <c r="AB32" i="7"/>
  <c r="AB53" i="7"/>
  <c r="AA53" i="7"/>
  <c r="AC53" i="7"/>
  <c r="AE57" i="7"/>
  <c r="AE68" i="7"/>
  <c r="AE83" i="7"/>
  <c r="AE94" i="7"/>
  <c r="AE22" i="7"/>
  <c r="AE25" i="7"/>
  <c r="AE36" i="7"/>
  <c r="AE39" i="7"/>
  <c r="AE50" i="7"/>
  <c r="AE53" i="7"/>
  <c r="AE64" i="7"/>
  <c r="AE67" i="7"/>
  <c r="AE78" i="7"/>
  <c r="AB35" i="7"/>
  <c r="AC35" i="7"/>
  <c r="AA35" i="7"/>
  <c r="AA52" i="7"/>
  <c r="AC52" i="7"/>
  <c r="AB52" i="7"/>
  <c r="AA34" i="7"/>
  <c r="AC34" i="7"/>
  <c r="AB34" i="7"/>
  <c r="AB43" i="7"/>
  <c r="AA43" i="7"/>
  <c r="AC43" i="7"/>
  <c r="AA36" i="7"/>
  <c r="AC36" i="7"/>
  <c r="AB36" i="7"/>
  <c r="AC57" i="7"/>
  <c r="AB57" i="7"/>
  <c r="AA57" i="7"/>
  <c r="AA86" i="7"/>
  <c r="AC86" i="7"/>
  <c r="AB86" i="7"/>
  <c r="AC71" i="7"/>
  <c r="AB71" i="7"/>
  <c r="AA71" i="7"/>
  <c r="AA88" i="7"/>
  <c r="AC88" i="7"/>
  <c r="AB88" i="7"/>
  <c r="AB59" i="7"/>
  <c r="AA59" i="7"/>
  <c r="AC59" i="7"/>
  <c r="AB76" i="7"/>
  <c r="AA76" i="7"/>
  <c r="AC76" i="7"/>
  <c r="AB47" i="7"/>
  <c r="AA47" i="7"/>
  <c r="AC47" i="7"/>
  <c r="AB64" i="7"/>
  <c r="AA64" i="7"/>
  <c r="AC64" i="7"/>
  <c r="AE69" i="7"/>
  <c r="AE80" i="7"/>
  <c r="AE95" i="7"/>
  <c r="AE23" i="7"/>
  <c r="AE34" i="7"/>
  <c r="AE37" i="7"/>
  <c r="AE48" i="7"/>
  <c r="AE51" i="7"/>
  <c r="AE62" i="7"/>
  <c r="AE65" i="7"/>
  <c r="AE76" i="7"/>
  <c r="AE79" i="7"/>
  <c r="AE90" i="7"/>
  <c r="AE18" i="7"/>
  <c r="AA46" i="7"/>
  <c r="AC46" i="7"/>
  <c r="AB46" i="7"/>
  <c r="AC55" i="7"/>
  <c r="AB55" i="7"/>
  <c r="AA55" i="7"/>
  <c r="AB37" i="7"/>
  <c r="AC37" i="7"/>
  <c r="AA37" i="7"/>
  <c r="AA54" i="7"/>
  <c r="AB54" i="7"/>
  <c r="AC54" i="7"/>
  <c r="AC87" i="7"/>
  <c r="AB87" i="7"/>
  <c r="AA87" i="7"/>
  <c r="AA68" i="7"/>
  <c r="AC68" i="7"/>
  <c r="AB68" i="7"/>
  <c r="AC89" i="7"/>
  <c r="AB89" i="7"/>
  <c r="AA89" i="7"/>
  <c r="AA82" i="7"/>
  <c r="AC82" i="7"/>
  <c r="AB82" i="7"/>
  <c r="AC91" i="7"/>
  <c r="AB91" i="7"/>
  <c r="AA91" i="7"/>
  <c r="AA70" i="7"/>
  <c r="AC70" i="7"/>
  <c r="AB70" i="7"/>
  <c r="AB79" i="7"/>
  <c r="AA79" i="7"/>
  <c r="AC79" i="7"/>
  <c r="AB58" i="7"/>
  <c r="AA58" i="7"/>
  <c r="AC58" i="7"/>
  <c r="AB67" i="7"/>
  <c r="AA67" i="7"/>
  <c r="AC67" i="7"/>
  <c r="AE81" i="7"/>
  <c r="AE92" i="7"/>
  <c r="AE20" i="7"/>
  <c r="AE35" i="7"/>
  <c r="AE46" i="7"/>
  <c r="AE49" i="7"/>
  <c r="AE60" i="7"/>
  <c r="AE63" i="7"/>
  <c r="AE74" i="7"/>
  <c r="AE77" i="7"/>
  <c r="AE88" i="7"/>
  <c r="AE91" i="7"/>
  <c r="AE19" i="7"/>
  <c r="AE30" i="7"/>
  <c r="AA14" i="9"/>
  <c r="X4" i="9"/>
  <c r="M7" i="6"/>
  <c r="C50" i="9" s="1"/>
  <c r="N7" i="6"/>
  <c r="DF9" i="7"/>
  <c r="I67" i="9" s="1"/>
  <c r="DF11" i="7"/>
  <c r="DF10" i="7"/>
  <c r="J67" i="9" s="1"/>
  <c r="DA9" i="7"/>
  <c r="I66" i="9" s="1"/>
  <c r="DA11" i="7"/>
  <c r="DA10" i="7"/>
  <c r="J66" i="9" s="1"/>
  <c r="CV9" i="7"/>
  <c r="I65" i="9" s="1"/>
  <c r="CV11" i="7"/>
  <c r="CV10" i="7"/>
  <c r="J65" i="9" s="1"/>
  <c r="CQ9" i="7"/>
  <c r="I64" i="9" s="1"/>
  <c r="CQ11" i="7"/>
  <c r="CQ10" i="7"/>
  <c r="J64" i="9" s="1"/>
  <c r="CL11" i="7"/>
  <c r="CL10" i="7"/>
  <c r="J63" i="9" s="1"/>
  <c r="CL9" i="7"/>
  <c r="I63" i="9" s="1"/>
  <c r="T9" i="7"/>
  <c r="I49" i="9" s="1"/>
  <c r="T11" i="7"/>
  <c r="T10" i="7"/>
  <c r="J49" i="9" s="1"/>
  <c r="O9" i="7"/>
  <c r="I48" i="9" s="1"/>
  <c r="O11" i="7"/>
  <c r="O10" i="7"/>
  <c r="J48" i="9" s="1"/>
  <c r="J11" i="7"/>
  <c r="J10" i="7"/>
  <c r="J47" i="9" s="1"/>
  <c r="J9" i="7"/>
  <c r="I47" i="9" s="1"/>
  <c r="L7" i="6"/>
  <c r="B50" i="9" s="1"/>
  <c r="H6" i="9" s="1"/>
  <c r="H8" i="9" s="1"/>
  <c r="F9" i="6"/>
  <c r="I8" i="6"/>
  <c r="N8" i="6" s="1"/>
  <c r="H8" i="6"/>
  <c r="J8" i="6"/>
  <c r="AJ87" i="7" l="1"/>
  <c r="I6" i="9"/>
  <c r="H9" i="9" s="1"/>
  <c r="F5" i="9"/>
  <c r="E7" i="9" s="1"/>
  <c r="C17" i="9"/>
  <c r="C19" i="9" s="1"/>
  <c r="C18" i="9"/>
  <c r="AF88" i="7"/>
  <c r="AH88" i="7"/>
  <c r="AG88" i="7"/>
  <c r="AG19" i="7"/>
  <c r="AF19" i="7"/>
  <c r="AH19" i="7"/>
  <c r="AG63" i="7"/>
  <c r="AH63" i="7"/>
  <c r="AF63" i="7"/>
  <c r="AF74" i="7"/>
  <c r="AG74" i="7"/>
  <c r="AH74" i="7"/>
  <c r="AF20" i="7"/>
  <c r="AG20" i="7"/>
  <c r="AH20" i="7"/>
  <c r="AF18" i="7"/>
  <c r="AH18" i="7"/>
  <c r="AG18" i="7"/>
  <c r="AG51" i="7"/>
  <c r="AF51" i="7"/>
  <c r="AH51" i="7"/>
  <c r="AF80" i="7"/>
  <c r="AH80" i="7"/>
  <c r="AG80" i="7"/>
  <c r="AG67" i="7"/>
  <c r="AF67" i="7"/>
  <c r="AH67" i="7"/>
  <c r="AG25" i="7"/>
  <c r="AF25" i="7"/>
  <c r="AH25" i="7"/>
  <c r="AH41" i="7"/>
  <c r="AG41" i="7"/>
  <c r="AF41" i="7"/>
  <c r="AF82" i="7"/>
  <c r="AG82" i="7"/>
  <c r="AH82" i="7"/>
  <c r="AG43" i="7"/>
  <c r="AH43" i="7"/>
  <c r="AF43" i="7"/>
  <c r="AF84" i="7"/>
  <c r="AG84" i="7"/>
  <c r="AH84" i="7"/>
  <c r="AF89" i="7"/>
  <c r="AG89" i="7"/>
  <c r="AH89" i="7"/>
  <c r="AG47" i="7"/>
  <c r="AH47" i="7"/>
  <c r="AF47" i="7"/>
  <c r="AJ63" i="7"/>
  <c r="AJ74" i="7"/>
  <c r="AJ77" i="7"/>
  <c r="AJ88" i="7"/>
  <c r="AJ91" i="7"/>
  <c r="AJ19" i="7"/>
  <c r="AJ30" i="7"/>
  <c r="AJ45" i="7"/>
  <c r="AJ56" i="7"/>
  <c r="AJ71" i="7"/>
  <c r="AJ82" i="7"/>
  <c r="AJ85" i="7"/>
  <c r="AJ96" i="7"/>
  <c r="AJ24" i="7"/>
  <c r="AB13" i="7"/>
  <c r="AG77" i="7"/>
  <c r="AF77" i="7"/>
  <c r="AH77" i="7"/>
  <c r="AG35" i="7"/>
  <c r="AF35" i="7"/>
  <c r="AH35" i="7"/>
  <c r="AF62" i="7"/>
  <c r="AH62" i="7"/>
  <c r="AG62" i="7"/>
  <c r="AG95" i="7"/>
  <c r="AF95" i="7"/>
  <c r="AH95" i="7"/>
  <c r="AF78" i="7"/>
  <c r="AH78" i="7"/>
  <c r="AG78" i="7"/>
  <c r="AF36" i="7"/>
  <c r="AH36" i="7"/>
  <c r="AG36" i="7"/>
  <c r="AF57" i="7"/>
  <c r="AH57" i="7"/>
  <c r="AG57" i="7"/>
  <c r="AF52" i="7"/>
  <c r="AH52" i="7"/>
  <c r="AG52" i="7"/>
  <c r="AG85" i="7"/>
  <c r="AF85" i="7"/>
  <c r="AH85" i="7"/>
  <c r="AF54" i="7"/>
  <c r="AH54" i="7"/>
  <c r="AG54" i="7"/>
  <c r="AG87" i="7"/>
  <c r="AF87" i="7"/>
  <c r="AH87" i="7"/>
  <c r="AG17" i="7"/>
  <c r="AF17" i="7"/>
  <c r="AH17" i="7"/>
  <c r="AF58" i="7"/>
  <c r="AH58" i="7"/>
  <c r="AG58" i="7"/>
  <c r="AJ75" i="7"/>
  <c r="AJ86" i="7"/>
  <c r="AJ89" i="7"/>
  <c r="AJ17" i="7"/>
  <c r="AJ28" i="7"/>
  <c r="AJ31" i="7"/>
  <c r="AJ42" i="7"/>
  <c r="AJ57" i="7"/>
  <c r="AJ68" i="7"/>
  <c r="AJ83" i="7"/>
  <c r="AJ94" i="7"/>
  <c r="AJ22" i="7"/>
  <c r="AJ25" i="7"/>
  <c r="AJ36" i="7"/>
  <c r="AA13" i="7"/>
  <c r="AF46" i="7"/>
  <c r="AH46" i="7"/>
  <c r="AG46" i="7"/>
  <c r="AG65" i="7"/>
  <c r="AF65" i="7"/>
  <c r="AH65" i="7"/>
  <c r="AG23" i="7"/>
  <c r="AF23" i="7"/>
  <c r="AH23" i="7"/>
  <c r="AH39" i="7"/>
  <c r="AG39" i="7"/>
  <c r="AF39" i="7"/>
  <c r="AF68" i="7"/>
  <c r="AH68" i="7"/>
  <c r="AG68" i="7"/>
  <c r="AF55" i="7"/>
  <c r="AH55" i="7"/>
  <c r="AG55" i="7"/>
  <c r="AG96" i="7"/>
  <c r="AF96" i="7"/>
  <c r="AH96" i="7"/>
  <c r="AL87" i="7"/>
  <c r="AK87" i="7"/>
  <c r="AM87" i="7"/>
  <c r="AF97" i="7"/>
  <c r="AH97" i="7"/>
  <c r="AG97" i="7"/>
  <c r="AF98" i="7"/>
  <c r="AH98" i="7"/>
  <c r="AG98" i="7"/>
  <c r="AH44" i="7"/>
  <c r="AG44" i="7"/>
  <c r="AF44" i="7"/>
  <c r="AG28" i="7"/>
  <c r="AF28" i="7"/>
  <c r="AH28" i="7"/>
  <c r="AG61" i="7"/>
  <c r="AF61" i="7"/>
  <c r="AH61" i="7"/>
  <c r="AJ98" i="7"/>
  <c r="AJ26" i="7"/>
  <c r="AJ29" i="7"/>
  <c r="AJ40" i="7"/>
  <c r="AJ43" i="7"/>
  <c r="AJ54" i="7"/>
  <c r="AJ69" i="7"/>
  <c r="AJ80" i="7"/>
  <c r="AJ95" i="7"/>
  <c r="AJ23" i="7"/>
  <c r="AJ34" i="7"/>
  <c r="AJ37" i="7"/>
  <c r="AJ48" i="7"/>
  <c r="AC13" i="7"/>
  <c r="AG91" i="7"/>
  <c r="AF91" i="7"/>
  <c r="AH91" i="7"/>
  <c r="AH76" i="7"/>
  <c r="AF76" i="7"/>
  <c r="AG76" i="7"/>
  <c r="AF34" i="7"/>
  <c r="AH34" i="7"/>
  <c r="AG34" i="7"/>
  <c r="AF50" i="7"/>
  <c r="AH50" i="7"/>
  <c r="AG50" i="7"/>
  <c r="AH83" i="7"/>
  <c r="AG83" i="7"/>
  <c r="AF83" i="7"/>
  <c r="AF66" i="7"/>
  <c r="AH66" i="7"/>
  <c r="AG66" i="7"/>
  <c r="AF24" i="7"/>
  <c r="AH24" i="7"/>
  <c r="AG24" i="7"/>
  <c r="AG45" i="7"/>
  <c r="AF45" i="7"/>
  <c r="AH45" i="7"/>
  <c r="AG26" i="7"/>
  <c r="AF26" i="7"/>
  <c r="AH26" i="7"/>
  <c r="AG59" i="7"/>
  <c r="AF59" i="7"/>
  <c r="AH59" i="7"/>
  <c r="AG31" i="7"/>
  <c r="AF31" i="7"/>
  <c r="AH31" i="7"/>
  <c r="AF72" i="7"/>
  <c r="AH72" i="7"/>
  <c r="AG72" i="7"/>
  <c r="AG93" i="7"/>
  <c r="AF93" i="7"/>
  <c r="AH93" i="7"/>
  <c r="AJ27" i="7"/>
  <c r="AJ38" i="7"/>
  <c r="AJ41" i="7"/>
  <c r="AJ52" i="7"/>
  <c r="AJ55" i="7"/>
  <c r="AJ66" i="7"/>
  <c r="AJ81" i="7"/>
  <c r="AJ92" i="7"/>
  <c r="AJ20" i="7"/>
  <c r="AJ35" i="7"/>
  <c r="AJ46" i="7"/>
  <c r="AJ49" i="7"/>
  <c r="AJ60" i="7"/>
  <c r="AJ97" i="7"/>
  <c r="AG60" i="7"/>
  <c r="AF60" i="7"/>
  <c r="AH60" i="7"/>
  <c r="AG81" i="7"/>
  <c r="AF81" i="7"/>
  <c r="AH81" i="7"/>
  <c r="AG79" i="7"/>
  <c r="AF79" i="7"/>
  <c r="AH79" i="7"/>
  <c r="AG37" i="7"/>
  <c r="AF37" i="7"/>
  <c r="AH37" i="7"/>
  <c r="AG53" i="7"/>
  <c r="AF53" i="7"/>
  <c r="AH53" i="7"/>
  <c r="AF94" i="7"/>
  <c r="AH94" i="7"/>
  <c r="AG94" i="7"/>
  <c r="AG27" i="7"/>
  <c r="AF27" i="7"/>
  <c r="AH27" i="7"/>
  <c r="AF56" i="7"/>
  <c r="AG56" i="7"/>
  <c r="AH56" i="7"/>
  <c r="AF29" i="7"/>
  <c r="AH29" i="7"/>
  <c r="AG29" i="7"/>
  <c r="AG70" i="7"/>
  <c r="AF70" i="7"/>
  <c r="AH70" i="7"/>
  <c r="AH42" i="7"/>
  <c r="AG42" i="7"/>
  <c r="AF42" i="7"/>
  <c r="AG75" i="7"/>
  <c r="AF75" i="7"/>
  <c r="AH75" i="7"/>
  <c r="AG21" i="7"/>
  <c r="AF21" i="7"/>
  <c r="AH21" i="7"/>
  <c r="AJ39" i="7"/>
  <c r="AJ50" i="7"/>
  <c r="AJ53" i="7"/>
  <c r="AJ64" i="7"/>
  <c r="AJ67" i="7"/>
  <c r="AJ78" i="7"/>
  <c r="AJ93" i="7"/>
  <c r="AJ21" i="7"/>
  <c r="AJ32" i="7"/>
  <c r="AJ47" i="7"/>
  <c r="AJ58" i="7"/>
  <c r="AJ61" i="7"/>
  <c r="AJ72" i="7"/>
  <c r="AG49" i="7"/>
  <c r="AF49" i="7"/>
  <c r="AH49" i="7"/>
  <c r="AF30" i="7"/>
  <c r="AG30" i="7"/>
  <c r="AH30" i="7"/>
  <c r="AF92" i="7"/>
  <c r="AH92" i="7"/>
  <c r="AG92" i="7"/>
  <c r="AH90" i="7"/>
  <c r="AG90" i="7"/>
  <c r="AF90" i="7"/>
  <c r="AF48" i="7"/>
  <c r="AH48" i="7"/>
  <c r="AG48" i="7"/>
  <c r="AG69" i="7"/>
  <c r="AF69" i="7"/>
  <c r="AH69" i="7"/>
  <c r="AF64" i="7"/>
  <c r="AH64" i="7"/>
  <c r="AG64" i="7"/>
  <c r="AF22" i="7"/>
  <c r="AH22" i="7"/>
  <c r="AG22" i="7"/>
  <c r="AF38" i="7"/>
  <c r="AH38" i="7"/>
  <c r="AG38" i="7"/>
  <c r="AG71" i="7"/>
  <c r="AF71" i="7"/>
  <c r="AH71" i="7"/>
  <c r="AN97" i="7"/>
  <c r="AS8" i="7"/>
  <c r="H53" i="9"/>
  <c r="AN18" i="7"/>
  <c r="AN30" i="7"/>
  <c r="AN42" i="7"/>
  <c r="AN54" i="7"/>
  <c r="AN66" i="7"/>
  <c r="AN78" i="7"/>
  <c r="AN90" i="7"/>
  <c r="AN19" i="7"/>
  <c r="AN31" i="7"/>
  <c r="AN43" i="7"/>
  <c r="AN55" i="7"/>
  <c r="AN67" i="7"/>
  <c r="AN79" i="7"/>
  <c r="AN91" i="7"/>
  <c r="AN28" i="7"/>
  <c r="AN40" i="7"/>
  <c r="AN52" i="7"/>
  <c r="AN64" i="7"/>
  <c r="AN76" i="7"/>
  <c r="AN88" i="7"/>
  <c r="AN17" i="7"/>
  <c r="AN29" i="7"/>
  <c r="AN41" i="7"/>
  <c r="AN53" i="7"/>
  <c r="AN65" i="7"/>
  <c r="AN77" i="7"/>
  <c r="AN89" i="7"/>
  <c r="AN26" i="7"/>
  <c r="AN38" i="7"/>
  <c r="AN50" i="7"/>
  <c r="AN62" i="7"/>
  <c r="AN74" i="7"/>
  <c r="AN86" i="7"/>
  <c r="AN98" i="7"/>
  <c r="AN27" i="7"/>
  <c r="AN39" i="7"/>
  <c r="AN51" i="7"/>
  <c r="AN63" i="7"/>
  <c r="AN75" i="7"/>
  <c r="AN87" i="7"/>
  <c r="AN24" i="7"/>
  <c r="AN36" i="7"/>
  <c r="AN48" i="7"/>
  <c r="AN60" i="7"/>
  <c r="AN72" i="7"/>
  <c r="AN84" i="7"/>
  <c r="AN96" i="7"/>
  <c r="AN25" i="7"/>
  <c r="AN37" i="7"/>
  <c r="AN49" i="7"/>
  <c r="AN61" i="7"/>
  <c r="AN73" i="7"/>
  <c r="AN85" i="7"/>
  <c r="AN22" i="7"/>
  <c r="AN34" i="7"/>
  <c r="AN46" i="7"/>
  <c r="AN58" i="7"/>
  <c r="AN70" i="7"/>
  <c r="AN82" i="7"/>
  <c r="AN94" i="7"/>
  <c r="AN23" i="7"/>
  <c r="AN35" i="7"/>
  <c r="AN47" i="7"/>
  <c r="AN59" i="7"/>
  <c r="AN71" i="7"/>
  <c r="AN83" i="7"/>
  <c r="AN95" i="7"/>
  <c r="AN20" i="7"/>
  <c r="AN32" i="7"/>
  <c r="AN44" i="7"/>
  <c r="AN56" i="7"/>
  <c r="AN68" i="7"/>
  <c r="AN80" i="7"/>
  <c r="AN92" i="7"/>
  <c r="AN21" i="7"/>
  <c r="AN33" i="7"/>
  <c r="AN45" i="7"/>
  <c r="AN57" i="7"/>
  <c r="AN69" i="7"/>
  <c r="AN81" i="7"/>
  <c r="AN93" i="7"/>
  <c r="AF40" i="7"/>
  <c r="AH40" i="7"/>
  <c r="AG40" i="7"/>
  <c r="AH73" i="7"/>
  <c r="AG73" i="7"/>
  <c r="AF73" i="7"/>
  <c r="AH86" i="7"/>
  <c r="AG86" i="7"/>
  <c r="AF86" i="7"/>
  <c r="AF32" i="7"/>
  <c r="AH32" i="7"/>
  <c r="AG32" i="7"/>
  <c r="AJ51" i="7"/>
  <c r="AJ62" i="7"/>
  <c r="AJ65" i="7"/>
  <c r="AJ76" i="7"/>
  <c r="AJ79" i="7"/>
  <c r="AJ90" i="7"/>
  <c r="AJ18" i="7"/>
  <c r="AJ33" i="7"/>
  <c r="AJ44" i="7"/>
  <c r="AJ59" i="7"/>
  <c r="AJ70" i="7"/>
  <c r="AJ73" i="7"/>
  <c r="AJ84" i="7"/>
  <c r="AD14" i="9"/>
  <c r="AA4" i="9"/>
  <c r="L8" i="6"/>
  <c r="B51" i="9" s="1"/>
  <c r="H16" i="9" s="1"/>
  <c r="H18" i="9" s="1"/>
  <c r="M8" i="6"/>
  <c r="C51" i="9" s="1"/>
  <c r="F10" i="6"/>
  <c r="H9" i="6"/>
  <c r="J9" i="6"/>
  <c r="I9" i="6"/>
  <c r="N9" i="6" s="1"/>
  <c r="I16" i="9" l="1"/>
  <c r="H19" i="9" s="1"/>
  <c r="F15" i="9"/>
  <c r="E17" i="9" s="1"/>
  <c r="AO57" i="7"/>
  <c r="F7" i="9"/>
  <c r="F9" i="9" s="1"/>
  <c r="F8" i="9"/>
  <c r="AL33" i="7"/>
  <c r="AK33" i="7"/>
  <c r="AM33" i="7"/>
  <c r="AM62" i="7"/>
  <c r="AL62" i="7"/>
  <c r="AK62" i="7"/>
  <c r="AS97" i="7"/>
  <c r="H54" i="9"/>
  <c r="AX8" i="7"/>
  <c r="AS24" i="7"/>
  <c r="AS36" i="7"/>
  <c r="AS48" i="7"/>
  <c r="AS60" i="7"/>
  <c r="AS72" i="7"/>
  <c r="AS84" i="7"/>
  <c r="AS96" i="7"/>
  <c r="AS25" i="7"/>
  <c r="AS37" i="7"/>
  <c r="AS49" i="7"/>
  <c r="AS61" i="7"/>
  <c r="AS73" i="7"/>
  <c r="AS85" i="7"/>
  <c r="AS22" i="7"/>
  <c r="AS34" i="7"/>
  <c r="AS46" i="7"/>
  <c r="AS58" i="7"/>
  <c r="AS70" i="7"/>
  <c r="AS82" i="7"/>
  <c r="AS94" i="7"/>
  <c r="AS23" i="7"/>
  <c r="AS35" i="7"/>
  <c r="AS47" i="7"/>
  <c r="AS59" i="7"/>
  <c r="AS71" i="7"/>
  <c r="AS83" i="7"/>
  <c r="AS95" i="7"/>
  <c r="AS20" i="7"/>
  <c r="AS32" i="7"/>
  <c r="AS44" i="7"/>
  <c r="AS56" i="7"/>
  <c r="AS68" i="7"/>
  <c r="AS80" i="7"/>
  <c r="AS92" i="7"/>
  <c r="AS21" i="7"/>
  <c r="AS33" i="7"/>
  <c r="AS45" i="7"/>
  <c r="AS57" i="7"/>
  <c r="AS69" i="7"/>
  <c r="AS81" i="7"/>
  <c r="AS93" i="7"/>
  <c r="AS18" i="7"/>
  <c r="AS30" i="7"/>
  <c r="AS42" i="7"/>
  <c r="AS54" i="7"/>
  <c r="AS66" i="7"/>
  <c r="AS78" i="7"/>
  <c r="AS90" i="7"/>
  <c r="AS19" i="7"/>
  <c r="AS31" i="7"/>
  <c r="AS43" i="7"/>
  <c r="AS55" i="7"/>
  <c r="AS67" i="7"/>
  <c r="AS79" i="7"/>
  <c r="AS91" i="7"/>
  <c r="AS28" i="7"/>
  <c r="AS40" i="7"/>
  <c r="AS52" i="7"/>
  <c r="AS64" i="7"/>
  <c r="AS76" i="7"/>
  <c r="AS88" i="7"/>
  <c r="AS17" i="7"/>
  <c r="AS29" i="7"/>
  <c r="AS41" i="7"/>
  <c r="AS53" i="7"/>
  <c r="AS65" i="7"/>
  <c r="AS77" i="7"/>
  <c r="AS89" i="7"/>
  <c r="AS26" i="7"/>
  <c r="AS38" i="7"/>
  <c r="AS50" i="7"/>
  <c r="AS62" i="7"/>
  <c r="AS74" i="7"/>
  <c r="AS86" i="7"/>
  <c r="AS98" i="7"/>
  <c r="AS27" i="7"/>
  <c r="AS39" i="7"/>
  <c r="AS51" i="7"/>
  <c r="AS63" i="7"/>
  <c r="AS75" i="7"/>
  <c r="AS87" i="7"/>
  <c r="AK32" i="7"/>
  <c r="AL32" i="7"/>
  <c r="AM32" i="7"/>
  <c r="AL53" i="7"/>
  <c r="AK53" i="7"/>
  <c r="AM53" i="7"/>
  <c r="AL97" i="7"/>
  <c r="AK97" i="7"/>
  <c r="AM97" i="7"/>
  <c r="AK92" i="7"/>
  <c r="AL92" i="7"/>
  <c r="AM92" i="7"/>
  <c r="AK38" i="7"/>
  <c r="AM38" i="7"/>
  <c r="AL38" i="7"/>
  <c r="AK48" i="7"/>
  <c r="AM48" i="7"/>
  <c r="AL48" i="7"/>
  <c r="AL69" i="7"/>
  <c r="AK69" i="7"/>
  <c r="AM69" i="7"/>
  <c r="AL98" i="7"/>
  <c r="AK98" i="7"/>
  <c r="AM98" i="7"/>
  <c r="AL25" i="7"/>
  <c r="AK25" i="7"/>
  <c r="AM25" i="7"/>
  <c r="AK42" i="7"/>
  <c r="AM42" i="7"/>
  <c r="AL42" i="7"/>
  <c r="AK75" i="7"/>
  <c r="AM75" i="7"/>
  <c r="AL75" i="7"/>
  <c r="AK96" i="7"/>
  <c r="AM96" i="7"/>
  <c r="AL96" i="7"/>
  <c r="AK30" i="7"/>
  <c r="AM30" i="7"/>
  <c r="AL30" i="7"/>
  <c r="AL63" i="7"/>
  <c r="AK63" i="7"/>
  <c r="AM63" i="7"/>
  <c r="AO45" i="7"/>
  <c r="AO56" i="7"/>
  <c r="AO71" i="7"/>
  <c r="AO82" i="7"/>
  <c r="AO85" i="7"/>
  <c r="AO96" i="7"/>
  <c r="AO24" i="7"/>
  <c r="AO27" i="7"/>
  <c r="AO38" i="7"/>
  <c r="AO41" i="7"/>
  <c r="AO52" i="7"/>
  <c r="AO55" i="7"/>
  <c r="AO66" i="7"/>
  <c r="AG13" i="7"/>
  <c r="AL47" i="7"/>
  <c r="AK47" i="7"/>
  <c r="AM47" i="7"/>
  <c r="AK64" i="7"/>
  <c r="AM64" i="7"/>
  <c r="AL64" i="7"/>
  <c r="AK20" i="7"/>
  <c r="AM20" i="7"/>
  <c r="AL20" i="7"/>
  <c r="AL41" i="7"/>
  <c r="AK41" i="7"/>
  <c r="AM41" i="7"/>
  <c r="AK80" i="7"/>
  <c r="AM80" i="7"/>
  <c r="AL80" i="7"/>
  <c r="AK26" i="7"/>
  <c r="AM26" i="7"/>
  <c r="AL26" i="7"/>
  <c r="AL36" i="7"/>
  <c r="AK36" i="7"/>
  <c r="AM36" i="7"/>
  <c r="AL57" i="7"/>
  <c r="AK57" i="7"/>
  <c r="AM57" i="7"/>
  <c r="AK86" i="7"/>
  <c r="AM86" i="7"/>
  <c r="AL86" i="7"/>
  <c r="AK24" i="7"/>
  <c r="AM24" i="7"/>
  <c r="AL24" i="7"/>
  <c r="AL45" i="7"/>
  <c r="AM45" i="7"/>
  <c r="AK45" i="7"/>
  <c r="AK74" i="7"/>
  <c r="AM74" i="7"/>
  <c r="AL74" i="7"/>
  <c r="AO68" i="7"/>
  <c r="AO83" i="7"/>
  <c r="AO94" i="7"/>
  <c r="AO22" i="7"/>
  <c r="AO25" i="7"/>
  <c r="AO36" i="7"/>
  <c r="AO39" i="7"/>
  <c r="AO50" i="7"/>
  <c r="AO53" i="7"/>
  <c r="AO64" i="7"/>
  <c r="AO67" i="7"/>
  <c r="AO78" i="7"/>
  <c r="AF13" i="7"/>
  <c r="AL65" i="7"/>
  <c r="AK65" i="7"/>
  <c r="AM65" i="7"/>
  <c r="AK76" i="7"/>
  <c r="AM76" i="7"/>
  <c r="AL76" i="7"/>
  <c r="AK58" i="7"/>
  <c r="AL58" i="7"/>
  <c r="AM58" i="7"/>
  <c r="AL67" i="7"/>
  <c r="AK67" i="7"/>
  <c r="AM67" i="7"/>
  <c r="AL35" i="7"/>
  <c r="AK35" i="7"/>
  <c r="AM35" i="7"/>
  <c r="AM52" i="7"/>
  <c r="AL52" i="7"/>
  <c r="AK52" i="7"/>
  <c r="AL95" i="7"/>
  <c r="AK95" i="7"/>
  <c r="AM95" i="7"/>
  <c r="AL29" i="7"/>
  <c r="AK29" i="7"/>
  <c r="AM29" i="7"/>
  <c r="AK68" i="7"/>
  <c r="AM68" i="7"/>
  <c r="AL68" i="7"/>
  <c r="AL89" i="7"/>
  <c r="AK89" i="7"/>
  <c r="AM89" i="7"/>
  <c r="Y10" i="7"/>
  <c r="J50" i="9" s="1"/>
  <c r="Y11" i="7"/>
  <c r="AK56" i="7"/>
  <c r="AM56" i="7"/>
  <c r="AL56" i="7"/>
  <c r="AL77" i="7"/>
  <c r="AK77" i="7"/>
  <c r="AM77" i="7"/>
  <c r="AO80" i="7"/>
  <c r="AO95" i="7"/>
  <c r="AO23" i="7"/>
  <c r="AO34" i="7"/>
  <c r="AO37" i="7"/>
  <c r="AO48" i="7"/>
  <c r="AO51" i="7"/>
  <c r="AO62" i="7"/>
  <c r="AO65" i="7"/>
  <c r="AO76" i="7"/>
  <c r="AO79" i="7"/>
  <c r="AO90" i="7"/>
  <c r="AO18" i="7"/>
  <c r="Y9" i="7"/>
  <c r="I50" i="9" s="1"/>
  <c r="AH13" i="7"/>
  <c r="AK44" i="7"/>
  <c r="AM44" i="7"/>
  <c r="AL44" i="7"/>
  <c r="AK70" i="7"/>
  <c r="AM70" i="7"/>
  <c r="AL70" i="7"/>
  <c r="AL79" i="7"/>
  <c r="AK79" i="7"/>
  <c r="AM79" i="7"/>
  <c r="AL61" i="7"/>
  <c r="AK61" i="7"/>
  <c r="AM61" i="7"/>
  <c r="AK78" i="7"/>
  <c r="AM78" i="7"/>
  <c r="AL78" i="7"/>
  <c r="AL46" i="7"/>
  <c r="AK46" i="7"/>
  <c r="AM46" i="7"/>
  <c r="AL55" i="7"/>
  <c r="AK55" i="7"/>
  <c r="AM55" i="7"/>
  <c r="AL23" i="7"/>
  <c r="AK23" i="7"/>
  <c r="AM23" i="7"/>
  <c r="AK40" i="7"/>
  <c r="AM40" i="7"/>
  <c r="AL40" i="7"/>
  <c r="AL83" i="7"/>
  <c r="AK83" i="7"/>
  <c r="AM83" i="7"/>
  <c r="AL17" i="7"/>
  <c r="AK17" i="7"/>
  <c r="AM17" i="7"/>
  <c r="AL71" i="7"/>
  <c r="AM71" i="7"/>
  <c r="AK71" i="7"/>
  <c r="AM88" i="7"/>
  <c r="AL88" i="7"/>
  <c r="AK88" i="7"/>
  <c r="AO69" i="7"/>
  <c r="AO81" i="7"/>
  <c r="AO92" i="7"/>
  <c r="AO20" i="7"/>
  <c r="AO35" i="7"/>
  <c r="AO46" i="7"/>
  <c r="AO49" i="7"/>
  <c r="AO60" i="7"/>
  <c r="AO63" i="7"/>
  <c r="AO74" i="7"/>
  <c r="AO77" i="7"/>
  <c r="AO88" i="7"/>
  <c r="AO91" i="7"/>
  <c r="AO19" i="7"/>
  <c r="AO30" i="7"/>
  <c r="AQ57" i="7"/>
  <c r="AP57" i="7"/>
  <c r="AR57" i="7"/>
  <c r="AL73" i="7"/>
  <c r="AK73" i="7"/>
  <c r="AM73" i="7"/>
  <c r="AK90" i="7"/>
  <c r="AM90" i="7"/>
  <c r="AL90" i="7"/>
  <c r="AM72" i="7"/>
  <c r="AL72" i="7"/>
  <c r="AK72" i="7"/>
  <c r="AL93" i="7"/>
  <c r="AK93" i="7"/>
  <c r="AM93" i="7"/>
  <c r="AL39" i="7"/>
  <c r="AK39" i="7"/>
  <c r="AM39" i="7"/>
  <c r="AM49" i="7"/>
  <c r="AL49" i="7"/>
  <c r="AK49" i="7"/>
  <c r="AK66" i="7"/>
  <c r="AM66" i="7"/>
  <c r="AL66" i="7"/>
  <c r="AK34" i="7"/>
  <c r="AM34" i="7"/>
  <c r="AL34" i="7"/>
  <c r="AL43" i="7"/>
  <c r="AK43" i="7"/>
  <c r="AM43" i="7"/>
  <c r="AK94" i="7"/>
  <c r="AM94" i="7"/>
  <c r="AL94" i="7"/>
  <c r="AK28" i="7"/>
  <c r="AM28" i="7"/>
  <c r="AL28" i="7"/>
  <c r="AL82" i="7"/>
  <c r="AK82" i="7"/>
  <c r="AM82" i="7"/>
  <c r="AL91" i="7"/>
  <c r="AK91" i="7"/>
  <c r="AM91" i="7"/>
  <c r="AO93" i="7"/>
  <c r="AO21" i="7"/>
  <c r="AO32" i="7"/>
  <c r="AO47" i="7"/>
  <c r="AO58" i="7"/>
  <c r="AO61" i="7"/>
  <c r="AO72" i="7"/>
  <c r="AO75" i="7"/>
  <c r="AO86" i="7"/>
  <c r="AO89" i="7"/>
  <c r="AO17" i="7"/>
  <c r="AO28" i="7"/>
  <c r="AO31" i="7"/>
  <c r="AO42" i="7"/>
  <c r="AM59" i="7"/>
  <c r="AL59" i="7"/>
  <c r="AK59" i="7"/>
  <c r="AK84" i="7"/>
  <c r="AM84" i="7"/>
  <c r="AL84" i="7"/>
  <c r="AM18" i="7"/>
  <c r="AL18" i="7"/>
  <c r="AK18" i="7"/>
  <c r="AL51" i="7"/>
  <c r="AK51" i="7"/>
  <c r="AM51" i="7"/>
  <c r="AL21" i="7"/>
  <c r="AK21" i="7"/>
  <c r="AM21" i="7"/>
  <c r="AK50" i="7"/>
  <c r="AM50" i="7"/>
  <c r="AL50" i="7"/>
  <c r="AK60" i="7"/>
  <c r="AM60" i="7"/>
  <c r="AL60" i="7"/>
  <c r="AL81" i="7"/>
  <c r="AK81" i="7"/>
  <c r="AM81" i="7"/>
  <c r="AL27" i="7"/>
  <c r="AK27" i="7"/>
  <c r="AM27" i="7"/>
  <c r="AL37" i="7"/>
  <c r="AK37" i="7"/>
  <c r="AM37" i="7"/>
  <c r="AK54" i="7"/>
  <c r="AM54" i="7"/>
  <c r="AL54" i="7"/>
  <c r="AK22" i="7"/>
  <c r="AM22" i="7"/>
  <c r="AL22" i="7"/>
  <c r="AK31" i="7"/>
  <c r="AM31" i="7"/>
  <c r="AL31" i="7"/>
  <c r="AM85" i="7"/>
  <c r="AL85" i="7"/>
  <c r="AK85" i="7"/>
  <c r="AL19" i="7"/>
  <c r="AK19" i="7"/>
  <c r="AM19" i="7"/>
  <c r="AO33" i="7"/>
  <c r="AO44" i="7"/>
  <c r="AO59" i="7"/>
  <c r="AO70" i="7"/>
  <c r="AO73" i="7"/>
  <c r="AO84" i="7"/>
  <c r="AO87" i="7"/>
  <c r="AO98" i="7"/>
  <c r="AO26" i="7"/>
  <c r="AO29" i="7"/>
  <c r="AO40" i="7"/>
  <c r="AO43" i="7"/>
  <c r="AO54" i="7"/>
  <c r="AO97" i="7"/>
  <c r="AG14" i="9"/>
  <c r="AD4" i="9"/>
  <c r="M9" i="6"/>
  <c r="C52" i="9" s="1"/>
  <c r="L9" i="6"/>
  <c r="B52" i="9" s="1"/>
  <c r="K6" i="9" s="1"/>
  <c r="K8" i="9" s="1"/>
  <c r="F11" i="6"/>
  <c r="I10" i="6"/>
  <c r="N10" i="6" s="1"/>
  <c r="H10" i="6"/>
  <c r="J10" i="6"/>
  <c r="L6" i="9" l="1"/>
  <c r="K9" i="9" s="1"/>
  <c r="I5" i="9"/>
  <c r="H7" i="9" s="1"/>
  <c r="F17" i="9"/>
  <c r="F19" i="9" s="1"/>
  <c r="F18" i="9"/>
  <c r="AT27" i="7"/>
  <c r="AV27" i="7" s="1"/>
  <c r="AQ43" i="7"/>
  <c r="AP43" i="7"/>
  <c r="AR43" i="7"/>
  <c r="AP84" i="7"/>
  <c r="AR84" i="7"/>
  <c r="AQ84" i="7"/>
  <c r="AQ17" i="7"/>
  <c r="AP17" i="7"/>
  <c r="AR17" i="7"/>
  <c r="AP58" i="7"/>
  <c r="AR58" i="7"/>
  <c r="AQ58" i="7"/>
  <c r="AR19" i="7"/>
  <c r="AQ19" i="7"/>
  <c r="AP19" i="7"/>
  <c r="AP60" i="7"/>
  <c r="AR60" i="7"/>
  <c r="AQ60" i="7"/>
  <c r="AQ81" i="7"/>
  <c r="AR81" i="7"/>
  <c r="AP81" i="7"/>
  <c r="AP62" i="7"/>
  <c r="AQ62" i="7"/>
  <c r="AR62" i="7"/>
  <c r="AQ95" i="7"/>
  <c r="AP95" i="7"/>
  <c r="AR95" i="7"/>
  <c r="AQ67" i="7"/>
  <c r="AP67" i="7"/>
  <c r="AR67" i="7"/>
  <c r="AR25" i="7"/>
  <c r="AQ25" i="7"/>
  <c r="AP25" i="7"/>
  <c r="AP66" i="7"/>
  <c r="AR66" i="7"/>
  <c r="AQ66" i="7"/>
  <c r="AP24" i="7"/>
  <c r="AR24" i="7"/>
  <c r="AQ24" i="7"/>
  <c r="AR45" i="7"/>
  <c r="AQ45" i="7"/>
  <c r="AP45" i="7"/>
  <c r="AU27" i="7"/>
  <c r="AW27" i="7"/>
  <c r="AT38" i="7"/>
  <c r="AT41" i="7"/>
  <c r="AT52" i="7"/>
  <c r="AT55" i="7"/>
  <c r="AT66" i="7"/>
  <c r="AT81" i="7"/>
  <c r="AT92" i="7"/>
  <c r="AT20" i="7"/>
  <c r="AT35" i="7"/>
  <c r="AT46" i="7"/>
  <c r="AT49" i="7"/>
  <c r="AT60" i="7"/>
  <c r="AT97" i="7"/>
  <c r="AR87" i="7"/>
  <c r="AQ87" i="7"/>
  <c r="AP87" i="7"/>
  <c r="AQ33" i="7"/>
  <c r="AP33" i="7"/>
  <c r="AR33" i="7"/>
  <c r="AP28" i="7"/>
  <c r="AR28" i="7"/>
  <c r="AQ28" i="7"/>
  <c r="AP61" i="7"/>
  <c r="AR61" i="7"/>
  <c r="AQ61" i="7"/>
  <c r="AP30" i="7"/>
  <c r="AR30" i="7"/>
  <c r="AQ30" i="7"/>
  <c r="AQ63" i="7"/>
  <c r="AP63" i="7"/>
  <c r="AR63" i="7"/>
  <c r="AP92" i="7"/>
  <c r="AR92" i="7"/>
  <c r="AQ92" i="7"/>
  <c r="AQ65" i="7"/>
  <c r="AR65" i="7"/>
  <c r="AP65" i="7"/>
  <c r="AQ23" i="7"/>
  <c r="AP23" i="7"/>
  <c r="AR23" i="7"/>
  <c r="AP78" i="7"/>
  <c r="AR78" i="7"/>
  <c r="AQ78" i="7"/>
  <c r="AP36" i="7"/>
  <c r="AR36" i="7"/>
  <c r="AQ36" i="7"/>
  <c r="AD11" i="7"/>
  <c r="AD10" i="7"/>
  <c r="J51" i="9" s="1"/>
  <c r="AQ27" i="7"/>
  <c r="AP27" i="7"/>
  <c r="AR27" i="7"/>
  <c r="AP56" i="7"/>
  <c r="AR56" i="7"/>
  <c r="AQ56" i="7"/>
  <c r="AT39" i="7"/>
  <c r="AT50" i="7"/>
  <c r="AT53" i="7"/>
  <c r="AT64" i="7"/>
  <c r="AT67" i="7"/>
  <c r="AT78" i="7"/>
  <c r="AT93" i="7"/>
  <c r="AT21" i="7"/>
  <c r="AT32" i="7"/>
  <c r="AT47" i="7"/>
  <c r="AT58" i="7"/>
  <c r="AT61" i="7"/>
  <c r="AT72" i="7"/>
  <c r="AQ97" i="7"/>
  <c r="AP97" i="7"/>
  <c r="AR97" i="7"/>
  <c r="AP44" i="7"/>
  <c r="AR44" i="7"/>
  <c r="AQ44" i="7"/>
  <c r="AQ31" i="7"/>
  <c r="AR31" i="7"/>
  <c r="AP31" i="7"/>
  <c r="AP72" i="7"/>
  <c r="AR72" i="7"/>
  <c r="AQ72" i="7"/>
  <c r="AQ93" i="7"/>
  <c r="AP93" i="7"/>
  <c r="AR93" i="7"/>
  <c r="AR74" i="7"/>
  <c r="AQ74" i="7"/>
  <c r="AP74" i="7"/>
  <c r="AP20" i="7"/>
  <c r="AR20" i="7"/>
  <c r="AQ20" i="7"/>
  <c r="AP76" i="7"/>
  <c r="AR76" i="7"/>
  <c r="AQ76" i="7"/>
  <c r="AP34" i="7"/>
  <c r="AR34" i="7"/>
  <c r="AQ34" i="7"/>
  <c r="AQ39" i="7"/>
  <c r="AP39" i="7"/>
  <c r="AR39" i="7"/>
  <c r="AP68" i="7"/>
  <c r="AR68" i="7"/>
  <c r="AQ68" i="7"/>
  <c r="AP38" i="7"/>
  <c r="AR38" i="7"/>
  <c r="AQ38" i="7"/>
  <c r="AR71" i="7"/>
  <c r="AQ71" i="7"/>
  <c r="AP71" i="7"/>
  <c r="AX97" i="7"/>
  <c r="BC8" i="7"/>
  <c r="H55" i="9"/>
  <c r="AX18" i="7"/>
  <c r="AX30" i="7"/>
  <c r="AX42" i="7"/>
  <c r="AX54" i="7"/>
  <c r="AX66" i="7"/>
  <c r="AX78" i="7"/>
  <c r="AX90" i="7"/>
  <c r="AX19" i="7"/>
  <c r="AX31" i="7"/>
  <c r="AX43" i="7"/>
  <c r="AX55" i="7"/>
  <c r="AX67" i="7"/>
  <c r="AX79" i="7"/>
  <c r="AX91" i="7"/>
  <c r="AX28" i="7"/>
  <c r="AX40" i="7"/>
  <c r="AX52" i="7"/>
  <c r="AX64" i="7"/>
  <c r="AX76" i="7"/>
  <c r="AX88" i="7"/>
  <c r="AX17" i="7"/>
  <c r="AX29" i="7"/>
  <c r="AX41" i="7"/>
  <c r="AX53" i="7"/>
  <c r="AX65" i="7"/>
  <c r="AX77" i="7"/>
  <c r="AX89" i="7"/>
  <c r="AX26" i="7"/>
  <c r="AX38" i="7"/>
  <c r="AX50" i="7"/>
  <c r="AX62" i="7"/>
  <c r="AX74" i="7"/>
  <c r="AX86" i="7"/>
  <c r="AX98" i="7"/>
  <c r="AX27" i="7"/>
  <c r="AX39" i="7"/>
  <c r="AX51" i="7"/>
  <c r="AX63" i="7"/>
  <c r="AX75" i="7"/>
  <c r="AX87" i="7"/>
  <c r="AX24" i="7"/>
  <c r="AX36" i="7"/>
  <c r="AX48" i="7"/>
  <c r="AX60" i="7"/>
  <c r="AX72" i="7"/>
  <c r="AX84" i="7"/>
  <c r="AX96" i="7"/>
  <c r="AX25" i="7"/>
  <c r="AX37" i="7"/>
  <c r="AX49" i="7"/>
  <c r="AX61" i="7"/>
  <c r="AX73" i="7"/>
  <c r="AX85" i="7"/>
  <c r="AX22" i="7"/>
  <c r="AX34" i="7"/>
  <c r="AX46" i="7"/>
  <c r="AX58" i="7"/>
  <c r="AX70" i="7"/>
  <c r="AX82" i="7"/>
  <c r="AX94" i="7"/>
  <c r="AX23" i="7"/>
  <c r="AX35" i="7"/>
  <c r="AX47" i="7"/>
  <c r="AX59" i="7"/>
  <c r="AX71" i="7"/>
  <c r="AX83" i="7"/>
  <c r="AX95" i="7"/>
  <c r="AX20" i="7"/>
  <c r="AX32" i="7"/>
  <c r="AX44" i="7"/>
  <c r="AX56" i="7"/>
  <c r="AX68" i="7"/>
  <c r="AX80" i="7"/>
  <c r="AX92" i="7"/>
  <c r="AX21" i="7"/>
  <c r="AX33" i="7"/>
  <c r="AX45" i="7"/>
  <c r="AX57" i="7"/>
  <c r="AX69" i="7"/>
  <c r="AX81" i="7"/>
  <c r="AX93" i="7"/>
  <c r="AL13" i="7"/>
  <c r="AD9" i="7"/>
  <c r="I51" i="9" s="1"/>
  <c r="AT51" i="7"/>
  <c r="AT62" i="7"/>
  <c r="AT65" i="7"/>
  <c r="AT76" i="7"/>
  <c r="AT79" i="7"/>
  <c r="AT90" i="7"/>
  <c r="AT18" i="7"/>
  <c r="AT33" i="7"/>
  <c r="AT44" i="7"/>
  <c r="AT59" i="7"/>
  <c r="AT70" i="7"/>
  <c r="AT73" i="7"/>
  <c r="AT84" i="7"/>
  <c r="AP26" i="7"/>
  <c r="AR26" i="7"/>
  <c r="AQ26" i="7"/>
  <c r="AQ59" i="7"/>
  <c r="AP59" i="7"/>
  <c r="AR59" i="7"/>
  <c r="AP42" i="7"/>
  <c r="AR42" i="7"/>
  <c r="AQ42" i="7"/>
  <c r="AQ75" i="7"/>
  <c r="AR75" i="7"/>
  <c r="AP75" i="7"/>
  <c r="AQ21" i="7"/>
  <c r="AP21" i="7"/>
  <c r="AR21" i="7"/>
  <c r="AQ77" i="7"/>
  <c r="AP77" i="7"/>
  <c r="AR77" i="7"/>
  <c r="AP35" i="7"/>
  <c r="AR35" i="7"/>
  <c r="AQ35" i="7"/>
  <c r="AQ79" i="7"/>
  <c r="AP79" i="7"/>
  <c r="AR79" i="7"/>
  <c r="AQ37" i="7"/>
  <c r="AP37" i="7"/>
  <c r="AR37" i="7"/>
  <c r="AP50" i="7"/>
  <c r="AR50" i="7"/>
  <c r="AQ50" i="7"/>
  <c r="AQ83" i="7"/>
  <c r="AP83" i="7"/>
  <c r="AR83" i="7"/>
  <c r="AP41" i="7"/>
  <c r="AR41" i="7"/>
  <c r="AQ41" i="7"/>
  <c r="AP82" i="7"/>
  <c r="AR82" i="7"/>
  <c r="AQ82" i="7"/>
  <c r="AK13" i="7"/>
  <c r="AT63" i="7"/>
  <c r="AT74" i="7"/>
  <c r="AT77" i="7"/>
  <c r="AT88" i="7"/>
  <c r="AT91" i="7"/>
  <c r="AT19" i="7"/>
  <c r="AT30" i="7"/>
  <c r="AT45" i="7"/>
  <c r="AT56" i="7"/>
  <c r="AT71" i="7"/>
  <c r="AT82" i="7"/>
  <c r="AT85" i="7"/>
  <c r="AT96" i="7"/>
  <c r="AT24" i="7"/>
  <c r="AP98" i="7"/>
  <c r="AR98" i="7"/>
  <c r="AQ98" i="7"/>
  <c r="AQ29" i="7"/>
  <c r="AP29" i="7"/>
  <c r="AR29" i="7"/>
  <c r="AP70" i="7"/>
  <c r="AR70" i="7"/>
  <c r="AQ70" i="7"/>
  <c r="AP86" i="7"/>
  <c r="AR86" i="7"/>
  <c r="AQ86" i="7"/>
  <c r="AQ32" i="7"/>
  <c r="AP32" i="7"/>
  <c r="AR32" i="7"/>
  <c r="AP88" i="7"/>
  <c r="AQ88" i="7"/>
  <c r="AR88" i="7"/>
  <c r="AP46" i="7"/>
  <c r="AR46" i="7"/>
  <c r="AQ46" i="7"/>
  <c r="AP90" i="7"/>
  <c r="AR90" i="7"/>
  <c r="AQ90" i="7"/>
  <c r="AR48" i="7"/>
  <c r="AQ48" i="7"/>
  <c r="AP48" i="7"/>
  <c r="AQ53" i="7"/>
  <c r="AP53" i="7"/>
  <c r="AR53" i="7"/>
  <c r="AP94" i="7"/>
  <c r="AR94" i="7"/>
  <c r="AQ94" i="7"/>
  <c r="AP52" i="7"/>
  <c r="AR52" i="7"/>
  <c r="AQ52" i="7"/>
  <c r="AQ85" i="7"/>
  <c r="AP85" i="7"/>
  <c r="AR85" i="7"/>
  <c r="AM13" i="7"/>
  <c r="AT75" i="7"/>
  <c r="AT86" i="7"/>
  <c r="AT89" i="7"/>
  <c r="AT17" i="7"/>
  <c r="AT28" i="7"/>
  <c r="AT31" i="7"/>
  <c r="AT42" i="7"/>
  <c r="AT57" i="7"/>
  <c r="AT68" i="7"/>
  <c r="AT83" i="7"/>
  <c r="AT94" i="7"/>
  <c r="AT22" i="7"/>
  <c r="AT25" i="7"/>
  <c r="AT36" i="7"/>
  <c r="AP54" i="7"/>
  <c r="AR54" i="7"/>
  <c r="AQ54" i="7"/>
  <c r="AP40" i="7"/>
  <c r="AR40" i="7"/>
  <c r="AQ40" i="7"/>
  <c r="AQ73" i="7"/>
  <c r="AP73" i="7"/>
  <c r="AR73" i="7"/>
  <c r="AQ89" i="7"/>
  <c r="AP89" i="7"/>
  <c r="AR89" i="7"/>
  <c r="AQ47" i="7"/>
  <c r="AP47" i="7"/>
  <c r="AR47" i="7"/>
  <c r="AQ91" i="7"/>
  <c r="AP91" i="7"/>
  <c r="AR91" i="7"/>
  <c r="AQ49" i="7"/>
  <c r="AP49" i="7"/>
  <c r="AR49" i="7"/>
  <c r="AQ69" i="7"/>
  <c r="AP69" i="7"/>
  <c r="AR69" i="7"/>
  <c r="AP18" i="7"/>
  <c r="AQ18" i="7"/>
  <c r="AR18" i="7"/>
  <c r="AQ51" i="7"/>
  <c r="AP51" i="7"/>
  <c r="AR51" i="7"/>
  <c r="AP80" i="7"/>
  <c r="AR80" i="7"/>
  <c r="AQ80" i="7"/>
  <c r="AP64" i="7"/>
  <c r="AR64" i="7"/>
  <c r="AQ64" i="7"/>
  <c r="AR22" i="7"/>
  <c r="AQ22" i="7"/>
  <c r="AP22" i="7"/>
  <c r="AQ55" i="7"/>
  <c r="AP55" i="7"/>
  <c r="AR55" i="7"/>
  <c r="AP96" i="7"/>
  <c r="AR96" i="7"/>
  <c r="AQ96" i="7"/>
  <c r="AT87" i="7"/>
  <c r="AT98" i="7"/>
  <c r="AT26" i="7"/>
  <c r="AT29" i="7"/>
  <c r="AT40" i="7"/>
  <c r="AT43" i="7"/>
  <c r="AT54" i="7"/>
  <c r="AT69" i="7"/>
  <c r="AT80" i="7"/>
  <c r="AT95" i="7"/>
  <c r="AT23" i="7"/>
  <c r="AT34" i="7"/>
  <c r="AT37" i="7"/>
  <c r="AT48" i="7"/>
  <c r="AJ14" i="9"/>
  <c r="AG4" i="9"/>
  <c r="M10" i="6"/>
  <c r="C53" i="9" s="1"/>
  <c r="L10" i="6"/>
  <c r="B53" i="9" s="1"/>
  <c r="K16" i="9" s="1"/>
  <c r="K18" i="9" s="1"/>
  <c r="F12" i="6"/>
  <c r="H11" i="6"/>
  <c r="J11" i="6"/>
  <c r="I11" i="6"/>
  <c r="L16" i="9" l="1"/>
  <c r="K19" i="9" s="1"/>
  <c r="I15" i="9"/>
  <c r="H17" i="9" s="1"/>
  <c r="AY33" i="7"/>
  <c r="BA33" i="7" s="1"/>
  <c r="I7" i="9"/>
  <c r="I9" i="9" s="1"/>
  <c r="I8" i="9"/>
  <c r="AY57" i="7"/>
  <c r="AU54" i="7"/>
  <c r="AW54" i="7"/>
  <c r="AV54" i="7"/>
  <c r="AU80" i="7"/>
  <c r="AW80" i="7"/>
  <c r="AV80" i="7"/>
  <c r="AV57" i="7"/>
  <c r="AU57" i="7"/>
  <c r="AW57" i="7"/>
  <c r="AV29" i="7"/>
  <c r="AU29" i="7"/>
  <c r="AW29" i="7"/>
  <c r="AU40" i="7"/>
  <c r="AW40" i="7"/>
  <c r="AV40" i="7"/>
  <c r="AU17" i="7"/>
  <c r="AW17" i="7"/>
  <c r="AV17" i="7"/>
  <c r="AV34" i="7"/>
  <c r="AU34" i="7"/>
  <c r="AW34" i="7"/>
  <c r="AV43" i="7"/>
  <c r="AU43" i="7"/>
  <c r="AW43" i="7"/>
  <c r="AW94" i="7"/>
  <c r="AV94" i="7"/>
  <c r="AU94" i="7"/>
  <c r="AU28" i="7"/>
  <c r="AV28" i="7"/>
  <c r="AW28" i="7"/>
  <c r="AU82" i="7"/>
  <c r="AW82" i="7"/>
  <c r="AV82" i="7"/>
  <c r="AW91" i="7"/>
  <c r="AV91" i="7"/>
  <c r="AU91" i="7"/>
  <c r="AV59" i="7"/>
  <c r="AU59" i="7"/>
  <c r="AW59" i="7"/>
  <c r="AU76" i="7"/>
  <c r="AW76" i="7"/>
  <c r="AV76" i="7"/>
  <c r="AW47" i="7"/>
  <c r="AV47" i="7"/>
  <c r="AU47" i="7"/>
  <c r="AU64" i="7"/>
  <c r="AV64" i="7"/>
  <c r="AW64" i="7"/>
  <c r="AU46" i="7"/>
  <c r="AW46" i="7"/>
  <c r="AV46" i="7"/>
  <c r="AV55" i="7"/>
  <c r="AU55" i="7"/>
  <c r="AW55" i="7"/>
  <c r="AY93" i="7"/>
  <c r="AY21" i="7"/>
  <c r="AY32" i="7"/>
  <c r="AY47" i="7"/>
  <c r="AY58" i="7"/>
  <c r="AY61" i="7"/>
  <c r="AY72" i="7"/>
  <c r="AY75" i="7"/>
  <c r="AY86" i="7"/>
  <c r="AY89" i="7"/>
  <c r="AY17" i="7"/>
  <c r="AY28" i="7"/>
  <c r="AY31" i="7"/>
  <c r="AY42" i="7"/>
  <c r="AQ13" i="7"/>
  <c r="AU22" i="7"/>
  <c r="AW22" i="7"/>
  <c r="AV22" i="7"/>
  <c r="AV31" i="7"/>
  <c r="AU31" i="7"/>
  <c r="AW31" i="7"/>
  <c r="AV85" i="7"/>
  <c r="AU85" i="7"/>
  <c r="AW85" i="7"/>
  <c r="AV19" i="7"/>
  <c r="AU19" i="7"/>
  <c r="AW19" i="7"/>
  <c r="AU70" i="7"/>
  <c r="AW70" i="7"/>
  <c r="AV70" i="7"/>
  <c r="AV79" i="7"/>
  <c r="AU79" i="7"/>
  <c r="AW79" i="7"/>
  <c r="AI10" i="7"/>
  <c r="J52" i="9" s="1"/>
  <c r="AI11" i="7"/>
  <c r="AU58" i="7"/>
  <c r="AW58" i="7"/>
  <c r="AV58" i="7"/>
  <c r="AV67" i="7"/>
  <c r="AU67" i="7"/>
  <c r="AW67" i="7"/>
  <c r="AV49" i="7"/>
  <c r="AU49" i="7"/>
  <c r="AW49" i="7"/>
  <c r="AU66" i="7"/>
  <c r="AW66" i="7"/>
  <c r="AV66" i="7"/>
  <c r="AI9" i="7"/>
  <c r="I52" i="9" s="1"/>
  <c r="AY44" i="7"/>
  <c r="AY59" i="7"/>
  <c r="AY70" i="7"/>
  <c r="AY73" i="7"/>
  <c r="AY84" i="7"/>
  <c r="AY87" i="7"/>
  <c r="AY98" i="7"/>
  <c r="AY26" i="7"/>
  <c r="AY29" i="7"/>
  <c r="AY40" i="7"/>
  <c r="AY43" i="7"/>
  <c r="AY54" i="7"/>
  <c r="AY97" i="7"/>
  <c r="AP13" i="7"/>
  <c r="AU98" i="7"/>
  <c r="AW98" i="7"/>
  <c r="AV98" i="7"/>
  <c r="AV25" i="7"/>
  <c r="AU25" i="7"/>
  <c r="AW25" i="7"/>
  <c r="AU42" i="7"/>
  <c r="AW42" i="7"/>
  <c r="AV42" i="7"/>
  <c r="AV75" i="7"/>
  <c r="AU75" i="7"/>
  <c r="AW75" i="7"/>
  <c r="AU96" i="7"/>
  <c r="AW96" i="7"/>
  <c r="AV96" i="7"/>
  <c r="AU30" i="7"/>
  <c r="AW30" i="7"/>
  <c r="AV30" i="7"/>
  <c r="AU63" i="7"/>
  <c r="AW63" i="7"/>
  <c r="AV63" i="7"/>
  <c r="AV73" i="7"/>
  <c r="AU73" i="7"/>
  <c r="AW73" i="7"/>
  <c r="AU90" i="7"/>
  <c r="AV90" i="7"/>
  <c r="AW90" i="7"/>
  <c r="BC97" i="7"/>
  <c r="BH8" i="7"/>
  <c r="H56" i="9"/>
  <c r="BC24" i="7"/>
  <c r="BC36" i="7"/>
  <c r="BC48" i="7"/>
  <c r="BC60" i="7"/>
  <c r="BC72" i="7"/>
  <c r="BC84" i="7"/>
  <c r="BC96" i="7"/>
  <c r="BC25" i="7"/>
  <c r="BC37" i="7"/>
  <c r="BC49" i="7"/>
  <c r="BC61" i="7"/>
  <c r="BC73" i="7"/>
  <c r="BC85" i="7"/>
  <c r="BC22" i="7"/>
  <c r="BC34" i="7"/>
  <c r="BC46" i="7"/>
  <c r="BC58" i="7"/>
  <c r="BC70" i="7"/>
  <c r="BC82" i="7"/>
  <c r="BC94" i="7"/>
  <c r="BC23" i="7"/>
  <c r="BC35" i="7"/>
  <c r="BC47" i="7"/>
  <c r="BC59" i="7"/>
  <c r="BC71" i="7"/>
  <c r="BC83" i="7"/>
  <c r="BC95" i="7"/>
  <c r="BC20" i="7"/>
  <c r="BC32" i="7"/>
  <c r="BC44" i="7"/>
  <c r="BC56" i="7"/>
  <c r="BC68" i="7"/>
  <c r="BC80" i="7"/>
  <c r="BC92" i="7"/>
  <c r="BC21" i="7"/>
  <c r="BC33" i="7"/>
  <c r="BC45" i="7"/>
  <c r="BC57" i="7"/>
  <c r="BC69" i="7"/>
  <c r="BC81" i="7"/>
  <c r="BC93" i="7"/>
  <c r="BC18" i="7"/>
  <c r="BC30" i="7"/>
  <c r="BC42" i="7"/>
  <c r="BC54" i="7"/>
  <c r="BC66" i="7"/>
  <c r="BC78" i="7"/>
  <c r="BC90" i="7"/>
  <c r="BC19" i="7"/>
  <c r="BC31" i="7"/>
  <c r="BC43" i="7"/>
  <c r="BC55" i="7"/>
  <c r="BC67" i="7"/>
  <c r="BC79" i="7"/>
  <c r="BC91" i="7"/>
  <c r="BC28" i="7"/>
  <c r="BC40" i="7"/>
  <c r="BC52" i="7"/>
  <c r="BC64" i="7"/>
  <c r="BC76" i="7"/>
  <c r="BC88" i="7"/>
  <c r="BC17" i="7"/>
  <c r="BC29" i="7"/>
  <c r="BC41" i="7"/>
  <c r="BC53" i="7"/>
  <c r="BC65" i="7"/>
  <c r="BC77" i="7"/>
  <c r="BC89" i="7"/>
  <c r="BC26" i="7"/>
  <c r="BC38" i="7"/>
  <c r="BC50" i="7"/>
  <c r="BC62" i="7"/>
  <c r="BC74" i="7"/>
  <c r="BC86" i="7"/>
  <c r="BC98" i="7"/>
  <c r="BC27" i="7"/>
  <c r="BC39" i="7"/>
  <c r="BC51" i="7"/>
  <c r="BC63" i="7"/>
  <c r="BC75" i="7"/>
  <c r="BC87" i="7"/>
  <c r="AV61" i="7"/>
  <c r="AU61" i="7"/>
  <c r="AW61" i="7"/>
  <c r="AV78" i="7"/>
  <c r="AU78" i="7"/>
  <c r="AW78" i="7"/>
  <c r="AU60" i="7"/>
  <c r="AW60" i="7"/>
  <c r="AV60" i="7"/>
  <c r="AW81" i="7"/>
  <c r="AV81" i="7"/>
  <c r="AU81" i="7"/>
  <c r="AY45" i="7"/>
  <c r="AY56" i="7"/>
  <c r="AY71" i="7"/>
  <c r="AY82" i="7"/>
  <c r="AY85" i="7"/>
  <c r="AY96" i="7"/>
  <c r="AY24" i="7"/>
  <c r="AY27" i="7"/>
  <c r="AY38" i="7"/>
  <c r="AY41" i="7"/>
  <c r="AY52" i="7"/>
  <c r="AY55" i="7"/>
  <c r="AY66" i="7"/>
  <c r="AR13" i="7"/>
  <c r="AV87" i="7"/>
  <c r="AU87" i="7"/>
  <c r="AW87" i="7"/>
  <c r="AU86" i="7"/>
  <c r="AW86" i="7"/>
  <c r="AV86" i="7"/>
  <c r="AV45" i="7"/>
  <c r="AU45" i="7"/>
  <c r="AW45" i="7"/>
  <c r="AU74" i="7"/>
  <c r="AW74" i="7"/>
  <c r="AV74" i="7"/>
  <c r="AW84" i="7"/>
  <c r="AV84" i="7"/>
  <c r="AU84" i="7"/>
  <c r="AU18" i="7"/>
  <c r="AW18" i="7"/>
  <c r="AV18" i="7"/>
  <c r="AV51" i="7"/>
  <c r="AW51" i="7"/>
  <c r="AU51" i="7"/>
  <c r="BB57" i="7"/>
  <c r="BA57" i="7"/>
  <c r="AZ57" i="7"/>
  <c r="AU72" i="7"/>
  <c r="AW72" i="7"/>
  <c r="AV72" i="7"/>
  <c r="AV93" i="7"/>
  <c r="AU93" i="7"/>
  <c r="AW93" i="7"/>
  <c r="AV39" i="7"/>
  <c r="AU39" i="7"/>
  <c r="AW39" i="7"/>
  <c r="AV97" i="7"/>
  <c r="AU97" i="7"/>
  <c r="AW97" i="7"/>
  <c r="AU92" i="7"/>
  <c r="AW92" i="7"/>
  <c r="AV92" i="7"/>
  <c r="AU38" i="7"/>
  <c r="AV38" i="7"/>
  <c r="AW38" i="7"/>
  <c r="AY68" i="7"/>
  <c r="AY83" i="7"/>
  <c r="AY94" i="7"/>
  <c r="AY22" i="7"/>
  <c r="AY25" i="7"/>
  <c r="AY36" i="7"/>
  <c r="AY39" i="7"/>
  <c r="AY50" i="7"/>
  <c r="AY53" i="7"/>
  <c r="AY64" i="7"/>
  <c r="AY67" i="7"/>
  <c r="AY78" i="7"/>
  <c r="AU37" i="7"/>
  <c r="AW37" i="7"/>
  <c r="AV37" i="7"/>
  <c r="AV69" i="7"/>
  <c r="AU69" i="7"/>
  <c r="AW69" i="7"/>
  <c r="AU36" i="7"/>
  <c r="AW36" i="7"/>
  <c r="AV36" i="7"/>
  <c r="AV95" i="7"/>
  <c r="AU95" i="7"/>
  <c r="AW95" i="7"/>
  <c r="AV68" i="7"/>
  <c r="AU68" i="7"/>
  <c r="AW68" i="7"/>
  <c r="AV89" i="7"/>
  <c r="AU89" i="7"/>
  <c r="AW89" i="7"/>
  <c r="AU56" i="7"/>
  <c r="AW56" i="7"/>
  <c r="AV56" i="7"/>
  <c r="AV77" i="7"/>
  <c r="AW77" i="7"/>
  <c r="AU77" i="7"/>
  <c r="AV33" i="7"/>
  <c r="AU33" i="7"/>
  <c r="AW33" i="7"/>
  <c r="AU62" i="7"/>
  <c r="AW62" i="7"/>
  <c r="AV62" i="7"/>
  <c r="AW21" i="7"/>
  <c r="AV21" i="7"/>
  <c r="AU21" i="7"/>
  <c r="AW50" i="7"/>
  <c r="AV50" i="7"/>
  <c r="AU50" i="7"/>
  <c r="AU20" i="7"/>
  <c r="AW20" i="7"/>
  <c r="AV20" i="7"/>
  <c r="AV41" i="7"/>
  <c r="AW41" i="7"/>
  <c r="AU41" i="7"/>
  <c r="AY69" i="7"/>
  <c r="AY80" i="7"/>
  <c r="AY95" i="7"/>
  <c r="AY23" i="7"/>
  <c r="AY34" i="7"/>
  <c r="AY37" i="7"/>
  <c r="AY48" i="7"/>
  <c r="AY51" i="7"/>
  <c r="AY62" i="7"/>
  <c r="AY65" i="7"/>
  <c r="AY76" i="7"/>
  <c r="AY79" i="7"/>
  <c r="AY90" i="7"/>
  <c r="AY18" i="7"/>
  <c r="AU48" i="7"/>
  <c r="AW48" i="7"/>
  <c r="AV48" i="7"/>
  <c r="AU26" i="7"/>
  <c r="AW26" i="7"/>
  <c r="AV26" i="7"/>
  <c r="AW24" i="7"/>
  <c r="AV24" i="7"/>
  <c r="AU24" i="7"/>
  <c r="AV23" i="7"/>
  <c r="AU23" i="7"/>
  <c r="AW23" i="7"/>
  <c r="AV83" i="7"/>
  <c r="AU83" i="7"/>
  <c r="AW83" i="7"/>
  <c r="AV71" i="7"/>
  <c r="AU71" i="7"/>
  <c r="AW71" i="7"/>
  <c r="AU88" i="7"/>
  <c r="AW88" i="7"/>
  <c r="AV88" i="7"/>
  <c r="AU44" i="7"/>
  <c r="AW44" i="7"/>
  <c r="AV44" i="7"/>
  <c r="AV65" i="7"/>
  <c r="AU65" i="7"/>
  <c r="AW65" i="7"/>
  <c r="AU32" i="7"/>
  <c r="AW32" i="7"/>
  <c r="AV32" i="7"/>
  <c r="AV53" i="7"/>
  <c r="AU53" i="7"/>
  <c r="AW53" i="7"/>
  <c r="AV35" i="7"/>
  <c r="AU35" i="7"/>
  <c r="AW35" i="7"/>
  <c r="AU52" i="7"/>
  <c r="AW52" i="7"/>
  <c r="AV52" i="7"/>
  <c r="AY81" i="7"/>
  <c r="AY92" i="7"/>
  <c r="AY20" i="7"/>
  <c r="AY35" i="7"/>
  <c r="AY46" i="7"/>
  <c r="AY49" i="7"/>
  <c r="AY60" i="7"/>
  <c r="AY63" i="7"/>
  <c r="AY74" i="7"/>
  <c r="AY77" i="7"/>
  <c r="AY88" i="7"/>
  <c r="AY91" i="7"/>
  <c r="AY19" i="7"/>
  <c r="AY30" i="7"/>
  <c r="AM14" i="9"/>
  <c r="AJ4" i="9"/>
  <c r="M11" i="6"/>
  <c r="C54" i="9" s="1"/>
  <c r="N11" i="6"/>
  <c r="L11" i="6"/>
  <c r="B54" i="9" s="1"/>
  <c r="N6" i="9" s="1"/>
  <c r="N8" i="9" s="1"/>
  <c r="F13" i="6"/>
  <c r="I12" i="6"/>
  <c r="N12" i="6" s="1"/>
  <c r="H12" i="6"/>
  <c r="J12" i="6"/>
  <c r="O6" i="9" l="1"/>
  <c r="N9" i="9" s="1"/>
  <c r="L5" i="9"/>
  <c r="K7" i="9" s="1"/>
  <c r="I17" i="9"/>
  <c r="I19" i="9" s="1"/>
  <c r="I18" i="9"/>
  <c r="AZ33" i="7"/>
  <c r="BD27" i="7"/>
  <c r="BB33" i="7"/>
  <c r="BA81" i="7"/>
  <c r="AZ81" i="7"/>
  <c r="BB81" i="7"/>
  <c r="AZ92" i="7"/>
  <c r="BB92" i="7"/>
  <c r="BA92" i="7"/>
  <c r="AZ48" i="7"/>
  <c r="BB48" i="7"/>
  <c r="BA48" i="7"/>
  <c r="AZ20" i="7"/>
  <c r="BB20" i="7"/>
  <c r="BA20" i="7"/>
  <c r="BA51" i="7"/>
  <c r="AZ51" i="7"/>
  <c r="BB51" i="7"/>
  <c r="BA77" i="7"/>
  <c r="AZ77" i="7"/>
  <c r="BB77" i="7"/>
  <c r="BA35" i="7"/>
  <c r="AZ35" i="7"/>
  <c r="BB35" i="7"/>
  <c r="AZ62" i="7"/>
  <c r="BB62" i="7"/>
  <c r="BA62" i="7"/>
  <c r="BA95" i="7"/>
  <c r="AZ95" i="7"/>
  <c r="BB95" i="7"/>
  <c r="BA53" i="7"/>
  <c r="BB53" i="7"/>
  <c r="AZ53" i="7"/>
  <c r="AZ94" i="7"/>
  <c r="BB94" i="7"/>
  <c r="BA94" i="7"/>
  <c r="AZ52" i="7"/>
  <c r="BB52" i="7"/>
  <c r="BA52" i="7"/>
  <c r="BA85" i="7"/>
  <c r="AZ85" i="7"/>
  <c r="BB85" i="7"/>
  <c r="AZ40" i="7"/>
  <c r="BA40" i="7"/>
  <c r="BB40" i="7"/>
  <c r="AZ73" i="7"/>
  <c r="BB73" i="7"/>
  <c r="BA73" i="7"/>
  <c r="BA31" i="7"/>
  <c r="AZ31" i="7"/>
  <c r="BB31" i="7"/>
  <c r="AZ72" i="7"/>
  <c r="BB72" i="7"/>
  <c r="BA72" i="7"/>
  <c r="BB93" i="7"/>
  <c r="BA93" i="7"/>
  <c r="AZ93" i="7"/>
  <c r="BD75" i="7"/>
  <c r="BD86" i="7"/>
  <c r="BD89" i="7"/>
  <c r="BD17" i="7"/>
  <c r="BD28" i="7"/>
  <c r="BD31" i="7"/>
  <c r="BD42" i="7"/>
  <c r="BD57" i="7"/>
  <c r="BD68" i="7"/>
  <c r="BD83" i="7"/>
  <c r="BD94" i="7"/>
  <c r="BD22" i="7"/>
  <c r="BD25" i="7"/>
  <c r="BD36" i="7"/>
  <c r="AZ88" i="7"/>
  <c r="BB88" i="7"/>
  <c r="BA88" i="7"/>
  <c r="AZ46" i="7"/>
  <c r="BB46" i="7"/>
  <c r="BA46" i="7"/>
  <c r="BA65" i="7"/>
  <c r="AZ65" i="7"/>
  <c r="BB65" i="7"/>
  <c r="BB23" i="7"/>
  <c r="BA23" i="7"/>
  <c r="AZ23" i="7"/>
  <c r="AZ64" i="7"/>
  <c r="BB64" i="7"/>
  <c r="BA64" i="7"/>
  <c r="AZ22" i="7"/>
  <c r="BB22" i="7"/>
  <c r="BA22" i="7"/>
  <c r="BA55" i="7"/>
  <c r="AZ55" i="7"/>
  <c r="BB55" i="7"/>
  <c r="BB96" i="7"/>
  <c r="BA96" i="7"/>
  <c r="AZ96" i="7"/>
  <c r="BA43" i="7"/>
  <c r="AZ43" i="7"/>
  <c r="BB43" i="7"/>
  <c r="AZ84" i="7"/>
  <c r="BB84" i="7"/>
  <c r="BA84" i="7"/>
  <c r="AZ42" i="7"/>
  <c r="BB42" i="7"/>
  <c r="BA42" i="7"/>
  <c r="BA75" i="7"/>
  <c r="AZ75" i="7"/>
  <c r="BB75" i="7"/>
  <c r="BA21" i="7"/>
  <c r="AZ21" i="7"/>
  <c r="BB21" i="7"/>
  <c r="BD87" i="7"/>
  <c r="BD98" i="7"/>
  <c r="BD26" i="7"/>
  <c r="BD29" i="7"/>
  <c r="BD40" i="7"/>
  <c r="BD43" i="7"/>
  <c r="BD54" i="7"/>
  <c r="BD69" i="7"/>
  <c r="BD80" i="7"/>
  <c r="BD95" i="7"/>
  <c r="BD23" i="7"/>
  <c r="BD34" i="7"/>
  <c r="BD37" i="7"/>
  <c r="BD48" i="7"/>
  <c r="AZ76" i="7"/>
  <c r="BB76" i="7"/>
  <c r="BA76" i="7"/>
  <c r="AZ34" i="7"/>
  <c r="BB34" i="7"/>
  <c r="BA34" i="7"/>
  <c r="BB67" i="7"/>
  <c r="BA67" i="7"/>
  <c r="AZ67" i="7"/>
  <c r="BA25" i="7"/>
  <c r="AZ25" i="7"/>
  <c r="BB25" i="7"/>
  <c r="AZ66" i="7"/>
  <c r="BA66" i="7"/>
  <c r="BB66" i="7"/>
  <c r="AZ24" i="7"/>
  <c r="BB24" i="7"/>
  <c r="BA24" i="7"/>
  <c r="BA45" i="7"/>
  <c r="AZ45" i="7"/>
  <c r="BB45" i="7"/>
  <c r="BF27" i="7"/>
  <c r="BE27" i="7"/>
  <c r="BG27" i="7"/>
  <c r="BA54" i="7"/>
  <c r="AZ54" i="7"/>
  <c r="BB54" i="7"/>
  <c r="BA87" i="7"/>
  <c r="AZ87" i="7"/>
  <c r="BB87" i="7"/>
  <c r="AN11" i="7"/>
  <c r="AN10" i="7"/>
  <c r="J53" i="9" s="1"/>
  <c r="AZ86" i="7"/>
  <c r="BB86" i="7"/>
  <c r="BA86" i="7"/>
  <c r="AZ32" i="7"/>
  <c r="BB32" i="7"/>
  <c r="BA32" i="7"/>
  <c r="BD38" i="7"/>
  <c r="BD41" i="7"/>
  <c r="BD52" i="7"/>
  <c r="BD55" i="7"/>
  <c r="BD66" i="7"/>
  <c r="BD81" i="7"/>
  <c r="BD92" i="7"/>
  <c r="BD20" i="7"/>
  <c r="BD35" i="7"/>
  <c r="BD46" i="7"/>
  <c r="BD49" i="7"/>
  <c r="BD60" i="7"/>
  <c r="BD97" i="7"/>
  <c r="BA91" i="7"/>
  <c r="AZ91" i="7"/>
  <c r="BB91" i="7"/>
  <c r="BB60" i="7"/>
  <c r="BA60" i="7"/>
  <c r="AZ60" i="7"/>
  <c r="BA79" i="7"/>
  <c r="BB79" i="7"/>
  <c r="AZ79" i="7"/>
  <c r="BA37" i="7"/>
  <c r="AZ37" i="7"/>
  <c r="BB37" i="7"/>
  <c r="AZ78" i="7"/>
  <c r="BB78" i="7"/>
  <c r="BA78" i="7"/>
  <c r="AZ36" i="7"/>
  <c r="BB36" i="7"/>
  <c r="BA36" i="7"/>
  <c r="BA27" i="7"/>
  <c r="BB27" i="7"/>
  <c r="AZ27" i="7"/>
  <c r="AZ56" i="7"/>
  <c r="BB56" i="7"/>
  <c r="BA56" i="7"/>
  <c r="BH97" i="7"/>
  <c r="BM8" i="7"/>
  <c r="H57" i="9"/>
  <c r="BH18" i="7"/>
  <c r="BH30" i="7"/>
  <c r="BH42" i="7"/>
  <c r="BH54" i="7"/>
  <c r="BH66" i="7"/>
  <c r="BH78" i="7"/>
  <c r="BH90" i="7"/>
  <c r="BH19" i="7"/>
  <c r="BH31" i="7"/>
  <c r="BH43" i="7"/>
  <c r="BH55" i="7"/>
  <c r="BH67" i="7"/>
  <c r="BH79" i="7"/>
  <c r="BH91" i="7"/>
  <c r="BH28" i="7"/>
  <c r="BH40" i="7"/>
  <c r="BH52" i="7"/>
  <c r="BH64" i="7"/>
  <c r="BH76" i="7"/>
  <c r="BH88" i="7"/>
  <c r="BH17" i="7"/>
  <c r="BH29" i="7"/>
  <c r="BH41" i="7"/>
  <c r="BH53" i="7"/>
  <c r="BH65" i="7"/>
  <c r="BH77" i="7"/>
  <c r="BH89" i="7"/>
  <c r="BH26" i="7"/>
  <c r="BH38" i="7"/>
  <c r="BH50" i="7"/>
  <c r="BH62" i="7"/>
  <c r="BH74" i="7"/>
  <c r="BH86" i="7"/>
  <c r="BH98" i="7"/>
  <c r="BH27" i="7"/>
  <c r="BH39" i="7"/>
  <c r="BH51" i="7"/>
  <c r="BH63" i="7"/>
  <c r="BH75" i="7"/>
  <c r="BH87" i="7"/>
  <c r="BH24" i="7"/>
  <c r="BH36" i="7"/>
  <c r="BH48" i="7"/>
  <c r="BH60" i="7"/>
  <c r="BH72" i="7"/>
  <c r="BH84" i="7"/>
  <c r="BH96" i="7"/>
  <c r="BH25" i="7"/>
  <c r="BH37" i="7"/>
  <c r="BH49" i="7"/>
  <c r="BH61" i="7"/>
  <c r="BH73" i="7"/>
  <c r="BH85" i="7"/>
  <c r="BH22" i="7"/>
  <c r="BH34" i="7"/>
  <c r="BH46" i="7"/>
  <c r="BH58" i="7"/>
  <c r="BH70" i="7"/>
  <c r="BH82" i="7"/>
  <c r="BH94" i="7"/>
  <c r="BH23" i="7"/>
  <c r="BH35" i="7"/>
  <c r="BH47" i="7"/>
  <c r="BH59" i="7"/>
  <c r="BH71" i="7"/>
  <c r="BH83" i="7"/>
  <c r="BH95" i="7"/>
  <c r="BH20" i="7"/>
  <c r="BH32" i="7"/>
  <c r="BH44" i="7"/>
  <c r="BH56" i="7"/>
  <c r="BH68" i="7"/>
  <c r="BH80" i="7"/>
  <c r="BH92" i="7"/>
  <c r="BH21" i="7"/>
  <c r="BH33" i="7"/>
  <c r="BH45" i="7"/>
  <c r="BH57" i="7"/>
  <c r="BH69" i="7"/>
  <c r="BI69" i="7" s="1"/>
  <c r="BH81" i="7"/>
  <c r="BH93" i="7"/>
  <c r="BA97" i="7"/>
  <c r="AZ97" i="7"/>
  <c r="BB97" i="7"/>
  <c r="AZ98" i="7"/>
  <c r="BB98" i="7"/>
  <c r="BA98" i="7"/>
  <c r="BA44" i="7"/>
  <c r="AZ44" i="7"/>
  <c r="BB44" i="7"/>
  <c r="BA89" i="7"/>
  <c r="AZ89" i="7"/>
  <c r="BB89" i="7"/>
  <c r="BA47" i="7"/>
  <c r="AZ47" i="7"/>
  <c r="BB47" i="7"/>
  <c r="BD39" i="7"/>
  <c r="BD50" i="7"/>
  <c r="BD53" i="7"/>
  <c r="BD64" i="7"/>
  <c r="BD67" i="7"/>
  <c r="BD78" i="7"/>
  <c r="BD93" i="7"/>
  <c r="BD21" i="7"/>
  <c r="BD32" i="7"/>
  <c r="BD47" i="7"/>
  <c r="BD58" i="7"/>
  <c r="BD61" i="7"/>
  <c r="BD72" i="7"/>
  <c r="AU13" i="7"/>
  <c r="AZ30" i="7"/>
  <c r="BB30" i="7"/>
  <c r="BA30" i="7"/>
  <c r="AZ90" i="7"/>
  <c r="BB90" i="7"/>
  <c r="BA90" i="7"/>
  <c r="BA69" i="7"/>
  <c r="AZ69" i="7"/>
  <c r="BB69" i="7"/>
  <c r="AZ39" i="7"/>
  <c r="BB39" i="7"/>
  <c r="BA39" i="7"/>
  <c r="AZ68" i="7"/>
  <c r="BB68" i="7"/>
  <c r="BA68" i="7"/>
  <c r="AZ38" i="7"/>
  <c r="BB38" i="7"/>
  <c r="BA38" i="7"/>
  <c r="BA71" i="7"/>
  <c r="AZ71" i="7"/>
  <c r="BB71" i="7"/>
  <c r="L26" i="9"/>
  <c r="O26" i="9"/>
  <c r="F26" i="9"/>
  <c r="E26" i="9"/>
  <c r="C36" i="9"/>
  <c r="H26" i="9"/>
  <c r="L25" i="9"/>
  <c r="K27" i="9" s="1"/>
  <c r="L27" i="9" s="1"/>
  <c r="I25" i="9"/>
  <c r="H27" i="9" s="1"/>
  <c r="I27" i="9" s="1"/>
  <c r="F25" i="9"/>
  <c r="E27" i="9" s="1"/>
  <c r="F27" i="9" s="1"/>
  <c r="B26" i="9"/>
  <c r="K26" i="9"/>
  <c r="I26" i="9"/>
  <c r="C26" i="9"/>
  <c r="C25" i="9"/>
  <c r="B27" i="9" s="1"/>
  <c r="C27" i="9" s="1"/>
  <c r="B36" i="9"/>
  <c r="BB26" i="7"/>
  <c r="BA26" i="7"/>
  <c r="AZ26" i="7"/>
  <c r="BA59" i="7"/>
  <c r="AZ59" i="7"/>
  <c r="BB59" i="7"/>
  <c r="BA17" i="7"/>
  <c r="BB17" i="7"/>
  <c r="AZ17" i="7"/>
  <c r="AZ58" i="7"/>
  <c r="BB58" i="7"/>
  <c r="BA58" i="7"/>
  <c r="BD51" i="7"/>
  <c r="BD62" i="7"/>
  <c r="BD65" i="7"/>
  <c r="BD76" i="7"/>
  <c r="BD79" i="7"/>
  <c r="BD90" i="7"/>
  <c r="BD18" i="7"/>
  <c r="BD33" i="7"/>
  <c r="BD44" i="7"/>
  <c r="BD59" i="7"/>
  <c r="BD70" i="7"/>
  <c r="BD73" i="7"/>
  <c r="BD84" i="7"/>
  <c r="AN9" i="7"/>
  <c r="I53" i="9" s="1"/>
  <c r="C35" i="9" s="1"/>
  <c r="B37" i="9" s="1"/>
  <c r="C37" i="9" s="1"/>
  <c r="AW13" i="7"/>
  <c r="BA49" i="7"/>
  <c r="AZ49" i="7"/>
  <c r="BB49" i="7"/>
  <c r="BA19" i="7"/>
  <c r="AZ19" i="7"/>
  <c r="BB19" i="7"/>
  <c r="BA63" i="7"/>
  <c r="AZ63" i="7"/>
  <c r="BB63" i="7"/>
  <c r="AZ74" i="7"/>
  <c r="BB74" i="7"/>
  <c r="BA74" i="7"/>
  <c r="AZ18" i="7"/>
  <c r="BB18" i="7"/>
  <c r="BA18" i="7"/>
  <c r="BA80" i="7"/>
  <c r="AZ80" i="7"/>
  <c r="BB80" i="7"/>
  <c r="AZ50" i="7"/>
  <c r="BB50" i="7"/>
  <c r="BA50" i="7"/>
  <c r="AZ83" i="7"/>
  <c r="BB83" i="7"/>
  <c r="BA83" i="7"/>
  <c r="BA41" i="7"/>
  <c r="AZ41" i="7"/>
  <c r="BB41" i="7"/>
  <c r="AZ82" i="7"/>
  <c r="BB82" i="7"/>
  <c r="BA82" i="7"/>
  <c r="BA29" i="7"/>
  <c r="AZ29" i="7"/>
  <c r="BB29" i="7"/>
  <c r="BB70" i="7"/>
  <c r="BA70" i="7"/>
  <c r="AZ70" i="7"/>
  <c r="AZ28" i="7"/>
  <c r="BB28" i="7"/>
  <c r="BA28" i="7"/>
  <c r="BA61" i="7"/>
  <c r="AZ61" i="7"/>
  <c r="BB61" i="7"/>
  <c r="BD63" i="7"/>
  <c r="BD74" i="7"/>
  <c r="BD77" i="7"/>
  <c r="BD88" i="7"/>
  <c r="BD91" i="7"/>
  <c r="BD19" i="7"/>
  <c r="BD30" i="7"/>
  <c r="BD45" i="7"/>
  <c r="BD56" i="7"/>
  <c r="BD71" i="7"/>
  <c r="BD82" i="7"/>
  <c r="BD85" i="7"/>
  <c r="BD96" i="7"/>
  <c r="BD24" i="7"/>
  <c r="AV13" i="7"/>
  <c r="AP14" i="9"/>
  <c r="AM4" i="9"/>
  <c r="L12" i="6"/>
  <c r="B55" i="9" s="1"/>
  <c r="N16" i="9" s="1"/>
  <c r="N18" i="9" s="1"/>
  <c r="M12" i="6"/>
  <c r="C55" i="9" s="1"/>
  <c r="F14" i="6"/>
  <c r="H13" i="6"/>
  <c r="J13" i="6"/>
  <c r="I13" i="6"/>
  <c r="N13" i="6" s="1"/>
  <c r="O16" i="9" l="1"/>
  <c r="N19" i="9" s="1"/>
  <c r="L15" i="9"/>
  <c r="K17" i="9" s="1"/>
  <c r="L7" i="9"/>
  <c r="L9" i="9" s="1"/>
  <c r="L8" i="9"/>
  <c r="BI93" i="7"/>
  <c r="BF56" i="7"/>
  <c r="BE56" i="7"/>
  <c r="BG56" i="7"/>
  <c r="BE84" i="7"/>
  <c r="BG84" i="7"/>
  <c r="BF84" i="7"/>
  <c r="BF91" i="7"/>
  <c r="BE91" i="7"/>
  <c r="BG91" i="7"/>
  <c r="BF19" i="7"/>
  <c r="BE19" i="7"/>
  <c r="BG19" i="7"/>
  <c r="BE44" i="7"/>
  <c r="BG44" i="7"/>
  <c r="BF44" i="7"/>
  <c r="BE96" i="7"/>
  <c r="BG96" i="7"/>
  <c r="BF96" i="7"/>
  <c r="BF30" i="7"/>
  <c r="BE30" i="7"/>
  <c r="BG30" i="7"/>
  <c r="BF63" i="7"/>
  <c r="BE63" i="7"/>
  <c r="BG63" i="7"/>
  <c r="BE59" i="7"/>
  <c r="BG59" i="7"/>
  <c r="BF59" i="7"/>
  <c r="BE76" i="7"/>
  <c r="BF76" i="7"/>
  <c r="BG76" i="7"/>
  <c r="BF61" i="7"/>
  <c r="BE61" i="7"/>
  <c r="BG61" i="7"/>
  <c r="BE78" i="7"/>
  <c r="BG78" i="7"/>
  <c r="BF78" i="7"/>
  <c r="BG46" i="7"/>
  <c r="BF46" i="7"/>
  <c r="BE46" i="7"/>
  <c r="BF55" i="7"/>
  <c r="BG55" i="7"/>
  <c r="BE55" i="7"/>
  <c r="BE48" i="7"/>
  <c r="BG48" i="7"/>
  <c r="BF48" i="7"/>
  <c r="BG69" i="7"/>
  <c r="BF69" i="7"/>
  <c r="BE69" i="7"/>
  <c r="BG98" i="7"/>
  <c r="BF98" i="7"/>
  <c r="BE98" i="7"/>
  <c r="BF25" i="7"/>
  <c r="BE25" i="7"/>
  <c r="BG25" i="7"/>
  <c r="BE42" i="7"/>
  <c r="BF42" i="7"/>
  <c r="BG42" i="7"/>
  <c r="BF75" i="7"/>
  <c r="BE75" i="7"/>
  <c r="BG75" i="7"/>
  <c r="BI57" i="7"/>
  <c r="BI68" i="7"/>
  <c r="BI83" i="7"/>
  <c r="BI94" i="7"/>
  <c r="BI22" i="7"/>
  <c r="BI25" i="7"/>
  <c r="BI36" i="7"/>
  <c r="BI39" i="7"/>
  <c r="BI50" i="7"/>
  <c r="BI53" i="7"/>
  <c r="BI64" i="7"/>
  <c r="BI67" i="7"/>
  <c r="BI78" i="7"/>
  <c r="BE24" i="7"/>
  <c r="BG24" i="7"/>
  <c r="BF24" i="7"/>
  <c r="BE74" i="7"/>
  <c r="BG74" i="7"/>
  <c r="BF74" i="7"/>
  <c r="BE70" i="7"/>
  <c r="BG70" i="7"/>
  <c r="BF70" i="7"/>
  <c r="BF79" i="7"/>
  <c r="BE79" i="7"/>
  <c r="BG79" i="7"/>
  <c r="H28" i="9"/>
  <c r="I28" i="9"/>
  <c r="E29" i="9"/>
  <c r="F29" i="9"/>
  <c r="BG72" i="7"/>
  <c r="BF72" i="7"/>
  <c r="BE72" i="7"/>
  <c r="BF93" i="7"/>
  <c r="BE93" i="7"/>
  <c r="BG93" i="7"/>
  <c r="BF39" i="7"/>
  <c r="BE39" i="7"/>
  <c r="BG39" i="7"/>
  <c r="BK69" i="7"/>
  <c r="BJ69" i="7"/>
  <c r="BL69" i="7"/>
  <c r="BE49" i="7"/>
  <c r="BG49" i="7"/>
  <c r="BF49" i="7"/>
  <c r="BE66" i="7"/>
  <c r="BG66" i="7"/>
  <c r="BF66" i="7"/>
  <c r="BE80" i="7"/>
  <c r="BG80" i="7"/>
  <c r="BF80" i="7"/>
  <c r="BE26" i="7"/>
  <c r="BG26" i="7"/>
  <c r="BF26" i="7"/>
  <c r="BG36" i="7"/>
  <c r="BF36" i="7"/>
  <c r="BE36" i="7"/>
  <c r="BF57" i="7"/>
  <c r="BE57" i="7"/>
  <c r="BG57" i="7"/>
  <c r="BE86" i="7"/>
  <c r="BF86" i="7"/>
  <c r="BG86" i="7"/>
  <c r="N26" i="9"/>
  <c r="BI80" i="7"/>
  <c r="BI95" i="7"/>
  <c r="BI23" i="7"/>
  <c r="BI34" i="7"/>
  <c r="BI37" i="7"/>
  <c r="BI48" i="7"/>
  <c r="BI51" i="7"/>
  <c r="BI62" i="7"/>
  <c r="BI65" i="7"/>
  <c r="BI76" i="7"/>
  <c r="BI79" i="7"/>
  <c r="BI90" i="7"/>
  <c r="BI18" i="7"/>
  <c r="BF77" i="7"/>
  <c r="BE77" i="7"/>
  <c r="BG77" i="7"/>
  <c r="BF73" i="7"/>
  <c r="BE73" i="7"/>
  <c r="BG73" i="7"/>
  <c r="BE90" i="7"/>
  <c r="BG90" i="7"/>
  <c r="BF90" i="7"/>
  <c r="E28" i="9"/>
  <c r="F28" i="9"/>
  <c r="BF21" i="7"/>
  <c r="BE21" i="7"/>
  <c r="BG21" i="7"/>
  <c r="BE50" i="7"/>
  <c r="BG50" i="7"/>
  <c r="BF50" i="7"/>
  <c r="BE60" i="7"/>
  <c r="BG60" i="7"/>
  <c r="BF60" i="7"/>
  <c r="BF81" i="7"/>
  <c r="BE81" i="7"/>
  <c r="BG81" i="7"/>
  <c r="BF95" i="7"/>
  <c r="BE95" i="7"/>
  <c r="BG95" i="7"/>
  <c r="BF29" i="7"/>
  <c r="BG29" i="7"/>
  <c r="BE29" i="7"/>
  <c r="BE68" i="7"/>
  <c r="BG68" i="7"/>
  <c r="BF68" i="7"/>
  <c r="BF89" i="7"/>
  <c r="BG89" i="7"/>
  <c r="BE89" i="7"/>
  <c r="AS9" i="7"/>
  <c r="I54" i="9" s="1"/>
  <c r="E36" i="9" s="1"/>
  <c r="BI81" i="7"/>
  <c r="BI92" i="7"/>
  <c r="BI20" i="7"/>
  <c r="BI35" i="7"/>
  <c r="BI46" i="7"/>
  <c r="BI49" i="7"/>
  <c r="BI60" i="7"/>
  <c r="BI63" i="7"/>
  <c r="BI74" i="7"/>
  <c r="BI77" i="7"/>
  <c r="BI88" i="7"/>
  <c r="BI91" i="7"/>
  <c r="BI19" i="7"/>
  <c r="BI30" i="7"/>
  <c r="AS10" i="7"/>
  <c r="J54" i="9" s="1"/>
  <c r="AS11" i="7"/>
  <c r="BF51" i="7"/>
  <c r="BE51" i="7"/>
  <c r="BG51" i="7"/>
  <c r="C28" i="9"/>
  <c r="B28" i="9"/>
  <c r="BE32" i="7"/>
  <c r="BG32" i="7"/>
  <c r="BF32" i="7"/>
  <c r="BF53" i="7"/>
  <c r="BE53" i="7"/>
  <c r="BG53" i="7"/>
  <c r="BK93" i="7"/>
  <c r="BJ93" i="7"/>
  <c r="BL93" i="7"/>
  <c r="BF97" i="7"/>
  <c r="BG97" i="7"/>
  <c r="BE97" i="7"/>
  <c r="BE92" i="7"/>
  <c r="BG92" i="7"/>
  <c r="BF92" i="7"/>
  <c r="BE38" i="7"/>
  <c r="BG38" i="7"/>
  <c r="BF38" i="7"/>
  <c r="BF23" i="7"/>
  <c r="BE23" i="7"/>
  <c r="BG23" i="7"/>
  <c r="BE40" i="7"/>
  <c r="BG40" i="7"/>
  <c r="BF40" i="7"/>
  <c r="BF83" i="7"/>
  <c r="BE83" i="7"/>
  <c r="BG83" i="7"/>
  <c r="BF17" i="7"/>
  <c r="BE17" i="7"/>
  <c r="BG17" i="7"/>
  <c r="BA13" i="7"/>
  <c r="BI21" i="7"/>
  <c r="BI32" i="7"/>
  <c r="BI47" i="7"/>
  <c r="BI58" i="7"/>
  <c r="BI61" i="7"/>
  <c r="BI72" i="7"/>
  <c r="BI75" i="7"/>
  <c r="BI86" i="7"/>
  <c r="BI89" i="7"/>
  <c r="BI17" i="7"/>
  <c r="BI28" i="7"/>
  <c r="BI31" i="7"/>
  <c r="BI42" i="7"/>
  <c r="BF45" i="7"/>
  <c r="BE45" i="7"/>
  <c r="BG45" i="7"/>
  <c r="BE88" i="7"/>
  <c r="BG88" i="7"/>
  <c r="BF88" i="7"/>
  <c r="BF82" i="7"/>
  <c r="BE82" i="7"/>
  <c r="BG82" i="7"/>
  <c r="BG33" i="7"/>
  <c r="BF33" i="7"/>
  <c r="BE33" i="7"/>
  <c r="BE62" i="7"/>
  <c r="BG62" i="7"/>
  <c r="BF62" i="7"/>
  <c r="C38" i="9"/>
  <c r="B38" i="9"/>
  <c r="B29" i="9"/>
  <c r="C29" i="9"/>
  <c r="L28" i="9"/>
  <c r="K28" i="9"/>
  <c r="C39" i="9"/>
  <c r="B39" i="9"/>
  <c r="BF47" i="7"/>
  <c r="BE47" i="7"/>
  <c r="BG47" i="7"/>
  <c r="BE64" i="7"/>
  <c r="BG64" i="7"/>
  <c r="BF64" i="7"/>
  <c r="BF20" i="7"/>
  <c r="BE20" i="7"/>
  <c r="BG20" i="7"/>
  <c r="BF41" i="7"/>
  <c r="BE41" i="7"/>
  <c r="BG41" i="7"/>
  <c r="BE34" i="7"/>
  <c r="BG34" i="7"/>
  <c r="BF34" i="7"/>
  <c r="BG43" i="7"/>
  <c r="BF43" i="7"/>
  <c r="BE43" i="7"/>
  <c r="BE94" i="7"/>
  <c r="BG94" i="7"/>
  <c r="BF94" i="7"/>
  <c r="BE28" i="7"/>
  <c r="BG28" i="7"/>
  <c r="BF28" i="7"/>
  <c r="BB13" i="7"/>
  <c r="BI33" i="7"/>
  <c r="BI44" i="7"/>
  <c r="BI59" i="7"/>
  <c r="BI70" i="7"/>
  <c r="BI73" i="7"/>
  <c r="BI84" i="7"/>
  <c r="BI87" i="7"/>
  <c r="BI98" i="7"/>
  <c r="BI26" i="7"/>
  <c r="BI29" i="7"/>
  <c r="BI40" i="7"/>
  <c r="BI43" i="7"/>
  <c r="BI54" i="7"/>
  <c r="BI97" i="7"/>
  <c r="BF71" i="7"/>
  <c r="BE71" i="7"/>
  <c r="BG71" i="7"/>
  <c r="BE18" i="7"/>
  <c r="BG18" i="7"/>
  <c r="BF18" i="7"/>
  <c r="BE85" i="7"/>
  <c r="BG85" i="7"/>
  <c r="BF85" i="7"/>
  <c r="BF65" i="7"/>
  <c r="BE65" i="7"/>
  <c r="BG65" i="7"/>
  <c r="H29" i="9"/>
  <c r="I29" i="9"/>
  <c r="K29" i="9"/>
  <c r="L29" i="9"/>
  <c r="BE58" i="7"/>
  <c r="BG58" i="7"/>
  <c r="BF58" i="7"/>
  <c r="BF67" i="7"/>
  <c r="BE67" i="7"/>
  <c r="BG67" i="7"/>
  <c r="BM97" i="7"/>
  <c r="H58" i="9"/>
  <c r="BR8" i="7"/>
  <c r="BM24" i="7"/>
  <c r="BM36" i="7"/>
  <c r="BM48" i="7"/>
  <c r="BM60" i="7"/>
  <c r="BM72" i="7"/>
  <c r="BM84" i="7"/>
  <c r="BM96" i="7"/>
  <c r="BM25" i="7"/>
  <c r="BM37" i="7"/>
  <c r="BM49" i="7"/>
  <c r="BM61" i="7"/>
  <c r="BM73" i="7"/>
  <c r="BM85" i="7"/>
  <c r="BM22" i="7"/>
  <c r="BM34" i="7"/>
  <c r="BM46" i="7"/>
  <c r="BM58" i="7"/>
  <c r="BM70" i="7"/>
  <c r="BM82" i="7"/>
  <c r="BM94" i="7"/>
  <c r="BM23" i="7"/>
  <c r="BM35" i="7"/>
  <c r="BM47" i="7"/>
  <c r="BM59" i="7"/>
  <c r="BM71" i="7"/>
  <c r="BM83" i="7"/>
  <c r="BM95" i="7"/>
  <c r="BM20" i="7"/>
  <c r="BM32" i="7"/>
  <c r="BM44" i="7"/>
  <c r="BM56" i="7"/>
  <c r="BM68" i="7"/>
  <c r="BM80" i="7"/>
  <c r="BM92" i="7"/>
  <c r="BM21" i="7"/>
  <c r="BM33" i="7"/>
  <c r="BM45" i="7"/>
  <c r="BM57" i="7"/>
  <c r="BM69" i="7"/>
  <c r="BM81" i="7"/>
  <c r="BM93" i="7"/>
  <c r="BM18" i="7"/>
  <c r="BM30" i="7"/>
  <c r="BM42" i="7"/>
  <c r="BM54" i="7"/>
  <c r="BM66" i="7"/>
  <c r="BM78" i="7"/>
  <c r="BM90" i="7"/>
  <c r="BM19" i="7"/>
  <c r="BM31" i="7"/>
  <c r="BM43" i="7"/>
  <c r="BM55" i="7"/>
  <c r="BM67" i="7"/>
  <c r="BM79" i="7"/>
  <c r="BM91" i="7"/>
  <c r="BM28" i="7"/>
  <c r="BM40" i="7"/>
  <c r="BM52" i="7"/>
  <c r="BM64" i="7"/>
  <c r="BM76" i="7"/>
  <c r="BM88" i="7"/>
  <c r="BM17" i="7"/>
  <c r="BM29" i="7"/>
  <c r="BM41" i="7"/>
  <c r="BM53" i="7"/>
  <c r="BM65" i="7"/>
  <c r="BM77" i="7"/>
  <c r="BM89" i="7"/>
  <c r="BM26" i="7"/>
  <c r="BM38" i="7"/>
  <c r="BM50" i="7"/>
  <c r="BM62" i="7"/>
  <c r="BM74" i="7"/>
  <c r="BM86" i="7"/>
  <c r="BM98" i="7"/>
  <c r="BM27" i="7"/>
  <c r="BM39" i="7"/>
  <c r="BM51" i="7"/>
  <c r="BM63" i="7"/>
  <c r="BM75" i="7"/>
  <c r="BM87" i="7"/>
  <c r="BF35" i="7"/>
  <c r="BE35" i="7"/>
  <c r="BG35" i="7"/>
  <c r="BE52" i="7"/>
  <c r="BG52" i="7"/>
  <c r="BF52" i="7"/>
  <c r="BF37" i="7"/>
  <c r="BE37" i="7"/>
  <c r="BG37" i="7"/>
  <c r="BE54" i="7"/>
  <c r="BG54" i="7"/>
  <c r="BF54" i="7"/>
  <c r="BF87" i="7"/>
  <c r="BE87" i="7"/>
  <c r="BG87" i="7"/>
  <c r="BE22" i="7"/>
  <c r="BG22" i="7"/>
  <c r="BF22" i="7"/>
  <c r="BF31" i="7"/>
  <c r="BE31" i="7"/>
  <c r="BG31" i="7"/>
  <c r="AZ13" i="7"/>
  <c r="BI45" i="7"/>
  <c r="BI56" i="7"/>
  <c r="BI71" i="7"/>
  <c r="BI82" i="7"/>
  <c r="BI85" i="7"/>
  <c r="BI96" i="7"/>
  <c r="BI24" i="7"/>
  <c r="BI27" i="7"/>
  <c r="BI38" i="7"/>
  <c r="BI41" i="7"/>
  <c r="BI52" i="7"/>
  <c r="BI55" i="7"/>
  <c r="BI66" i="7"/>
  <c r="AS14" i="9"/>
  <c r="AP4" i="9"/>
  <c r="M13" i="6"/>
  <c r="C56" i="9" s="1"/>
  <c r="L13" i="6"/>
  <c r="B56" i="9" s="1"/>
  <c r="Q6" i="9" s="1"/>
  <c r="Q8" i="9" s="1"/>
  <c r="F15" i="6"/>
  <c r="I14" i="6"/>
  <c r="N14" i="6" s="1"/>
  <c r="H14" i="6"/>
  <c r="J14" i="6"/>
  <c r="BN87" i="7" l="1"/>
  <c r="BN27" i="7"/>
  <c r="BN63" i="7"/>
  <c r="BN51" i="7"/>
  <c r="AX9" i="7"/>
  <c r="I55" i="9" s="1"/>
  <c r="Q26" i="9" s="1"/>
  <c r="L17" i="9"/>
  <c r="L19" i="9" s="1"/>
  <c r="L18" i="9"/>
  <c r="R6" i="9"/>
  <c r="Q9" i="9" s="1"/>
  <c r="O5" i="9"/>
  <c r="N7" i="9" s="1"/>
  <c r="BL27" i="7"/>
  <c r="BK27" i="7"/>
  <c r="BJ27" i="7"/>
  <c r="BL71" i="7"/>
  <c r="BK71" i="7"/>
  <c r="BJ71" i="7"/>
  <c r="BK41" i="7"/>
  <c r="BJ41" i="7"/>
  <c r="BL41" i="7"/>
  <c r="BJ82" i="7"/>
  <c r="BL82" i="7"/>
  <c r="BK82" i="7"/>
  <c r="BK97" i="7"/>
  <c r="BJ97" i="7"/>
  <c r="BL97" i="7"/>
  <c r="BJ98" i="7"/>
  <c r="BL98" i="7"/>
  <c r="BK98" i="7"/>
  <c r="BJ44" i="7"/>
  <c r="BL44" i="7"/>
  <c r="BK44" i="7"/>
  <c r="BK89" i="7"/>
  <c r="BJ89" i="7"/>
  <c r="BL89" i="7"/>
  <c r="BK47" i="7"/>
  <c r="BJ47" i="7"/>
  <c r="BL47" i="7"/>
  <c r="BK19" i="7"/>
  <c r="BJ19" i="7"/>
  <c r="BL19" i="7"/>
  <c r="BJ60" i="7"/>
  <c r="BL60" i="7"/>
  <c r="BK60" i="7"/>
  <c r="BK81" i="7"/>
  <c r="BJ81" i="7"/>
  <c r="BL81" i="7"/>
  <c r="BK62" i="7"/>
  <c r="BJ62" i="7"/>
  <c r="BL62" i="7"/>
  <c r="BK95" i="7"/>
  <c r="BJ95" i="7"/>
  <c r="BL95" i="7"/>
  <c r="BJ64" i="7"/>
  <c r="BL64" i="7"/>
  <c r="BK64" i="7"/>
  <c r="BL22" i="7"/>
  <c r="BK22" i="7"/>
  <c r="BJ22" i="7"/>
  <c r="BN39" i="7"/>
  <c r="BN50" i="7"/>
  <c r="BN53" i="7"/>
  <c r="BN64" i="7"/>
  <c r="BN67" i="7"/>
  <c r="BN78" i="7"/>
  <c r="BN93" i="7"/>
  <c r="BN21" i="7"/>
  <c r="BN32" i="7"/>
  <c r="BN47" i="7"/>
  <c r="BN58" i="7"/>
  <c r="BN61" i="7"/>
  <c r="BN72" i="7"/>
  <c r="BF13" i="7"/>
  <c r="BJ52" i="7"/>
  <c r="BK52" i="7"/>
  <c r="BL52" i="7"/>
  <c r="BK85" i="7"/>
  <c r="BJ85" i="7"/>
  <c r="BL85" i="7"/>
  <c r="BO51" i="7"/>
  <c r="BQ51" i="7"/>
  <c r="BP51" i="7"/>
  <c r="BR97" i="7"/>
  <c r="BW8" i="7"/>
  <c r="H59" i="9"/>
  <c r="BR18" i="7"/>
  <c r="BR30" i="7"/>
  <c r="BR42" i="7"/>
  <c r="BR54" i="7"/>
  <c r="BR66" i="7"/>
  <c r="BR78" i="7"/>
  <c r="BR90" i="7"/>
  <c r="BR19" i="7"/>
  <c r="BR31" i="7"/>
  <c r="BR43" i="7"/>
  <c r="BR55" i="7"/>
  <c r="BR67" i="7"/>
  <c r="BR79" i="7"/>
  <c r="BR91" i="7"/>
  <c r="BR28" i="7"/>
  <c r="BR40" i="7"/>
  <c r="BR52" i="7"/>
  <c r="BR64" i="7"/>
  <c r="BR76" i="7"/>
  <c r="BR88" i="7"/>
  <c r="BR17" i="7"/>
  <c r="BR29" i="7"/>
  <c r="BR41" i="7"/>
  <c r="BR53" i="7"/>
  <c r="BR65" i="7"/>
  <c r="BR77" i="7"/>
  <c r="BR89" i="7"/>
  <c r="BR26" i="7"/>
  <c r="BR38" i="7"/>
  <c r="BR50" i="7"/>
  <c r="BR62" i="7"/>
  <c r="BR74" i="7"/>
  <c r="BR86" i="7"/>
  <c r="BR98" i="7"/>
  <c r="BR27" i="7"/>
  <c r="BR39" i="7"/>
  <c r="BR51" i="7"/>
  <c r="BR63" i="7"/>
  <c r="BR75" i="7"/>
  <c r="BR87" i="7"/>
  <c r="BR24" i="7"/>
  <c r="BR36" i="7"/>
  <c r="BR48" i="7"/>
  <c r="BR60" i="7"/>
  <c r="BR72" i="7"/>
  <c r="BR84" i="7"/>
  <c r="BR96" i="7"/>
  <c r="BR25" i="7"/>
  <c r="BR37" i="7"/>
  <c r="BR49" i="7"/>
  <c r="BR61" i="7"/>
  <c r="BR73" i="7"/>
  <c r="BR85" i="7"/>
  <c r="BR22" i="7"/>
  <c r="BR34" i="7"/>
  <c r="BR46" i="7"/>
  <c r="BR58" i="7"/>
  <c r="BR70" i="7"/>
  <c r="BR82" i="7"/>
  <c r="BR94" i="7"/>
  <c r="BR23" i="7"/>
  <c r="BR35" i="7"/>
  <c r="BR47" i="7"/>
  <c r="BR59" i="7"/>
  <c r="BR71" i="7"/>
  <c r="BR83" i="7"/>
  <c r="BR95" i="7"/>
  <c r="BR20" i="7"/>
  <c r="BR32" i="7"/>
  <c r="BR44" i="7"/>
  <c r="BR56" i="7"/>
  <c r="BR68" i="7"/>
  <c r="BR80" i="7"/>
  <c r="BR92" i="7"/>
  <c r="BR21" i="7"/>
  <c r="BR33" i="7"/>
  <c r="BR45" i="7"/>
  <c r="BR57" i="7"/>
  <c r="BR69" i="7"/>
  <c r="BR81" i="7"/>
  <c r="BR93" i="7"/>
  <c r="BJ26" i="7"/>
  <c r="BL26" i="7"/>
  <c r="BK26" i="7"/>
  <c r="BL59" i="7"/>
  <c r="BK59" i="7"/>
  <c r="BJ59" i="7"/>
  <c r="BK17" i="7"/>
  <c r="BJ17" i="7"/>
  <c r="BL17" i="7"/>
  <c r="BK58" i="7"/>
  <c r="BJ58" i="7"/>
  <c r="BL58" i="7"/>
  <c r="BK30" i="7"/>
  <c r="BJ30" i="7"/>
  <c r="BL30" i="7"/>
  <c r="BK63" i="7"/>
  <c r="BJ63" i="7"/>
  <c r="BL63" i="7"/>
  <c r="BK92" i="7"/>
  <c r="BJ92" i="7"/>
  <c r="BL92" i="7"/>
  <c r="BK65" i="7"/>
  <c r="BL65" i="7"/>
  <c r="BJ65" i="7"/>
  <c r="BK23" i="7"/>
  <c r="BJ23" i="7"/>
  <c r="BL23" i="7"/>
  <c r="BK67" i="7"/>
  <c r="BJ67" i="7"/>
  <c r="BL67" i="7"/>
  <c r="BJ25" i="7"/>
  <c r="BL25" i="7"/>
  <c r="BK25" i="7"/>
  <c r="BN62" i="7"/>
  <c r="BN65" i="7"/>
  <c r="BN76" i="7"/>
  <c r="BN79" i="7"/>
  <c r="BN90" i="7"/>
  <c r="BN18" i="7"/>
  <c r="BN33" i="7"/>
  <c r="BN44" i="7"/>
  <c r="BN59" i="7"/>
  <c r="BN70" i="7"/>
  <c r="BN73" i="7"/>
  <c r="BN84" i="7"/>
  <c r="BE13" i="7"/>
  <c r="BJ96" i="7"/>
  <c r="BL96" i="7"/>
  <c r="BK96" i="7"/>
  <c r="BO63" i="7"/>
  <c r="BQ63" i="7"/>
  <c r="BP63" i="7"/>
  <c r="BK29" i="7"/>
  <c r="BJ29" i="7"/>
  <c r="BL29" i="7"/>
  <c r="BL70" i="7"/>
  <c r="BK70" i="7"/>
  <c r="BJ70" i="7"/>
  <c r="BJ28" i="7"/>
  <c r="BL28" i="7"/>
  <c r="BK28" i="7"/>
  <c r="BJ61" i="7"/>
  <c r="BL61" i="7"/>
  <c r="BK61" i="7"/>
  <c r="O25" i="9"/>
  <c r="N27" i="9" s="1"/>
  <c r="O27" i="9" s="1"/>
  <c r="F36" i="9"/>
  <c r="BL74" i="7"/>
  <c r="BK74" i="7"/>
  <c r="BJ74" i="7"/>
  <c r="BJ20" i="7"/>
  <c r="BL20" i="7"/>
  <c r="BK20" i="7"/>
  <c r="BJ76" i="7"/>
  <c r="BL76" i="7"/>
  <c r="BK76" i="7"/>
  <c r="BJ34" i="7"/>
  <c r="BL34" i="7"/>
  <c r="BK34" i="7"/>
  <c r="BK78" i="7"/>
  <c r="BJ78" i="7"/>
  <c r="BL78" i="7"/>
  <c r="BJ36" i="7"/>
  <c r="BL36" i="7"/>
  <c r="BK36" i="7"/>
  <c r="BK57" i="7"/>
  <c r="BJ57" i="7"/>
  <c r="BL57" i="7"/>
  <c r="BN74" i="7"/>
  <c r="BN77" i="7"/>
  <c r="BN88" i="7"/>
  <c r="BN91" i="7"/>
  <c r="BN19" i="7"/>
  <c r="BN30" i="7"/>
  <c r="BN45" i="7"/>
  <c r="BN56" i="7"/>
  <c r="BN71" i="7"/>
  <c r="BN82" i="7"/>
  <c r="BN85" i="7"/>
  <c r="BN96" i="7"/>
  <c r="BN24" i="7"/>
  <c r="BG13" i="7"/>
  <c r="BK55" i="7"/>
  <c r="BJ55" i="7"/>
  <c r="BL55" i="7"/>
  <c r="BJ66" i="7"/>
  <c r="BL66" i="7"/>
  <c r="BK66" i="7"/>
  <c r="BK24" i="7"/>
  <c r="BJ24" i="7"/>
  <c r="BL24" i="7"/>
  <c r="BL45" i="7"/>
  <c r="BK45" i="7"/>
  <c r="BJ45" i="7"/>
  <c r="BK40" i="7"/>
  <c r="BJ40" i="7"/>
  <c r="BL40" i="7"/>
  <c r="BK73" i="7"/>
  <c r="BJ73" i="7"/>
  <c r="BL73" i="7"/>
  <c r="BK31" i="7"/>
  <c r="BL31" i="7"/>
  <c r="BJ31" i="7"/>
  <c r="BJ72" i="7"/>
  <c r="BL72" i="7"/>
  <c r="BK72" i="7"/>
  <c r="AX10" i="7"/>
  <c r="J55" i="9" s="1"/>
  <c r="AX11" i="7"/>
  <c r="BK77" i="7"/>
  <c r="BJ77" i="7"/>
  <c r="BL77" i="7"/>
  <c r="BJ35" i="7"/>
  <c r="BL35" i="7"/>
  <c r="BK35" i="7"/>
  <c r="BK79" i="7"/>
  <c r="BJ79" i="7"/>
  <c r="BL79" i="7"/>
  <c r="BK37" i="7"/>
  <c r="BJ37" i="7"/>
  <c r="BL37" i="7"/>
  <c r="BK39" i="7"/>
  <c r="BJ39" i="7"/>
  <c r="BL39" i="7"/>
  <c r="BJ68" i="7"/>
  <c r="BL68" i="7"/>
  <c r="BK68" i="7"/>
  <c r="BN75" i="7"/>
  <c r="BN86" i="7"/>
  <c r="BN89" i="7"/>
  <c r="BN17" i="7"/>
  <c r="BN28" i="7"/>
  <c r="BN31" i="7"/>
  <c r="BN42" i="7"/>
  <c r="BN57" i="7"/>
  <c r="BN68" i="7"/>
  <c r="BN83" i="7"/>
  <c r="BN94" i="7"/>
  <c r="BN22" i="7"/>
  <c r="BN25" i="7"/>
  <c r="BN36" i="7"/>
  <c r="BJ56" i="7"/>
  <c r="BL56" i="7"/>
  <c r="BK56" i="7"/>
  <c r="BQ87" i="7"/>
  <c r="BP87" i="7"/>
  <c r="BO87" i="7"/>
  <c r="BL43" i="7"/>
  <c r="BK43" i="7"/>
  <c r="BJ43" i="7"/>
  <c r="BJ84" i="7"/>
  <c r="BL84" i="7"/>
  <c r="BK84" i="7"/>
  <c r="BJ42" i="7"/>
  <c r="BL42" i="7"/>
  <c r="BK42" i="7"/>
  <c r="BL75" i="7"/>
  <c r="BK75" i="7"/>
  <c r="BJ75" i="7"/>
  <c r="BK21" i="7"/>
  <c r="BJ21" i="7"/>
  <c r="BL21" i="7"/>
  <c r="BJ88" i="7"/>
  <c r="BK88" i="7"/>
  <c r="BL88" i="7"/>
  <c r="BK46" i="7"/>
  <c r="BJ46" i="7"/>
  <c r="BL46" i="7"/>
  <c r="BJ90" i="7"/>
  <c r="BL90" i="7"/>
  <c r="BK90" i="7"/>
  <c r="BL48" i="7"/>
  <c r="BK48" i="7"/>
  <c r="BJ48" i="7"/>
  <c r="N28" i="9"/>
  <c r="BJ50" i="7"/>
  <c r="BL50" i="7"/>
  <c r="BK50" i="7"/>
  <c r="BJ83" i="7"/>
  <c r="BL83" i="7"/>
  <c r="BK83" i="7"/>
  <c r="BN98" i="7"/>
  <c r="BN26" i="7"/>
  <c r="BN29" i="7"/>
  <c r="BN40" i="7"/>
  <c r="BN43" i="7"/>
  <c r="BN54" i="7"/>
  <c r="BN69" i="7"/>
  <c r="BN80" i="7"/>
  <c r="BN95" i="7"/>
  <c r="BN23" i="7"/>
  <c r="BN34" i="7"/>
  <c r="BN37" i="7"/>
  <c r="BN48" i="7"/>
  <c r="BJ38" i="7"/>
  <c r="BL38" i="7"/>
  <c r="BK38" i="7"/>
  <c r="BP27" i="7"/>
  <c r="BO27" i="7"/>
  <c r="BQ27" i="7"/>
  <c r="BJ54" i="7"/>
  <c r="BL54" i="7"/>
  <c r="BK54" i="7"/>
  <c r="BJ87" i="7"/>
  <c r="BL87" i="7"/>
  <c r="BK87" i="7"/>
  <c r="BK33" i="7"/>
  <c r="BJ33" i="7"/>
  <c r="BL33" i="7"/>
  <c r="BJ86" i="7"/>
  <c r="BL86" i="7"/>
  <c r="BK86" i="7"/>
  <c r="BJ32" i="7"/>
  <c r="BL32" i="7"/>
  <c r="BK32" i="7"/>
  <c r="BL91" i="7"/>
  <c r="BK91" i="7"/>
  <c r="BJ91" i="7"/>
  <c r="BK49" i="7"/>
  <c r="BJ49" i="7"/>
  <c r="BL49" i="7"/>
  <c r="BJ18" i="7"/>
  <c r="BK18" i="7"/>
  <c r="BL18" i="7"/>
  <c r="BK51" i="7"/>
  <c r="BJ51" i="7"/>
  <c r="BL51" i="7"/>
  <c r="BJ80" i="7"/>
  <c r="BL80" i="7"/>
  <c r="BK80" i="7"/>
  <c r="BK53" i="7"/>
  <c r="BJ53" i="7"/>
  <c r="BL53" i="7"/>
  <c r="BK94" i="7"/>
  <c r="BJ94" i="7"/>
  <c r="BL94" i="7"/>
  <c r="BN38" i="7"/>
  <c r="BN41" i="7"/>
  <c r="BN52" i="7"/>
  <c r="BN55" i="7"/>
  <c r="BN66" i="7"/>
  <c r="BN81" i="7"/>
  <c r="BN92" i="7"/>
  <c r="BN20" i="7"/>
  <c r="BN35" i="7"/>
  <c r="BN46" i="7"/>
  <c r="BN49" i="7"/>
  <c r="BN60" i="7"/>
  <c r="BN97" i="7"/>
  <c r="AV14" i="9"/>
  <c r="AS4" i="9"/>
  <c r="M14" i="6"/>
  <c r="C57" i="9" s="1"/>
  <c r="L14" i="6"/>
  <c r="B57" i="9" s="1"/>
  <c r="Q16" i="9" s="1"/>
  <c r="Q18" i="9" s="1"/>
  <c r="F16" i="6"/>
  <c r="H15" i="6"/>
  <c r="J15" i="6"/>
  <c r="I15" i="6"/>
  <c r="O28" i="9" l="1"/>
  <c r="BS57" i="7"/>
  <c r="BS45" i="7"/>
  <c r="R16" i="9"/>
  <c r="Q19" i="9" s="1"/>
  <c r="O15" i="9"/>
  <c r="N17" i="9" s="1"/>
  <c r="O7" i="9"/>
  <c r="O9" i="9" s="1"/>
  <c r="O8" i="9"/>
  <c r="BP60" i="7"/>
  <c r="BO60" i="7"/>
  <c r="BQ60" i="7"/>
  <c r="BP81" i="7"/>
  <c r="BO81" i="7"/>
  <c r="BQ81" i="7"/>
  <c r="BP95" i="7"/>
  <c r="BO95" i="7"/>
  <c r="BQ95" i="7"/>
  <c r="BO29" i="7"/>
  <c r="BQ29" i="7"/>
  <c r="BP29" i="7"/>
  <c r="BO83" i="7"/>
  <c r="BQ83" i="7"/>
  <c r="BP83" i="7"/>
  <c r="BP17" i="7"/>
  <c r="BO17" i="7"/>
  <c r="BQ17" i="7"/>
  <c r="BO82" i="7"/>
  <c r="BQ82" i="7"/>
  <c r="BP82" i="7"/>
  <c r="BP91" i="7"/>
  <c r="BO91" i="7"/>
  <c r="BQ91" i="7"/>
  <c r="BQ73" i="7"/>
  <c r="BP73" i="7"/>
  <c r="BO73" i="7"/>
  <c r="BP90" i="7"/>
  <c r="BO90" i="7"/>
  <c r="BQ90" i="7"/>
  <c r="BU45" i="7"/>
  <c r="BT45" i="7"/>
  <c r="BV45" i="7"/>
  <c r="BW97" i="7"/>
  <c r="H60" i="9"/>
  <c r="CB8" i="7"/>
  <c r="BW24" i="7"/>
  <c r="BW36" i="7"/>
  <c r="BW48" i="7"/>
  <c r="BW60" i="7"/>
  <c r="BW72" i="7"/>
  <c r="BW84" i="7"/>
  <c r="BW96" i="7"/>
  <c r="BW25" i="7"/>
  <c r="BW37" i="7"/>
  <c r="BW49" i="7"/>
  <c r="BW61" i="7"/>
  <c r="BW73" i="7"/>
  <c r="BW85" i="7"/>
  <c r="BW22" i="7"/>
  <c r="BW34" i="7"/>
  <c r="BW46" i="7"/>
  <c r="BW58" i="7"/>
  <c r="BW70" i="7"/>
  <c r="BW82" i="7"/>
  <c r="BW94" i="7"/>
  <c r="BW23" i="7"/>
  <c r="BW35" i="7"/>
  <c r="BW47" i="7"/>
  <c r="BW59" i="7"/>
  <c r="BW71" i="7"/>
  <c r="BW83" i="7"/>
  <c r="BW95" i="7"/>
  <c r="BW20" i="7"/>
  <c r="BW32" i="7"/>
  <c r="BW44" i="7"/>
  <c r="BW56" i="7"/>
  <c r="BW68" i="7"/>
  <c r="BW80" i="7"/>
  <c r="BW92" i="7"/>
  <c r="BW21" i="7"/>
  <c r="BW33" i="7"/>
  <c r="BW45" i="7"/>
  <c r="BW57" i="7"/>
  <c r="BW69" i="7"/>
  <c r="BW81" i="7"/>
  <c r="BW93" i="7"/>
  <c r="BW18" i="7"/>
  <c r="BW30" i="7"/>
  <c r="BW42" i="7"/>
  <c r="BW54" i="7"/>
  <c r="BW66" i="7"/>
  <c r="BW78" i="7"/>
  <c r="BW90" i="7"/>
  <c r="BW19" i="7"/>
  <c r="BW31" i="7"/>
  <c r="BW43" i="7"/>
  <c r="BW55" i="7"/>
  <c r="BW67" i="7"/>
  <c r="BW79" i="7"/>
  <c r="BW91" i="7"/>
  <c r="BW28" i="7"/>
  <c r="BW40" i="7"/>
  <c r="BW52" i="7"/>
  <c r="BW64" i="7"/>
  <c r="BW76" i="7"/>
  <c r="BW88" i="7"/>
  <c r="BW17" i="7"/>
  <c r="BW29" i="7"/>
  <c r="BW41" i="7"/>
  <c r="BW53" i="7"/>
  <c r="BW65" i="7"/>
  <c r="BW77" i="7"/>
  <c r="BW89" i="7"/>
  <c r="BW26" i="7"/>
  <c r="BW38" i="7"/>
  <c r="BW50" i="7"/>
  <c r="BW62" i="7"/>
  <c r="BW74" i="7"/>
  <c r="BW86" i="7"/>
  <c r="BW98" i="7"/>
  <c r="BW27" i="7"/>
  <c r="BW39" i="7"/>
  <c r="BW51" i="7"/>
  <c r="BW63" i="7"/>
  <c r="BW75" i="7"/>
  <c r="BW87" i="7"/>
  <c r="BO72" i="7"/>
  <c r="BQ72" i="7"/>
  <c r="BP72" i="7"/>
  <c r="BQ93" i="7"/>
  <c r="BP93" i="7"/>
  <c r="BO93" i="7"/>
  <c r="BQ39" i="7"/>
  <c r="BP39" i="7"/>
  <c r="BO39" i="7"/>
  <c r="BJ13" i="7"/>
  <c r="BS56" i="7"/>
  <c r="BS71" i="7"/>
  <c r="BS82" i="7"/>
  <c r="BS85" i="7"/>
  <c r="BS96" i="7"/>
  <c r="BS24" i="7"/>
  <c r="BS27" i="7"/>
  <c r="BS38" i="7"/>
  <c r="BS41" i="7"/>
  <c r="BS52" i="7"/>
  <c r="BS55" i="7"/>
  <c r="BS66" i="7"/>
  <c r="BP92" i="7"/>
  <c r="BO92" i="7"/>
  <c r="BQ92" i="7"/>
  <c r="BQ38" i="7"/>
  <c r="BP38" i="7"/>
  <c r="BO38" i="7"/>
  <c r="BQ23" i="7"/>
  <c r="BP23" i="7"/>
  <c r="BO23" i="7"/>
  <c r="BQ40" i="7"/>
  <c r="BP40" i="7"/>
  <c r="BO40" i="7"/>
  <c r="BO94" i="7"/>
  <c r="BQ94" i="7"/>
  <c r="BP94" i="7"/>
  <c r="BP28" i="7"/>
  <c r="BO28" i="7"/>
  <c r="BQ28" i="7"/>
  <c r="F35" i="9"/>
  <c r="E37" i="9" s="1"/>
  <c r="R26" i="9"/>
  <c r="BO85" i="7"/>
  <c r="BQ85" i="7"/>
  <c r="BP85" i="7"/>
  <c r="BO19" i="7"/>
  <c r="BQ19" i="7"/>
  <c r="BP19" i="7"/>
  <c r="BQ84" i="7"/>
  <c r="BP84" i="7"/>
  <c r="BO84" i="7"/>
  <c r="BO18" i="7"/>
  <c r="BQ18" i="7"/>
  <c r="BP18" i="7"/>
  <c r="BU57" i="7"/>
  <c r="BT57" i="7"/>
  <c r="BV57" i="7"/>
  <c r="BC10" i="7"/>
  <c r="J56" i="9" s="1"/>
  <c r="BC11" i="7"/>
  <c r="BP21" i="7"/>
  <c r="BO21" i="7"/>
  <c r="BQ21" i="7"/>
  <c r="BQ50" i="7"/>
  <c r="BP50" i="7"/>
  <c r="BO50" i="7"/>
  <c r="BL13" i="7"/>
  <c r="BS68" i="7"/>
  <c r="BS83" i="7"/>
  <c r="BS94" i="7"/>
  <c r="BS22" i="7"/>
  <c r="BS25" i="7"/>
  <c r="BS36" i="7"/>
  <c r="BS39" i="7"/>
  <c r="BS50" i="7"/>
  <c r="BS53" i="7"/>
  <c r="BS64" i="7"/>
  <c r="BS67" i="7"/>
  <c r="BS78" i="7"/>
  <c r="BO97" i="7"/>
  <c r="BQ97" i="7"/>
  <c r="BP97" i="7"/>
  <c r="BO20" i="7"/>
  <c r="BQ20" i="7"/>
  <c r="BP20" i="7"/>
  <c r="BQ41" i="7"/>
  <c r="BP41" i="7"/>
  <c r="BO41" i="7"/>
  <c r="BO34" i="7"/>
  <c r="BQ34" i="7"/>
  <c r="BP34" i="7"/>
  <c r="BP43" i="7"/>
  <c r="BO43" i="7"/>
  <c r="BQ43" i="7"/>
  <c r="BQ22" i="7"/>
  <c r="BP22" i="7"/>
  <c r="BO22" i="7"/>
  <c r="BP31" i="7"/>
  <c r="BO31" i="7"/>
  <c r="BQ31" i="7"/>
  <c r="BQ96" i="7"/>
  <c r="BP96" i="7"/>
  <c r="BO96" i="7"/>
  <c r="BO30" i="7"/>
  <c r="BQ30" i="7"/>
  <c r="BP30" i="7"/>
  <c r="BP33" i="7"/>
  <c r="BO33" i="7"/>
  <c r="BQ33" i="7"/>
  <c r="BO62" i="7"/>
  <c r="BQ62" i="7"/>
  <c r="BP62" i="7"/>
  <c r="BQ32" i="7"/>
  <c r="BP32" i="7"/>
  <c r="BO32" i="7"/>
  <c r="BP53" i="7"/>
  <c r="BO53" i="7"/>
  <c r="BQ53" i="7"/>
  <c r="BC9" i="7"/>
  <c r="I56" i="9" s="1"/>
  <c r="H36" i="9" s="1"/>
  <c r="BS69" i="7"/>
  <c r="BS80" i="7"/>
  <c r="BS95" i="7"/>
  <c r="BS23" i="7"/>
  <c r="BS34" i="7"/>
  <c r="BS37" i="7"/>
  <c r="BS48" i="7"/>
  <c r="BS51" i="7"/>
  <c r="BS62" i="7"/>
  <c r="BS65" i="7"/>
  <c r="BS76" i="7"/>
  <c r="BS79" i="7"/>
  <c r="BS90" i="7"/>
  <c r="BS18" i="7"/>
  <c r="BO35" i="7"/>
  <c r="BQ35" i="7"/>
  <c r="BP35" i="7"/>
  <c r="BQ37" i="7"/>
  <c r="BP37" i="7"/>
  <c r="BO37" i="7"/>
  <c r="BQ54" i="7"/>
  <c r="BP54" i="7"/>
  <c r="BO54" i="7"/>
  <c r="BQ25" i="7"/>
  <c r="BP25" i="7"/>
  <c r="BO25" i="7"/>
  <c r="BP42" i="7"/>
  <c r="BO42" i="7"/>
  <c r="BQ42" i="7"/>
  <c r="BP75" i="7"/>
  <c r="BO75" i="7"/>
  <c r="BQ75" i="7"/>
  <c r="BO24" i="7"/>
  <c r="BQ24" i="7"/>
  <c r="BP24" i="7"/>
  <c r="BO45" i="7"/>
  <c r="BQ45" i="7"/>
  <c r="BP45" i="7"/>
  <c r="BP74" i="7"/>
  <c r="BO74" i="7"/>
  <c r="BQ74" i="7"/>
  <c r="N29" i="9"/>
  <c r="O29" i="9"/>
  <c r="BP44" i="7"/>
  <c r="BO44" i="7"/>
  <c r="BQ44" i="7"/>
  <c r="BP65" i="7"/>
  <c r="BO65" i="7"/>
  <c r="BQ65" i="7"/>
  <c r="BP47" i="7"/>
  <c r="BO47" i="7"/>
  <c r="BQ47" i="7"/>
  <c r="BQ64" i="7"/>
  <c r="BP64" i="7"/>
  <c r="BO64" i="7"/>
  <c r="BS81" i="7"/>
  <c r="BS92" i="7"/>
  <c r="BS20" i="7"/>
  <c r="BS35" i="7"/>
  <c r="BS46" i="7"/>
  <c r="BS49" i="7"/>
  <c r="BS60" i="7"/>
  <c r="BS63" i="7"/>
  <c r="BS74" i="7"/>
  <c r="BS77" i="7"/>
  <c r="BS88" i="7"/>
  <c r="BS91" i="7"/>
  <c r="BS19" i="7"/>
  <c r="BS30" i="7"/>
  <c r="BO46" i="7"/>
  <c r="BQ46" i="7"/>
  <c r="BP46" i="7"/>
  <c r="BQ48" i="7"/>
  <c r="BP48" i="7"/>
  <c r="BO48" i="7"/>
  <c r="BP69" i="7"/>
  <c r="BO69" i="7"/>
  <c r="BQ69" i="7"/>
  <c r="BQ98" i="7"/>
  <c r="BP98" i="7"/>
  <c r="BO98" i="7"/>
  <c r="BQ36" i="7"/>
  <c r="BP36" i="7"/>
  <c r="BO36" i="7"/>
  <c r="BQ57" i="7"/>
  <c r="BP57" i="7"/>
  <c r="BO57" i="7"/>
  <c r="BQ86" i="7"/>
  <c r="BP86" i="7"/>
  <c r="BO86" i="7"/>
  <c r="BQ56" i="7"/>
  <c r="BO56" i="7"/>
  <c r="BP56" i="7"/>
  <c r="BQ77" i="7"/>
  <c r="BP77" i="7"/>
  <c r="BO77" i="7"/>
  <c r="BP59" i="7"/>
  <c r="BO59" i="7"/>
  <c r="BQ59" i="7"/>
  <c r="BP76" i="7"/>
  <c r="BO76" i="7"/>
  <c r="BQ76" i="7"/>
  <c r="BP58" i="7"/>
  <c r="BO58" i="7"/>
  <c r="BQ58" i="7"/>
  <c r="BO67" i="7"/>
  <c r="BQ67" i="7"/>
  <c r="BP67" i="7"/>
  <c r="BS93" i="7"/>
  <c r="BS21" i="7"/>
  <c r="BS32" i="7"/>
  <c r="BS47" i="7"/>
  <c r="BS58" i="7"/>
  <c r="BS61" i="7"/>
  <c r="BS72" i="7"/>
  <c r="BS75" i="7"/>
  <c r="BS86" i="7"/>
  <c r="BS89" i="7"/>
  <c r="BS17" i="7"/>
  <c r="BS28" i="7"/>
  <c r="BS31" i="7"/>
  <c r="BS42" i="7"/>
  <c r="BO52" i="7"/>
  <c r="BQ52" i="7"/>
  <c r="BP52" i="7"/>
  <c r="BQ55" i="7"/>
  <c r="BP55" i="7"/>
  <c r="BO55" i="7"/>
  <c r="BO49" i="7"/>
  <c r="BQ49" i="7"/>
  <c r="BP49" i="7"/>
  <c r="BO66" i="7"/>
  <c r="BQ66" i="7"/>
  <c r="BP66" i="7"/>
  <c r="BQ80" i="7"/>
  <c r="BP80" i="7"/>
  <c r="BO80" i="7"/>
  <c r="BP26" i="7"/>
  <c r="BO26" i="7"/>
  <c r="BQ26" i="7"/>
  <c r="BO68" i="7"/>
  <c r="BQ68" i="7"/>
  <c r="BP68" i="7"/>
  <c r="BQ89" i="7"/>
  <c r="BP89" i="7"/>
  <c r="BO89" i="7"/>
  <c r="BQ71" i="7"/>
  <c r="BP71" i="7"/>
  <c r="BO71" i="7"/>
  <c r="BP88" i="7"/>
  <c r="BO88" i="7"/>
  <c r="BQ88" i="7"/>
  <c r="BQ70" i="7"/>
  <c r="BP70" i="7"/>
  <c r="BO70" i="7"/>
  <c r="BP79" i="7"/>
  <c r="BO79" i="7"/>
  <c r="BQ79" i="7"/>
  <c r="BQ61" i="7"/>
  <c r="BP61" i="7"/>
  <c r="BO61" i="7"/>
  <c r="BO78" i="7"/>
  <c r="BQ78" i="7"/>
  <c r="BP78" i="7"/>
  <c r="BK13" i="7"/>
  <c r="BS33" i="7"/>
  <c r="BS44" i="7"/>
  <c r="BS59" i="7"/>
  <c r="BS70" i="7"/>
  <c r="BS73" i="7"/>
  <c r="BS84" i="7"/>
  <c r="BS87" i="7"/>
  <c r="BS98" i="7"/>
  <c r="BS26" i="7"/>
  <c r="BS29" i="7"/>
  <c r="BS40" i="7"/>
  <c r="BS43" i="7"/>
  <c r="BS54" i="7"/>
  <c r="BS97" i="7"/>
  <c r="AY14" i="9"/>
  <c r="AV4" i="9"/>
  <c r="M15" i="6"/>
  <c r="C58" i="9" s="1"/>
  <c r="N15" i="6"/>
  <c r="L15" i="6"/>
  <c r="B58" i="9" s="1"/>
  <c r="T6" i="9" s="1"/>
  <c r="T8" i="9" s="1"/>
  <c r="F17" i="6"/>
  <c r="I16" i="6"/>
  <c r="N16" i="6" s="1"/>
  <c r="H16" i="6"/>
  <c r="J16" i="6"/>
  <c r="U6" i="9" l="1"/>
  <c r="T9" i="9" s="1"/>
  <c r="R5" i="9"/>
  <c r="Q7" i="9" s="1"/>
  <c r="O17" i="9"/>
  <c r="O19" i="9" s="1"/>
  <c r="O18" i="9"/>
  <c r="BX75" i="7"/>
  <c r="BT33" i="7"/>
  <c r="BV33" i="7"/>
  <c r="BU33" i="7"/>
  <c r="BT75" i="7"/>
  <c r="BV75" i="7"/>
  <c r="BU75" i="7"/>
  <c r="BT43" i="7"/>
  <c r="BV43" i="7"/>
  <c r="BU43" i="7"/>
  <c r="BV84" i="7"/>
  <c r="BU84" i="7"/>
  <c r="BT84" i="7"/>
  <c r="BH11" i="7"/>
  <c r="BH10" i="7"/>
  <c r="J57" i="9" s="1"/>
  <c r="BT17" i="7"/>
  <c r="BV17" i="7"/>
  <c r="BU17" i="7"/>
  <c r="BT58" i="7"/>
  <c r="BV58" i="7"/>
  <c r="BU58" i="7"/>
  <c r="BU77" i="7"/>
  <c r="BT77" i="7"/>
  <c r="BV77" i="7"/>
  <c r="BU35" i="7"/>
  <c r="BT35" i="7"/>
  <c r="BV35" i="7"/>
  <c r="BT76" i="7"/>
  <c r="BV76" i="7"/>
  <c r="BU76" i="7"/>
  <c r="BV34" i="7"/>
  <c r="BU34" i="7"/>
  <c r="BT34" i="7"/>
  <c r="BT53" i="7"/>
  <c r="BV53" i="7"/>
  <c r="BU53" i="7"/>
  <c r="BV94" i="7"/>
  <c r="BU94" i="7"/>
  <c r="BT94" i="7"/>
  <c r="BV66" i="7"/>
  <c r="BU66" i="7"/>
  <c r="BT66" i="7"/>
  <c r="BV24" i="7"/>
  <c r="BU24" i="7"/>
  <c r="BT24" i="7"/>
  <c r="BH9" i="7"/>
  <c r="I57" i="9" s="1"/>
  <c r="BX63" i="7"/>
  <c r="BX74" i="7"/>
  <c r="BX77" i="7"/>
  <c r="BX88" i="7"/>
  <c r="BX91" i="7"/>
  <c r="BX19" i="7"/>
  <c r="BX30" i="7"/>
  <c r="BX45" i="7"/>
  <c r="BX56" i="7"/>
  <c r="BX71" i="7"/>
  <c r="BX82" i="7"/>
  <c r="BX85" i="7"/>
  <c r="BX96" i="7"/>
  <c r="BX24" i="7"/>
  <c r="BT54" i="7"/>
  <c r="BV54" i="7"/>
  <c r="BU54" i="7"/>
  <c r="BT28" i="7"/>
  <c r="BV28" i="7"/>
  <c r="BU28" i="7"/>
  <c r="BU61" i="7"/>
  <c r="BT61" i="7"/>
  <c r="BV61" i="7"/>
  <c r="BV88" i="7"/>
  <c r="BU88" i="7"/>
  <c r="BT88" i="7"/>
  <c r="BV46" i="7"/>
  <c r="BU46" i="7"/>
  <c r="BT46" i="7"/>
  <c r="BT79" i="7"/>
  <c r="BV79" i="7"/>
  <c r="BU79" i="7"/>
  <c r="BT37" i="7"/>
  <c r="BV37" i="7"/>
  <c r="BU37" i="7"/>
  <c r="BT64" i="7"/>
  <c r="BV64" i="7"/>
  <c r="BU64" i="7"/>
  <c r="BT22" i="7"/>
  <c r="BV22" i="7"/>
  <c r="BU22" i="7"/>
  <c r="I36" i="9"/>
  <c r="R25" i="9"/>
  <c r="Q27" i="9" s="1"/>
  <c r="F37" i="9"/>
  <c r="F38" i="9"/>
  <c r="E38" i="9"/>
  <c r="BT27" i="7"/>
  <c r="BV27" i="7"/>
  <c r="BU27" i="7"/>
  <c r="BV56" i="7"/>
  <c r="BU56" i="7"/>
  <c r="BT56" i="7"/>
  <c r="BZ75" i="7"/>
  <c r="BY75" i="7"/>
  <c r="CA75" i="7"/>
  <c r="BX86" i="7"/>
  <c r="BX89" i="7"/>
  <c r="BX17" i="7"/>
  <c r="BX28" i="7"/>
  <c r="BX31" i="7"/>
  <c r="BX42" i="7"/>
  <c r="BX57" i="7"/>
  <c r="BX68" i="7"/>
  <c r="BX83" i="7"/>
  <c r="BX94" i="7"/>
  <c r="BX22" i="7"/>
  <c r="BX25" i="7"/>
  <c r="BX36" i="7"/>
  <c r="BT44" i="7"/>
  <c r="BV44" i="7"/>
  <c r="BU44" i="7"/>
  <c r="BT31" i="7"/>
  <c r="BV31" i="7"/>
  <c r="BU31" i="7"/>
  <c r="BV72" i="7"/>
  <c r="BU72" i="7"/>
  <c r="BT72" i="7"/>
  <c r="BU93" i="7"/>
  <c r="BT93" i="7"/>
  <c r="BV93" i="7"/>
  <c r="BT91" i="7"/>
  <c r="BV91" i="7"/>
  <c r="BU91" i="7"/>
  <c r="BT49" i="7"/>
  <c r="BV49" i="7"/>
  <c r="BU49" i="7"/>
  <c r="BT90" i="7"/>
  <c r="BV90" i="7"/>
  <c r="BU90" i="7"/>
  <c r="BT48" i="7"/>
  <c r="BV48" i="7"/>
  <c r="BU48" i="7"/>
  <c r="BT69" i="7"/>
  <c r="BV69" i="7"/>
  <c r="BU69" i="7"/>
  <c r="BU67" i="7"/>
  <c r="BT67" i="7"/>
  <c r="BV67" i="7"/>
  <c r="BU25" i="7"/>
  <c r="BT25" i="7"/>
  <c r="BV25" i="7"/>
  <c r="BT38" i="7"/>
  <c r="BV38" i="7"/>
  <c r="BU38" i="7"/>
  <c r="BU71" i="7"/>
  <c r="BT71" i="7"/>
  <c r="BV71" i="7"/>
  <c r="BX87" i="7"/>
  <c r="BX98" i="7"/>
  <c r="BX26" i="7"/>
  <c r="BX29" i="7"/>
  <c r="BX40" i="7"/>
  <c r="BX43" i="7"/>
  <c r="BX54" i="7"/>
  <c r="BX69" i="7"/>
  <c r="BX80" i="7"/>
  <c r="BX95" i="7"/>
  <c r="BX23" i="7"/>
  <c r="BX34" i="7"/>
  <c r="BX37" i="7"/>
  <c r="BX48" i="7"/>
  <c r="BU87" i="7"/>
  <c r="BT87" i="7"/>
  <c r="BV87" i="7"/>
  <c r="BT26" i="7"/>
  <c r="BV26" i="7"/>
  <c r="BU26" i="7"/>
  <c r="BT21" i="7"/>
  <c r="BV21" i="7"/>
  <c r="BU21" i="7"/>
  <c r="BU19" i="7"/>
  <c r="BT19" i="7"/>
  <c r="BV19" i="7"/>
  <c r="BT60" i="7"/>
  <c r="BV60" i="7"/>
  <c r="BU60" i="7"/>
  <c r="BT81" i="7"/>
  <c r="BV81" i="7"/>
  <c r="BU81" i="7"/>
  <c r="BV18" i="7"/>
  <c r="BU18" i="7"/>
  <c r="BT18" i="7"/>
  <c r="BU51" i="7"/>
  <c r="BT51" i="7"/>
  <c r="BV51" i="7"/>
  <c r="BT80" i="7"/>
  <c r="BV80" i="7"/>
  <c r="BU80" i="7"/>
  <c r="BV78" i="7"/>
  <c r="BU78" i="7"/>
  <c r="BT78" i="7"/>
  <c r="BV36" i="7"/>
  <c r="BU36" i="7"/>
  <c r="BT36" i="7"/>
  <c r="BU41" i="7"/>
  <c r="BT41" i="7"/>
  <c r="BV41" i="7"/>
  <c r="BV82" i="7"/>
  <c r="BU82" i="7"/>
  <c r="BT82" i="7"/>
  <c r="BX27" i="7"/>
  <c r="BX38" i="7"/>
  <c r="BX41" i="7"/>
  <c r="BX52" i="7"/>
  <c r="BX55" i="7"/>
  <c r="BX66" i="7"/>
  <c r="BX81" i="7"/>
  <c r="BX92" i="7"/>
  <c r="BX20" i="7"/>
  <c r="BX35" i="7"/>
  <c r="BX46" i="7"/>
  <c r="BX49" i="7"/>
  <c r="BX60" i="7"/>
  <c r="BX97" i="7"/>
  <c r="BP13" i="7"/>
  <c r="BV98" i="7"/>
  <c r="BU98" i="7"/>
  <c r="BT98" i="7"/>
  <c r="BT59" i="7"/>
  <c r="BV59" i="7"/>
  <c r="BU59" i="7"/>
  <c r="BT70" i="7"/>
  <c r="BV70" i="7"/>
  <c r="BU70" i="7"/>
  <c r="BT86" i="7"/>
  <c r="BV86" i="7"/>
  <c r="BU86" i="7"/>
  <c r="BT32" i="7"/>
  <c r="BV32" i="7"/>
  <c r="BU32" i="7"/>
  <c r="BV30" i="7"/>
  <c r="BU30" i="7"/>
  <c r="BT30" i="7"/>
  <c r="BT63" i="7"/>
  <c r="BV63" i="7"/>
  <c r="BU63" i="7"/>
  <c r="BT92" i="7"/>
  <c r="BV92" i="7"/>
  <c r="BU92" i="7"/>
  <c r="BV62" i="7"/>
  <c r="BU62" i="7"/>
  <c r="BT62" i="7"/>
  <c r="BU95" i="7"/>
  <c r="BT95" i="7"/>
  <c r="BV95" i="7"/>
  <c r="BU39" i="7"/>
  <c r="BT39" i="7"/>
  <c r="BV39" i="7"/>
  <c r="BV68" i="7"/>
  <c r="BU68" i="7"/>
  <c r="BT68" i="7"/>
  <c r="BV52" i="7"/>
  <c r="BU52" i="7"/>
  <c r="BT52" i="7"/>
  <c r="BT85" i="7"/>
  <c r="BV85" i="7"/>
  <c r="BU85" i="7"/>
  <c r="BX39" i="7"/>
  <c r="BX50" i="7"/>
  <c r="BX53" i="7"/>
  <c r="BX64" i="7"/>
  <c r="BX67" i="7"/>
  <c r="BX78" i="7"/>
  <c r="BX93" i="7"/>
  <c r="BX21" i="7"/>
  <c r="BX32" i="7"/>
  <c r="BX47" i="7"/>
  <c r="BX58" i="7"/>
  <c r="BX61" i="7"/>
  <c r="BX72" i="7"/>
  <c r="BO13" i="7"/>
  <c r="BU97" i="7"/>
  <c r="BT97" i="7"/>
  <c r="BV97" i="7"/>
  <c r="BT42" i="7"/>
  <c r="BV42" i="7"/>
  <c r="BU42" i="7"/>
  <c r="BU29" i="7"/>
  <c r="BT29" i="7"/>
  <c r="BV29" i="7"/>
  <c r="BV40" i="7"/>
  <c r="BU40" i="7"/>
  <c r="BT40" i="7"/>
  <c r="BU73" i="7"/>
  <c r="BT73" i="7"/>
  <c r="BV73" i="7"/>
  <c r="BU89" i="7"/>
  <c r="BT89" i="7"/>
  <c r="BV89" i="7"/>
  <c r="BT47" i="7"/>
  <c r="BV47" i="7"/>
  <c r="BU47" i="7"/>
  <c r="BT74" i="7"/>
  <c r="BV74" i="7"/>
  <c r="BU74" i="7"/>
  <c r="BV20" i="7"/>
  <c r="BU20" i="7"/>
  <c r="BT20" i="7"/>
  <c r="BT65" i="7"/>
  <c r="BV65" i="7"/>
  <c r="BU65" i="7"/>
  <c r="BU23" i="7"/>
  <c r="BT23" i="7"/>
  <c r="BV23" i="7"/>
  <c r="BV50" i="7"/>
  <c r="BU50" i="7"/>
  <c r="BT50" i="7"/>
  <c r="BU83" i="7"/>
  <c r="BT83" i="7"/>
  <c r="BV83" i="7"/>
  <c r="BU55" i="7"/>
  <c r="BT55" i="7"/>
  <c r="BV55" i="7"/>
  <c r="BT96" i="7"/>
  <c r="BV96" i="7"/>
  <c r="BU96" i="7"/>
  <c r="CB97" i="7"/>
  <c r="CG8" i="7"/>
  <c r="H61" i="9"/>
  <c r="CB18" i="7"/>
  <c r="CB30" i="7"/>
  <c r="CB42" i="7"/>
  <c r="CB54" i="7"/>
  <c r="CB66" i="7"/>
  <c r="CB78" i="7"/>
  <c r="CB90" i="7"/>
  <c r="CB19" i="7"/>
  <c r="CB31" i="7"/>
  <c r="CB43" i="7"/>
  <c r="CB55" i="7"/>
  <c r="CB67" i="7"/>
  <c r="CB79" i="7"/>
  <c r="CB91" i="7"/>
  <c r="CB28" i="7"/>
  <c r="CB40" i="7"/>
  <c r="CB52" i="7"/>
  <c r="CB64" i="7"/>
  <c r="CB76" i="7"/>
  <c r="CB88" i="7"/>
  <c r="CB17" i="7"/>
  <c r="CB29" i="7"/>
  <c r="CB41" i="7"/>
  <c r="CB53" i="7"/>
  <c r="CB65" i="7"/>
  <c r="CB77" i="7"/>
  <c r="CB89" i="7"/>
  <c r="CB26" i="7"/>
  <c r="CB38" i="7"/>
  <c r="CB50" i="7"/>
  <c r="CB62" i="7"/>
  <c r="CB74" i="7"/>
  <c r="CB86" i="7"/>
  <c r="CB98" i="7"/>
  <c r="CB27" i="7"/>
  <c r="CB39" i="7"/>
  <c r="CB51" i="7"/>
  <c r="CB63" i="7"/>
  <c r="CB75" i="7"/>
  <c r="CB87" i="7"/>
  <c r="CB24" i="7"/>
  <c r="CB36" i="7"/>
  <c r="CB48" i="7"/>
  <c r="CB60" i="7"/>
  <c r="CB72" i="7"/>
  <c r="CB84" i="7"/>
  <c r="CB96" i="7"/>
  <c r="CB25" i="7"/>
  <c r="CB37" i="7"/>
  <c r="CB49" i="7"/>
  <c r="CB61" i="7"/>
  <c r="CB73" i="7"/>
  <c r="CB85" i="7"/>
  <c r="CB22" i="7"/>
  <c r="CB34" i="7"/>
  <c r="CB46" i="7"/>
  <c r="CB58" i="7"/>
  <c r="CB70" i="7"/>
  <c r="CB82" i="7"/>
  <c r="CB94" i="7"/>
  <c r="CB23" i="7"/>
  <c r="CB35" i="7"/>
  <c r="CB47" i="7"/>
  <c r="CB59" i="7"/>
  <c r="CB71" i="7"/>
  <c r="CB83" i="7"/>
  <c r="CB95" i="7"/>
  <c r="CB20" i="7"/>
  <c r="CB32" i="7"/>
  <c r="CB44" i="7"/>
  <c r="CB56" i="7"/>
  <c r="CB68" i="7"/>
  <c r="CB80" i="7"/>
  <c r="CB92" i="7"/>
  <c r="CB21" i="7"/>
  <c r="CB33" i="7"/>
  <c r="CB45" i="7"/>
  <c r="CB57" i="7"/>
  <c r="CB69" i="7"/>
  <c r="CB81" i="7"/>
  <c r="CB93" i="7"/>
  <c r="BX51" i="7"/>
  <c r="BX62" i="7"/>
  <c r="BX65" i="7"/>
  <c r="BX76" i="7"/>
  <c r="BX79" i="7"/>
  <c r="BX90" i="7"/>
  <c r="BX18" i="7"/>
  <c r="BX33" i="7"/>
  <c r="BX44" i="7"/>
  <c r="BX59" i="7"/>
  <c r="BX70" i="7"/>
  <c r="BX73" i="7"/>
  <c r="BX84" i="7"/>
  <c r="BQ13" i="7"/>
  <c r="BB14" i="9"/>
  <c r="AY4" i="9"/>
  <c r="L16" i="6"/>
  <c r="B59" i="9" s="1"/>
  <c r="T16" i="9" s="1"/>
  <c r="T18" i="9" s="1"/>
  <c r="M16" i="6"/>
  <c r="C59" i="9" s="1"/>
  <c r="F18" i="6"/>
  <c r="H17" i="6"/>
  <c r="J17" i="6"/>
  <c r="I17" i="6"/>
  <c r="N17" i="6" s="1"/>
  <c r="CC20" i="7" l="1"/>
  <c r="U16" i="9"/>
  <c r="T19" i="9" s="1"/>
  <c r="R15" i="9"/>
  <c r="Q17" i="9" s="1"/>
  <c r="R7" i="9"/>
  <c r="R9" i="9" s="1"/>
  <c r="R8" i="9"/>
  <c r="CC81" i="7"/>
  <c r="CC92" i="7"/>
  <c r="CF20" i="7"/>
  <c r="CE20" i="7"/>
  <c r="CD20" i="7"/>
  <c r="BZ47" i="7"/>
  <c r="BY47" i="7"/>
  <c r="CA47" i="7"/>
  <c r="CA64" i="7"/>
  <c r="BZ64" i="7"/>
  <c r="BY64" i="7"/>
  <c r="CA60" i="7"/>
  <c r="BZ60" i="7"/>
  <c r="BY60" i="7"/>
  <c r="BZ81" i="7"/>
  <c r="BY81" i="7"/>
  <c r="CA81" i="7"/>
  <c r="BZ27" i="7"/>
  <c r="BY27" i="7"/>
  <c r="CA27" i="7"/>
  <c r="CA48" i="7"/>
  <c r="BZ48" i="7"/>
  <c r="BY48" i="7"/>
  <c r="BZ69" i="7"/>
  <c r="BY69" i="7"/>
  <c r="CA69" i="7"/>
  <c r="BY98" i="7"/>
  <c r="CA98" i="7"/>
  <c r="BZ98" i="7"/>
  <c r="BY25" i="7"/>
  <c r="CA25" i="7"/>
  <c r="BZ25" i="7"/>
  <c r="CA42" i="7"/>
  <c r="BZ42" i="7"/>
  <c r="BY42" i="7"/>
  <c r="R27" i="9"/>
  <c r="R28" i="9"/>
  <c r="Q28" i="9"/>
  <c r="BY71" i="7"/>
  <c r="CA71" i="7"/>
  <c r="BZ71" i="7"/>
  <c r="BY88" i="7"/>
  <c r="CA88" i="7"/>
  <c r="BZ88" i="7"/>
  <c r="CC35" i="7"/>
  <c r="CC46" i="7"/>
  <c r="CC49" i="7"/>
  <c r="CC60" i="7"/>
  <c r="CC63" i="7"/>
  <c r="CC74" i="7"/>
  <c r="CC77" i="7"/>
  <c r="CC88" i="7"/>
  <c r="CC91" i="7"/>
  <c r="CC19" i="7"/>
  <c r="CC30" i="7"/>
  <c r="BY73" i="7"/>
  <c r="CA73" i="7"/>
  <c r="BZ73" i="7"/>
  <c r="CA58" i="7"/>
  <c r="BZ58" i="7"/>
  <c r="BY58" i="7"/>
  <c r="BY67" i="7"/>
  <c r="CA67" i="7"/>
  <c r="BZ67" i="7"/>
  <c r="BY97" i="7"/>
  <c r="CA97" i="7"/>
  <c r="BZ97" i="7"/>
  <c r="CA92" i="7"/>
  <c r="BZ92" i="7"/>
  <c r="BY92" i="7"/>
  <c r="CA38" i="7"/>
  <c r="BZ38" i="7"/>
  <c r="BY38" i="7"/>
  <c r="CA80" i="7"/>
  <c r="BZ80" i="7"/>
  <c r="BY80" i="7"/>
  <c r="CA26" i="7"/>
  <c r="BZ26" i="7"/>
  <c r="BY26" i="7"/>
  <c r="BY36" i="7"/>
  <c r="CA36" i="7"/>
  <c r="BZ36" i="7"/>
  <c r="BY57" i="7"/>
  <c r="CA57" i="7"/>
  <c r="BZ57" i="7"/>
  <c r="CA86" i="7"/>
  <c r="BZ86" i="7"/>
  <c r="BY86" i="7"/>
  <c r="E39" i="9"/>
  <c r="F39" i="9"/>
  <c r="BY82" i="7"/>
  <c r="CA82" i="7"/>
  <c r="BZ82" i="7"/>
  <c r="BZ91" i="7"/>
  <c r="BY91" i="7"/>
  <c r="CA91" i="7"/>
  <c r="CC93" i="7"/>
  <c r="CC21" i="7"/>
  <c r="CC32" i="7"/>
  <c r="CC47" i="7"/>
  <c r="CC58" i="7"/>
  <c r="CC61" i="7"/>
  <c r="CC72" i="7"/>
  <c r="CC75" i="7"/>
  <c r="CC86" i="7"/>
  <c r="CC89" i="7"/>
  <c r="CC17" i="7"/>
  <c r="CC28" i="7"/>
  <c r="CC31" i="7"/>
  <c r="CC42" i="7"/>
  <c r="CD92" i="7"/>
  <c r="CF92" i="7"/>
  <c r="CE92" i="7"/>
  <c r="CA90" i="7"/>
  <c r="BZ90" i="7"/>
  <c r="BY90" i="7"/>
  <c r="BY84" i="7"/>
  <c r="CA84" i="7"/>
  <c r="BZ84" i="7"/>
  <c r="BY18" i="7"/>
  <c r="CA18" i="7"/>
  <c r="BZ18" i="7"/>
  <c r="BY51" i="7"/>
  <c r="CA51" i="7"/>
  <c r="BZ51" i="7"/>
  <c r="BY61" i="7"/>
  <c r="CA61" i="7"/>
  <c r="BZ61" i="7"/>
  <c r="BY78" i="7"/>
  <c r="CA78" i="7"/>
  <c r="BZ78" i="7"/>
  <c r="BM10" i="7"/>
  <c r="J58" i="9" s="1"/>
  <c r="BM11" i="7"/>
  <c r="BY20" i="7"/>
  <c r="CA20" i="7"/>
  <c r="BZ20" i="7"/>
  <c r="BY41" i="7"/>
  <c r="CA41" i="7"/>
  <c r="BZ41" i="7"/>
  <c r="BZ95" i="7"/>
  <c r="BY95" i="7"/>
  <c r="CA95" i="7"/>
  <c r="BY29" i="7"/>
  <c r="CA29" i="7"/>
  <c r="BZ29" i="7"/>
  <c r="BY68" i="7"/>
  <c r="CA68" i="7"/>
  <c r="BZ68" i="7"/>
  <c r="BY89" i="7"/>
  <c r="CA89" i="7"/>
  <c r="BZ89" i="7"/>
  <c r="BZ85" i="7"/>
  <c r="BY85" i="7"/>
  <c r="CA85" i="7"/>
  <c r="BY19" i="7"/>
  <c r="CA19" i="7"/>
  <c r="BZ19" i="7"/>
  <c r="CC33" i="7"/>
  <c r="CC44" i="7"/>
  <c r="CC59" i="7"/>
  <c r="CC70" i="7"/>
  <c r="CC73" i="7"/>
  <c r="CC84" i="7"/>
  <c r="CC87" i="7"/>
  <c r="CC98" i="7"/>
  <c r="CC26" i="7"/>
  <c r="CC29" i="7"/>
  <c r="CC40" i="7"/>
  <c r="CC43" i="7"/>
  <c r="CC54" i="7"/>
  <c r="CC97" i="7"/>
  <c r="BT13" i="7"/>
  <c r="CA70" i="7"/>
  <c r="BZ70" i="7"/>
  <c r="BY70" i="7"/>
  <c r="BZ33" i="7"/>
  <c r="BY33" i="7"/>
  <c r="CA33" i="7"/>
  <c r="BY62" i="7"/>
  <c r="CA62" i="7"/>
  <c r="BZ62" i="7"/>
  <c r="CG97" i="7"/>
  <c r="H62" i="9"/>
  <c r="CG24" i="7"/>
  <c r="CG36" i="7"/>
  <c r="CG48" i="7"/>
  <c r="CG60" i="7"/>
  <c r="CG72" i="7"/>
  <c r="CG84" i="7"/>
  <c r="CG96" i="7"/>
  <c r="CG25" i="7"/>
  <c r="CG37" i="7"/>
  <c r="CG49" i="7"/>
  <c r="CG61" i="7"/>
  <c r="CG73" i="7"/>
  <c r="CG85" i="7"/>
  <c r="CG22" i="7"/>
  <c r="CG34" i="7"/>
  <c r="CG46" i="7"/>
  <c r="CG58" i="7"/>
  <c r="CG70" i="7"/>
  <c r="CG82" i="7"/>
  <c r="CG94" i="7"/>
  <c r="CG23" i="7"/>
  <c r="CG35" i="7"/>
  <c r="CG47" i="7"/>
  <c r="CG59" i="7"/>
  <c r="CG71" i="7"/>
  <c r="CG83" i="7"/>
  <c r="CG95" i="7"/>
  <c r="CG20" i="7"/>
  <c r="CG32" i="7"/>
  <c r="CG44" i="7"/>
  <c r="CG56" i="7"/>
  <c r="CG68" i="7"/>
  <c r="CG80" i="7"/>
  <c r="CG92" i="7"/>
  <c r="CG21" i="7"/>
  <c r="CG33" i="7"/>
  <c r="CG45" i="7"/>
  <c r="CG57" i="7"/>
  <c r="CG69" i="7"/>
  <c r="CG81" i="7"/>
  <c r="CG93" i="7"/>
  <c r="CG18" i="7"/>
  <c r="CG30" i="7"/>
  <c r="CG42" i="7"/>
  <c r="CG54" i="7"/>
  <c r="CG66" i="7"/>
  <c r="CG78" i="7"/>
  <c r="CG90" i="7"/>
  <c r="CG19" i="7"/>
  <c r="CG31" i="7"/>
  <c r="CG43" i="7"/>
  <c r="CG55" i="7"/>
  <c r="CG67" i="7"/>
  <c r="CG79" i="7"/>
  <c r="CG91" i="7"/>
  <c r="CG28" i="7"/>
  <c r="CG40" i="7"/>
  <c r="CG52" i="7"/>
  <c r="CG64" i="7"/>
  <c r="CG76" i="7"/>
  <c r="CG88" i="7"/>
  <c r="CG17" i="7"/>
  <c r="CG29" i="7"/>
  <c r="CG41" i="7"/>
  <c r="CG53" i="7"/>
  <c r="CG65" i="7"/>
  <c r="CG77" i="7"/>
  <c r="CG89" i="7"/>
  <c r="CG26" i="7"/>
  <c r="CG38" i="7"/>
  <c r="CG50" i="7"/>
  <c r="CG62" i="7"/>
  <c r="CG74" i="7"/>
  <c r="CG86" i="7"/>
  <c r="CG98" i="7"/>
  <c r="CG27" i="7"/>
  <c r="CG39" i="7"/>
  <c r="CG51" i="7"/>
  <c r="CG63" i="7"/>
  <c r="CG75" i="7"/>
  <c r="CG87" i="7"/>
  <c r="BY72" i="7"/>
  <c r="CA72" i="7"/>
  <c r="BZ72" i="7"/>
  <c r="BY93" i="7"/>
  <c r="CA93" i="7"/>
  <c r="BZ93" i="7"/>
  <c r="BY39" i="7"/>
  <c r="CA39" i="7"/>
  <c r="BZ39" i="7"/>
  <c r="BY35" i="7"/>
  <c r="CA35" i="7"/>
  <c r="BZ35" i="7"/>
  <c r="BY52" i="7"/>
  <c r="CA52" i="7"/>
  <c r="BZ52" i="7"/>
  <c r="BY23" i="7"/>
  <c r="CA23" i="7"/>
  <c r="BZ23" i="7"/>
  <c r="BY40" i="7"/>
  <c r="CA40" i="7"/>
  <c r="BZ40" i="7"/>
  <c r="BY83" i="7"/>
  <c r="CA83" i="7"/>
  <c r="BZ83" i="7"/>
  <c r="BZ17" i="7"/>
  <c r="BY17" i="7"/>
  <c r="CA17" i="7"/>
  <c r="CA96" i="7"/>
  <c r="BZ96" i="7"/>
  <c r="BY96" i="7"/>
  <c r="BY30" i="7"/>
  <c r="CA30" i="7"/>
  <c r="BZ30" i="7"/>
  <c r="BZ63" i="7"/>
  <c r="BY63" i="7"/>
  <c r="CA63" i="7"/>
  <c r="CC45" i="7"/>
  <c r="CC56" i="7"/>
  <c r="CC71" i="7"/>
  <c r="CC82" i="7"/>
  <c r="CC85" i="7"/>
  <c r="CC96" i="7"/>
  <c r="CC24" i="7"/>
  <c r="CC27" i="7"/>
  <c r="CC38" i="7"/>
  <c r="CC41" i="7"/>
  <c r="CC52" i="7"/>
  <c r="CC55" i="7"/>
  <c r="CC66" i="7"/>
  <c r="BV13" i="7"/>
  <c r="BZ79" i="7"/>
  <c r="BY79" i="7"/>
  <c r="CA79" i="7"/>
  <c r="BZ65" i="7"/>
  <c r="BY65" i="7"/>
  <c r="CA65" i="7"/>
  <c r="BZ21" i="7"/>
  <c r="BY21" i="7"/>
  <c r="CA21" i="7"/>
  <c r="BY50" i="7"/>
  <c r="CA50" i="7"/>
  <c r="BZ50" i="7"/>
  <c r="BY46" i="7"/>
  <c r="CA46" i="7"/>
  <c r="BZ46" i="7"/>
  <c r="BY55" i="7"/>
  <c r="CA55" i="7"/>
  <c r="BZ55" i="7"/>
  <c r="BY34" i="7"/>
  <c r="CA34" i="7"/>
  <c r="BZ34" i="7"/>
  <c r="BZ43" i="7"/>
  <c r="BY43" i="7"/>
  <c r="CA43" i="7"/>
  <c r="BY94" i="7"/>
  <c r="CA94" i="7"/>
  <c r="BZ94" i="7"/>
  <c r="CA28" i="7"/>
  <c r="BZ28" i="7"/>
  <c r="BY28" i="7"/>
  <c r="BY24" i="7"/>
  <c r="CA24" i="7"/>
  <c r="BZ24" i="7"/>
  <c r="BY45" i="7"/>
  <c r="CA45" i="7"/>
  <c r="BZ45" i="7"/>
  <c r="CA74" i="7"/>
  <c r="BZ74" i="7"/>
  <c r="BY74" i="7"/>
  <c r="CC57" i="7"/>
  <c r="CC68" i="7"/>
  <c r="CC83" i="7"/>
  <c r="CC94" i="7"/>
  <c r="CC22" i="7"/>
  <c r="CC25" i="7"/>
  <c r="CC36" i="7"/>
  <c r="CC39" i="7"/>
  <c r="CC50" i="7"/>
  <c r="CC53" i="7"/>
  <c r="CC64" i="7"/>
  <c r="CC67" i="7"/>
  <c r="CC78" i="7"/>
  <c r="BM9" i="7"/>
  <c r="I58" i="9" s="1"/>
  <c r="BU13" i="7"/>
  <c r="CD81" i="7"/>
  <c r="CF81" i="7"/>
  <c r="CE81" i="7"/>
  <c r="CA44" i="7"/>
  <c r="BZ44" i="7"/>
  <c r="BY44" i="7"/>
  <c r="BZ59" i="7"/>
  <c r="BY59" i="7"/>
  <c r="CA59" i="7"/>
  <c r="CA76" i="7"/>
  <c r="BZ76" i="7"/>
  <c r="BY76" i="7"/>
  <c r="CA32" i="7"/>
  <c r="BZ32" i="7"/>
  <c r="BY32" i="7"/>
  <c r="BZ53" i="7"/>
  <c r="BY53" i="7"/>
  <c r="CA53" i="7"/>
  <c r="BZ49" i="7"/>
  <c r="BY49" i="7"/>
  <c r="CA49" i="7"/>
  <c r="BY66" i="7"/>
  <c r="CA66" i="7"/>
  <c r="BZ66" i="7"/>
  <c r="BZ37" i="7"/>
  <c r="BY37" i="7"/>
  <c r="CA37" i="7"/>
  <c r="CA54" i="7"/>
  <c r="BZ54" i="7"/>
  <c r="BY54" i="7"/>
  <c r="BY87" i="7"/>
  <c r="CA87" i="7"/>
  <c r="BZ87" i="7"/>
  <c r="CA22" i="7"/>
  <c r="BZ22" i="7"/>
  <c r="BY22" i="7"/>
  <c r="BZ31" i="7"/>
  <c r="BY31" i="7"/>
  <c r="CA31" i="7"/>
  <c r="BY56" i="7"/>
  <c r="CA56" i="7"/>
  <c r="BZ56" i="7"/>
  <c r="BY77" i="7"/>
  <c r="CA77" i="7"/>
  <c r="BZ77" i="7"/>
  <c r="CC69" i="7"/>
  <c r="CC80" i="7"/>
  <c r="CC95" i="7"/>
  <c r="CC23" i="7"/>
  <c r="CC34" i="7"/>
  <c r="CC37" i="7"/>
  <c r="CC48" i="7"/>
  <c r="CC51" i="7"/>
  <c r="CC62" i="7"/>
  <c r="CC65" i="7"/>
  <c r="CC76" i="7"/>
  <c r="CC79" i="7"/>
  <c r="CC90" i="7"/>
  <c r="CC18" i="7"/>
  <c r="BE14" i="9"/>
  <c r="BB4" i="9"/>
  <c r="M17" i="6"/>
  <c r="C60" i="9" s="1"/>
  <c r="L17" i="6"/>
  <c r="B60" i="9" s="1"/>
  <c r="W6" i="9" s="1"/>
  <c r="W8" i="9" s="1"/>
  <c r="F19" i="6"/>
  <c r="I18" i="6"/>
  <c r="N18" i="6" s="1"/>
  <c r="H18" i="6"/>
  <c r="J18" i="6"/>
  <c r="X6" i="9" l="1"/>
  <c r="W9" i="9" s="1"/>
  <c r="U5" i="9"/>
  <c r="T7" i="9" s="1"/>
  <c r="CH63" i="7"/>
  <c r="R17" i="9"/>
  <c r="R19" i="9" s="1"/>
  <c r="R18" i="9"/>
  <c r="CD76" i="7"/>
  <c r="CF76" i="7"/>
  <c r="CE76" i="7"/>
  <c r="CD90" i="7"/>
  <c r="CF90" i="7"/>
  <c r="CE90" i="7"/>
  <c r="CD69" i="7"/>
  <c r="CF69" i="7"/>
  <c r="CE69" i="7"/>
  <c r="CF18" i="7"/>
  <c r="CE18" i="7"/>
  <c r="CD18" i="7"/>
  <c r="CE51" i="7"/>
  <c r="CD51" i="7"/>
  <c r="CF51" i="7"/>
  <c r="CD80" i="7"/>
  <c r="CF80" i="7"/>
  <c r="CE80" i="7"/>
  <c r="CD53" i="7"/>
  <c r="CF53" i="7"/>
  <c r="CE53" i="7"/>
  <c r="CF94" i="7"/>
  <c r="CE94" i="7"/>
  <c r="CD94" i="7"/>
  <c r="CD38" i="7"/>
  <c r="CF38" i="7"/>
  <c r="CE38" i="7"/>
  <c r="CE71" i="7"/>
  <c r="CD71" i="7"/>
  <c r="CF71" i="7"/>
  <c r="U35" i="9"/>
  <c r="T37" i="9" s="1"/>
  <c r="U37" i="9" s="1"/>
  <c r="Q36" i="9"/>
  <c r="X25" i="9"/>
  <c r="W27" i="9" s="1"/>
  <c r="X27" i="9" s="1"/>
  <c r="U26" i="9"/>
  <c r="R36" i="9"/>
  <c r="W26" i="9"/>
  <c r="T36" i="9"/>
  <c r="U36" i="9"/>
  <c r="T26" i="9"/>
  <c r="X26" i="9"/>
  <c r="I35" i="9"/>
  <c r="H37" i="9" s="1"/>
  <c r="U25" i="9"/>
  <c r="T27" i="9" s="1"/>
  <c r="U27" i="9" s="1"/>
  <c r="CE97" i="7"/>
  <c r="CD97" i="7"/>
  <c r="CF97" i="7"/>
  <c r="CF98" i="7"/>
  <c r="CE98" i="7"/>
  <c r="CD98" i="7"/>
  <c r="CD44" i="7"/>
  <c r="CF44" i="7"/>
  <c r="CE44" i="7"/>
  <c r="CD86" i="7"/>
  <c r="CF86" i="7"/>
  <c r="CE86" i="7"/>
  <c r="CD32" i="7"/>
  <c r="CF32" i="7"/>
  <c r="CE32" i="7"/>
  <c r="CE77" i="7"/>
  <c r="CD77" i="7"/>
  <c r="CF77" i="7"/>
  <c r="CE35" i="7"/>
  <c r="CD35" i="7"/>
  <c r="CF35" i="7"/>
  <c r="CA13" i="7"/>
  <c r="CH51" i="7"/>
  <c r="CH62" i="7"/>
  <c r="CH65" i="7"/>
  <c r="CH76" i="7"/>
  <c r="CH79" i="7"/>
  <c r="CH90" i="7"/>
  <c r="CH18" i="7"/>
  <c r="CH33" i="7"/>
  <c r="CH44" i="7"/>
  <c r="CH59" i="7"/>
  <c r="CH70" i="7"/>
  <c r="CH73" i="7"/>
  <c r="CH84" i="7"/>
  <c r="CE95" i="7"/>
  <c r="CD95" i="7"/>
  <c r="CF95" i="7"/>
  <c r="CD64" i="7"/>
  <c r="CF64" i="7"/>
  <c r="CE64" i="7"/>
  <c r="CD22" i="7"/>
  <c r="CF22" i="7"/>
  <c r="CE22" i="7"/>
  <c r="CE41" i="7"/>
  <c r="CD41" i="7"/>
  <c r="CF41" i="7"/>
  <c r="CF82" i="7"/>
  <c r="CE82" i="7"/>
  <c r="CD82" i="7"/>
  <c r="CJ63" i="7"/>
  <c r="CI63" i="7"/>
  <c r="CK63" i="7"/>
  <c r="CD26" i="7"/>
  <c r="CF26" i="7"/>
  <c r="CE26" i="7"/>
  <c r="CD59" i="7"/>
  <c r="CF59" i="7"/>
  <c r="CE59" i="7"/>
  <c r="CE89" i="7"/>
  <c r="CD89" i="7"/>
  <c r="CF89" i="7"/>
  <c r="CD47" i="7"/>
  <c r="CF47" i="7"/>
  <c r="CE47" i="7"/>
  <c r="CF88" i="7"/>
  <c r="CE88" i="7"/>
  <c r="CD88" i="7"/>
  <c r="CF46" i="7"/>
  <c r="CE46" i="7"/>
  <c r="CD46" i="7"/>
  <c r="CH74" i="7"/>
  <c r="CH77" i="7"/>
  <c r="CH88" i="7"/>
  <c r="CH91" i="7"/>
  <c r="CH19" i="7"/>
  <c r="CH30" i="7"/>
  <c r="CH45" i="7"/>
  <c r="CH56" i="7"/>
  <c r="CH71" i="7"/>
  <c r="CH82" i="7"/>
  <c r="CH85" i="7"/>
  <c r="CH96" i="7"/>
  <c r="CH24" i="7"/>
  <c r="BR9" i="7"/>
  <c r="I59" i="9" s="1"/>
  <c r="K36" i="9" s="1"/>
  <c r="CD65" i="7"/>
  <c r="CF65" i="7"/>
  <c r="CE65" i="7"/>
  <c r="CE23" i="7"/>
  <c r="CD23" i="7"/>
  <c r="CF23" i="7"/>
  <c r="CE67" i="7"/>
  <c r="CD67" i="7"/>
  <c r="CF67" i="7"/>
  <c r="CE25" i="7"/>
  <c r="CD25" i="7"/>
  <c r="CF25" i="7"/>
  <c r="CF52" i="7"/>
  <c r="CE52" i="7"/>
  <c r="CD52" i="7"/>
  <c r="CD85" i="7"/>
  <c r="CF85" i="7"/>
  <c r="CE85" i="7"/>
  <c r="CE29" i="7"/>
  <c r="CD29" i="7"/>
  <c r="CF29" i="7"/>
  <c r="CD70" i="7"/>
  <c r="CF70" i="7"/>
  <c r="CE70" i="7"/>
  <c r="CD17" i="7"/>
  <c r="CF17" i="7"/>
  <c r="CE17" i="7"/>
  <c r="CD58" i="7"/>
  <c r="CF58" i="7"/>
  <c r="CE58" i="7"/>
  <c r="CD91" i="7"/>
  <c r="CF91" i="7"/>
  <c r="CE91" i="7"/>
  <c r="CD49" i="7"/>
  <c r="CF49" i="7"/>
  <c r="CE49" i="7"/>
  <c r="CH75" i="7"/>
  <c r="CH86" i="7"/>
  <c r="CH89" i="7"/>
  <c r="CH17" i="7"/>
  <c r="CH28" i="7"/>
  <c r="CH31" i="7"/>
  <c r="CH42" i="7"/>
  <c r="CH57" i="7"/>
  <c r="CH68" i="7"/>
  <c r="CH83" i="7"/>
  <c r="CH94" i="7"/>
  <c r="CH22" i="7"/>
  <c r="CH25" i="7"/>
  <c r="CH36" i="7"/>
  <c r="CF34" i="7"/>
  <c r="CE34" i="7"/>
  <c r="CD34" i="7"/>
  <c r="CF78" i="7"/>
  <c r="CE78" i="7"/>
  <c r="CD78" i="7"/>
  <c r="CF36" i="7"/>
  <c r="CE36" i="7"/>
  <c r="CD36" i="7"/>
  <c r="CE57" i="7"/>
  <c r="CD57" i="7"/>
  <c r="CF57" i="7"/>
  <c r="CE55" i="7"/>
  <c r="CD55" i="7"/>
  <c r="CF55" i="7"/>
  <c r="CD96" i="7"/>
  <c r="CF96" i="7"/>
  <c r="CE96" i="7"/>
  <c r="CF40" i="7"/>
  <c r="CE40" i="7"/>
  <c r="CD40" i="7"/>
  <c r="CE73" i="7"/>
  <c r="CD73" i="7"/>
  <c r="CF73" i="7"/>
  <c r="CD28" i="7"/>
  <c r="CF28" i="7"/>
  <c r="CE28" i="7"/>
  <c r="CE61" i="7"/>
  <c r="CD61" i="7"/>
  <c r="CF61" i="7"/>
  <c r="CE19" i="7"/>
  <c r="CD19" i="7"/>
  <c r="CF19" i="7"/>
  <c r="CD60" i="7"/>
  <c r="CF60" i="7"/>
  <c r="CE60" i="7"/>
  <c r="Q29" i="9"/>
  <c r="R29" i="9"/>
  <c r="CH87" i="7"/>
  <c r="CH98" i="7"/>
  <c r="CH26" i="7"/>
  <c r="CH29" i="7"/>
  <c r="CH40" i="7"/>
  <c r="CH43" i="7"/>
  <c r="CH54" i="7"/>
  <c r="CH69" i="7"/>
  <c r="CH80" i="7"/>
  <c r="CH95" i="7"/>
  <c r="CH23" i="7"/>
  <c r="CH34" i="7"/>
  <c r="CH37" i="7"/>
  <c r="CH48" i="7"/>
  <c r="CF62" i="7"/>
  <c r="CE62" i="7"/>
  <c r="CD62" i="7"/>
  <c r="CD37" i="7"/>
  <c r="CF37" i="7"/>
  <c r="CE37" i="7"/>
  <c r="CE39" i="7"/>
  <c r="CD39" i="7"/>
  <c r="CF39" i="7"/>
  <c r="CF68" i="7"/>
  <c r="CE68" i="7"/>
  <c r="CD68" i="7"/>
  <c r="CF66" i="7"/>
  <c r="CE66" i="7"/>
  <c r="CD66" i="7"/>
  <c r="CF24" i="7"/>
  <c r="CE24" i="7"/>
  <c r="CD24" i="7"/>
  <c r="CE45" i="7"/>
  <c r="CD45" i="7"/>
  <c r="CF45" i="7"/>
  <c r="CD43" i="7"/>
  <c r="CF43" i="7"/>
  <c r="CE43" i="7"/>
  <c r="CF84" i="7"/>
  <c r="CE84" i="7"/>
  <c r="CD84" i="7"/>
  <c r="CD31" i="7"/>
  <c r="CF31" i="7"/>
  <c r="CE31" i="7"/>
  <c r="CF72" i="7"/>
  <c r="CE72" i="7"/>
  <c r="CD72" i="7"/>
  <c r="CE93" i="7"/>
  <c r="CD93" i="7"/>
  <c r="CF93" i="7"/>
  <c r="CF30" i="7"/>
  <c r="CE30" i="7"/>
  <c r="CD30" i="7"/>
  <c r="CD63" i="7"/>
  <c r="CF63" i="7"/>
  <c r="CE63" i="7"/>
  <c r="BZ13" i="7"/>
  <c r="CH27" i="7"/>
  <c r="CH38" i="7"/>
  <c r="CH41" i="7"/>
  <c r="CH52" i="7"/>
  <c r="CH55" i="7"/>
  <c r="CH66" i="7"/>
  <c r="CH81" i="7"/>
  <c r="CH92" i="7"/>
  <c r="CH20" i="7"/>
  <c r="CH35" i="7"/>
  <c r="CH46" i="7"/>
  <c r="CH49" i="7"/>
  <c r="CH60" i="7"/>
  <c r="CD79" i="7"/>
  <c r="CF79" i="7"/>
  <c r="CE79" i="7"/>
  <c r="CD48" i="7"/>
  <c r="CF48" i="7"/>
  <c r="CE48" i="7"/>
  <c r="BR11" i="7"/>
  <c r="BR10" i="7"/>
  <c r="J59" i="9" s="1"/>
  <c r="L36" i="9" s="1"/>
  <c r="CF50" i="7"/>
  <c r="CE50" i="7"/>
  <c r="CD50" i="7"/>
  <c r="CE83" i="7"/>
  <c r="CD83" i="7"/>
  <c r="CF83" i="7"/>
  <c r="CD27" i="7"/>
  <c r="CF27" i="7"/>
  <c r="CE27" i="7"/>
  <c r="CF56" i="7"/>
  <c r="CE56" i="7"/>
  <c r="CD56" i="7"/>
  <c r="CD54" i="7"/>
  <c r="CF54" i="7"/>
  <c r="CE54" i="7"/>
  <c r="CE87" i="7"/>
  <c r="CD87" i="7"/>
  <c r="CF87" i="7"/>
  <c r="CD33" i="7"/>
  <c r="CF33" i="7"/>
  <c r="CE33" i="7"/>
  <c r="CD42" i="7"/>
  <c r="CF42" i="7"/>
  <c r="CE42" i="7"/>
  <c r="CD75" i="7"/>
  <c r="CF75" i="7"/>
  <c r="CE75" i="7"/>
  <c r="CD21" i="7"/>
  <c r="CF21" i="7"/>
  <c r="CE21" i="7"/>
  <c r="CD74" i="7"/>
  <c r="CF74" i="7"/>
  <c r="CE74" i="7"/>
  <c r="BY13" i="7"/>
  <c r="CH39" i="7"/>
  <c r="CH50" i="7"/>
  <c r="CH53" i="7"/>
  <c r="CH64" i="7"/>
  <c r="CH67" i="7"/>
  <c r="CH78" i="7"/>
  <c r="CH93" i="7"/>
  <c r="CH21" i="7"/>
  <c r="CH32" i="7"/>
  <c r="CH47" i="7"/>
  <c r="CH58" i="7"/>
  <c r="CH61" i="7"/>
  <c r="CH72" i="7"/>
  <c r="CH97" i="7"/>
  <c r="BH14" i="9"/>
  <c r="BE4" i="9"/>
  <c r="M18" i="6"/>
  <c r="C61" i="9" s="1"/>
  <c r="L18" i="6"/>
  <c r="B61" i="9" s="1"/>
  <c r="W16" i="9" s="1"/>
  <c r="W18" i="9" s="1"/>
  <c r="F20" i="6"/>
  <c r="H19" i="6"/>
  <c r="J19" i="6"/>
  <c r="I19" i="6"/>
  <c r="X16" i="9" l="1"/>
  <c r="W19" i="9" s="1"/>
  <c r="U15" i="9"/>
  <c r="T17" i="9" s="1"/>
  <c r="U7" i="9"/>
  <c r="U9" i="9" s="1"/>
  <c r="U8" i="9"/>
  <c r="X29" i="9"/>
  <c r="BW9" i="7"/>
  <c r="I60" i="9" s="1"/>
  <c r="W29" i="9"/>
  <c r="CI35" i="7"/>
  <c r="CK35" i="7"/>
  <c r="CJ35" i="7"/>
  <c r="CI52" i="7"/>
  <c r="CK52" i="7"/>
  <c r="CJ52" i="7"/>
  <c r="CJ37" i="7"/>
  <c r="CI37" i="7"/>
  <c r="CK37" i="7"/>
  <c r="CK54" i="7"/>
  <c r="CJ54" i="7"/>
  <c r="CI54" i="7"/>
  <c r="CI87" i="7"/>
  <c r="CK87" i="7"/>
  <c r="CJ87" i="7"/>
  <c r="CI94" i="7"/>
  <c r="CK94" i="7"/>
  <c r="CJ94" i="7"/>
  <c r="CK28" i="7"/>
  <c r="CJ28" i="7"/>
  <c r="CI28" i="7"/>
  <c r="CI24" i="7"/>
  <c r="CK24" i="7"/>
  <c r="CJ24" i="7"/>
  <c r="CI45" i="7"/>
  <c r="CK45" i="7"/>
  <c r="CJ45" i="7"/>
  <c r="CK74" i="7"/>
  <c r="CJ74" i="7"/>
  <c r="CI74" i="7"/>
  <c r="CJ33" i="7"/>
  <c r="CI33" i="7"/>
  <c r="CK33" i="7"/>
  <c r="CI62" i="7"/>
  <c r="CK62" i="7"/>
  <c r="CJ62" i="7"/>
  <c r="T38" i="9"/>
  <c r="U38" i="9"/>
  <c r="CK32" i="7"/>
  <c r="CJ32" i="7"/>
  <c r="CI32" i="7"/>
  <c r="CJ47" i="7"/>
  <c r="CI47" i="7"/>
  <c r="CK47" i="7"/>
  <c r="CK64" i="7"/>
  <c r="CJ64" i="7"/>
  <c r="CI64" i="7"/>
  <c r="CI46" i="7"/>
  <c r="CK46" i="7"/>
  <c r="CJ46" i="7"/>
  <c r="CI55" i="7"/>
  <c r="CK55" i="7"/>
  <c r="CJ55" i="7"/>
  <c r="CK48" i="7"/>
  <c r="CJ48" i="7"/>
  <c r="CI48" i="7"/>
  <c r="CJ69" i="7"/>
  <c r="CI69" i="7"/>
  <c r="CK69" i="7"/>
  <c r="CI98" i="7"/>
  <c r="CK98" i="7"/>
  <c r="CJ98" i="7"/>
  <c r="CK22" i="7"/>
  <c r="CJ22" i="7"/>
  <c r="CI22" i="7"/>
  <c r="CJ31" i="7"/>
  <c r="CI31" i="7"/>
  <c r="CK31" i="7"/>
  <c r="CI56" i="7"/>
  <c r="CK56" i="7"/>
  <c r="CJ56" i="7"/>
  <c r="CI77" i="7"/>
  <c r="CK77" i="7"/>
  <c r="CJ77" i="7"/>
  <c r="CK44" i="7"/>
  <c r="CJ44" i="7"/>
  <c r="CI44" i="7"/>
  <c r="CJ65" i="7"/>
  <c r="CI65" i="7"/>
  <c r="CK65" i="7"/>
  <c r="U29" i="9"/>
  <c r="T29" i="9"/>
  <c r="CK58" i="7"/>
  <c r="CJ58" i="7"/>
  <c r="CI58" i="7"/>
  <c r="CI67" i="7"/>
  <c r="CK67" i="7"/>
  <c r="CJ67" i="7"/>
  <c r="CJ49" i="7"/>
  <c r="CI49" i="7"/>
  <c r="CK49" i="7"/>
  <c r="CI66" i="7"/>
  <c r="CK66" i="7"/>
  <c r="CJ66" i="7"/>
  <c r="BW10" i="7"/>
  <c r="J60" i="9" s="1"/>
  <c r="BW11" i="7"/>
  <c r="CK80" i="7"/>
  <c r="CJ80" i="7"/>
  <c r="CI80" i="7"/>
  <c r="CK26" i="7"/>
  <c r="CJ26" i="7"/>
  <c r="CI26" i="7"/>
  <c r="CI25" i="7"/>
  <c r="CK25" i="7"/>
  <c r="CJ25" i="7"/>
  <c r="CK42" i="7"/>
  <c r="CJ42" i="7"/>
  <c r="CI42" i="7"/>
  <c r="CJ75" i="7"/>
  <c r="CI75" i="7"/>
  <c r="CK75" i="7"/>
  <c r="CI71" i="7"/>
  <c r="CK71" i="7"/>
  <c r="CJ71" i="7"/>
  <c r="CI88" i="7"/>
  <c r="CK88" i="7"/>
  <c r="CJ88" i="7"/>
  <c r="CJ59" i="7"/>
  <c r="CI59" i="7"/>
  <c r="CK59" i="7"/>
  <c r="CK76" i="7"/>
  <c r="CJ76" i="7"/>
  <c r="CI76" i="7"/>
  <c r="T39" i="9"/>
  <c r="U39" i="9"/>
  <c r="CD13" i="7"/>
  <c r="CI61" i="7"/>
  <c r="CK61" i="7"/>
  <c r="CJ61" i="7"/>
  <c r="CI78" i="7"/>
  <c r="CK78" i="7"/>
  <c r="CJ78" i="7"/>
  <c r="CK60" i="7"/>
  <c r="CJ60" i="7"/>
  <c r="CI60" i="7"/>
  <c r="CJ81" i="7"/>
  <c r="CI81" i="7"/>
  <c r="CK81" i="7"/>
  <c r="CJ27" i="7"/>
  <c r="CI27" i="7"/>
  <c r="CK27" i="7"/>
  <c r="CJ95" i="7"/>
  <c r="CI95" i="7"/>
  <c r="CK95" i="7"/>
  <c r="CI29" i="7"/>
  <c r="CK29" i="7"/>
  <c r="CJ29" i="7"/>
  <c r="CI36" i="7"/>
  <c r="CK36" i="7"/>
  <c r="CJ36" i="7"/>
  <c r="CI57" i="7"/>
  <c r="CK57" i="7"/>
  <c r="CJ57" i="7"/>
  <c r="CK86" i="7"/>
  <c r="CJ86" i="7"/>
  <c r="CI86" i="7"/>
  <c r="CI82" i="7"/>
  <c r="CK82" i="7"/>
  <c r="CJ82" i="7"/>
  <c r="CJ91" i="7"/>
  <c r="CI91" i="7"/>
  <c r="CK91" i="7"/>
  <c r="CK70" i="7"/>
  <c r="CJ70" i="7"/>
  <c r="CI70" i="7"/>
  <c r="CJ79" i="7"/>
  <c r="CI79" i="7"/>
  <c r="CK79" i="7"/>
  <c r="U28" i="9"/>
  <c r="T28" i="9"/>
  <c r="CF13" i="7"/>
  <c r="CJ53" i="7"/>
  <c r="CI53" i="7"/>
  <c r="CK53" i="7"/>
  <c r="CI72" i="7"/>
  <c r="CK72" i="7"/>
  <c r="CJ72" i="7"/>
  <c r="CI93" i="7"/>
  <c r="CK93" i="7"/>
  <c r="CJ93" i="7"/>
  <c r="CI39" i="7"/>
  <c r="CK39" i="7"/>
  <c r="CJ39" i="7"/>
  <c r="CK92" i="7"/>
  <c r="CJ92" i="7"/>
  <c r="CI92" i="7"/>
  <c r="CK38" i="7"/>
  <c r="CJ38" i="7"/>
  <c r="CI38" i="7"/>
  <c r="CI23" i="7"/>
  <c r="CK23" i="7"/>
  <c r="CJ23" i="7"/>
  <c r="CI40" i="7"/>
  <c r="CK40" i="7"/>
  <c r="CJ40" i="7"/>
  <c r="CI68" i="7"/>
  <c r="CK68" i="7"/>
  <c r="CJ68" i="7"/>
  <c r="CI89" i="7"/>
  <c r="CK89" i="7"/>
  <c r="CJ89" i="7"/>
  <c r="CJ85" i="7"/>
  <c r="CI85" i="7"/>
  <c r="CK85" i="7"/>
  <c r="CI19" i="7"/>
  <c r="CK19" i="7"/>
  <c r="CJ19" i="7"/>
  <c r="CI73" i="7"/>
  <c r="CK73" i="7"/>
  <c r="CJ73" i="7"/>
  <c r="CK90" i="7"/>
  <c r="CJ90" i="7"/>
  <c r="CI90" i="7"/>
  <c r="CE13" i="7"/>
  <c r="CI97" i="7"/>
  <c r="CK97" i="7"/>
  <c r="CJ97" i="7"/>
  <c r="CJ21" i="7"/>
  <c r="CI21" i="7"/>
  <c r="CK21" i="7"/>
  <c r="CI50" i="7"/>
  <c r="CK50" i="7"/>
  <c r="CJ50" i="7"/>
  <c r="CI20" i="7"/>
  <c r="CK20" i="7"/>
  <c r="CJ20" i="7"/>
  <c r="CI41" i="7"/>
  <c r="CK41" i="7"/>
  <c r="CJ41" i="7"/>
  <c r="CI34" i="7"/>
  <c r="CK34" i="7"/>
  <c r="CJ34" i="7"/>
  <c r="CJ43" i="7"/>
  <c r="CI43" i="7"/>
  <c r="CK43" i="7"/>
  <c r="CI83" i="7"/>
  <c r="CK83" i="7"/>
  <c r="CJ83" i="7"/>
  <c r="CJ17" i="7"/>
  <c r="CI17" i="7"/>
  <c r="CK17" i="7"/>
  <c r="CK96" i="7"/>
  <c r="CJ96" i="7"/>
  <c r="CI96" i="7"/>
  <c r="CI30" i="7"/>
  <c r="CK30" i="7"/>
  <c r="CJ30" i="7"/>
  <c r="CI84" i="7"/>
  <c r="CK84" i="7"/>
  <c r="CJ84" i="7"/>
  <c r="CI18" i="7"/>
  <c r="CK18" i="7"/>
  <c r="CJ18" i="7"/>
  <c r="CI51" i="7"/>
  <c r="CK51" i="7"/>
  <c r="CJ51" i="7"/>
  <c r="I37" i="9"/>
  <c r="H38" i="9"/>
  <c r="I38" i="9"/>
  <c r="W28" i="9"/>
  <c r="X28" i="9"/>
  <c r="BK14" i="9"/>
  <c r="BH4" i="9"/>
  <c r="M19" i="6"/>
  <c r="C62" i="9" s="1"/>
  <c r="N19" i="6"/>
  <c r="L19" i="6"/>
  <c r="B62" i="9" s="1"/>
  <c r="Z6" i="9" s="1"/>
  <c r="Z8" i="9" s="1"/>
  <c r="F21" i="6"/>
  <c r="I20" i="6"/>
  <c r="N20" i="6" s="1"/>
  <c r="H20" i="6"/>
  <c r="J20" i="6"/>
  <c r="CI13" i="7" l="1"/>
  <c r="AA6" i="9"/>
  <c r="Z9" i="9" s="1"/>
  <c r="X5" i="9"/>
  <c r="W7" i="9" s="1"/>
  <c r="U17" i="9"/>
  <c r="U19" i="9" s="1"/>
  <c r="U18" i="9"/>
  <c r="H39" i="9"/>
  <c r="I39" i="9"/>
  <c r="CJ13" i="7"/>
  <c r="L35" i="9"/>
  <c r="K37" i="9" s="1"/>
  <c r="CK13" i="7"/>
  <c r="CB10" i="7"/>
  <c r="J61" i="9" s="1"/>
  <c r="O36" i="9" s="1"/>
  <c r="CB11" i="7"/>
  <c r="CB9" i="7"/>
  <c r="I61" i="9" s="1"/>
  <c r="N36" i="9" s="1"/>
  <c r="BN14" i="9"/>
  <c r="BK4" i="9"/>
  <c r="L20" i="6"/>
  <c r="B63" i="9" s="1"/>
  <c r="Z16" i="9" s="1"/>
  <c r="Z18" i="9" s="1"/>
  <c r="M20" i="6"/>
  <c r="C63" i="9" s="1"/>
  <c r="F22" i="6"/>
  <c r="H21" i="6"/>
  <c r="J21" i="6"/>
  <c r="I21" i="6"/>
  <c r="N21" i="6" s="1"/>
  <c r="AA16" i="9" l="1"/>
  <c r="Z19" i="9" s="1"/>
  <c r="X15" i="9"/>
  <c r="W17" i="9" s="1"/>
  <c r="X7" i="9"/>
  <c r="X9" i="9" s="1"/>
  <c r="X8" i="9"/>
  <c r="CG10" i="7"/>
  <c r="J62" i="9" s="1"/>
  <c r="CG11" i="7"/>
  <c r="CG9" i="7"/>
  <c r="I62" i="9" s="1"/>
  <c r="L37" i="9"/>
  <c r="K38" i="9"/>
  <c r="L38" i="9"/>
  <c r="BQ14" i="9"/>
  <c r="BN4" i="9"/>
  <c r="M21" i="6"/>
  <c r="C64" i="9" s="1"/>
  <c r="L21" i="6"/>
  <c r="B64" i="9" s="1"/>
  <c r="AC6" i="9" s="1"/>
  <c r="AC8" i="9" s="1"/>
  <c r="F23" i="6"/>
  <c r="I22" i="6"/>
  <c r="N22" i="6" s="1"/>
  <c r="H22" i="6"/>
  <c r="J22" i="6"/>
  <c r="AD6" i="9" l="1"/>
  <c r="AC9" i="9" s="1"/>
  <c r="AA5" i="9"/>
  <c r="Z7" i="9" s="1"/>
  <c r="X17" i="9"/>
  <c r="X19" i="9" s="1"/>
  <c r="X18" i="9"/>
  <c r="K39" i="9"/>
  <c r="L39" i="9"/>
  <c r="R35" i="9"/>
  <c r="Q37" i="9" s="1"/>
  <c r="O35" i="9"/>
  <c r="N37" i="9" s="1"/>
  <c r="BT14" i="9"/>
  <c r="BQ4" i="9"/>
  <c r="M22" i="6"/>
  <c r="C65" i="9" s="1"/>
  <c r="L22" i="6"/>
  <c r="B65" i="9" s="1"/>
  <c r="AC16" i="9" s="1"/>
  <c r="AC18" i="9" s="1"/>
  <c r="F24" i="6"/>
  <c r="H23" i="6"/>
  <c r="J23" i="6"/>
  <c r="I23" i="6"/>
  <c r="AD16" i="9" l="1"/>
  <c r="AC19" i="9" s="1"/>
  <c r="AA15" i="9"/>
  <c r="Z17" i="9" s="1"/>
  <c r="AA7" i="9"/>
  <c r="AA9" i="9" s="1"/>
  <c r="AA8" i="9"/>
  <c r="R37" i="9"/>
  <c r="Q38" i="9"/>
  <c r="R38" i="9"/>
  <c r="O37" i="9"/>
  <c r="N38" i="9"/>
  <c r="O38" i="9"/>
  <c r="BW14" i="9"/>
  <c r="BT4" i="9"/>
  <c r="M23" i="6"/>
  <c r="C66" i="9" s="1"/>
  <c r="N23" i="6"/>
  <c r="L23" i="6"/>
  <c r="B66" i="9" s="1"/>
  <c r="AF6" i="9" s="1"/>
  <c r="AF8" i="9" s="1"/>
  <c r="F25" i="6"/>
  <c r="I24" i="6"/>
  <c r="N24" i="6" s="1"/>
  <c r="H24" i="6"/>
  <c r="L24" i="6" s="1"/>
  <c r="B67" i="9" s="1"/>
  <c r="AF16" i="9" s="1"/>
  <c r="AF18" i="9" s="1"/>
  <c r="J24" i="6"/>
  <c r="AG6" i="9" l="1"/>
  <c r="AF9" i="9" s="1"/>
  <c r="AD5" i="9"/>
  <c r="AC7" i="9" s="1"/>
  <c r="AA17" i="9"/>
  <c r="AA19" i="9" s="1"/>
  <c r="AA18" i="9"/>
  <c r="N39" i="9"/>
  <c r="O39" i="9"/>
  <c r="Q39" i="9"/>
  <c r="R39" i="9"/>
  <c r="BZ14" i="9"/>
  <c r="BW4" i="9"/>
  <c r="M24" i="6"/>
  <c r="C67" i="9" s="1"/>
  <c r="F26" i="6"/>
  <c r="H25" i="6"/>
  <c r="J25" i="6"/>
  <c r="I25" i="6"/>
  <c r="N25" i="6" s="1"/>
  <c r="AG16" i="9" l="1"/>
  <c r="AF19" i="9" s="1"/>
  <c r="AD15" i="9"/>
  <c r="AC17" i="9" s="1"/>
  <c r="AD7" i="9"/>
  <c r="AD9" i="9" s="1"/>
  <c r="AD8" i="9"/>
  <c r="CC14" i="9"/>
  <c r="BZ4" i="9"/>
  <c r="M25" i="6"/>
  <c r="C68" i="9" s="1"/>
  <c r="L25" i="6"/>
  <c r="B68" i="9" s="1"/>
  <c r="AI6" i="9" s="1"/>
  <c r="AI8" i="9" s="1"/>
  <c r="F27" i="6"/>
  <c r="I26" i="6"/>
  <c r="N26" i="6" s="1"/>
  <c r="H26" i="6"/>
  <c r="J26" i="6"/>
  <c r="AD17" i="9" l="1"/>
  <c r="AD19" i="9" s="1"/>
  <c r="AD18" i="9"/>
  <c r="AJ6" i="9"/>
  <c r="AI9" i="9" s="1"/>
  <c r="AG5" i="9"/>
  <c r="AF7" i="9" s="1"/>
  <c r="CF14" i="9"/>
  <c r="CC4" i="9"/>
  <c r="M26" i="6"/>
  <c r="C69" i="9" s="1"/>
  <c r="L26" i="6"/>
  <c r="B69" i="9" s="1"/>
  <c r="AI16" i="9" s="1"/>
  <c r="AI18" i="9" s="1"/>
  <c r="F28" i="6"/>
  <c r="H27" i="6"/>
  <c r="J27" i="6"/>
  <c r="I27" i="6"/>
  <c r="AJ16" i="9" l="1"/>
  <c r="AI19" i="9" s="1"/>
  <c r="AG15" i="9"/>
  <c r="AF17" i="9" s="1"/>
  <c r="AG7" i="9"/>
  <c r="AG9" i="9" s="1"/>
  <c r="AG8" i="9"/>
  <c r="CI14" i="9"/>
  <c r="CF4" i="9"/>
  <c r="M27" i="6"/>
  <c r="C70" i="9" s="1"/>
  <c r="N27" i="6"/>
  <c r="L27" i="6"/>
  <c r="B70" i="9" s="1"/>
  <c r="AL6" i="9" s="1"/>
  <c r="AL8" i="9" s="1"/>
  <c r="F29" i="6"/>
  <c r="I28" i="6"/>
  <c r="N28" i="6" s="1"/>
  <c r="H28" i="6"/>
  <c r="L28" i="6" s="1"/>
  <c r="B71" i="9" s="1"/>
  <c r="AL16" i="9" s="1"/>
  <c r="AL18" i="9" s="1"/>
  <c r="J28" i="6"/>
  <c r="AG17" i="9" l="1"/>
  <c r="AG19" i="9" s="1"/>
  <c r="AG18" i="9"/>
  <c r="AM6" i="9"/>
  <c r="AL9" i="9" s="1"/>
  <c r="AJ5" i="9"/>
  <c r="AI7" i="9" s="1"/>
  <c r="CL14" i="9"/>
  <c r="CI4" i="9"/>
  <c r="M28" i="6"/>
  <c r="C71" i="9" s="1"/>
  <c r="F30" i="6"/>
  <c r="H29" i="6"/>
  <c r="J29" i="6"/>
  <c r="I29" i="6"/>
  <c r="N29" i="6" s="1"/>
  <c r="AJ7" i="9" l="1"/>
  <c r="AJ9" i="9" s="1"/>
  <c r="AJ8" i="9"/>
  <c r="AM16" i="9"/>
  <c r="AL19" i="9" s="1"/>
  <c r="AM19" i="9" s="1"/>
  <c r="AJ15" i="9"/>
  <c r="AI17" i="9" s="1"/>
  <c r="CO14" i="9"/>
  <c r="CL4" i="9"/>
  <c r="M29" i="6"/>
  <c r="C72" i="9" s="1"/>
  <c r="L29" i="6"/>
  <c r="B72" i="9" s="1"/>
  <c r="AO6" i="9" s="1"/>
  <c r="AO8" i="9" s="1"/>
  <c r="F31" i="6"/>
  <c r="I30" i="6"/>
  <c r="N30" i="6" s="1"/>
  <c r="H30" i="6"/>
  <c r="J30" i="6"/>
  <c r="AJ17" i="9" l="1"/>
  <c r="AJ19" i="9" s="1"/>
  <c r="AJ18" i="9"/>
  <c r="AP6" i="9"/>
  <c r="AO9" i="9" s="1"/>
  <c r="AM5" i="9"/>
  <c r="AL7" i="9" s="1"/>
  <c r="CR14" i="9"/>
  <c r="CO4" i="9"/>
  <c r="M30" i="6"/>
  <c r="C73" i="9" s="1"/>
  <c r="L30" i="6"/>
  <c r="B73" i="9" s="1"/>
  <c r="AO16" i="9" s="1"/>
  <c r="AO18" i="9" s="1"/>
  <c r="F32" i="6"/>
  <c r="H31" i="6"/>
  <c r="J31" i="6"/>
  <c r="I31" i="6"/>
  <c r="AM7" i="9" l="1"/>
  <c r="AM9" i="9" s="1"/>
  <c r="AM8" i="9"/>
  <c r="AP16" i="9"/>
  <c r="AO19" i="9" s="1"/>
  <c r="AM15" i="9"/>
  <c r="AL17" i="9" s="1"/>
  <c r="CU14" i="9"/>
  <c r="CR4" i="9"/>
  <c r="M31" i="6"/>
  <c r="C74" i="9" s="1"/>
  <c r="N31" i="6"/>
  <c r="L31" i="6"/>
  <c r="B74" i="9" s="1"/>
  <c r="AR6" i="9" s="1"/>
  <c r="AR8" i="9" s="1"/>
  <c r="F33" i="6"/>
  <c r="I32" i="6"/>
  <c r="N32" i="6" s="1"/>
  <c r="H32" i="6"/>
  <c r="J32" i="6"/>
  <c r="L32" i="6" l="1"/>
  <c r="B75" i="9" s="1"/>
  <c r="AR16" i="9" s="1"/>
  <c r="AR18" i="9" s="1"/>
  <c r="AM17" i="9"/>
  <c r="AM18" i="9"/>
  <c r="AS6" i="9"/>
  <c r="AR9" i="9" s="1"/>
  <c r="AP5" i="9"/>
  <c r="AO7" i="9" s="1"/>
  <c r="CX14" i="9"/>
  <c r="CU4" i="9"/>
  <c r="M32" i="6"/>
  <c r="C75" i="9" s="1"/>
  <c r="F34" i="6"/>
  <c r="H33" i="6"/>
  <c r="J33" i="6"/>
  <c r="I33" i="6"/>
  <c r="N33" i="6" s="1"/>
  <c r="AP7" i="9" l="1"/>
  <c r="AP9" i="9" s="1"/>
  <c r="AP8" i="9"/>
  <c r="AS16" i="9"/>
  <c r="AR19" i="9" s="1"/>
  <c r="AP15" i="9"/>
  <c r="AO17" i="9" s="1"/>
  <c r="DA14" i="9"/>
  <c r="CX4" i="9"/>
  <c r="M33" i="6"/>
  <c r="C76" i="9" s="1"/>
  <c r="L33" i="6"/>
  <c r="B76" i="9" s="1"/>
  <c r="AU6" i="9" s="1"/>
  <c r="AU8" i="9" s="1"/>
  <c r="F35" i="6"/>
  <c r="I34" i="6"/>
  <c r="N34" i="6" s="1"/>
  <c r="H34" i="6"/>
  <c r="J34" i="6"/>
  <c r="AP17" i="9" l="1"/>
  <c r="AP19" i="9" s="1"/>
  <c r="AP18" i="9"/>
  <c r="AV6" i="9"/>
  <c r="AU9" i="9" s="1"/>
  <c r="AS5" i="9"/>
  <c r="AR7" i="9" s="1"/>
  <c r="DD14" i="9"/>
  <c r="DA4" i="9"/>
  <c r="M34" i="6"/>
  <c r="C77" i="9" s="1"/>
  <c r="L34" i="6"/>
  <c r="B77" i="9" s="1"/>
  <c r="AU16" i="9" s="1"/>
  <c r="AU18" i="9" s="1"/>
  <c r="F36" i="6"/>
  <c r="H35" i="6"/>
  <c r="J35" i="6"/>
  <c r="I35" i="6"/>
  <c r="AS7" i="9" l="1"/>
  <c r="AS9" i="9" s="1"/>
  <c r="AS8" i="9"/>
  <c r="AV16" i="9"/>
  <c r="AU19" i="9" s="1"/>
  <c r="AS15" i="9"/>
  <c r="AR17" i="9" s="1"/>
  <c r="DG14" i="9"/>
  <c r="DD4" i="9"/>
  <c r="M35" i="6"/>
  <c r="C78" i="9" s="1"/>
  <c r="N35" i="6"/>
  <c r="L35" i="6"/>
  <c r="B78" i="9" s="1"/>
  <c r="AX6" i="9" s="1"/>
  <c r="AX8" i="9" s="1"/>
  <c r="F37" i="6"/>
  <c r="I36" i="6"/>
  <c r="N36" i="6" s="1"/>
  <c r="H36" i="6"/>
  <c r="J36" i="6"/>
  <c r="AY6" i="9" l="1"/>
  <c r="AX9" i="9" s="1"/>
  <c r="AV5" i="9"/>
  <c r="AU7" i="9" s="1"/>
  <c r="AS17" i="9"/>
  <c r="AS19" i="9" s="1"/>
  <c r="AS18" i="9"/>
  <c r="DJ14" i="9"/>
  <c r="DG4" i="9"/>
  <c r="L36" i="6"/>
  <c r="B79" i="9" s="1"/>
  <c r="AX16" i="9" s="1"/>
  <c r="AX18" i="9" s="1"/>
  <c r="M36" i="6"/>
  <c r="C79" i="9" s="1"/>
  <c r="F38" i="6"/>
  <c r="H37" i="6"/>
  <c r="J37" i="6"/>
  <c r="I37" i="6"/>
  <c r="N37" i="6" s="1"/>
  <c r="AY16" i="9" l="1"/>
  <c r="AX19" i="9" s="1"/>
  <c r="AV15" i="9"/>
  <c r="AU17" i="9" s="1"/>
  <c r="AV7" i="9"/>
  <c r="AV9" i="9" s="1"/>
  <c r="AV8" i="9"/>
  <c r="DM14" i="9"/>
  <c r="DJ4" i="9"/>
  <c r="M37" i="6"/>
  <c r="C80" i="9" s="1"/>
  <c r="L37" i="6"/>
  <c r="B80" i="9" s="1"/>
  <c r="BA6" i="9" s="1"/>
  <c r="BA8" i="9" s="1"/>
  <c r="F39" i="6"/>
  <c r="I38" i="6"/>
  <c r="N38" i="6" s="1"/>
  <c r="H38" i="6"/>
  <c r="J38" i="6"/>
  <c r="AV17" i="9" l="1"/>
  <c r="AV19" i="9" s="1"/>
  <c r="AV18" i="9"/>
  <c r="BB6" i="9"/>
  <c r="BA9" i="9" s="1"/>
  <c r="AY5" i="9"/>
  <c r="AX7" i="9" s="1"/>
  <c r="DP14" i="9"/>
  <c r="DM4" i="9"/>
  <c r="M38" i="6"/>
  <c r="C81" i="9" s="1"/>
  <c r="L38" i="6"/>
  <c r="B81" i="9" s="1"/>
  <c r="BA16" i="9" s="1"/>
  <c r="BA18" i="9" s="1"/>
  <c r="F40" i="6"/>
  <c r="H39" i="6"/>
  <c r="J39" i="6"/>
  <c r="I39" i="6"/>
  <c r="BB16" i="9" l="1"/>
  <c r="BA19" i="9" s="1"/>
  <c r="AY15" i="9"/>
  <c r="AX17" i="9" s="1"/>
  <c r="AY7" i="9"/>
  <c r="AY9" i="9" s="1"/>
  <c r="AY8" i="9"/>
  <c r="DP4" i="9"/>
  <c r="M39" i="6"/>
  <c r="C82" i="9" s="1"/>
  <c r="N39" i="6"/>
  <c r="L39" i="6"/>
  <c r="B82" i="9" s="1"/>
  <c r="BD6" i="9" s="1"/>
  <c r="BD8" i="9" s="1"/>
  <c r="F41" i="6"/>
  <c r="I40" i="6"/>
  <c r="N40" i="6" s="1"/>
  <c r="H40" i="6"/>
  <c r="J40" i="6"/>
  <c r="BE6" i="9" l="1"/>
  <c r="BD9" i="9" s="1"/>
  <c r="BB5" i="9"/>
  <c r="BA7" i="9" s="1"/>
  <c r="AY17" i="9"/>
  <c r="AY19" i="9" s="1"/>
  <c r="AY18" i="9"/>
  <c r="DS4" i="9"/>
  <c r="L40" i="6"/>
  <c r="B83" i="9" s="1"/>
  <c r="BD16" i="9" s="1"/>
  <c r="BD18" i="9" s="1"/>
  <c r="M40" i="6"/>
  <c r="C83" i="9" s="1"/>
  <c r="F42" i="6"/>
  <c r="H41" i="6"/>
  <c r="J41" i="6"/>
  <c r="I41" i="6"/>
  <c r="N41" i="6" s="1"/>
  <c r="BB7" i="9" l="1"/>
  <c r="BB9" i="9" s="1"/>
  <c r="BB8" i="9"/>
  <c r="BE16" i="9"/>
  <c r="BD19" i="9" s="1"/>
  <c r="BB15" i="9"/>
  <c r="BA17" i="9" s="1"/>
  <c r="M41" i="6"/>
  <c r="C84" i="9" s="1"/>
  <c r="L41" i="6"/>
  <c r="B84" i="9" s="1"/>
  <c r="BG6" i="9" s="1"/>
  <c r="BG8" i="9" s="1"/>
  <c r="F43" i="6"/>
  <c r="I42" i="6"/>
  <c r="N42" i="6" s="1"/>
  <c r="H42" i="6"/>
  <c r="J42" i="6"/>
  <c r="BH6" i="9" l="1"/>
  <c r="BG9" i="9" s="1"/>
  <c r="BE5" i="9"/>
  <c r="BD7" i="9" s="1"/>
  <c r="BB17" i="9"/>
  <c r="BB19" i="9" s="1"/>
  <c r="BB18" i="9"/>
  <c r="M42" i="6"/>
  <c r="C85" i="9" s="1"/>
  <c r="L42" i="6"/>
  <c r="B85" i="9" s="1"/>
  <c r="BG16" i="9" s="1"/>
  <c r="BG18" i="9" s="1"/>
  <c r="F44" i="6"/>
  <c r="H43" i="6"/>
  <c r="J43" i="6"/>
  <c r="I43" i="6"/>
  <c r="BH16" i="9" l="1"/>
  <c r="BG19" i="9" s="1"/>
  <c r="BE15" i="9"/>
  <c r="BD17" i="9" s="1"/>
  <c r="BE7" i="9"/>
  <c r="BE9" i="9" s="1"/>
  <c r="BE8" i="9"/>
  <c r="M43" i="6"/>
  <c r="C86" i="9" s="1"/>
  <c r="N43" i="6"/>
  <c r="L43" i="6"/>
  <c r="B86" i="9" s="1"/>
  <c r="BJ6" i="9" s="1"/>
  <c r="BJ8" i="9" s="1"/>
  <c r="F45" i="6"/>
  <c r="I44" i="6"/>
  <c r="N44" i="6" s="1"/>
  <c r="H44" i="6"/>
  <c r="L44" i="6" s="1"/>
  <c r="B87" i="9" s="1"/>
  <c r="BJ16" i="9" s="1"/>
  <c r="BJ18" i="9" s="1"/>
  <c r="J44" i="6"/>
  <c r="BE17" i="9" l="1"/>
  <c r="BE19" i="9" s="1"/>
  <c r="BE18" i="9"/>
  <c r="BK6" i="9"/>
  <c r="BJ9" i="9" s="1"/>
  <c r="BH5" i="9"/>
  <c r="BG7" i="9" s="1"/>
  <c r="M44" i="6"/>
  <c r="C87" i="9" s="1"/>
  <c r="F46" i="6"/>
  <c r="H45" i="6"/>
  <c r="J45" i="6"/>
  <c r="I45" i="6"/>
  <c r="N45" i="6" s="1"/>
  <c r="BK16" i="9" l="1"/>
  <c r="BJ19" i="9" s="1"/>
  <c r="BH15" i="9"/>
  <c r="BG17" i="9" s="1"/>
  <c r="BH7" i="9"/>
  <c r="BH9" i="9" s="1"/>
  <c r="BH8" i="9"/>
  <c r="M45" i="6"/>
  <c r="C88" i="9" s="1"/>
  <c r="L45" i="6"/>
  <c r="B88" i="9" s="1"/>
  <c r="BM6" i="9" s="1"/>
  <c r="BM8" i="9" s="1"/>
  <c r="F47" i="6"/>
  <c r="I46" i="6"/>
  <c r="N46" i="6" s="1"/>
  <c r="H46" i="6"/>
  <c r="J46" i="6"/>
  <c r="BN6" i="9" l="1"/>
  <c r="BM9" i="9" s="1"/>
  <c r="BK5" i="9"/>
  <c r="BJ7" i="9" s="1"/>
  <c r="BH17" i="9"/>
  <c r="BH19" i="9" s="1"/>
  <c r="BH18" i="9"/>
  <c r="M46" i="6"/>
  <c r="C89" i="9" s="1"/>
  <c r="L46" i="6"/>
  <c r="B89" i="9" s="1"/>
  <c r="BM16" i="9" s="1"/>
  <c r="BM18" i="9" s="1"/>
  <c r="F48" i="6"/>
  <c r="H47" i="6"/>
  <c r="J47" i="6"/>
  <c r="I47" i="6"/>
  <c r="BN16" i="9" l="1"/>
  <c r="BM19" i="9" s="1"/>
  <c r="BK15" i="9"/>
  <c r="BJ17" i="9" s="1"/>
  <c r="BK7" i="9"/>
  <c r="BK9" i="9" s="1"/>
  <c r="BK8" i="9"/>
  <c r="M47" i="6"/>
  <c r="C90" i="9" s="1"/>
  <c r="N47" i="6"/>
  <c r="L47" i="6"/>
  <c r="B90" i="9" s="1"/>
  <c r="BP6" i="9" s="1"/>
  <c r="BP8" i="9" s="1"/>
  <c r="F49" i="6"/>
  <c r="I48" i="6"/>
  <c r="N48" i="6" s="1"/>
  <c r="H48" i="6"/>
  <c r="L48" i="6" s="1"/>
  <c r="B91" i="9" s="1"/>
  <c r="BP16" i="9" s="1"/>
  <c r="BP18" i="9" s="1"/>
  <c r="J48" i="6"/>
  <c r="BQ6" i="9" l="1"/>
  <c r="BP9" i="9" s="1"/>
  <c r="BN5" i="9"/>
  <c r="BM7" i="9" s="1"/>
  <c r="BK17" i="9"/>
  <c r="BK19" i="9" s="1"/>
  <c r="BK18" i="9"/>
  <c r="M48" i="6"/>
  <c r="C91" i="9" s="1"/>
  <c r="F50" i="6"/>
  <c r="H49" i="6"/>
  <c r="J49" i="6"/>
  <c r="I49" i="6"/>
  <c r="N49" i="6" s="1"/>
  <c r="BQ16" i="9" l="1"/>
  <c r="BP19" i="9" s="1"/>
  <c r="BN15" i="9"/>
  <c r="BM17" i="9" s="1"/>
  <c r="BN7" i="9"/>
  <c r="BN9" i="9" s="1"/>
  <c r="BN8" i="9"/>
  <c r="M49" i="6"/>
  <c r="C92" i="9" s="1"/>
  <c r="L49" i="6"/>
  <c r="B92" i="9" s="1"/>
  <c r="BS6" i="9" s="1"/>
  <c r="BS8" i="9" s="1"/>
  <c r="F51" i="6"/>
  <c r="I50" i="6"/>
  <c r="N50" i="6" s="1"/>
  <c r="H50" i="6"/>
  <c r="J50" i="6"/>
  <c r="BT6" i="9" l="1"/>
  <c r="BS9" i="9" s="1"/>
  <c r="BQ5" i="9"/>
  <c r="BP7" i="9" s="1"/>
  <c r="BN17" i="9"/>
  <c r="BN19" i="9" s="1"/>
  <c r="BN18" i="9"/>
  <c r="M50" i="6"/>
  <c r="C93" i="9" s="1"/>
  <c r="L50" i="6"/>
  <c r="B93" i="9" s="1"/>
  <c r="BS16" i="9" s="1"/>
  <c r="BS18" i="9" s="1"/>
  <c r="F52" i="6"/>
  <c r="H51" i="6"/>
  <c r="J51" i="6"/>
  <c r="I51" i="6"/>
  <c r="BQ7" i="9" l="1"/>
  <c r="BQ9" i="9" s="1"/>
  <c r="BQ8" i="9"/>
  <c r="BT16" i="9"/>
  <c r="BS19" i="9" s="1"/>
  <c r="BQ15" i="9"/>
  <c r="BP17" i="9" s="1"/>
  <c r="M51" i="6"/>
  <c r="C94" i="9" s="1"/>
  <c r="N51" i="6"/>
  <c r="L51" i="6"/>
  <c r="B94" i="9" s="1"/>
  <c r="BV6" i="9" s="1"/>
  <c r="BV8" i="9" s="1"/>
  <c r="F53" i="6"/>
  <c r="I52" i="6"/>
  <c r="N52" i="6" s="1"/>
  <c r="H52" i="6"/>
  <c r="J52" i="6"/>
  <c r="BQ17" i="9" l="1"/>
  <c r="BQ19" i="9" s="1"/>
  <c r="BQ18" i="9"/>
  <c r="L52" i="6"/>
  <c r="B95" i="9" s="1"/>
  <c r="BV16" i="9" s="1"/>
  <c r="BV18" i="9" s="1"/>
  <c r="BW6" i="9"/>
  <c r="BV9" i="9" s="1"/>
  <c r="BT5" i="9"/>
  <c r="BS7" i="9" s="1"/>
  <c r="M52" i="6"/>
  <c r="C95" i="9" s="1"/>
  <c r="F54" i="6"/>
  <c r="H53" i="6"/>
  <c r="J53" i="6"/>
  <c r="I53" i="6"/>
  <c r="N53" i="6" s="1"/>
  <c r="BT7" i="9" l="1"/>
  <c r="BT9" i="9" s="1"/>
  <c r="BT8" i="9"/>
  <c r="BW16" i="9"/>
  <c r="BV19" i="9" s="1"/>
  <c r="BT15" i="9"/>
  <c r="BS17" i="9" s="1"/>
  <c r="M53" i="6"/>
  <c r="C96" i="9" s="1"/>
  <c r="L53" i="6"/>
  <c r="B96" i="9" s="1"/>
  <c r="BY6" i="9" s="1"/>
  <c r="BY8" i="9" s="1"/>
  <c r="F55" i="6"/>
  <c r="I54" i="6"/>
  <c r="N54" i="6" s="1"/>
  <c r="H54" i="6"/>
  <c r="J54" i="6"/>
  <c r="BT17" i="9" l="1"/>
  <c r="BT19" i="9" s="1"/>
  <c r="BT18" i="9"/>
  <c r="BZ6" i="9"/>
  <c r="BY9" i="9" s="1"/>
  <c r="BW5" i="9"/>
  <c r="BV7" i="9" s="1"/>
  <c r="M54" i="6"/>
  <c r="C97" i="9" s="1"/>
  <c r="L54" i="6"/>
  <c r="B97" i="9" s="1"/>
  <c r="BY16" i="9" s="1"/>
  <c r="BY18" i="9" s="1"/>
  <c r="F56" i="6"/>
  <c r="H55" i="6"/>
  <c r="J55" i="6"/>
  <c r="I55" i="6"/>
  <c r="BW7" i="9" l="1"/>
  <c r="BW9" i="9" s="1"/>
  <c r="BW8" i="9"/>
  <c r="BZ16" i="9"/>
  <c r="BY19" i="9" s="1"/>
  <c r="BW15" i="9"/>
  <c r="BV17" i="9" s="1"/>
  <c r="M55" i="6"/>
  <c r="C98" i="9" s="1"/>
  <c r="N55" i="6"/>
  <c r="L55" i="6"/>
  <c r="B98" i="9" s="1"/>
  <c r="CB6" i="9" s="1"/>
  <c r="CB8" i="9" s="1"/>
  <c r="F57" i="6"/>
  <c r="I56" i="6"/>
  <c r="N56" i="6" s="1"/>
  <c r="H56" i="6"/>
  <c r="J56" i="6"/>
  <c r="L56" i="6" l="1"/>
  <c r="B99" i="9" s="1"/>
  <c r="CB16" i="9" s="1"/>
  <c r="CB18" i="9" s="1"/>
  <c r="BW17" i="9"/>
  <c r="BW19" i="9" s="1"/>
  <c r="BW18" i="9"/>
  <c r="CC6" i="9"/>
  <c r="CB9" i="9" s="1"/>
  <c r="BZ5" i="9"/>
  <c r="BY7" i="9" s="1"/>
  <c r="M56" i="6"/>
  <c r="C99" i="9" s="1"/>
  <c r="F58" i="6"/>
  <c r="H57" i="6"/>
  <c r="J57" i="6"/>
  <c r="I57" i="6"/>
  <c r="N57" i="6" s="1"/>
  <c r="BZ7" i="9" l="1"/>
  <c r="BZ9" i="9" s="1"/>
  <c r="BZ8" i="9"/>
  <c r="CC16" i="9"/>
  <c r="CB19" i="9" s="1"/>
  <c r="BZ15" i="9"/>
  <c r="BY17" i="9" s="1"/>
  <c r="M57" i="6"/>
  <c r="C100" i="9" s="1"/>
  <c r="L57" i="6"/>
  <c r="B100" i="9" s="1"/>
  <c r="CE6" i="9" s="1"/>
  <c r="CE8" i="9" s="1"/>
  <c r="F59" i="6"/>
  <c r="I58" i="6"/>
  <c r="N58" i="6" s="1"/>
  <c r="H58" i="6"/>
  <c r="J58" i="6"/>
  <c r="BZ17" i="9" l="1"/>
  <c r="BZ19" i="9" s="1"/>
  <c r="BZ18" i="9"/>
  <c r="CF6" i="9"/>
  <c r="CE9" i="9" s="1"/>
  <c r="CC5" i="9"/>
  <c r="CB7" i="9" s="1"/>
  <c r="M58" i="6"/>
  <c r="C101" i="9" s="1"/>
  <c r="L58" i="6"/>
  <c r="B101" i="9" s="1"/>
  <c r="CE16" i="9" s="1"/>
  <c r="CE18" i="9" s="1"/>
  <c r="F60" i="6"/>
  <c r="H59" i="6"/>
  <c r="J59" i="6"/>
  <c r="I59" i="6"/>
  <c r="CF16" i="9" l="1"/>
  <c r="CE19" i="9" s="1"/>
  <c r="CC15" i="9"/>
  <c r="CB17" i="9" s="1"/>
  <c r="CC7" i="9"/>
  <c r="CC9" i="9" s="1"/>
  <c r="CC8" i="9"/>
  <c r="M59" i="6"/>
  <c r="C102" i="9" s="1"/>
  <c r="N59" i="6"/>
  <c r="L59" i="6"/>
  <c r="B102" i="9" s="1"/>
  <c r="CH6" i="9" s="1"/>
  <c r="CH8" i="9" s="1"/>
  <c r="F61" i="6"/>
  <c r="I60" i="6"/>
  <c r="N60" i="6" s="1"/>
  <c r="H60" i="6"/>
  <c r="L60" i="6" s="1"/>
  <c r="B103" i="9" s="1"/>
  <c r="J60" i="6"/>
  <c r="CI6" i="9" l="1"/>
  <c r="CH9" i="9" s="1"/>
  <c r="CF5" i="9"/>
  <c r="CE7" i="9" s="1"/>
  <c r="CC17" i="9"/>
  <c r="CC19" i="9" s="1"/>
  <c r="CC18" i="9"/>
  <c r="M60" i="6"/>
  <c r="C103" i="9" s="1"/>
  <c r="F62" i="6"/>
  <c r="H61" i="6"/>
  <c r="J61" i="6"/>
  <c r="I61" i="6"/>
  <c r="N61" i="6" s="1"/>
  <c r="CF7" i="9" l="1"/>
  <c r="CF9" i="9" s="1"/>
  <c r="CF8" i="9"/>
  <c r="M61" i="6"/>
  <c r="C104" i="9" s="1"/>
  <c r="L61" i="6"/>
  <c r="B104" i="9" s="1"/>
  <c r="CH16" i="9" s="1"/>
  <c r="CH18" i="9" s="1"/>
  <c r="F63" i="6"/>
  <c r="I62" i="6"/>
  <c r="N62" i="6" s="1"/>
  <c r="H62" i="6"/>
  <c r="J62" i="6"/>
  <c r="CI16" i="9" l="1"/>
  <c r="CH19" i="9" s="1"/>
  <c r="CF15" i="9"/>
  <c r="CE17" i="9" s="1"/>
  <c r="M62" i="6"/>
  <c r="C105" i="9" s="1"/>
  <c r="L62" i="6"/>
  <c r="B105" i="9" s="1"/>
  <c r="CK6" i="9" s="1"/>
  <c r="CK8" i="9" s="1"/>
  <c r="F64" i="6"/>
  <c r="H63" i="6"/>
  <c r="J63" i="6"/>
  <c r="I63" i="6"/>
  <c r="CF17" i="9" l="1"/>
  <c r="CF19" i="9" s="1"/>
  <c r="CF18" i="9"/>
  <c r="CL6" i="9"/>
  <c r="CK9" i="9" s="1"/>
  <c r="CI5" i="9"/>
  <c r="CH7" i="9" s="1"/>
  <c r="M63" i="6"/>
  <c r="C106" i="9" s="1"/>
  <c r="N63" i="6"/>
  <c r="L63" i="6"/>
  <c r="B106" i="9" s="1"/>
  <c r="CK16" i="9" s="1"/>
  <c r="CK18" i="9" s="1"/>
  <c r="F65" i="6"/>
  <c r="I64" i="6"/>
  <c r="N64" i="6" s="1"/>
  <c r="H64" i="6"/>
  <c r="J64" i="6"/>
  <c r="L64" i="6" l="1"/>
  <c r="B107" i="9" s="1"/>
  <c r="CN6" i="9" s="1"/>
  <c r="CN8" i="9" s="1"/>
  <c r="CI7" i="9"/>
  <c r="CI9" i="9" s="1"/>
  <c r="CI8" i="9"/>
  <c r="CL16" i="9"/>
  <c r="CK19" i="9" s="1"/>
  <c r="CI15" i="9"/>
  <c r="CH17" i="9" s="1"/>
  <c r="M64" i="6"/>
  <c r="C107" i="9" s="1"/>
  <c r="F66" i="6"/>
  <c r="H65" i="6"/>
  <c r="J65" i="6"/>
  <c r="I65" i="6"/>
  <c r="N65" i="6" s="1"/>
  <c r="CI17" i="9" l="1"/>
  <c r="CI19" i="9" s="1"/>
  <c r="CI18" i="9"/>
  <c r="CO6" i="9"/>
  <c r="CN9" i="9" s="1"/>
  <c r="CL5" i="9"/>
  <c r="CK7" i="9" s="1"/>
  <c r="M65" i="6"/>
  <c r="C108" i="9" s="1"/>
  <c r="L65" i="6"/>
  <c r="B108" i="9" s="1"/>
  <c r="CN16" i="9" s="1"/>
  <c r="CN18" i="9" s="1"/>
  <c r="F67" i="6"/>
  <c r="I66" i="6"/>
  <c r="N66" i="6" s="1"/>
  <c r="H66" i="6"/>
  <c r="J66" i="6"/>
  <c r="CL7" i="9" l="1"/>
  <c r="CL9" i="9" s="1"/>
  <c r="CL8" i="9"/>
  <c r="CO16" i="9"/>
  <c r="CN19" i="9" s="1"/>
  <c r="CL15" i="9"/>
  <c r="CK17" i="9" s="1"/>
  <c r="M66" i="6"/>
  <c r="C109" i="9" s="1"/>
  <c r="L66" i="6"/>
  <c r="B109" i="9" s="1"/>
  <c r="CQ6" i="9" s="1"/>
  <c r="CQ8" i="9" s="1"/>
  <c r="F68" i="6"/>
  <c r="H67" i="6"/>
  <c r="J67" i="6"/>
  <c r="I67" i="6"/>
  <c r="CL17" i="9" l="1"/>
  <c r="CL19" i="9" s="1"/>
  <c r="CL18" i="9"/>
  <c r="CR6" i="9"/>
  <c r="CQ9" i="9" s="1"/>
  <c r="CO5" i="9"/>
  <c r="CN7" i="9" s="1"/>
  <c r="M67" i="6"/>
  <c r="C110" i="9" s="1"/>
  <c r="N67" i="6"/>
  <c r="L67" i="6"/>
  <c r="B110" i="9" s="1"/>
  <c r="CQ16" i="9" s="1"/>
  <c r="CQ18" i="9" s="1"/>
  <c r="F69" i="6"/>
  <c r="I68" i="6"/>
  <c r="N68" i="6" s="1"/>
  <c r="H68" i="6"/>
  <c r="L68" i="6" s="1"/>
  <c r="B111" i="9" s="1"/>
  <c r="CT6" i="9" s="1"/>
  <c r="CT8" i="9" s="1"/>
  <c r="J68" i="6"/>
  <c r="CO7" i="9" l="1"/>
  <c r="CO9" i="9" s="1"/>
  <c r="CO8" i="9"/>
  <c r="CR16" i="9"/>
  <c r="CQ19" i="9" s="1"/>
  <c r="CO15" i="9"/>
  <c r="CN17" i="9" s="1"/>
  <c r="M68" i="6"/>
  <c r="C111" i="9" s="1"/>
  <c r="F70" i="6"/>
  <c r="H69" i="6"/>
  <c r="J69" i="6"/>
  <c r="I69" i="6"/>
  <c r="N69" i="6" s="1"/>
  <c r="CO17" i="9" l="1"/>
  <c r="CO19" i="9" s="1"/>
  <c r="CO18" i="9"/>
  <c r="CU6" i="9"/>
  <c r="CT9" i="9" s="1"/>
  <c r="CR5" i="9"/>
  <c r="CQ7" i="9" s="1"/>
  <c r="M69" i="6"/>
  <c r="C112" i="9" s="1"/>
  <c r="L69" i="6"/>
  <c r="B112" i="9" s="1"/>
  <c r="CT16" i="9" s="1"/>
  <c r="CT18" i="9" s="1"/>
  <c r="F71" i="6"/>
  <c r="I70" i="6"/>
  <c r="N70" i="6" s="1"/>
  <c r="H70" i="6"/>
  <c r="J70" i="6"/>
  <c r="CU16" i="9" l="1"/>
  <c r="CT19" i="9" s="1"/>
  <c r="CR15" i="9"/>
  <c r="CQ17" i="9" s="1"/>
  <c r="CR7" i="9"/>
  <c r="CR9" i="9" s="1"/>
  <c r="CR8" i="9"/>
  <c r="M70" i="6"/>
  <c r="C113" i="9" s="1"/>
  <c r="L70" i="6"/>
  <c r="B113" i="9" s="1"/>
  <c r="CW6" i="9" s="1"/>
  <c r="CW8" i="9" s="1"/>
  <c r="F72" i="6"/>
  <c r="H71" i="6"/>
  <c r="J71" i="6"/>
  <c r="I71" i="6"/>
  <c r="CX6" i="9" l="1"/>
  <c r="CW9" i="9" s="1"/>
  <c r="CU5" i="9"/>
  <c r="CT7" i="9" s="1"/>
  <c r="CR17" i="9"/>
  <c r="CR19" i="9" s="1"/>
  <c r="CR18" i="9"/>
  <c r="M71" i="6"/>
  <c r="C114" i="9" s="1"/>
  <c r="N71" i="6"/>
  <c r="L71" i="6"/>
  <c r="B114" i="9" s="1"/>
  <c r="CW16" i="9" s="1"/>
  <c r="CW18" i="9" s="1"/>
  <c r="F73" i="6"/>
  <c r="I72" i="6"/>
  <c r="N72" i="6" s="1"/>
  <c r="H72" i="6"/>
  <c r="J72" i="6"/>
  <c r="CU7" i="9" l="1"/>
  <c r="CU9" i="9" s="1"/>
  <c r="CU8" i="9"/>
  <c r="CX16" i="9"/>
  <c r="CW19" i="9" s="1"/>
  <c r="CU15" i="9"/>
  <c r="CT17" i="9" s="1"/>
  <c r="L72" i="6"/>
  <c r="B115" i="9" s="1"/>
  <c r="CZ6" i="9" s="1"/>
  <c r="CZ8" i="9" s="1"/>
  <c r="M72" i="6"/>
  <c r="C115" i="9" s="1"/>
  <c r="F74" i="6"/>
  <c r="H73" i="6"/>
  <c r="J73" i="6"/>
  <c r="I73" i="6"/>
  <c r="N73" i="6" s="1"/>
  <c r="CU17" i="9" l="1"/>
  <c r="CU19" i="9" s="1"/>
  <c r="CU18" i="9"/>
  <c r="DA6" i="9"/>
  <c r="CZ9" i="9" s="1"/>
  <c r="CX5" i="9"/>
  <c r="CW7" i="9" s="1"/>
  <c r="M73" i="6"/>
  <c r="C116" i="9" s="1"/>
  <c r="L73" i="6"/>
  <c r="B116" i="9" s="1"/>
  <c r="CZ16" i="9" s="1"/>
  <c r="CZ18" i="9" s="1"/>
  <c r="F75" i="6"/>
  <c r="I74" i="6"/>
  <c r="N74" i="6" s="1"/>
  <c r="H74" i="6"/>
  <c r="J74" i="6"/>
  <c r="DA16" i="9" l="1"/>
  <c r="CZ19" i="9" s="1"/>
  <c r="CX15" i="9"/>
  <c r="CW17" i="9" s="1"/>
  <c r="CX7" i="9"/>
  <c r="CX9" i="9" s="1"/>
  <c r="CX8" i="9"/>
  <c r="M74" i="6"/>
  <c r="C117" i="9" s="1"/>
  <c r="L74" i="6"/>
  <c r="B117" i="9" s="1"/>
  <c r="DC6" i="9" s="1"/>
  <c r="DC8" i="9" s="1"/>
  <c r="F76" i="6"/>
  <c r="H75" i="6"/>
  <c r="J75" i="6"/>
  <c r="I75" i="6"/>
  <c r="CX17" i="9" l="1"/>
  <c r="CX19" i="9" s="1"/>
  <c r="CX18" i="9"/>
  <c r="DD6" i="9"/>
  <c r="DC9" i="9" s="1"/>
  <c r="DA5" i="9"/>
  <c r="CZ7" i="9" s="1"/>
  <c r="M75" i="6"/>
  <c r="C118" i="9" s="1"/>
  <c r="N75" i="6"/>
  <c r="L75" i="6"/>
  <c r="B118" i="9" s="1"/>
  <c r="DC16" i="9" s="1"/>
  <c r="DC18" i="9" s="1"/>
  <c r="F77" i="6"/>
  <c r="I76" i="6"/>
  <c r="N76" i="6" s="1"/>
  <c r="H76" i="6"/>
  <c r="J76" i="6"/>
  <c r="DD16" i="9" l="1"/>
  <c r="DC19" i="9" s="1"/>
  <c r="DA15" i="9"/>
  <c r="CZ17" i="9" s="1"/>
  <c r="DA7" i="9"/>
  <c r="DA9" i="9" s="1"/>
  <c r="DA8" i="9"/>
  <c r="L76" i="6"/>
  <c r="B119" i="9" s="1"/>
  <c r="DF6" i="9" s="1"/>
  <c r="DF8" i="9" s="1"/>
  <c r="M76" i="6"/>
  <c r="C119" i="9" s="1"/>
  <c r="F78" i="6"/>
  <c r="H77" i="6"/>
  <c r="J77" i="6"/>
  <c r="I77" i="6"/>
  <c r="N77" i="6" s="1"/>
  <c r="DG6" i="9" l="1"/>
  <c r="DF9" i="9" s="1"/>
  <c r="DD5" i="9"/>
  <c r="DC7" i="9" s="1"/>
  <c r="DA17" i="9"/>
  <c r="DA19" i="9" s="1"/>
  <c r="DA18" i="9"/>
  <c r="M77" i="6"/>
  <c r="C120" i="9" s="1"/>
  <c r="L77" i="6"/>
  <c r="B120" i="9" s="1"/>
  <c r="DF16" i="9" s="1"/>
  <c r="DF18" i="9" s="1"/>
  <c r="F79" i="6"/>
  <c r="I78" i="6"/>
  <c r="N78" i="6" s="1"/>
  <c r="H78" i="6"/>
  <c r="J78" i="6"/>
  <c r="DG16" i="9" l="1"/>
  <c r="DF19" i="9" s="1"/>
  <c r="DD15" i="9"/>
  <c r="DC17" i="9" s="1"/>
  <c r="DD7" i="9"/>
  <c r="DD9" i="9" s="1"/>
  <c r="DD8" i="9"/>
  <c r="M78" i="6"/>
  <c r="C121" i="9" s="1"/>
  <c r="L78" i="6"/>
  <c r="B121" i="9" s="1"/>
  <c r="DI6" i="9" s="1"/>
  <c r="DI8" i="9" s="1"/>
  <c r="F80" i="6"/>
  <c r="H79" i="6"/>
  <c r="J79" i="6"/>
  <c r="I79" i="6"/>
  <c r="DJ6" i="9" l="1"/>
  <c r="DI9" i="9" s="1"/>
  <c r="DG5" i="9"/>
  <c r="DF7" i="9" s="1"/>
  <c r="DD17" i="9"/>
  <c r="DD19" i="9" s="1"/>
  <c r="DD18" i="9"/>
  <c r="M79" i="6"/>
  <c r="C122" i="9" s="1"/>
  <c r="N79" i="6"/>
  <c r="L79" i="6"/>
  <c r="B122" i="9" s="1"/>
  <c r="DI16" i="9" s="1"/>
  <c r="DI18" i="9" s="1"/>
  <c r="F81" i="6"/>
  <c r="I80" i="6"/>
  <c r="N80" i="6" s="1"/>
  <c r="H80" i="6"/>
  <c r="J80" i="6"/>
  <c r="DJ16" i="9" l="1"/>
  <c r="DI19" i="9" s="1"/>
  <c r="DG15" i="9"/>
  <c r="DF17" i="9" s="1"/>
  <c r="DG7" i="9"/>
  <c r="DG9" i="9" s="1"/>
  <c r="DG8" i="9"/>
  <c r="L80" i="6"/>
  <c r="B123" i="9" s="1"/>
  <c r="DL6" i="9" s="1"/>
  <c r="DL8" i="9" s="1"/>
  <c r="M80" i="6"/>
  <c r="C123" i="9" s="1"/>
  <c r="F82" i="6"/>
  <c r="H81" i="6"/>
  <c r="J81" i="6"/>
  <c r="I81" i="6"/>
  <c r="N81" i="6" s="1"/>
  <c r="DM6" i="9" l="1"/>
  <c r="DL9" i="9" s="1"/>
  <c r="DJ5" i="9"/>
  <c r="DI7" i="9" s="1"/>
  <c r="DG17" i="9"/>
  <c r="DG19" i="9" s="1"/>
  <c r="DG18" i="9"/>
  <c r="M81" i="6"/>
  <c r="C124" i="9" s="1"/>
  <c r="L81" i="6"/>
  <c r="B124" i="9" s="1"/>
  <c r="DL16" i="9" s="1"/>
  <c r="DL18" i="9" s="1"/>
  <c r="F83" i="6"/>
  <c r="I82" i="6"/>
  <c r="N82" i="6" s="1"/>
  <c r="H82" i="6"/>
  <c r="J82" i="6"/>
  <c r="DM16" i="9" l="1"/>
  <c r="DL19" i="9" s="1"/>
  <c r="DJ15" i="9"/>
  <c r="DI17" i="9" s="1"/>
  <c r="DJ7" i="9"/>
  <c r="DJ9" i="9" s="1"/>
  <c r="DJ8" i="9"/>
  <c r="M82" i="6"/>
  <c r="C125" i="9" s="1"/>
  <c r="L82" i="6"/>
  <c r="B125" i="9" s="1"/>
  <c r="DO6" i="9" s="1"/>
  <c r="DO8" i="9" s="1"/>
  <c r="F84" i="6"/>
  <c r="H83" i="6"/>
  <c r="J83" i="6"/>
  <c r="I83" i="6"/>
  <c r="DJ17" i="9" l="1"/>
  <c r="DJ19" i="9" s="1"/>
  <c r="DJ18" i="9"/>
  <c r="DP6" i="9"/>
  <c r="DO9" i="9" s="1"/>
  <c r="M83" i="6"/>
  <c r="C126" i="9" s="1"/>
  <c r="N83" i="6"/>
  <c r="L83" i="6"/>
  <c r="B126" i="9" s="1"/>
  <c r="DO16" i="9" s="1"/>
  <c r="DO18" i="9" s="1"/>
  <c r="I84" i="6"/>
  <c r="N84" i="6" s="1"/>
  <c r="H84" i="6"/>
  <c r="J84" i="6"/>
  <c r="DP16" i="9" l="1"/>
  <c r="DO19" i="9" s="1"/>
  <c r="DM15" i="9"/>
  <c r="DL17" i="9" s="1"/>
  <c r="M84" i="6"/>
  <c r="C127" i="9" s="1"/>
  <c r="L84" i="6"/>
  <c r="B127" i="9" s="1"/>
  <c r="DR6" i="9" s="1"/>
  <c r="DR8" i="9" s="1"/>
  <c r="DS6" i="9" l="1"/>
  <c r="DR9" i="9" s="1"/>
  <c r="DM5" i="9"/>
  <c r="DL7" i="9" s="1"/>
  <c r="DP5" i="9"/>
  <c r="DO7" i="9" s="1"/>
  <c r="DS5" i="9"/>
  <c r="DR7" i="9" s="1"/>
  <c r="DS7" i="9" s="1"/>
  <c r="DM17" i="9"/>
  <c r="DM19" i="9" s="1"/>
  <c r="DM18" i="9"/>
  <c r="DP15" i="9"/>
  <c r="DO17" i="9" s="1"/>
  <c r="DS8" i="9" l="1"/>
  <c r="DM7" i="9"/>
  <c r="DM9" i="9" s="1"/>
  <c r="DM8" i="9"/>
  <c r="DP17" i="9"/>
  <c r="DP19" i="9" s="1"/>
  <c r="DP18" i="9"/>
  <c r="DP7" i="9"/>
  <c r="DP9" i="9" s="1"/>
  <c r="DP8" i="9"/>
  <c r="DS9" i="9"/>
</calcChain>
</file>

<file path=xl/sharedStrings.xml><?xml version="1.0" encoding="utf-8"?>
<sst xmlns="http://schemas.openxmlformats.org/spreadsheetml/2006/main" count="442" uniqueCount="58">
  <si>
    <t>P(λ)</t>
  </si>
  <si>
    <t>λ, nm</t>
  </si>
  <si>
    <t>XP</t>
  </si>
  <si>
    <t>YP</t>
  </si>
  <si>
    <t>ZP</t>
  </si>
  <si>
    <t>x</t>
  </si>
  <si>
    <t>y</t>
  </si>
  <si>
    <t>Y</t>
  </si>
  <si>
    <r>
      <t>CIE x(</t>
    </r>
    <r>
      <rPr>
        <b/>
        <sz val="11"/>
        <color theme="1"/>
        <rFont val="Arial"/>
        <family val="2"/>
      </rPr>
      <t>λ</t>
    </r>
    <r>
      <rPr>
        <b/>
        <sz val="11"/>
        <color theme="1"/>
        <rFont val="Calibri"/>
        <family val="2"/>
      </rPr>
      <t>)</t>
    </r>
  </si>
  <si>
    <r>
      <t>CIE y(</t>
    </r>
    <r>
      <rPr>
        <b/>
        <sz val="11"/>
        <color theme="1"/>
        <rFont val="Arial"/>
        <family val="2"/>
      </rPr>
      <t>λ</t>
    </r>
    <r>
      <rPr>
        <b/>
        <sz val="11"/>
        <color theme="1"/>
        <rFont val="Calibri"/>
        <family val="2"/>
      </rPr>
      <t>)</t>
    </r>
  </si>
  <si>
    <r>
      <t>CIE z(</t>
    </r>
    <r>
      <rPr>
        <b/>
        <sz val="11"/>
        <color theme="1"/>
        <rFont val="Arial"/>
        <family val="2"/>
      </rPr>
      <t>λ</t>
    </r>
    <r>
      <rPr>
        <b/>
        <sz val="11"/>
        <color theme="1"/>
        <rFont val="Calibri"/>
        <family val="2"/>
      </rPr>
      <t>)</t>
    </r>
  </si>
  <si>
    <t>Power Spectrum of LED</t>
  </si>
  <si>
    <t>X (Red)</t>
  </si>
  <si>
    <t>Y (Green)</t>
  </si>
  <si>
    <t>Z (Blue)</t>
  </si>
  <si>
    <t>Wavelength (nm)</t>
  </si>
  <si>
    <t>Speed of Light</t>
  </si>
  <si>
    <t>m/s</t>
  </si>
  <si>
    <t>Boltzmann Constant (k)</t>
  </si>
  <si>
    <t>J/K</t>
  </si>
  <si>
    <t>Plancks Constant (h)</t>
  </si>
  <si>
    <t>Js</t>
  </si>
  <si>
    <t>CIE Table Data</t>
  </si>
  <si>
    <t>Calculated Data</t>
  </si>
  <si>
    <t>CIE 1931 Calculated Data Points</t>
  </si>
  <si>
    <t>Datum Points</t>
  </si>
  <si>
    <t>Colour Temperature</t>
  </si>
  <si>
    <t>Constants</t>
  </si>
  <si>
    <t>Data Points</t>
  </si>
  <si>
    <t>PBB(λ)</t>
  </si>
  <si>
    <t>Sums</t>
  </si>
  <si>
    <t>Raw Calculated Data</t>
  </si>
  <si>
    <t>Calculated Data for Green LED</t>
  </si>
  <si>
    <t>Green LED Data Points</t>
  </si>
  <si>
    <t>Monochromatic Outline</t>
  </si>
  <si>
    <r>
      <rPr>
        <sz val="11"/>
        <color theme="1"/>
        <rFont val="Calibri"/>
        <family val="2"/>
      </rPr>
      <t>λ</t>
    </r>
    <r>
      <rPr>
        <sz val="11"/>
        <color theme="1"/>
        <rFont val="宋体"/>
        <family val="2"/>
        <scheme val="minor"/>
      </rPr>
      <t xml:space="preserve"> (nm)</t>
    </r>
  </si>
  <si>
    <t>Single Point LED</t>
  </si>
  <si>
    <t>Black Body Model Coordinates</t>
  </si>
  <si>
    <t>Temp (K)</t>
  </si>
  <si>
    <r>
      <rPr>
        <b/>
        <sz val="11"/>
        <color theme="1"/>
        <rFont val="Calibri"/>
        <family val="2"/>
      </rPr>
      <t>λ</t>
    </r>
    <r>
      <rPr>
        <b/>
        <sz val="11"/>
        <color theme="1"/>
        <rFont val="宋体"/>
        <family val="2"/>
        <scheme val="minor"/>
      </rPr>
      <t xml:space="preserve"> (nm)</t>
    </r>
  </si>
  <si>
    <t>Curve Points</t>
  </si>
  <si>
    <t>Major Monochromatic Datum Lines (Spaced Every 10nm)</t>
  </si>
  <si>
    <t>Line of Purples</t>
  </si>
  <si>
    <t>Minor Monochromatic Datum Lines (Spaced Every 5nm)</t>
  </si>
  <si>
    <t>Datum Length</t>
  </si>
  <si>
    <t>Slope</t>
  </si>
  <si>
    <t>dx/dy</t>
  </si>
  <si>
    <t>One-to-One Line</t>
  </si>
  <si>
    <r>
      <rPr>
        <b/>
        <sz val="11"/>
        <color theme="1"/>
        <rFont val="Calibri"/>
        <family val="2"/>
      </rPr>
      <t>Temp</t>
    </r>
    <r>
      <rPr>
        <b/>
        <sz val="11"/>
        <color theme="1"/>
        <rFont val="宋体"/>
        <family val="2"/>
        <scheme val="minor"/>
      </rPr>
      <t xml:space="preserve"> (K)</t>
    </r>
  </si>
  <si>
    <t>Major Black Body Model Datum Lines</t>
  </si>
  <si>
    <t>a</t>
  </si>
  <si>
    <t>b</t>
  </si>
  <si>
    <t>c</t>
  </si>
  <si>
    <t>d</t>
  </si>
  <si>
    <t>e</t>
  </si>
  <si>
    <t>f</t>
  </si>
  <si>
    <t>g</t>
  </si>
  <si>
    <t>Normalized Power Spectrum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</si>
</sst>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"/>
    <numFmt numFmtId="177" formatCode="0.0000"/>
    <numFmt numFmtId="178" formatCode="0.000"/>
  </numFmts>
  <fonts count="10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宋体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b/>
      <sz val="9"/>
      <color theme="1"/>
      <name val="宋体"/>
      <family val="2"/>
      <scheme val="minor"/>
    </font>
    <font>
      <sz val="11"/>
      <color theme="1"/>
      <name val="Calibri"/>
      <family val="2"/>
    </font>
    <font>
      <b/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2" fontId="1" fillId="0" borderId="4" xfId="0" applyNumberFormat="1" applyFont="1" applyBorder="1" applyAlignment="1">
      <alignment horizontal="center"/>
    </xf>
    <xf numFmtId="176" fontId="1" fillId="0" borderId="5" xfId="0" applyNumberFormat="1" applyFont="1" applyBorder="1" applyAlignment="1">
      <alignment horizontal="right"/>
    </xf>
    <xf numFmtId="176" fontId="1" fillId="0" borderId="6" xfId="0" applyNumberFormat="1" applyFont="1" applyBorder="1" applyAlignment="1">
      <alignment horizontal="right"/>
    </xf>
    <xf numFmtId="2" fontId="1" fillId="0" borderId="7" xfId="0" applyNumberFormat="1" applyFont="1" applyBorder="1" applyAlignment="1">
      <alignment horizontal="center"/>
    </xf>
    <xf numFmtId="176" fontId="1" fillId="0" borderId="8" xfId="0" applyNumberFormat="1" applyFont="1" applyBorder="1" applyAlignment="1">
      <alignment horizontal="right"/>
    </xf>
    <xf numFmtId="176" fontId="1" fillId="0" borderId="9" xfId="0" applyNumberFormat="1" applyFont="1" applyBorder="1" applyAlignment="1">
      <alignment horizontal="right"/>
    </xf>
    <xf numFmtId="176" fontId="1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76" fontId="1" fillId="0" borderId="0" xfId="0" applyNumberFormat="1" applyFont="1" applyAlignment="1">
      <alignment horizontal="right"/>
    </xf>
    <xf numFmtId="0" fontId="3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  <xf numFmtId="17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1" fontId="0" fillId="0" borderId="0" xfId="0" applyNumberFormat="1"/>
    <xf numFmtId="177" fontId="0" fillId="0" borderId="0" xfId="0" applyNumberFormat="1"/>
    <xf numFmtId="11" fontId="0" fillId="0" borderId="0" xfId="0" applyNumberFormat="1" applyAlignment="1">
      <alignment horizontal="center"/>
    </xf>
    <xf numFmtId="178" fontId="1" fillId="0" borderId="0" xfId="0" applyNumberFormat="1" applyFont="1" applyAlignment="1">
      <alignment horizontal="center"/>
    </xf>
    <xf numFmtId="0" fontId="0" fillId="0" borderId="12" xfId="0" applyBorder="1"/>
    <xf numFmtId="178" fontId="0" fillId="0" borderId="12" xfId="0" applyNumberFormat="1" applyBorder="1"/>
    <xf numFmtId="0" fontId="2" fillId="0" borderId="12" xfId="0" applyFont="1" applyBorder="1" applyAlignment="1">
      <alignment horizontal="center"/>
    </xf>
    <xf numFmtId="11" fontId="1" fillId="0" borderId="12" xfId="0" applyNumberFormat="1" applyFont="1" applyBorder="1" applyAlignment="1">
      <alignment horizontal="center"/>
    </xf>
    <xf numFmtId="178" fontId="0" fillId="0" borderId="0" xfId="0" applyNumberFormat="1"/>
    <xf numFmtId="0" fontId="3" fillId="0" borderId="0" xfId="0" applyFont="1"/>
    <xf numFmtId="1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3" fillId="0" borderId="12" xfId="0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78" fontId="0" fillId="0" borderId="12" xfId="0" applyNumberFormat="1" applyBorder="1" applyAlignment="1">
      <alignment horizontal="center"/>
    </xf>
    <xf numFmtId="178" fontId="0" fillId="0" borderId="1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178" fontId="3" fillId="0" borderId="11" xfId="0" applyNumberFormat="1" applyFont="1" applyBorder="1" applyAlignment="1">
      <alignment horizontal="center"/>
    </xf>
    <xf numFmtId="177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textRotation="90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'Single LED Point Source'!$A$11:$A$92</c:f>
              <c:numCache>
                <c:formatCode>0.00</c:formatCode>
                <c:ptCount val="82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663</c:v>
                </c:pt>
                <c:pt idx="58">
                  <c:v>665</c:v>
                </c:pt>
                <c:pt idx="59">
                  <c:v>670</c:v>
                </c:pt>
                <c:pt idx="60">
                  <c:v>675</c:v>
                </c:pt>
                <c:pt idx="61">
                  <c:v>680</c:v>
                </c:pt>
                <c:pt idx="62">
                  <c:v>685</c:v>
                </c:pt>
                <c:pt idx="63">
                  <c:v>690</c:v>
                </c:pt>
                <c:pt idx="64">
                  <c:v>695</c:v>
                </c:pt>
                <c:pt idx="65">
                  <c:v>700</c:v>
                </c:pt>
                <c:pt idx="66">
                  <c:v>705</c:v>
                </c:pt>
                <c:pt idx="67">
                  <c:v>710</c:v>
                </c:pt>
                <c:pt idx="68">
                  <c:v>715</c:v>
                </c:pt>
                <c:pt idx="69">
                  <c:v>720</c:v>
                </c:pt>
                <c:pt idx="70">
                  <c:v>725</c:v>
                </c:pt>
                <c:pt idx="71">
                  <c:v>730</c:v>
                </c:pt>
                <c:pt idx="72">
                  <c:v>735</c:v>
                </c:pt>
                <c:pt idx="73">
                  <c:v>740</c:v>
                </c:pt>
                <c:pt idx="74">
                  <c:v>745</c:v>
                </c:pt>
                <c:pt idx="75">
                  <c:v>750</c:v>
                </c:pt>
                <c:pt idx="76">
                  <c:v>755</c:v>
                </c:pt>
                <c:pt idx="77">
                  <c:v>760</c:v>
                </c:pt>
                <c:pt idx="78">
                  <c:v>765</c:v>
                </c:pt>
                <c:pt idx="79">
                  <c:v>770</c:v>
                </c:pt>
                <c:pt idx="80">
                  <c:v>775</c:v>
                </c:pt>
                <c:pt idx="81">
                  <c:v>780</c:v>
                </c:pt>
              </c:numCache>
            </c:numRef>
          </c:xVal>
          <c:yVal>
            <c:numRef>
              <c:f>'Single LED Point Source'!$F$11:$F$91</c:f>
              <c:numCache>
                <c:formatCode>0.000000</c:formatCode>
                <c:ptCount val="81"/>
                <c:pt idx="0">
                  <c:v>2.1608529432716742E-2</c:v>
                </c:pt>
                <c:pt idx="1">
                  <c:v>3.6093367843658727E-2</c:v>
                </c:pt>
                <c:pt idx="2">
                  <c:v>3.2207579563677195E-2</c:v>
                </c:pt>
                <c:pt idx="3">
                  <c:v>2.4339125162815556E-2</c:v>
                </c:pt>
                <c:pt idx="4">
                  <c:v>6.2936023808377511E-2</c:v>
                </c:pt>
                <c:pt idx="5">
                  <c:v>0.2496586967454667</c:v>
                </c:pt>
                <c:pt idx="6">
                  <c:v>0.88305593395212967</c:v>
                </c:pt>
                <c:pt idx="7">
                  <c:v>2.3076675265856559</c:v>
                </c:pt>
                <c:pt idx="8">
                  <c:v>5.0817673320487682</c:v>
                </c:pt>
                <c:pt idx="9">
                  <c:v>8.8249993763117782</c:v>
                </c:pt>
                <c:pt idx="10">
                  <c:v>10.596475426936054</c:v>
                </c:pt>
                <c:pt idx="11">
                  <c:v>8.9086242877635549</c:v>
                </c:pt>
                <c:pt idx="12">
                  <c:v>7.1232798289516879</c:v>
                </c:pt>
                <c:pt idx="13">
                  <c:v>7.677737057924376</c:v>
                </c:pt>
                <c:pt idx="14">
                  <c:v>11.096601543115334</c:v>
                </c:pt>
                <c:pt idx="15">
                  <c:v>14.202171531464266</c:v>
                </c:pt>
                <c:pt idx="16">
                  <c:v>11.659752163731149</c:v>
                </c:pt>
                <c:pt idx="17">
                  <c:v>8.0858720901222707</c:v>
                </c:pt>
                <c:pt idx="18">
                  <c:v>6.6161729073509932</c:v>
                </c:pt>
                <c:pt idx="19">
                  <c:v>5.2161372198916203</c:v>
                </c:pt>
                <c:pt idx="20">
                  <c:v>4.1529519513341384</c:v>
                </c:pt>
                <c:pt idx="21">
                  <c:v>4.0610385001488591</c:v>
                </c:pt>
                <c:pt idx="22">
                  <c:v>4.602361045667803</c:v>
                </c:pt>
                <c:pt idx="23">
                  <c:v>5.6348626411556939</c:v>
                </c:pt>
                <c:pt idx="24">
                  <c:v>7.2351569754504155</c:v>
                </c:pt>
                <c:pt idx="25">
                  <c:v>9.5633194378974835</c:v>
                </c:pt>
                <c:pt idx="26">
                  <c:v>12.264594892347668</c:v>
                </c:pt>
                <c:pt idx="27">
                  <c:v>14.876528060869262</c:v>
                </c:pt>
                <c:pt idx="28">
                  <c:v>16.662986150887445</c:v>
                </c:pt>
                <c:pt idx="29">
                  <c:v>16.895780564262502</c:v>
                </c:pt>
                <c:pt idx="30">
                  <c:v>16.165739738955999</c:v>
                </c:pt>
                <c:pt idx="31">
                  <c:v>14.942379559357054</c:v>
                </c:pt>
                <c:pt idx="32">
                  <c:v>13.734232000643722</c:v>
                </c:pt>
                <c:pt idx="33">
                  <c:v>12.779998167077201</c:v>
                </c:pt>
                <c:pt idx="34">
                  <c:v>12.08647619371337</c:v>
                </c:pt>
                <c:pt idx="35">
                  <c:v>11.667224286020225</c:v>
                </c:pt>
                <c:pt idx="36">
                  <c:v>11.416856110764297</c:v>
                </c:pt>
                <c:pt idx="37">
                  <c:v>11.48453868284423</c:v>
                </c:pt>
                <c:pt idx="38">
                  <c:v>11.615470653061799</c:v>
                </c:pt>
                <c:pt idx="39">
                  <c:v>11.885616548505723</c:v>
                </c:pt>
                <c:pt idx="40">
                  <c:v>12.30913682606268</c:v>
                </c:pt>
                <c:pt idx="41">
                  <c:v>12.82786734233529</c:v>
                </c:pt>
                <c:pt idx="42">
                  <c:v>13.31173478263409</c:v>
                </c:pt>
                <c:pt idx="43">
                  <c:v>13.955741663911279</c:v>
                </c:pt>
                <c:pt idx="44">
                  <c:v>14.871072462553247</c:v>
                </c:pt>
                <c:pt idx="45">
                  <c:v>16.204874293476347</c:v>
                </c:pt>
                <c:pt idx="46">
                  <c:v>18.128761084695274</c:v>
                </c:pt>
                <c:pt idx="47">
                  <c:v>20.857802278159923</c:v>
                </c:pt>
                <c:pt idx="48">
                  <c:v>23.052147882381298</c:v>
                </c:pt>
                <c:pt idx="49">
                  <c:v>21.920174591226228</c:v>
                </c:pt>
                <c:pt idx="50">
                  <c:v>17.620951393973968</c:v>
                </c:pt>
                <c:pt idx="51">
                  <c:v>14.185996574922218</c:v>
                </c:pt>
                <c:pt idx="52">
                  <c:v>12.463739645724953</c:v>
                </c:pt>
                <c:pt idx="53">
                  <c:v>11.385670506692996</c:v>
                </c:pt>
                <c:pt idx="54">
                  <c:v>10.566287311498145</c:v>
                </c:pt>
                <c:pt idx="55">
                  <c:v>9.7904951425247866</c:v>
                </c:pt>
                <c:pt idx="56">
                  <c:v>9.066462808684058</c:v>
                </c:pt>
                <c:pt idx="57">
                  <c:v>8.6596716492032435</c:v>
                </c:pt>
                <c:pt idx="58">
                  <c:v>8.3482965478232956</c:v>
                </c:pt>
                <c:pt idx="59">
                  <c:v>7.6833442370122444</c:v>
                </c:pt>
                <c:pt idx="60">
                  <c:v>7.0744769114965109</c:v>
                </c:pt>
                <c:pt idx="61">
                  <c:v>6.3863802417656199</c:v>
                </c:pt>
                <c:pt idx="62">
                  <c:v>5.7655358043350686</c:v>
                </c:pt>
                <c:pt idx="63">
                  <c:v>5.1598201112716415</c:v>
                </c:pt>
                <c:pt idx="64">
                  <c:v>4.6303916130713088</c:v>
                </c:pt>
                <c:pt idx="65">
                  <c:v>4.1113765305345309</c:v>
                </c:pt>
                <c:pt idx="66">
                  <c:v>3.6391377548017703</c:v>
                </c:pt>
                <c:pt idx="67">
                  <c:v>3.2002767662949254</c:v>
                </c:pt>
                <c:pt idx="68">
                  <c:v>2.8135342034653519</c:v>
                </c:pt>
                <c:pt idx="69">
                  <c:v>2.4721094105911612</c:v>
                </c:pt>
                <c:pt idx="70">
                  <c:v>2.1699507084316609</c:v>
                </c:pt>
                <c:pt idx="71">
                  <c:v>1.8924287719371338</c:v>
                </c:pt>
                <c:pt idx="72">
                  <c:v>1.6442511060863079</c:v>
                </c:pt>
                <c:pt idx="73">
                  <c:v>1.4402979334906161</c:v>
                </c:pt>
                <c:pt idx="74">
                  <c:v>1.251047172763794</c:v>
                </c:pt>
                <c:pt idx="75">
                  <c:v>1.0832777401680744</c:v>
                </c:pt>
                <c:pt idx="76">
                  <c:v>0.94157586183988151</c:v>
                </c:pt>
                <c:pt idx="77">
                  <c:v>0.81927650956316134</c:v>
                </c:pt>
                <c:pt idx="78">
                  <c:v>0.71174906770940205</c:v>
                </c:pt>
                <c:pt idx="79">
                  <c:v>0.61127728666014081</c:v>
                </c:pt>
                <c:pt idx="80">
                  <c:v>0.52968220449678938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D-41CF-8AC5-213CCD249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2096"/>
        <c:axId val="75666176"/>
      </c:scatterChart>
      <c:valAx>
        <c:axId val="75652096"/>
        <c:scaling>
          <c:orientation val="minMax"/>
          <c:max val="850"/>
          <c:min val="350"/>
        </c:scaling>
        <c:delete val="0"/>
        <c:axPos val="b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  <a:prstDash val="dash"/>
            </a:ln>
          </c:spPr>
        </c:majorGridlines>
        <c:numFmt formatCode="0" sourceLinked="0"/>
        <c:majorTickMark val="in"/>
        <c:minorTickMark val="in"/>
        <c:tickLblPos val="nextTo"/>
        <c:crossAx val="75666176"/>
        <c:crosses val="autoZero"/>
        <c:crossBetween val="midCat"/>
        <c:majorUnit val="100"/>
        <c:minorUnit val="25"/>
      </c:valAx>
      <c:valAx>
        <c:axId val="75666176"/>
        <c:scaling>
          <c:orientation val="minMax"/>
          <c:max val="1"/>
          <c:min val="0"/>
        </c:scaling>
        <c:delete val="0"/>
        <c:axPos val="l"/>
        <c:numFmt formatCode="0.00" sourceLinked="0"/>
        <c:majorTickMark val="in"/>
        <c:minorTickMark val="in"/>
        <c:tickLblPos val="nextTo"/>
        <c:crossAx val="75652096"/>
        <c:crosses val="autoZero"/>
        <c:crossBetween val="midCat"/>
        <c:majorUnit val="0.5"/>
        <c:minorUnit val="0.25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'Single LED Point Source'!$A$11:$A$92</c:f>
              <c:numCache>
                <c:formatCode>0.00</c:formatCode>
                <c:ptCount val="82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663</c:v>
                </c:pt>
                <c:pt idx="58">
                  <c:v>665</c:v>
                </c:pt>
                <c:pt idx="59">
                  <c:v>670</c:v>
                </c:pt>
                <c:pt idx="60">
                  <c:v>675</c:v>
                </c:pt>
                <c:pt idx="61">
                  <c:v>680</c:v>
                </c:pt>
                <c:pt idx="62">
                  <c:v>685</c:v>
                </c:pt>
                <c:pt idx="63">
                  <c:v>690</c:v>
                </c:pt>
                <c:pt idx="64">
                  <c:v>695</c:v>
                </c:pt>
                <c:pt idx="65">
                  <c:v>700</c:v>
                </c:pt>
                <c:pt idx="66">
                  <c:v>705</c:v>
                </c:pt>
                <c:pt idx="67">
                  <c:v>710</c:v>
                </c:pt>
                <c:pt idx="68">
                  <c:v>715</c:v>
                </c:pt>
                <c:pt idx="69">
                  <c:v>720</c:v>
                </c:pt>
                <c:pt idx="70">
                  <c:v>725</c:v>
                </c:pt>
                <c:pt idx="71">
                  <c:v>730</c:v>
                </c:pt>
                <c:pt idx="72">
                  <c:v>735</c:v>
                </c:pt>
                <c:pt idx="73">
                  <c:v>740</c:v>
                </c:pt>
                <c:pt idx="74">
                  <c:v>745</c:v>
                </c:pt>
                <c:pt idx="75">
                  <c:v>750</c:v>
                </c:pt>
                <c:pt idx="76">
                  <c:v>755</c:v>
                </c:pt>
                <c:pt idx="77">
                  <c:v>760</c:v>
                </c:pt>
                <c:pt idx="78">
                  <c:v>765</c:v>
                </c:pt>
                <c:pt idx="79">
                  <c:v>770</c:v>
                </c:pt>
                <c:pt idx="80">
                  <c:v>775</c:v>
                </c:pt>
                <c:pt idx="81">
                  <c:v>780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9-4CFE-BB39-821085130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09056"/>
        <c:axId val="113710592"/>
      </c:scatterChart>
      <c:valAx>
        <c:axId val="113709056"/>
        <c:scaling>
          <c:orientation val="minMax"/>
          <c:max val="850"/>
          <c:min val="350"/>
        </c:scaling>
        <c:delete val="0"/>
        <c:axPos val="b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  <a:prstDash val="dash"/>
            </a:ln>
          </c:spPr>
        </c:majorGridlines>
        <c:numFmt formatCode="0" sourceLinked="0"/>
        <c:majorTickMark val="in"/>
        <c:minorTickMark val="in"/>
        <c:tickLblPos val="nextTo"/>
        <c:crossAx val="113710592"/>
        <c:crosses val="autoZero"/>
        <c:crossBetween val="midCat"/>
        <c:majorUnit val="100"/>
        <c:minorUnit val="25"/>
      </c:valAx>
      <c:valAx>
        <c:axId val="113710592"/>
        <c:scaling>
          <c:orientation val="minMax"/>
          <c:max val="1"/>
          <c:min val="0"/>
        </c:scaling>
        <c:delete val="0"/>
        <c:axPos val="l"/>
        <c:numFmt formatCode="0.00" sourceLinked="0"/>
        <c:majorTickMark val="in"/>
        <c:minorTickMark val="in"/>
        <c:tickLblPos val="nextTo"/>
        <c:crossAx val="113709056"/>
        <c:crosses val="autoZero"/>
        <c:crossBetween val="midCat"/>
        <c:majorUnit val="0.5"/>
        <c:minorUnit val="0.25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'Single LED Point Source'!$A$11:$A$92</c:f>
              <c:numCache>
                <c:formatCode>0.00</c:formatCode>
                <c:ptCount val="82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663</c:v>
                </c:pt>
                <c:pt idx="58">
                  <c:v>665</c:v>
                </c:pt>
                <c:pt idx="59">
                  <c:v>670</c:v>
                </c:pt>
                <c:pt idx="60">
                  <c:v>675</c:v>
                </c:pt>
                <c:pt idx="61">
                  <c:v>680</c:v>
                </c:pt>
                <c:pt idx="62">
                  <c:v>685</c:v>
                </c:pt>
                <c:pt idx="63">
                  <c:v>690</c:v>
                </c:pt>
                <c:pt idx="64">
                  <c:v>695</c:v>
                </c:pt>
                <c:pt idx="65">
                  <c:v>700</c:v>
                </c:pt>
                <c:pt idx="66">
                  <c:v>705</c:v>
                </c:pt>
                <c:pt idx="67">
                  <c:v>710</c:v>
                </c:pt>
                <c:pt idx="68">
                  <c:v>715</c:v>
                </c:pt>
                <c:pt idx="69">
                  <c:v>720</c:v>
                </c:pt>
                <c:pt idx="70">
                  <c:v>725</c:v>
                </c:pt>
                <c:pt idx="71">
                  <c:v>730</c:v>
                </c:pt>
                <c:pt idx="72">
                  <c:v>735</c:v>
                </c:pt>
                <c:pt idx="73">
                  <c:v>740</c:v>
                </c:pt>
                <c:pt idx="74">
                  <c:v>745</c:v>
                </c:pt>
                <c:pt idx="75">
                  <c:v>750</c:v>
                </c:pt>
                <c:pt idx="76">
                  <c:v>755</c:v>
                </c:pt>
                <c:pt idx="77">
                  <c:v>760</c:v>
                </c:pt>
                <c:pt idx="78">
                  <c:v>765</c:v>
                </c:pt>
                <c:pt idx="79">
                  <c:v>770</c:v>
                </c:pt>
                <c:pt idx="80">
                  <c:v>775</c:v>
                </c:pt>
                <c:pt idx="81">
                  <c:v>780</c:v>
                </c:pt>
              </c:numCache>
            </c:numRef>
          </c:xVal>
          <c:yVal>
            <c:numRef>
              <c:f>'Single LED Point Source'!$J$11:$J$91</c:f>
              <c:numCache>
                <c:formatCode>General</c:formatCode>
                <c:ptCount val="81"/>
                <c:pt idx="0">
                  <c:v>1.3937501484102298E-4</c:v>
                </c:pt>
                <c:pt idx="1">
                  <c:v>3.8078503075059957E-4</c:v>
                </c:pt>
                <c:pt idx="2">
                  <c:v>6.4576197025172772E-4</c:v>
                </c:pt>
                <c:pt idx="3">
                  <c:v>8.8131972214555124E-4</c:v>
                </c:pt>
                <c:pt idx="4">
                  <c:v>4.270209215398414E-3</c:v>
                </c:pt>
                <c:pt idx="5">
                  <c:v>2.7512388381350433E-2</c:v>
                </c:pt>
                <c:pt idx="6">
                  <c:v>0.18314580070167169</c:v>
                </c:pt>
                <c:pt idx="7">
                  <c:v>0.85683695262125403</c:v>
                </c:pt>
                <c:pt idx="8">
                  <c:v>3.2807889895706843</c:v>
                </c:pt>
                <c:pt idx="9">
                  <c:v>9.1696156019567532</c:v>
                </c:pt>
                <c:pt idx="10">
                  <c:v>14.682476351562597</c:v>
                </c:pt>
                <c:pt idx="11">
                  <c:v>14.458340874068739</c:v>
                </c:pt>
                <c:pt idx="12">
                  <c:v>12.444797257968336</c:v>
                </c:pt>
                <c:pt idx="13">
                  <c:v>13.686334079455992</c:v>
                </c:pt>
                <c:pt idx="14">
                  <c:v>19.664398560570113</c:v>
                </c:pt>
                <c:pt idx="15">
                  <c:v>24.770007368026828</c:v>
                </c:pt>
                <c:pt idx="16">
                  <c:v>19.462458311700033</c:v>
                </c:pt>
                <c:pt idx="17">
                  <c:v>12.356021140915843</c:v>
                </c:pt>
                <c:pt idx="18">
                  <c:v>8.519248882421433</c:v>
                </c:pt>
                <c:pt idx="19">
                  <c:v>5.4346933694050792</c:v>
                </c:pt>
                <c:pt idx="20">
                  <c:v>3.3761422888370878</c:v>
                </c:pt>
                <c:pt idx="21">
                  <c:v>2.5024119237917271</c:v>
                </c:pt>
                <c:pt idx="22">
                  <c:v>2.1409263112237484</c:v>
                </c:pt>
                <c:pt idx="23">
                  <c:v>1.9907969711203066</c:v>
                </c:pt>
                <c:pt idx="24">
                  <c:v>1.9679626973225131</c:v>
                </c:pt>
                <c:pt idx="25">
                  <c:v>2.0302927166656355</c:v>
                </c:pt>
                <c:pt idx="26">
                  <c:v>1.9402589119694011</c:v>
                </c:pt>
                <c:pt idx="27">
                  <c:v>1.6617081843990964</c:v>
                </c:pt>
                <c:pt idx="28">
                  <c:v>1.3038786663069426</c:v>
                </c:pt>
                <c:pt idx="29">
                  <c:v>0.96728343730402822</c:v>
                </c:pt>
                <c:pt idx="30">
                  <c:v>0.68154758739438492</c:v>
                </c:pt>
                <c:pt idx="31">
                  <c:v>0.44588060605121449</c:v>
                </c:pt>
                <c:pt idx="32">
                  <c:v>0.27880490961306753</c:v>
                </c:pt>
                <c:pt idx="33">
                  <c:v>0.1712519754388345</c:v>
                </c:pt>
                <c:pt idx="34">
                  <c:v>0.10575666669499199</c:v>
                </c:pt>
                <c:pt idx="35">
                  <c:v>6.7086539644616291E-2</c:v>
                </c:pt>
                <c:pt idx="36">
                  <c:v>4.4525738831980757E-2</c:v>
                </c:pt>
                <c:pt idx="37">
                  <c:v>3.1582481377821631E-2</c:v>
                </c:pt>
                <c:pt idx="38">
                  <c:v>2.4392488371429776E-2</c:v>
                </c:pt>
                <c:pt idx="39">
                  <c:v>2.1394109787310302E-2</c:v>
                </c:pt>
                <c:pt idx="40">
                  <c:v>2.0310075763003421E-2</c:v>
                </c:pt>
                <c:pt idx="41">
                  <c:v>1.7959014279269405E-2</c:v>
                </c:pt>
                <c:pt idx="42">
                  <c:v>1.4642908260897501E-2</c:v>
                </c:pt>
                <c:pt idx="43">
                  <c:v>1.3955741663911279E-2</c:v>
                </c:pt>
                <c:pt idx="44">
                  <c:v>1.1896857970042599E-2</c:v>
                </c:pt>
                <c:pt idx="45">
                  <c:v>9.7229245760858084E-3</c:v>
                </c:pt>
                <c:pt idx="46">
                  <c:v>6.1637787687963937E-3</c:v>
                </c:pt>
                <c:pt idx="47">
                  <c:v>5.0058725467583814E-3</c:v>
                </c:pt>
                <c:pt idx="48">
                  <c:v>4.379908097652447E-3</c:v>
                </c:pt>
                <c:pt idx="49">
                  <c:v>2.1920174591226228E-3</c:v>
                </c:pt>
                <c:pt idx="50">
                  <c:v>8.8104756969869841E-4</c:v>
                </c:pt>
                <c:pt idx="51">
                  <c:v>4.2557989724766656E-4</c:v>
                </c:pt>
                <c:pt idx="52">
                  <c:v>2.492747929144991E-4</c:v>
                </c:pt>
                <c:pt idx="53">
                  <c:v>1.1385670506692997E-4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74-4200-9C5F-F3C329CDE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38880"/>
        <c:axId val="113740416"/>
      </c:scatterChart>
      <c:valAx>
        <c:axId val="113738880"/>
        <c:scaling>
          <c:orientation val="minMax"/>
          <c:max val="850"/>
          <c:min val="350"/>
        </c:scaling>
        <c:delete val="0"/>
        <c:axPos val="b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  <a:prstDash val="dash"/>
            </a:ln>
          </c:spPr>
        </c:majorGridlines>
        <c:numFmt formatCode="0" sourceLinked="0"/>
        <c:majorTickMark val="in"/>
        <c:minorTickMark val="in"/>
        <c:tickLblPos val="nextTo"/>
        <c:crossAx val="113740416"/>
        <c:crosses val="autoZero"/>
        <c:crossBetween val="midCat"/>
        <c:majorUnit val="100"/>
        <c:minorUnit val="25"/>
      </c:valAx>
      <c:valAx>
        <c:axId val="113740416"/>
        <c:scaling>
          <c:orientation val="minMax"/>
          <c:max val="1"/>
          <c:min val="0"/>
        </c:scaling>
        <c:delete val="0"/>
        <c:axPos val="l"/>
        <c:numFmt formatCode="0.00" sourceLinked="0"/>
        <c:majorTickMark val="in"/>
        <c:minorTickMark val="in"/>
        <c:tickLblPos val="nextTo"/>
        <c:crossAx val="113738880"/>
        <c:crosses val="autoZero"/>
        <c:crossBetween val="midCat"/>
        <c:majorUnit val="0.5"/>
        <c:minorUnit val="0.25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'Single LED Point Source'!$A$11:$A$92</c:f>
              <c:numCache>
                <c:formatCode>0.00</c:formatCode>
                <c:ptCount val="82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663</c:v>
                </c:pt>
                <c:pt idx="58">
                  <c:v>665</c:v>
                </c:pt>
                <c:pt idx="59">
                  <c:v>670</c:v>
                </c:pt>
                <c:pt idx="60">
                  <c:v>675</c:v>
                </c:pt>
                <c:pt idx="61">
                  <c:v>680</c:v>
                </c:pt>
                <c:pt idx="62">
                  <c:v>685</c:v>
                </c:pt>
                <c:pt idx="63">
                  <c:v>690</c:v>
                </c:pt>
                <c:pt idx="64">
                  <c:v>695</c:v>
                </c:pt>
                <c:pt idx="65">
                  <c:v>700</c:v>
                </c:pt>
                <c:pt idx="66">
                  <c:v>705</c:v>
                </c:pt>
                <c:pt idx="67">
                  <c:v>710</c:v>
                </c:pt>
                <c:pt idx="68">
                  <c:v>715</c:v>
                </c:pt>
                <c:pt idx="69">
                  <c:v>720</c:v>
                </c:pt>
                <c:pt idx="70">
                  <c:v>725</c:v>
                </c:pt>
                <c:pt idx="71">
                  <c:v>730</c:v>
                </c:pt>
                <c:pt idx="72">
                  <c:v>735</c:v>
                </c:pt>
                <c:pt idx="73">
                  <c:v>740</c:v>
                </c:pt>
                <c:pt idx="74">
                  <c:v>745</c:v>
                </c:pt>
                <c:pt idx="75">
                  <c:v>750</c:v>
                </c:pt>
                <c:pt idx="76">
                  <c:v>755</c:v>
                </c:pt>
                <c:pt idx="77">
                  <c:v>760</c:v>
                </c:pt>
                <c:pt idx="78">
                  <c:v>765</c:v>
                </c:pt>
                <c:pt idx="79">
                  <c:v>770</c:v>
                </c:pt>
                <c:pt idx="80">
                  <c:v>775</c:v>
                </c:pt>
                <c:pt idx="81">
                  <c:v>780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2-40A6-B176-A7CD36425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68320"/>
        <c:axId val="113769856"/>
      </c:scatterChart>
      <c:valAx>
        <c:axId val="113768320"/>
        <c:scaling>
          <c:orientation val="minMax"/>
          <c:max val="850"/>
          <c:min val="350"/>
        </c:scaling>
        <c:delete val="0"/>
        <c:axPos val="b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  <a:prstDash val="dash"/>
            </a:ln>
          </c:spPr>
        </c:majorGridlines>
        <c:numFmt formatCode="0" sourceLinked="0"/>
        <c:majorTickMark val="in"/>
        <c:minorTickMark val="in"/>
        <c:tickLblPos val="nextTo"/>
        <c:crossAx val="113769856"/>
        <c:crosses val="autoZero"/>
        <c:crossBetween val="midCat"/>
        <c:majorUnit val="100"/>
        <c:minorUnit val="25"/>
      </c:valAx>
      <c:valAx>
        <c:axId val="113769856"/>
        <c:scaling>
          <c:orientation val="minMax"/>
          <c:max val="1"/>
          <c:min val="0"/>
        </c:scaling>
        <c:delete val="0"/>
        <c:axPos val="l"/>
        <c:numFmt formatCode="0.00" sourceLinked="0"/>
        <c:majorTickMark val="in"/>
        <c:minorTickMark val="in"/>
        <c:tickLblPos val="nextTo"/>
        <c:crossAx val="113768320"/>
        <c:crosses val="autoZero"/>
        <c:crossBetween val="midCat"/>
        <c:majorUnit val="0.5"/>
        <c:minorUnit val="0.25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41049868766387E-2"/>
          <c:y val="1.6231753925496153E-2"/>
          <c:w val="0.8891555905511811"/>
          <c:h val="0.90899974674218353"/>
        </c:manualLayout>
      </c:layout>
      <c:scatterChart>
        <c:scatterStyle val="smoothMarker"/>
        <c:varyColors val="0"/>
        <c:ser>
          <c:idx val="0"/>
          <c:order val="0"/>
          <c:tx>
            <c:v>3000 K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'Black Body Model Data'!$A$17:$A$98</c:f>
              <c:numCache>
                <c:formatCode>0.00</c:formatCode>
                <c:ptCount val="82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663</c:v>
                </c:pt>
                <c:pt idx="58">
                  <c:v>665</c:v>
                </c:pt>
                <c:pt idx="59">
                  <c:v>670</c:v>
                </c:pt>
                <c:pt idx="60">
                  <c:v>675</c:v>
                </c:pt>
                <c:pt idx="61">
                  <c:v>680</c:v>
                </c:pt>
                <c:pt idx="62">
                  <c:v>685</c:v>
                </c:pt>
                <c:pt idx="63">
                  <c:v>690</c:v>
                </c:pt>
                <c:pt idx="64">
                  <c:v>695</c:v>
                </c:pt>
                <c:pt idx="65">
                  <c:v>700</c:v>
                </c:pt>
                <c:pt idx="66">
                  <c:v>705</c:v>
                </c:pt>
                <c:pt idx="67">
                  <c:v>710</c:v>
                </c:pt>
                <c:pt idx="68">
                  <c:v>715</c:v>
                </c:pt>
                <c:pt idx="69">
                  <c:v>720</c:v>
                </c:pt>
                <c:pt idx="70">
                  <c:v>725</c:v>
                </c:pt>
                <c:pt idx="71">
                  <c:v>730</c:v>
                </c:pt>
                <c:pt idx="72">
                  <c:v>735</c:v>
                </c:pt>
                <c:pt idx="73">
                  <c:v>740</c:v>
                </c:pt>
                <c:pt idx="74">
                  <c:v>745</c:v>
                </c:pt>
                <c:pt idx="75">
                  <c:v>750</c:v>
                </c:pt>
                <c:pt idx="76">
                  <c:v>755</c:v>
                </c:pt>
                <c:pt idx="77">
                  <c:v>760</c:v>
                </c:pt>
                <c:pt idx="78">
                  <c:v>765</c:v>
                </c:pt>
                <c:pt idx="79">
                  <c:v>770</c:v>
                </c:pt>
                <c:pt idx="80">
                  <c:v>775</c:v>
                </c:pt>
                <c:pt idx="81">
                  <c:v>780</c:v>
                </c:pt>
              </c:numCache>
            </c:numRef>
          </c:xVal>
          <c:yVal>
            <c:numRef>
              <c:f>'Black Body Model Data'!$AD$17:$AD$98</c:f>
              <c:numCache>
                <c:formatCode>0.00E+00</c:formatCode>
                <c:ptCount val="82"/>
                <c:pt idx="0">
                  <c:v>49641523487.389473</c:v>
                </c:pt>
                <c:pt idx="1">
                  <c:v>54782729035.515015</c:v>
                </c:pt>
                <c:pt idx="2">
                  <c:v>60253642836.786118</c:v>
                </c:pt>
                <c:pt idx="3">
                  <c:v>66057787383.530792</c:v>
                </c:pt>
                <c:pt idx="4">
                  <c:v>72197585966.074448</c:v>
                </c:pt>
                <c:pt idx="5">
                  <c:v>78674361032.792038</c:v>
                </c:pt>
                <c:pt idx="6">
                  <c:v>85488340403.535645</c:v>
                </c:pt>
                <c:pt idx="7">
                  <c:v>92638670808.498474</c:v>
                </c:pt>
                <c:pt idx="8">
                  <c:v>100123438184.42564</c:v>
                </c:pt>
                <c:pt idx="9">
                  <c:v>107939694132.13692</c:v>
                </c:pt>
                <c:pt idx="10">
                  <c:v>116083487922.49675</c:v>
                </c:pt>
                <c:pt idx="11">
                  <c:v>124549903431.10312</c:v>
                </c:pt>
                <c:pt idx="12">
                  <c:v>133333100383.87177</c:v>
                </c:pt>
                <c:pt idx="13">
                  <c:v>142426359305.25735</c:v>
                </c:pt>
                <c:pt idx="14">
                  <c:v>151822129576.90515</c:v>
                </c:pt>
                <c:pt idx="15">
                  <c:v>161512080036.01013</c:v>
                </c:pt>
                <c:pt idx="16">
                  <c:v>171487151568.60132</c:v>
                </c:pt>
                <c:pt idx="17">
                  <c:v>181737611182.36267</c:v>
                </c:pt>
                <c:pt idx="18">
                  <c:v>192253107075.68405</c:v>
                </c:pt>
                <c:pt idx="19">
                  <c:v>203022724253.55573</c:v>
                </c:pt>
                <c:pt idx="20">
                  <c:v>214035040276.04105</c:v>
                </c:pt>
                <c:pt idx="21">
                  <c:v>225278180760.78067</c:v>
                </c:pt>
                <c:pt idx="22">
                  <c:v>236739874296.72482</c:v>
                </c:pt>
                <c:pt idx="23">
                  <c:v>248407506461.67325</c:v>
                </c:pt>
                <c:pt idx="24">
                  <c:v>260268172670.80167</c:v>
                </c:pt>
                <c:pt idx="25">
                  <c:v>272308729616.87384</c:v>
                </c:pt>
                <c:pt idx="26">
                  <c:v>284515845095.02057</c:v>
                </c:pt>
                <c:pt idx="27">
                  <c:v>296876046035.61499</c:v>
                </c:pt>
                <c:pt idx="28">
                  <c:v>309375764597.7536</c:v>
                </c:pt>
                <c:pt idx="29">
                  <c:v>322001382203.02679</c:v>
                </c:pt>
                <c:pt idx="30">
                  <c:v>334739271414.56927</c:v>
                </c:pt>
                <c:pt idx="31">
                  <c:v>347575835589.85376</c:v>
                </c:pt>
                <c:pt idx="32">
                  <c:v>360497546257.17676</c:v>
                </c:pt>
                <c:pt idx="33">
                  <c:v>373490978185.47778</c:v>
                </c:pt>
                <c:pt idx="34">
                  <c:v>386542842134.90961</c:v>
                </c:pt>
                <c:pt idx="35">
                  <c:v>399640015291.62665</c:v>
                </c:pt>
                <c:pt idx="36">
                  <c:v>412769569404.5199</c:v>
                </c:pt>
                <c:pt idx="37">
                  <c:v>425918796654.297</c:v>
                </c:pt>
                <c:pt idx="38">
                  <c:v>439075233296.3739</c:v>
                </c:pt>
                <c:pt idx="39">
                  <c:v>452226681128.65375</c:v>
                </c:pt>
                <c:pt idx="40">
                  <c:v>465361226843.51428</c:v>
                </c:pt>
                <c:pt idx="41">
                  <c:v>478467259330.21332</c:v>
                </c:pt>
                <c:pt idx="42">
                  <c:v>491533484999.75592</c:v>
                </c:pt>
                <c:pt idx="43">
                  <c:v>504548941208.82037</c:v>
                </c:pt>
                <c:pt idx="44">
                  <c:v>517503007863.06689</c:v>
                </c:pt>
                <c:pt idx="45">
                  <c:v>530385417282.83832</c:v>
                </c:pt>
                <c:pt idx="46">
                  <c:v>543186262416.18549</c:v>
                </c:pt>
                <c:pt idx="47">
                  <c:v>555896003485.28906</c:v>
                </c:pt>
                <c:pt idx="48">
                  <c:v>568505473152.86987</c:v>
                </c:pt>
                <c:pt idx="49">
                  <c:v>581005880295.03711</c:v>
                </c:pt>
                <c:pt idx="50">
                  <c:v>593388812466.43872</c:v>
                </c:pt>
                <c:pt idx="51">
                  <c:v>605646237142.4657</c:v>
                </c:pt>
                <c:pt idx="52">
                  <c:v>617770501821.797</c:v>
                </c:pt>
                <c:pt idx="53">
                  <c:v>629754333070.7533</c:v>
                </c:pt>
                <c:pt idx="54">
                  <c:v>641590834588.82141</c:v>
                </c:pt>
                <c:pt idx="55">
                  <c:v>653273484372.34937</c:v>
                </c:pt>
                <c:pt idx="56">
                  <c:v>664796131050.89136</c:v>
                </c:pt>
                <c:pt idx="57">
                  <c:v>671630495856.46692</c:v>
                </c:pt>
                <c:pt idx="58">
                  <c:v>676152989467.96643</c:v>
                </c:pt>
                <c:pt idx="59">
                  <c:v>687338635575.16479</c:v>
                </c:pt>
                <c:pt idx="60">
                  <c:v>698348000705.63391</c:v>
                </c:pt>
                <c:pt idx="61">
                  <c:v>709176365290.01282</c:v>
                </c:pt>
                <c:pt idx="62">
                  <c:v>719819352074.82947</c:v>
                </c:pt>
                <c:pt idx="63">
                  <c:v>730272918900.41455</c:v>
                </c:pt>
                <c:pt idx="64">
                  <c:v>740533351092.31628</c:v>
                </c:pt>
                <c:pt idx="65">
                  <c:v>750597253517.24988</c:v>
                </c:pt>
                <c:pt idx="66">
                  <c:v>760461542351.64783</c:v>
                </c:pt>
                <c:pt idx="67">
                  <c:v>770123436607.97424</c:v>
                </c:pt>
                <c:pt idx="68">
                  <c:v>779580449461.14636</c:v>
                </c:pt>
                <c:pt idx="69">
                  <c:v>788830379414.64563</c:v>
                </c:pt>
                <c:pt idx="70">
                  <c:v>797871301343.21082</c:v>
                </c:pt>
                <c:pt idx="71">
                  <c:v>806701557446.42749</c:v>
                </c:pt>
                <c:pt idx="72">
                  <c:v>815319748145.01001</c:v>
                </c:pt>
                <c:pt idx="73">
                  <c:v>823724722949.18262</c:v>
                </c:pt>
                <c:pt idx="74">
                  <c:v>831915571326.26086</c:v>
                </c:pt>
                <c:pt idx="75">
                  <c:v>839891613592.29944</c:v>
                </c:pt>
                <c:pt idx="76">
                  <c:v>847652391850.61536</c:v>
                </c:pt>
                <c:pt idx="77">
                  <c:v>855197660997.9259</c:v>
                </c:pt>
                <c:pt idx="78">
                  <c:v>862527379817.00183</c:v>
                </c:pt>
                <c:pt idx="79">
                  <c:v>869641702172.87708</c:v>
                </c:pt>
                <c:pt idx="80">
                  <c:v>876540968327.9696</c:v>
                </c:pt>
                <c:pt idx="81">
                  <c:v>883225696389.87305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C4-4BF4-9190-BF2AA1A7E1EF}"/>
            </c:ext>
          </c:extLst>
        </c:ser>
        <c:ser>
          <c:idx val="1"/>
          <c:order val="1"/>
          <c:tx>
            <c:v>4000 K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'Black Body Model Data'!$A$17:$A$98</c:f>
              <c:numCache>
                <c:formatCode>0.00</c:formatCode>
                <c:ptCount val="82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663</c:v>
                </c:pt>
                <c:pt idx="58">
                  <c:v>665</c:v>
                </c:pt>
                <c:pt idx="59">
                  <c:v>670</c:v>
                </c:pt>
                <c:pt idx="60">
                  <c:v>675</c:v>
                </c:pt>
                <c:pt idx="61">
                  <c:v>680</c:v>
                </c:pt>
                <c:pt idx="62">
                  <c:v>685</c:v>
                </c:pt>
                <c:pt idx="63">
                  <c:v>690</c:v>
                </c:pt>
                <c:pt idx="64">
                  <c:v>695</c:v>
                </c:pt>
                <c:pt idx="65">
                  <c:v>700</c:v>
                </c:pt>
                <c:pt idx="66">
                  <c:v>705</c:v>
                </c:pt>
                <c:pt idx="67">
                  <c:v>710</c:v>
                </c:pt>
                <c:pt idx="68">
                  <c:v>715</c:v>
                </c:pt>
                <c:pt idx="69">
                  <c:v>720</c:v>
                </c:pt>
                <c:pt idx="70">
                  <c:v>725</c:v>
                </c:pt>
                <c:pt idx="71">
                  <c:v>730</c:v>
                </c:pt>
                <c:pt idx="72">
                  <c:v>735</c:v>
                </c:pt>
                <c:pt idx="73">
                  <c:v>740</c:v>
                </c:pt>
                <c:pt idx="74">
                  <c:v>745</c:v>
                </c:pt>
                <c:pt idx="75">
                  <c:v>750</c:v>
                </c:pt>
                <c:pt idx="76">
                  <c:v>755</c:v>
                </c:pt>
                <c:pt idx="77">
                  <c:v>760</c:v>
                </c:pt>
                <c:pt idx="78">
                  <c:v>765</c:v>
                </c:pt>
                <c:pt idx="79">
                  <c:v>770</c:v>
                </c:pt>
                <c:pt idx="80">
                  <c:v>775</c:v>
                </c:pt>
                <c:pt idx="81">
                  <c:v>780</c:v>
                </c:pt>
              </c:numCache>
            </c:numRef>
          </c:xVal>
          <c:yVal>
            <c:numRef>
              <c:f>'Black Body Model Data'!$AN$17:$AN$98</c:f>
              <c:numCache>
                <c:formatCode>0.00E+00</c:formatCode>
                <c:ptCount val="82"/>
                <c:pt idx="0">
                  <c:v>1164578447256.7158</c:v>
                </c:pt>
                <c:pt idx="1">
                  <c:v>1233603131513.5959</c:v>
                </c:pt>
                <c:pt idx="2">
                  <c:v>1303706925712.3462</c:v>
                </c:pt>
                <c:pt idx="3">
                  <c:v>1374753893523.8145</c:v>
                </c:pt>
                <c:pt idx="4">
                  <c:v>1446607976794.2974</c:v>
                </c:pt>
                <c:pt idx="5">
                  <c:v>1519133692869.7517</c:v>
                </c:pt>
                <c:pt idx="6">
                  <c:v>1592196777822.5493</c:v>
                </c:pt>
                <c:pt idx="7">
                  <c:v>1665664774897.0835</c:v>
                </c:pt>
                <c:pt idx="8">
                  <c:v>1739407568190.2407</c:v>
                </c:pt>
                <c:pt idx="9">
                  <c:v>1813297862185.3389</c:v>
                </c:pt>
                <c:pt idx="10">
                  <c:v>1887211608268.8491</c:v>
                </c:pt>
                <c:pt idx="11">
                  <c:v>1961028379785.0156</c:v>
                </c:pt>
                <c:pt idx="12">
                  <c:v>2034631697530.6946</c:v>
                </c:pt>
                <c:pt idx="13">
                  <c:v>2107909307868.8877</c:v>
                </c:pt>
                <c:pt idx="14">
                  <c:v>2180753415850.9456</c:v>
                </c:pt>
                <c:pt idx="15">
                  <c:v>2253060875892.2261</c:v>
                </c:pt>
                <c:pt idx="16">
                  <c:v>2324733342649.5703</c:v>
                </c:pt>
                <c:pt idx="17">
                  <c:v>2395677384808.8027</c:v>
                </c:pt>
                <c:pt idx="18">
                  <c:v>2465804564511.8701</c:v>
                </c:pt>
                <c:pt idx="19">
                  <c:v>2535031485141.9448</c:v>
                </c:pt>
                <c:pt idx="20">
                  <c:v>2603279810146.1724</c:v>
                </c:pt>
                <c:pt idx="21">
                  <c:v>2670476255513.9766</c:v>
                </c:pt>
                <c:pt idx="22">
                  <c:v>2736552558448.7461</c:v>
                </c:pt>
                <c:pt idx="23">
                  <c:v>2801445424675.3662</c:v>
                </c:pt>
                <c:pt idx="24">
                  <c:v>2865096456719.5088</c:v>
                </c:pt>
                <c:pt idx="25">
                  <c:v>2927452065379.416</c:v>
                </c:pt>
                <c:pt idx="26">
                  <c:v>2988463366489.603</c:v>
                </c:pt>
                <c:pt idx="27">
                  <c:v>3048086064951.0176</c:v>
                </c:pt>
                <c:pt idx="28">
                  <c:v>3106280327875.665</c:v>
                </c:pt>
                <c:pt idx="29">
                  <c:v>3163010648566.5186</c:v>
                </c:pt>
                <c:pt idx="30">
                  <c:v>3218245702928.0562</c:v>
                </c:pt>
                <c:pt idx="31">
                  <c:v>3271958199779.4634</c:v>
                </c:pt>
                <c:pt idx="32">
                  <c:v>3324124726422.2046</c:v>
                </c:pt>
                <c:pt idx="33">
                  <c:v>3374725590697.853</c:v>
                </c:pt>
                <c:pt idx="34">
                  <c:v>3423744660660.3584</c:v>
                </c:pt>
                <c:pt idx="35">
                  <c:v>3471169202880.5073</c:v>
                </c:pt>
                <c:pt idx="36">
                  <c:v>3516989720299.1152</c:v>
                </c:pt>
                <c:pt idx="37">
                  <c:v>3561199790449.6973</c:v>
                </c:pt>
                <c:pt idx="38">
                  <c:v>3603795904781.3857</c:v>
                </c:pt>
                <c:pt idx="39">
                  <c:v>3644777309728.4082</c:v>
                </c:pt>
                <c:pt idx="40">
                  <c:v>3684145850093.5356</c:v>
                </c:pt>
                <c:pt idx="41">
                  <c:v>3721905815239.6279</c:v>
                </c:pt>
                <c:pt idx="42">
                  <c:v>3758063788515.6714</c:v>
                </c:pt>
                <c:pt idx="43">
                  <c:v>3792628500280.7832</c:v>
                </c:pt>
                <c:pt idx="44">
                  <c:v>3825610684832.1748</c:v>
                </c:pt>
                <c:pt idx="45">
                  <c:v>3857022941490.3818</c:v>
                </c:pt>
                <c:pt idx="46">
                  <c:v>3886879600046.5918</c:v>
                </c:pt>
                <c:pt idx="47">
                  <c:v>3915196590733.5142</c:v>
                </c:pt>
                <c:pt idx="48">
                  <c:v>3941991318841.0864</c:v>
                </c:pt>
                <c:pt idx="49">
                  <c:v>3967282544062.9702</c:v>
                </c:pt>
                <c:pt idx="50">
                  <c:v>3991090264627.3833</c:v>
                </c:pt>
                <c:pt idx="51">
                  <c:v>4013435606237.0898</c:v>
                </c:pt>
                <c:pt idx="52">
                  <c:v>4034340715817.9824</c:v>
                </c:pt>
                <c:pt idx="53">
                  <c:v>4053828660052.8784</c:v>
                </c:pt>
                <c:pt idx="54">
                  <c:v>4071923328657.4033</c:v>
                </c:pt>
                <c:pt idx="55">
                  <c:v>4088649342337.3057</c:v>
                </c:pt>
                <c:pt idx="56">
                  <c:v>4104031965351.6851</c:v>
                </c:pt>
                <c:pt idx="57">
                  <c:v>4112627433855.6245</c:v>
                </c:pt>
                <c:pt idx="58">
                  <c:v>4118097022593.4697</c:v>
                </c:pt>
                <c:pt idx="59">
                  <c:v>4130870821087.5732</c:v>
                </c:pt>
                <c:pt idx="60">
                  <c:v>4142380075797.8896</c:v>
                </c:pt>
                <c:pt idx="61">
                  <c:v>4152651839626.6416</c:v>
                </c:pt>
                <c:pt idx="62">
                  <c:v>4161713437483.4688</c:v>
                </c:pt>
                <c:pt idx="63">
                  <c:v>4169592404296.6221</c:v>
                </c:pt>
                <c:pt idx="64">
                  <c:v>4176316426835.0825</c:v>
                </c:pt>
                <c:pt idx="65">
                  <c:v>4181913289207.7925</c:v>
                </c:pt>
                <c:pt idx="66">
                  <c:v>4186410821904.3311</c:v>
                </c:pt>
                <c:pt idx="67">
                  <c:v>4189836854240.6484</c:v>
                </c:pt>
                <c:pt idx="68">
                  <c:v>4192219170073.4414</c:v>
                </c:pt>
                <c:pt idx="69">
                  <c:v>4193585466647.0537</c:v>
                </c:pt>
                <c:pt idx="70">
                  <c:v>4193963316438.1064</c:v>
                </c:pt>
                <c:pt idx="71">
                  <c:v>4193380131864.6685</c:v>
                </c:pt>
                <c:pt idx="72">
                  <c:v>4191863132728.7085</c:v>
                </c:pt>
                <c:pt idx="73">
                  <c:v>4189439316263.0898</c:v>
                </c:pt>
                <c:pt idx="74">
                  <c:v>4186135429657.062</c:v>
                </c:pt>
                <c:pt idx="75">
                  <c:v>4181977944937.2065</c:v>
                </c:pt>
                <c:pt idx="76">
                  <c:v>4176993036084.0107</c:v>
                </c:pt>
                <c:pt idx="77">
                  <c:v>4171206558267.5122</c:v>
                </c:pt>
                <c:pt idx="78">
                  <c:v>4164644029089.1938</c:v>
                </c:pt>
                <c:pt idx="79">
                  <c:v>4157330611720.7441</c:v>
                </c:pt>
                <c:pt idx="80">
                  <c:v>4149291099833.9937</c:v>
                </c:pt>
                <c:pt idx="81">
                  <c:v>4140549904220.2378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C4-4BF4-9190-BF2AA1A7E1EF}"/>
            </c:ext>
          </c:extLst>
        </c:ser>
        <c:ser>
          <c:idx val="2"/>
          <c:order val="2"/>
          <c:tx>
            <c:v>5000 K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'Black Body Model Data'!$A$17:$A$98</c:f>
              <c:numCache>
                <c:formatCode>0.00</c:formatCode>
                <c:ptCount val="82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663</c:v>
                </c:pt>
                <c:pt idx="58">
                  <c:v>665</c:v>
                </c:pt>
                <c:pt idx="59">
                  <c:v>670</c:v>
                </c:pt>
                <c:pt idx="60">
                  <c:v>675</c:v>
                </c:pt>
                <c:pt idx="61">
                  <c:v>680</c:v>
                </c:pt>
                <c:pt idx="62">
                  <c:v>685</c:v>
                </c:pt>
                <c:pt idx="63">
                  <c:v>690</c:v>
                </c:pt>
                <c:pt idx="64">
                  <c:v>695</c:v>
                </c:pt>
                <c:pt idx="65">
                  <c:v>700</c:v>
                </c:pt>
                <c:pt idx="66">
                  <c:v>705</c:v>
                </c:pt>
                <c:pt idx="67">
                  <c:v>710</c:v>
                </c:pt>
                <c:pt idx="68">
                  <c:v>715</c:v>
                </c:pt>
                <c:pt idx="69">
                  <c:v>720</c:v>
                </c:pt>
                <c:pt idx="70">
                  <c:v>725</c:v>
                </c:pt>
                <c:pt idx="71">
                  <c:v>730</c:v>
                </c:pt>
                <c:pt idx="72">
                  <c:v>735</c:v>
                </c:pt>
                <c:pt idx="73">
                  <c:v>740</c:v>
                </c:pt>
                <c:pt idx="74">
                  <c:v>745</c:v>
                </c:pt>
                <c:pt idx="75">
                  <c:v>750</c:v>
                </c:pt>
                <c:pt idx="76">
                  <c:v>755</c:v>
                </c:pt>
                <c:pt idx="77">
                  <c:v>760</c:v>
                </c:pt>
                <c:pt idx="78">
                  <c:v>765</c:v>
                </c:pt>
                <c:pt idx="79">
                  <c:v>770</c:v>
                </c:pt>
                <c:pt idx="80">
                  <c:v>775</c:v>
                </c:pt>
                <c:pt idx="81">
                  <c:v>780</c:v>
                </c:pt>
              </c:numCache>
            </c:numRef>
          </c:xVal>
          <c:yVal>
            <c:numRef>
              <c:f>'Black Body Model Data'!$AX$17:$AX$98</c:f>
              <c:numCache>
                <c:formatCode>0.00E+00</c:formatCode>
                <c:ptCount val="82"/>
                <c:pt idx="0">
                  <c:v>7736302139715.4189</c:v>
                </c:pt>
                <c:pt idx="1">
                  <c:v>7996155661613.3447</c:v>
                </c:pt>
                <c:pt idx="2">
                  <c:v>8250910938642.2627</c:v>
                </c:pt>
                <c:pt idx="3">
                  <c:v>8500172216279.9219</c:v>
                </c:pt>
                <c:pt idx="4">
                  <c:v>8743580495359.8164</c:v>
                </c:pt>
                <c:pt idx="5">
                  <c:v>8980812766276.1504</c:v>
                </c:pt>
                <c:pt idx="6">
                  <c:v>9211581065785.8672</c:v>
                </c:pt>
                <c:pt idx="7">
                  <c:v>9435631385365.7539</c:v>
                </c:pt>
                <c:pt idx="8">
                  <c:v>9652742457783.5508</c:v>
                </c:pt>
                <c:pt idx="9">
                  <c:v>9862724446241.6953</c:v>
                </c:pt>
                <c:pt idx="10">
                  <c:v>10065417558188.449</c:v>
                </c:pt>
                <c:pt idx="11">
                  <c:v>10260690603693.559</c:v>
                </c:pt>
                <c:pt idx="12">
                  <c:v>10448439516175.408</c:v>
                </c:pt>
                <c:pt idx="13">
                  <c:v>10628585851262.002</c:v>
                </c:pt>
                <c:pt idx="14">
                  <c:v>10801075277678.748</c:v>
                </c:pt>
                <c:pt idx="15">
                  <c:v>10965876072290.436</c:v>
                </c:pt>
                <c:pt idx="16">
                  <c:v>11122977629786.43</c:v>
                </c:pt>
                <c:pt idx="17">
                  <c:v>11272388995987.26</c:v>
                </c:pt>
                <c:pt idx="18">
                  <c:v>11414137432367.414</c:v>
                </c:pt>
                <c:pt idx="19">
                  <c:v>11548267018128.871</c:v>
                </c:pt>
                <c:pt idx="20">
                  <c:v>11674837295020.066</c:v>
                </c:pt>
                <c:pt idx="21">
                  <c:v>11793921959067.617</c:v>
                </c:pt>
                <c:pt idx="22">
                  <c:v>11905607602470.639</c:v>
                </c:pt>
                <c:pt idx="23">
                  <c:v>12009992508089.518</c:v>
                </c:pt>
                <c:pt idx="24">
                  <c:v>12107185498239.061</c:v>
                </c:pt>
                <c:pt idx="25">
                  <c:v>12197304838860.887</c:v>
                </c:pt>
                <c:pt idx="26">
                  <c:v>12280477199596.418</c:v>
                </c:pt>
                <c:pt idx="27">
                  <c:v>12356836669801.346</c:v>
                </c:pt>
                <c:pt idx="28">
                  <c:v>12426523830131.238</c:v>
                </c:pt>
                <c:pt idx="29">
                  <c:v>12489684878976.268</c:v>
                </c:pt>
                <c:pt idx="30">
                  <c:v>12546470812728.428</c:v>
                </c:pt>
                <c:pt idx="31">
                  <c:v>12597036658618.643</c:v>
                </c:pt>
                <c:pt idx="32">
                  <c:v>12641540758660.533</c:v>
                </c:pt>
                <c:pt idx="33">
                  <c:v>12680144103076.602</c:v>
                </c:pt>
                <c:pt idx="34">
                  <c:v>12713009711456.012</c:v>
                </c:pt>
                <c:pt idx="35">
                  <c:v>12740302059799.426</c:v>
                </c:pt>
                <c:pt idx="36">
                  <c:v>12762186551537.457</c:v>
                </c:pt>
                <c:pt idx="37">
                  <c:v>12778829030566.662</c:v>
                </c:pt>
                <c:pt idx="38">
                  <c:v>12790395334322.498</c:v>
                </c:pt>
                <c:pt idx="39">
                  <c:v>12797050884904.664</c:v>
                </c:pt>
                <c:pt idx="40">
                  <c:v>12798960316278.4</c:v>
                </c:pt>
                <c:pt idx="41">
                  <c:v>12796287135598.797</c:v>
                </c:pt>
                <c:pt idx="42">
                  <c:v>12789193416738.309</c:v>
                </c:pt>
                <c:pt idx="43">
                  <c:v>12777839524139.529</c:v>
                </c:pt>
                <c:pt idx="44">
                  <c:v>12762383865164.822</c:v>
                </c:pt>
                <c:pt idx="45">
                  <c:v>12742982669170.273</c:v>
                </c:pt>
                <c:pt idx="46">
                  <c:v>12719789791590.277</c:v>
                </c:pt>
                <c:pt idx="47">
                  <c:v>12692956541383.42</c:v>
                </c:pt>
                <c:pt idx="48">
                  <c:v>12662631530255.107</c:v>
                </c:pt>
                <c:pt idx="49">
                  <c:v>12628960542140.553</c:v>
                </c:pt>
                <c:pt idx="50">
                  <c:v>12592086421499.383</c:v>
                </c:pt>
                <c:pt idx="51">
                  <c:v>12552148979041.898</c:v>
                </c:pt>
                <c:pt idx="52">
                  <c:v>12509284913575.107</c:v>
                </c:pt>
                <c:pt idx="53">
                  <c:v>12463627748724.281</c:v>
                </c:pt>
                <c:pt idx="54">
                  <c:v>12415307783351.936</c:v>
                </c:pt>
                <c:pt idx="55">
                  <c:v>12364452054561.254</c:v>
                </c:pt>
                <c:pt idx="56">
                  <c:v>12311184312234.297</c:v>
                </c:pt>
                <c:pt idx="57">
                  <c:v>12278116144193.568</c:v>
                </c:pt>
                <c:pt idx="58">
                  <c:v>12255625004116.664</c:v>
                </c:pt>
                <c:pt idx="59">
                  <c:v>12197891270519.711</c:v>
                </c:pt>
                <c:pt idx="60">
                  <c:v>12138096947768.723</c:v>
                </c:pt>
                <c:pt idx="61">
                  <c:v>12076352579580.527</c:v>
                </c:pt>
                <c:pt idx="62">
                  <c:v>12012765435606.709</c:v>
                </c:pt>
                <c:pt idx="63">
                  <c:v>11947439536429.074</c:v>
                </c:pt>
                <c:pt idx="64">
                  <c:v>11880475684342.104</c:v>
                </c:pt>
                <c:pt idx="65">
                  <c:v>11811971499303.236</c:v>
                </c:pt>
                <c:pt idx="66">
                  <c:v>11742021459474.797</c:v>
                </c:pt>
                <c:pt idx="67">
                  <c:v>11670716945823.252</c:v>
                </c:pt>
                <c:pt idx="68">
                  <c:v>11598146290280.307</c:v>
                </c:pt>
                <c:pt idx="69">
                  <c:v>11524394827007.279</c:v>
                </c:pt>
                <c:pt idx="70">
                  <c:v>11449544946339.018</c:v>
                </c:pt>
                <c:pt idx="71">
                  <c:v>11373676151016.811</c:v>
                </c:pt>
                <c:pt idx="72">
                  <c:v>11296865114350.117</c:v>
                </c:pt>
                <c:pt idx="73">
                  <c:v>11219185739976.443</c:v>
                </c:pt>
                <c:pt idx="74">
                  <c:v>11140709222915.744</c:v>
                </c:pt>
                <c:pt idx="75">
                  <c:v>11061504111641.107</c:v>
                </c:pt>
                <c:pt idx="76">
                  <c:v>10981636370911.939</c:v>
                </c:pt>
                <c:pt idx="77">
                  <c:v>10901169445137.232</c:v>
                </c:pt>
                <c:pt idx="78">
                  <c:v>10820164322058.529</c:v>
                </c:pt>
                <c:pt idx="79">
                  <c:v>10738679596560.73</c:v>
                </c:pt>
                <c:pt idx="80">
                  <c:v>10656771534437.248</c:v>
                </c:pt>
                <c:pt idx="81">
                  <c:v>10574494135953.283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C4-4BF4-9190-BF2AA1A7E1EF}"/>
            </c:ext>
          </c:extLst>
        </c:ser>
        <c:ser>
          <c:idx val="3"/>
          <c:order val="3"/>
          <c:tx>
            <c:v>6000 K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'Black Body Model Data'!$A$17:$A$98</c:f>
              <c:numCache>
                <c:formatCode>0.00</c:formatCode>
                <c:ptCount val="82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663</c:v>
                </c:pt>
                <c:pt idx="58">
                  <c:v>665</c:v>
                </c:pt>
                <c:pt idx="59">
                  <c:v>670</c:v>
                </c:pt>
                <c:pt idx="60">
                  <c:v>675</c:v>
                </c:pt>
                <c:pt idx="61">
                  <c:v>680</c:v>
                </c:pt>
                <c:pt idx="62">
                  <c:v>685</c:v>
                </c:pt>
                <c:pt idx="63">
                  <c:v>690</c:v>
                </c:pt>
                <c:pt idx="64">
                  <c:v>695</c:v>
                </c:pt>
                <c:pt idx="65">
                  <c:v>700</c:v>
                </c:pt>
                <c:pt idx="66">
                  <c:v>705</c:v>
                </c:pt>
                <c:pt idx="67">
                  <c:v>710</c:v>
                </c:pt>
                <c:pt idx="68">
                  <c:v>715</c:v>
                </c:pt>
                <c:pt idx="69">
                  <c:v>720</c:v>
                </c:pt>
                <c:pt idx="70">
                  <c:v>725</c:v>
                </c:pt>
                <c:pt idx="71">
                  <c:v>730</c:v>
                </c:pt>
                <c:pt idx="72">
                  <c:v>735</c:v>
                </c:pt>
                <c:pt idx="73">
                  <c:v>740</c:v>
                </c:pt>
                <c:pt idx="74">
                  <c:v>745</c:v>
                </c:pt>
                <c:pt idx="75">
                  <c:v>750</c:v>
                </c:pt>
                <c:pt idx="76">
                  <c:v>755</c:v>
                </c:pt>
                <c:pt idx="77">
                  <c:v>760</c:v>
                </c:pt>
                <c:pt idx="78">
                  <c:v>765</c:v>
                </c:pt>
                <c:pt idx="79">
                  <c:v>770</c:v>
                </c:pt>
                <c:pt idx="80">
                  <c:v>775</c:v>
                </c:pt>
                <c:pt idx="81">
                  <c:v>780</c:v>
                </c:pt>
              </c:numCache>
            </c:numRef>
          </c:xVal>
          <c:yVal>
            <c:numRef>
              <c:f>'Black Body Model Data'!$BH$17:$BH$98</c:f>
              <c:numCache>
                <c:formatCode>0.00E+00</c:formatCode>
                <c:ptCount val="82"/>
                <c:pt idx="0">
                  <c:v>27366325151933.629</c:v>
                </c:pt>
                <c:pt idx="1">
                  <c:v>27828534469532.066</c:v>
                </c:pt>
                <c:pt idx="2">
                  <c:v>28263222284475.938</c:v>
                </c:pt>
                <c:pt idx="3">
                  <c:v>28670542387263.438</c:v>
                </c:pt>
                <c:pt idx="4">
                  <c:v>29050731137944.336</c:v>
                </c:pt>
                <c:pt idx="5">
                  <c:v>29404099278158.547</c:v>
                </c:pt>
                <c:pt idx="6">
                  <c:v>29731024110882.652</c:v>
                </c:pt>
                <c:pt idx="7">
                  <c:v>30031942070367.91</c:v>
                </c:pt>
                <c:pt idx="8">
                  <c:v>30307341697014.191</c:v>
                </c:pt>
                <c:pt idx="9">
                  <c:v>30557757025299.781</c:v>
                </c:pt>
                <c:pt idx="10">
                  <c:v>30783761387276.559</c:v>
                </c:pt>
                <c:pt idx="11">
                  <c:v>30985961629439.527</c:v>
                </c:pt>
                <c:pt idx="12">
                  <c:v>31164992736889.355</c:v>
                </c:pt>
                <c:pt idx="13">
                  <c:v>31321512855540.383</c:v>
                </c:pt>
                <c:pt idx="14">
                  <c:v>31456198700590.207</c:v>
                </c:pt>
                <c:pt idx="15">
                  <c:v>31569741337486.301</c:v>
                </c:pt>
                <c:pt idx="16">
                  <c:v>31662842320127.477</c:v>
                </c:pt>
                <c:pt idx="17">
                  <c:v>31736210169951.852</c:v>
                </c:pt>
                <c:pt idx="18">
                  <c:v>31790557178835.969</c:v>
                </c:pt>
                <c:pt idx="19">
                  <c:v>31826596518301.344</c:v>
                </c:pt>
                <c:pt idx="20">
                  <c:v>31845039637351.063</c:v>
                </c:pt>
                <c:pt idx="21">
                  <c:v>31846593931298.332</c:v>
                </c:pt>
                <c:pt idx="22">
                  <c:v>31831960664158.625</c:v>
                </c:pt>
                <c:pt idx="23">
                  <c:v>31801833127532.047</c:v>
                </c:pt>
                <c:pt idx="24">
                  <c:v>31756895019366.945</c:v>
                </c:pt>
                <c:pt idx="25">
                  <c:v>31697819026551.16</c:v>
                </c:pt>
                <c:pt idx="26">
                  <c:v>31625265595896.066</c:v>
                </c:pt>
                <c:pt idx="27">
                  <c:v>31539881878749.172</c:v>
                </c:pt>
                <c:pt idx="28">
                  <c:v>31442300835172.414</c:v>
                </c:pt>
                <c:pt idx="29">
                  <c:v>31333140484345.348</c:v>
                </c:pt>
                <c:pt idx="30">
                  <c:v>31213003288583.035</c:v>
                </c:pt>
                <c:pt idx="31">
                  <c:v>31082475659090.152</c:v>
                </c:pt>
                <c:pt idx="32">
                  <c:v>30942127572295.109</c:v>
                </c:pt>
                <c:pt idx="33">
                  <c:v>30792512286318.172</c:v>
                </c:pt>
                <c:pt idx="34">
                  <c:v>30634166147818.816</c:v>
                </c:pt>
                <c:pt idx="35">
                  <c:v>30467608480136.801</c:v>
                </c:pt>
                <c:pt idx="36">
                  <c:v>30293341544285.594</c:v>
                </c:pt>
                <c:pt idx="37">
                  <c:v>30111850564973.98</c:v>
                </c:pt>
                <c:pt idx="38">
                  <c:v>29923603814420.828</c:v>
                </c:pt>
                <c:pt idx="39">
                  <c:v>29729052747287.168</c:v>
                </c:pt>
                <c:pt idx="40">
                  <c:v>29528632180580.246</c:v>
                </c:pt>
                <c:pt idx="41">
                  <c:v>29322760512883.094</c:v>
                </c:pt>
                <c:pt idx="42">
                  <c:v>29111839977736.16</c:v>
                </c:pt>
                <c:pt idx="43">
                  <c:v>28896256926436.926</c:v>
                </c:pt>
                <c:pt idx="44">
                  <c:v>28676382135938.777</c:v>
                </c:pt>
                <c:pt idx="45">
                  <c:v>28452571137916.508</c:v>
                </c:pt>
                <c:pt idx="46">
                  <c:v>28225164565425.375</c:v>
                </c:pt>
                <c:pt idx="47">
                  <c:v>27994488513916.16</c:v>
                </c:pt>
                <c:pt idx="48">
                  <c:v>27760854913679.297</c:v>
                </c:pt>
                <c:pt idx="49">
                  <c:v>27524561911078.82</c:v>
                </c:pt>
                <c:pt idx="50">
                  <c:v>27285894256203.789</c:v>
                </c:pt>
                <c:pt idx="51">
                  <c:v>27045123694809.438</c:v>
                </c:pt>
                <c:pt idx="52">
                  <c:v>26802509362647.895</c:v>
                </c:pt>
                <c:pt idx="53">
                  <c:v>26558298180495.438</c:v>
                </c:pt>
                <c:pt idx="54">
                  <c:v>26312725248375.258</c:v>
                </c:pt>
                <c:pt idx="55">
                  <c:v>26066014237649</c:v>
                </c:pt>
                <c:pt idx="56">
                  <c:v>25818377779811.512</c:v>
                </c:pt>
                <c:pt idx="57">
                  <c:v>25669436144419.91</c:v>
                </c:pt>
                <c:pt idx="58">
                  <c:v>25570017850969.035</c:v>
                </c:pt>
                <c:pt idx="59">
                  <c:v>25321126151114.781</c:v>
                </c:pt>
                <c:pt idx="60">
                  <c:v>25071884477437.207</c:v>
                </c:pt>
                <c:pt idx="61">
                  <c:v>24822465091007.254</c:v>
                </c:pt>
                <c:pt idx="62">
                  <c:v>24573031076289.801</c:v>
                </c:pt>
                <c:pt idx="63">
                  <c:v>24323736693016.344</c:v>
                </c:pt>
                <c:pt idx="64">
                  <c:v>24074727720037.008</c:v>
                </c:pt>
                <c:pt idx="65">
                  <c:v>23826141790843.996</c:v>
                </c:pt>
                <c:pt idx="66">
                  <c:v>23578108720524.879</c:v>
                </c:pt>
                <c:pt idx="67">
                  <c:v>23330750823963.301</c:v>
                </c:pt>
                <c:pt idx="68">
                  <c:v>23084183225158.375</c:v>
                </c:pt>
                <c:pt idx="69">
                  <c:v>22838514157580.793</c:v>
                </c:pt>
                <c:pt idx="70">
                  <c:v>22593845255526.625</c:v>
                </c:pt>
                <c:pt idx="71">
                  <c:v>22350271836466.398</c:v>
                </c:pt>
                <c:pt idx="72">
                  <c:v>22107883174420.445</c:v>
                </c:pt>
                <c:pt idx="73">
                  <c:v>21866762764420.422</c:v>
                </c:pt>
                <c:pt idx="74">
                  <c:v>21626988578142.133</c:v>
                </c:pt>
                <c:pt idx="75">
                  <c:v>21388633310816.793</c:v>
                </c:pt>
                <c:pt idx="76">
                  <c:v>21151764619547.176</c:v>
                </c:pt>
                <c:pt idx="77">
                  <c:v>20916445353170.824</c:v>
                </c:pt>
                <c:pt idx="78">
                  <c:v>20682733773827.039</c:v>
                </c:pt>
                <c:pt idx="79">
                  <c:v>20450683770395.453</c:v>
                </c:pt>
                <c:pt idx="80">
                  <c:v>20220345063983.727</c:v>
                </c:pt>
                <c:pt idx="81">
                  <c:v>19991763405650.207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C4-4BF4-9190-BF2AA1A7E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4160"/>
        <c:axId val="71951104"/>
      </c:scatterChart>
      <c:valAx>
        <c:axId val="71964160"/>
        <c:scaling>
          <c:orientation val="minMax"/>
          <c:max val="850"/>
          <c:min val="35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2000"/>
                </a:pPr>
                <a:r>
                  <a:rPr lang="en-CA" sz="2000"/>
                  <a:t>Wavelength (nm)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1951104"/>
        <c:crosses val="autoZero"/>
        <c:crossBetween val="midCat"/>
        <c:majorUnit val="100"/>
        <c:minorUnit val="20"/>
      </c:valAx>
      <c:valAx>
        <c:axId val="719511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2000"/>
                </a:pPr>
                <a:r>
                  <a:rPr lang="en-CA" sz="2000"/>
                  <a:t>Intensity (arb.)</a:t>
                </a:r>
              </a:p>
            </c:rich>
          </c:tx>
          <c:layout>
            <c:manualLayout>
              <c:xMode val="edge"/>
              <c:yMode val="edge"/>
              <c:x val="5.3333333333333332E-3"/>
              <c:y val="0.40355320716489385"/>
            </c:manualLayout>
          </c:layout>
          <c:overlay val="0"/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1964160"/>
        <c:crosses val="autoZero"/>
        <c:crossBetween val="midCat"/>
        <c:dispUnits>
          <c:custUnit val="10000000000000"/>
        </c:dispUnits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v>1-1 Line</c:v>
          </c:tx>
          <c:spPr>
            <a:ln w="952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'Summarized Data'!$E$50:$E$51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'Summarized Data'!$F$50:$F$51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10-40E1-B55D-2D4A201CA632}"/>
            </c:ext>
          </c:extLst>
        </c:ser>
        <c:ser>
          <c:idx val="3"/>
          <c:order val="1"/>
          <c:tx>
            <c:v>Monochromatic Minor Datum Lines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'Summarized Data'!$B$18:$DP$18</c:f>
              <c:numCache>
                <c:formatCode>0.000</c:formatCode>
                <c:ptCount val="119"/>
                <c:pt idx="0">
                  <c:v>0.17400778210116732</c:v>
                </c:pt>
                <c:pt idx="1">
                  <c:v>0.17273783359073958</c:v>
                </c:pt>
                <c:pt idx="3">
                  <c:v>0.17355990652721373</c:v>
                </c:pt>
                <c:pt idx="4">
                  <c:v>0.1709092828110178</c:v>
                </c:pt>
                <c:pt idx="6">
                  <c:v>0.17302096545549503</c:v>
                </c:pt>
                <c:pt idx="7">
                  <c:v>0.17240699460434208</c:v>
                </c:pt>
                <c:pt idx="9">
                  <c:v>0.17208663075524816</c:v>
                </c:pt>
                <c:pt idx="10">
                  <c:v>0.1673667394310169</c:v>
                </c:pt>
                <c:pt idx="12">
                  <c:v>0.17030100228368433</c:v>
                </c:pt>
                <c:pt idx="13">
                  <c:v>0.16399513099397062</c:v>
                </c:pt>
                <c:pt idx="15">
                  <c:v>0.16689529035208048</c:v>
                </c:pt>
                <c:pt idx="16">
                  <c:v>0.16018718680499866</c:v>
                </c:pt>
                <c:pt idx="18">
                  <c:v>0.16110457958027455</c:v>
                </c:pt>
                <c:pt idx="19">
                  <c:v>0.15448080968487377</c:v>
                </c:pt>
                <c:pt idx="21">
                  <c:v>0.15098540837597121</c:v>
                </c:pt>
                <c:pt idx="22">
                  <c:v>0.14356490206511358</c:v>
                </c:pt>
                <c:pt idx="24">
                  <c:v>0.13550267119961146</c:v>
                </c:pt>
                <c:pt idx="25">
                  <c:v>0.12674669815373171</c:v>
                </c:pt>
                <c:pt idx="27">
                  <c:v>0.10959432361561004</c:v>
                </c:pt>
                <c:pt idx="28">
                  <c:v>0.1001825913504109</c:v>
                </c:pt>
                <c:pt idx="30">
                  <c:v>6.8705910249570221E-2</c:v>
                </c:pt>
                <c:pt idx="31">
                  <c:v>5.8926203279602546E-2</c:v>
                </c:pt>
                <c:pt idx="33">
                  <c:v>2.3459942547079473E-2</c:v>
                </c:pt>
                <c:pt idx="34">
                  <c:v>1.3492552979822619E-2</c:v>
                </c:pt>
                <c:pt idx="36">
                  <c:v>3.8585209003215433E-3</c:v>
                </c:pt>
                <c:pt idx="37">
                  <c:v>-5.9025398841811294E-3</c:v>
                </c:pt>
                <c:pt idx="39">
                  <c:v>3.8851802403204273E-2</c:v>
                </c:pt>
                <c:pt idx="40">
                  <c:v>3.144470310337303E-2</c:v>
                </c:pt>
                <c:pt idx="42">
                  <c:v>0.11416072079579188</c:v>
                </c:pt>
                <c:pt idx="43">
                  <c:v>0.11662462921660438</c:v>
                </c:pt>
                <c:pt idx="45">
                  <c:v>0.19287618331567613</c:v>
                </c:pt>
                <c:pt idx="46">
                  <c:v>0.19905623219977028</c:v>
                </c:pt>
                <c:pt idx="48">
                  <c:v>0.26577508497118374</c:v>
                </c:pt>
                <c:pt idx="49">
                  <c:v>0.27252409735475275</c:v>
                </c:pt>
                <c:pt idx="51">
                  <c:v>0.33736328897087897</c:v>
                </c:pt>
                <c:pt idx="52">
                  <c:v>0.34432637015919065</c:v>
                </c:pt>
                <c:pt idx="54">
                  <c:v>0.40873625546015963</c:v>
                </c:pt>
                <c:pt idx="55">
                  <c:v>0.41577510209899105</c:v>
                </c:pt>
                <c:pt idx="57">
                  <c:v>0.4787747911575837</c:v>
                </c:pt>
                <c:pt idx="58">
                  <c:v>0.48583277998602248</c:v>
                </c:pt>
                <c:pt idx="60">
                  <c:v>0.54478650559483377</c:v>
                </c:pt>
                <c:pt idx="61">
                  <c:v>0.55184484331248529</c:v>
                </c:pt>
                <c:pt idx="63">
                  <c:v>0.60293278557571617</c:v>
                </c:pt>
                <c:pt idx="64">
                  <c:v>0.60998830201607679</c:v>
                </c:pt>
                <c:pt idx="66">
                  <c:v>0.64823310601363926</c:v>
                </c:pt>
                <c:pt idx="67">
                  <c:v>0.65528208393731024</c:v>
                </c:pt>
                <c:pt idx="69">
                  <c:v>0.68007884972170685</c:v>
                </c:pt>
                <c:pt idx="70">
                  <c:v>0.68713597818117633</c:v>
                </c:pt>
                <c:pt idx="72">
                  <c:v>0.70060606060606057</c:v>
                </c:pt>
                <c:pt idx="73">
                  <c:v>0.70766294148997677</c:v>
                </c:pt>
                <c:pt idx="75">
                  <c:v>0.71403159711699371</c:v>
                </c:pt>
                <c:pt idx="76">
                  <c:v>0.7210949962241664</c:v>
                </c:pt>
                <c:pt idx="78">
                  <c:v>0.72303160257309473</c:v>
                </c:pt>
                <c:pt idx="79">
                  <c:v>0.73008911067835414</c:v>
                </c:pt>
                <c:pt idx="81">
                  <c:v>0.72827172827172826</c:v>
                </c:pt>
                <c:pt idx="82">
                  <c:v>0.73534279608359376</c:v>
                </c:pt>
                <c:pt idx="84">
                  <c:v>0.73108939558450958</c:v>
                </c:pt>
                <c:pt idx="85">
                  <c:v>0.73816046339637509</c:v>
                </c:pt>
                <c:pt idx="87">
                  <c:v>0.73271889400921664</c:v>
                </c:pt>
                <c:pt idx="88">
                  <c:v>0.73978996182108214</c:v>
                </c:pt>
                <c:pt idx="90">
                  <c:v>0.73404730031236054</c:v>
                </c:pt>
                <c:pt idx="91">
                  <c:v>0.74111836812422605</c:v>
                </c:pt>
                <c:pt idx="93">
                  <c:v>0.73459166164262857</c:v>
                </c:pt>
                <c:pt idx="94">
                  <c:v>0.74166272945449596</c:v>
                </c:pt>
                <c:pt idx="96">
                  <c:v>0.73469202898550723</c:v>
                </c:pt>
                <c:pt idx="97">
                  <c:v>0.74176309679738928</c:v>
                </c:pt>
                <c:pt idx="99">
                  <c:v>0.73466833541927412</c:v>
                </c:pt>
                <c:pt idx="100">
                  <c:v>0.74173940323113963</c:v>
                </c:pt>
                <c:pt idx="102">
                  <c:v>0.734671925421298</c:v>
                </c:pt>
                <c:pt idx="103">
                  <c:v>0.74174299323316584</c:v>
                </c:pt>
                <c:pt idx="105">
                  <c:v>0.73475385745775168</c:v>
                </c:pt>
                <c:pt idx="106">
                  <c:v>0.74182492526961819</c:v>
                </c:pt>
                <c:pt idx="108">
                  <c:v>0.73456790123456794</c:v>
                </c:pt>
                <c:pt idx="109">
                  <c:v>0.74163896904643345</c:v>
                </c:pt>
                <c:pt idx="111">
                  <c:v>0.734375</c:v>
                </c:pt>
                <c:pt idx="112">
                  <c:v>0.74144606781186551</c:v>
                </c:pt>
                <c:pt idx="114">
                  <c:v>0.73584905660377364</c:v>
                </c:pt>
                <c:pt idx="115">
                  <c:v>0.74292012441563915</c:v>
                </c:pt>
                <c:pt idx="117">
                  <c:v>0.73750000000000004</c:v>
                </c:pt>
                <c:pt idx="118">
                  <c:v>0.74457106781186522</c:v>
                </c:pt>
              </c:numCache>
            </c:numRef>
          </c:xVal>
          <c:yVal>
            <c:numRef>
              <c:f>'Summarized Data'!$B$19:$DP$19</c:f>
              <c:numCache>
                <c:formatCode>0.000</c:formatCode>
                <c:ptCount val="119"/>
                <c:pt idx="0">
                  <c:v>4.9805447470817115E-3</c:v>
                </c:pt>
                <c:pt idx="1">
                  <c:v>-4.9384890153803549E-3</c:v>
                </c:pt>
                <c:pt idx="3">
                  <c:v>4.9232025773078931E-3</c:v>
                </c:pt>
                <c:pt idx="4">
                  <c:v>-4.7191101076831743E-3</c:v>
                </c:pt>
                <c:pt idx="6">
                  <c:v>4.775050361859285E-3</c:v>
                </c:pt>
                <c:pt idx="7">
                  <c:v>-5.206083831905196E-3</c:v>
                </c:pt>
                <c:pt idx="9">
                  <c:v>4.8325242180399458E-3</c:v>
                </c:pt>
                <c:pt idx="10">
                  <c:v>-3.9835194460673571E-3</c:v>
                </c:pt>
                <c:pt idx="12">
                  <c:v>5.7885054554681556E-3</c:v>
                </c:pt>
                <c:pt idx="13">
                  <c:v>-1.9726792013715745E-3</c:v>
                </c:pt>
                <c:pt idx="15">
                  <c:v>8.5556063608189809E-3</c:v>
                </c:pt>
                <c:pt idx="16">
                  <c:v>1.1393170729319295E-3</c:v>
                </c:pt>
                <c:pt idx="18">
                  <c:v>1.3793358821732408E-2</c:v>
                </c:pt>
                <c:pt idx="19">
                  <c:v>6.3016519152402622E-3</c:v>
                </c:pt>
                <c:pt idx="21">
                  <c:v>2.2740193291642983E-2</c:v>
                </c:pt>
                <c:pt idx="22">
                  <c:v>1.603675491342826E-2</c:v>
                </c:pt>
                <c:pt idx="24">
                  <c:v>3.9879121472127785E-2</c:v>
                </c:pt>
                <c:pt idx="25">
                  <c:v>3.5048703682761376E-2</c:v>
                </c:pt>
                <c:pt idx="27">
                  <c:v>8.6842511183094231E-2</c:v>
                </c:pt>
                <c:pt idx="28">
                  <c:v>8.346326633132492E-2</c:v>
                </c:pt>
                <c:pt idx="30">
                  <c:v>0.2007232201078902</c:v>
                </c:pt>
                <c:pt idx="31">
                  <c:v>0.19863579787423316</c:v>
                </c:pt>
                <c:pt idx="33">
                  <c:v>0.41270347909352056</c:v>
                </c:pt>
                <c:pt idx="34">
                  <c:v>0.41189654339934212</c:v>
                </c:pt>
                <c:pt idx="36">
                  <c:v>0.6548231511254019</c:v>
                </c:pt>
                <c:pt idx="37">
                  <c:v>0.6548231511254019</c:v>
                </c:pt>
                <c:pt idx="39">
                  <c:v>0.81201602136181572</c:v>
                </c:pt>
                <c:pt idx="40">
                  <c:v>0.81692954682724406</c:v>
                </c:pt>
                <c:pt idx="42">
                  <c:v>0.82620696838706309</c:v>
                </c:pt>
                <c:pt idx="43">
                  <c:v>0.83490849820516966</c:v>
                </c:pt>
                <c:pt idx="45">
                  <c:v>0.7816291309251221</c:v>
                </c:pt>
                <c:pt idx="46">
                  <c:v>0.78949087346670965</c:v>
                </c:pt>
                <c:pt idx="48">
                  <c:v>0.72432392492980646</c:v>
                </c:pt>
                <c:pt idx="49">
                  <c:v>0.7317030056209517</c:v>
                </c:pt>
                <c:pt idx="51">
                  <c:v>0.65884833311371727</c:v>
                </c:pt>
                <c:pt idx="52">
                  <c:v>0.66602576304127348</c:v>
                </c:pt>
                <c:pt idx="54">
                  <c:v>0.58960686850429278</c:v>
                </c:pt>
                <c:pt idx="55">
                  <c:v>0.59671001132948021</c:v>
                </c:pt>
                <c:pt idx="57">
                  <c:v>0.52020230721145644</c:v>
                </c:pt>
                <c:pt idx="58">
                  <c:v>0.52728642985986063</c:v>
                </c:pt>
                <c:pt idx="60">
                  <c:v>0.45443411456883592</c:v>
                </c:pt>
                <c:pt idx="61">
                  <c:v>0.46151788959798373</c:v>
                </c:pt>
                <c:pt idx="63">
                  <c:v>0.39649663357297732</c:v>
                </c:pt>
                <c:pt idx="64">
                  <c:v>0.40358321862925095</c:v>
                </c:pt>
                <c:pt idx="66">
                  <c:v>0.35139491630502168</c:v>
                </c:pt>
                <c:pt idx="67">
                  <c:v>0.35848800521124569</c:v>
                </c:pt>
                <c:pt idx="69">
                  <c:v>0.31974721706864562</c:v>
                </c:pt>
                <c:pt idx="70">
                  <c:v>0.32683219680796355</c:v>
                </c:pt>
                <c:pt idx="72">
                  <c:v>0.2993006993006993</c:v>
                </c:pt>
                <c:pt idx="73">
                  <c:v>0.30638592563372619</c:v>
                </c:pt>
                <c:pt idx="75">
                  <c:v>0.28592887354564978</c:v>
                </c:pt>
                <c:pt idx="76">
                  <c:v>0.29300760175436014</c:v>
                </c:pt>
                <c:pt idx="78">
                  <c:v>0.2769483577483417</c:v>
                </c:pt>
                <c:pt idx="79">
                  <c:v>0.28403295931400491</c:v>
                </c:pt>
                <c:pt idx="81">
                  <c:v>0.27172827172827174</c:v>
                </c:pt>
                <c:pt idx="82">
                  <c:v>0.27879933954013719</c:v>
                </c:pt>
                <c:pt idx="84">
                  <c:v>0.26891060441549042</c:v>
                </c:pt>
                <c:pt idx="85">
                  <c:v>0.27598167222735587</c:v>
                </c:pt>
                <c:pt idx="87">
                  <c:v>0.26728110599078336</c:v>
                </c:pt>
                <c:pt idx="88">
                  <c:v>0.27435217380264881</c:v>
                </c:pt>
                <c:pt idx="90">
                  <c:v>0.26595269968763946</c:v>
                </c:pt>
                <c:pt idx="91">
                  <c:v>0.27302376749950491</c:v>
                </c:pt>
                <c:pt idx="93">
                  <c:v>0.26540833835737143</c:v>
                </c:pt>
                <c:pt idx="94">
                  <c:v>0.27247940616923494</c:v>
                </c:pt>
                <c:pt idx="96">
                  <c:v>0.26530797101449272</c:v>
                </c:pt>
                <c:pt idx="97">
                  <c:v>0.27237903882634162</c:v>
                </c:pt>
                <c:pt idx="99">
                  <c:v>0.26533166458072593</c:v>
                </c:pt>
                <c:pt idx="100">
                  <c:v>0.27240273239259138</c:v>
                </c:pt>
                <c:pt idx="102">
                  <c:v>0.26532807457870206</c:v>
                </c:pt>
                <c:pt idx="103">
                  <c:v>0.27239914239056512</c:v>
                </c:pt>
                <c:pt idx="105">
                  <c:v>0.26524614254224832</c:v>
                </c:pt>
                <c:pt idx="106">
                  <c:v>0.27231721035411272</c:v>
                </c:pt>
                <c:pt idx="108">
                  <c:v>0.26543209876543211</c:v>
                </c:pt>
                <c:pt idx="109">
                  <c:v>0.27250316657729756</c:v>
                </c:pt>
                <c:pt idx="111">
                  <c:v>0.26562500000000006</c:v>
                </c:pt>
                <c:pt idx="112">
                  <c:v>0.27269606781186551</c:v>
                </c:pt>
                <c:pt idx="114">
                  <c:v>0.26415094339622641</c:v>
                </c:pt>
                <c:pt idx="115">
                  <c:v>0.27122201120809186</c:v>
                </c:pt>
                <c:pt idx="117">
                  <c:v>0.26250000000000001</c:v>
                </c:pt>
                <c:pt idx="118">
                  <c:v>0.26957106781186579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10-40E1-B55D-2D4A201CA632}"/>
            </c:ext>
          </c:extLst>
        </c:ser>
        <c:ser>
          <c:idx val="1"/>
          <c:order val="2"/>
          <c:tx>
            <c:v>Monochromatic Major Datum Lines</c:v>
          </c:tx>
          <c:spPr>
            <a:ln w="190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'Summarized Data'!$B$8:$DS$8</c:f>
              <c:numCache>
                <c:formatCode>0.000</c:formatCode>
                <c:ptCount val="122"/>
                <c:pt idx="0">
                  <c:v>0.17411225658648341</c:v>
                </c:pt>
                <c:pt idx="1">
                  <c:v>0.17104612831079563</c:v>
                </c:pt>
                <c:pt idx="3">
                  <c:v>0.17380084381272276</c:v>
                </c:pt>
                <c:pt idx="4">
                  <c:v>0.16959020926647655</c:v>
                </c:pt>
                <c:pt idx="6">
                  <c:v>0.17333688647705803</c:v>
                </c:pt>
                <c:pt idx="7">
                  <c:v>0.17144855898470565</c:v>
                </c:pt>
                <c:pt idx="9">
                  <c:v>0.17257655084880216</c:v>
                </c:pt>
                <c:pt idx="10">
                  <c:v>0.16944954274290977</c:v>
                </c:pt>
                <c:pt idx="12">
                  <c:v>0.17140743386310878</c:v>
                </c:pt>
                <c:pt idx="13">
                  <c:v>0.16153001702349606</c:v>
                </c:pt>
                <c:pt idx="15">
                  <c:v>0.16887752067098924</c:v>
                </c:pt>
                <c:pt idx="16">
                  <c:v>0.1561709532599069</c:v>
                </c:pt>
                <c:pt idx="18">
                  <c:v>0.16441175637527497</c:v>
                </c:pt>
                <c:pt idx="19">
                  <c:v>0.15117410856614991</c:v>
                </c:pt>
                <c:pt idx="21">
                  <c:v>0.15664093257730707</c:v>
                </c:pt>
                <c:pt idx="22">
                  <c:v>0.14308805895748875</c:v>
                </c:pt>
                <c:pt idx="24">
                  <c:v>0.14396039603960395</c:v>
                </c:pt>
                <c:pt idx="25">
                  <c:v>0.12842732802678311</c:v>
                </c:pt>
                <c:pt idx="27">
                  <c:v>0.12411847672778563</c:v>
                </c:pt>
                <c:pt idx="28">
                  <c:v>0.10631138802090248</c:v>
                </c:pt>
                <c:pt idx="30">
                  <c:v>9.1293515716726656E-2</c:v>
                </c:pt>
                <c:pt idx="31">
                  <c:v>7.2311939636027195E-2</c:v>
                </c:pt>
                <c:pt idx="33">
                  <c:v>4.5390734674777722E-2</c:v>
                </c:pt>
                <c:pt idx="34">
                  <c:v>2.5797736913250654E-2</c:v>
                </c:pt>
                <c:pt idx="36">
                  <c:v>8.1680280046674426E-3</c:v>
                </c:pt>
                <c:pt idx="37">
                  <c:v>-1.1784196731173488E-2</c:v>
                </c:pt>
                <c:pt idx="39">
                  <c:v>1.3870246085011185E-2</c:v>
                </c:pt>
                <c:pt idx="40">
                  <c:v>-5.6465527289852602E-3</c:v>
                </c:pt>
                <c:pt idx="42">
                  <c:v>7.4302423900789186E-2</c:v>
                </c:pt>
                <c:pt idx="43">
                  <c:v>7.1851687600229419E-2</c:v>
                </c:pt>
                <c:pt idx="45">
                  <c:v>0.15472206121571341</c:v>
                </c:pt>
                <c:pt idx="46">
                  <c:v>0.1638324270047373</c:v>
                </c:pt>
                <c:pt idx="48">
                  <c:v>0.22961967264964023</c:v>
                </c:pt>
                <c:pt idx="49">
                  <c:v>0.24185241802350199</c:v>
                </c:pt>
                <c:pt idx="51">
                  <c:v>0.3016038687680479</c:v>
                </c:pt>
                <c:pt idx="52">
                  <c:v>0.31502561817346941</c:v>
                </c:pt>
                <c:pt idx="54">
                  <c:v>0.3731015438684574</c:v>
                </c:pt>
                <c:pt idx="55">
                  <c:v>0.38699591949883227</c:v>
                </c:pt>
                <c:pt idx="57">
                  <c:v>0.44406246358233309</c:v>
                </c:pt>
                <c:pt idx="58">
                  <c:v>0.45812660962339835</c:v>
                </c:pt>
                <c:pt idx="60">
                  <c:v>0.51248636706843032</c:v>
                </c:pt>
                <c:pt idx="61">
                  <c:v>0.52659563674196863</c:v>
                </c:pt>
                <c:pt idx="63">
                  <c:v>0.57515131136516473</c:v>
                </c:pt>
                <c:pt idx="64">
                  <c:v>0.58926555033973216</c:v>
                </c:pt>
                <c:pt idx="66">
                  <c:v>0.62703659976387249</c:v>
                </c:pt>
                <c:pt idx="67">
                  <c:v>0.64114814918618102</c:v>
                </c:pt>
                <c:pt idx="69">
                  <c:v>0.66576357623809712</c:v>
                </c:pt>
                <c:pt idx="70">
                  <c:v>0.67987064888123216</c:v>
                </c:pt>
                <c:pt idx="72">
                  <c:v>0.69150399792819917</c:v>
                </c:pt>
                <c:pt idx="73">
                  <c:v>0.70561741724142946</c:v>
                </c:pt>
                <c:pt idx="75">
                  <c:v>0.70791779161386303</c:v>
                </c:pt>
                <c:pt idx="76">
                  <c:v>0.72202857401657616</c:v>
                </c:pt>
                <c:pt idx="78">
                  <c:v>0.71903294162974374</c:v>
                </c:pt>
                <c:pt idx="79">
                  <c:v>0.73315347203258974</c:v>
                </c:pt>
                <c:pt idx="81">
                  <c:v>0.72599231754161331</c:v>
                </c:pt>
                <c:pt idx="82">
                  <c:v>0.74011364767206722</c:v>
                </c:pt>
                <c:pt idx="84">
                  <c:v>0.72996901283753868</c:v>
                </c:pt>
                <c:pt idx="85">
                  <c:v>0.74411114846126958</c:v>
                </c:pt>
                <c:pt idx="87">
                  <c:v>0.73199329983249584</c:v>
                </c:pt>
                <c:pt idx="88">
                  <c:v>0.7461354354562264</c:v>
                </c:pt>
                <c:pt idx="90">
                  <c:v>0.73341696722596839</c:v>
                </c:pt>
                <c:pt idx="91">
                  <c:v>0.74755910284969929</c:v>
                </c:pt>
                <c:pt idx="93">
                  <c:v>0.7343901649951472</c:v>
                </c:pt>
                <c:pt idx="94">
                  <c:v>0.74853230061887877</c:v>
                </c:pt>
                <c:pt idx="96">
                  <c:v>0.73468727766638642</c:v>
                </c:pt>
                <c:pt idx="97">
                  <c:v>0.74882941329011599</c:v>
                </c:pt>
                <c:pt idx="99">
                  <c:v>0.73467834031214319</c:v>
                </c:pt>
                <c:pt idx="100">
                  <c:v>0.74882047593589451</c:v>
                </c:pt>
                <c:pt idx="102">
                  <c:v>0.73466801824632544</c:v>
                </c:pt>
                <c:pt idx="103">
                  <c:v>0.74881015387008165</c:v>
                </c:pt>
                <c:pt idx="105">
                  <c:v>0.73469387755102045</c:v>
                </c:pt>
                <c:pt idx="106">
                  <c:v>0.7488360131747539</c:v>
                </c:pt>
                <c:pt idx="108">
                  <c:v>0.73482428115015974</c:v>
                </c:pt>
                <c:pt idx="109">
                  <c:v>0.74896641677389286</c:v>
                </c:pt>
                <c:pt idx="111">
                  <c:v>0.73451327433628322</c:v>
                </c:pt>
                <c:pt idx="112">
                  <c:v>0.74865540996001545</c:v>
                </c:pt>
                <c:pt idx="114">
                  <c:v>0.73451327433628322</c:v>
                </c:pt>
                <c:pt idx="115">
                  <c:v>0.74865540996001434</c:v>
                </c:pt>
                <c:pt idx="117">
                  <c:v>0.73451327433628322</c:v>
                </c:pt>
                <c:pt idx="118">
                  <c:v>0.74865540996001434</c:v>
                </c:pt>
                <c:pt idx="120">
                  <c:v>0.73684210526315785</c:v>
                </c:pt>
                <c:pt idx="121">
                  <c:v>0.75098424088688898</c:v>
                </c:pt>
              </c:numCache>
            </c:numRef>
          </c:xVal>
          <c:yVal>
            <c:numRef>
              <c:f>'Summarized Data'!$B$9:$DS$9</c:f>
              <c:numCache>
                <c:formatCode>0.000</c:formatCode>
                <c:ptCount val="122"/>
                <c:pt idx="0">
                  <c:v>4.9637266132111493E-3</c:v>
                </c:pt>
                <c:pt idx="1">
                  <c:v>-1.4799847390420579E-2</c:v>
                </c:pt>
                <c:pt idx="3">
                  <c:v>4.9154139188137477E-3</c:v>
                </c:pt>
                <c:pt idx="4">
                  <c:v>-1.4636326584731147E-2</c:v>
                </c:pt>
                <c:pt idx="6">
                  <c:v>4.7967440282959449E-3</c:v>
                </c:pt>
                <c:pt idx="7">
                  <c:v>-1.5113911894642063E-2</c:v>
                </c:pt>
                <c:pt idx="9">
                  <c:v>4.7993019197207672E-3</c:v>
                </c:pt>
                <c:pt idx="10">
                  <c:v>-1.4954731093962368E-2</c:v>
                </c:pt>
                <c:pt idx="12">
                  <c:v>5.1021709737493308E-3</c:v>
                </c:pt>
                <c:pt idx="13">
                  <c:v>-1.2288534491427611E-2</c:v>
                </c:pt>
                <c:pt idx="15">
                  <c:v>6.900243887930522E-3</c:v>
                </c:pt>
                <c:pt idx="16">
                  <c:v>-8.5445981192775952E-3</c:v>
                </c:pt>
                <c:pt idx="18">
                  <c:v>1.0857558276763881E-2</c:v>
                </c:pt>
                <c:pt idx="19">
                  <c:v>-4.1345956872789955E-3</c:v>
                </c:pt>
                <c:pt idx="21">
                  <c:v>1.7704804990891342E-2</c:v>
                </c:pt>
                <c:pt idx="22">
                  <c:v>2.9969969745609545E-3</c:v>
                </c:pt>
                <c:pt idx="24">
                  <c:v>2.9702970297029702E-2</c:v>
                </c:pt>
                <c:pt idx="25">
                  <c:v>1.7104406961907639E-2</c:v>
                </c:pt>
                <c:pt idx="27">
                  <c:v>5.7802513373740462E-2</c:v>
                </c:pt>
                <c:pt idx="28">
                  <c:v>4.8697152766647822E-2</c:v>
                </c:pt>
                <c:pt idx="30">
                  <c:v>0.13270205515411271</c:v>
                </c:pt>
                <c:pt idx="31">
                  <c:v>0.12640127984526237</c:v>
                </c:pt>
                <c:pt idx="33">
                  <c:v>0.2949759646062875</c:v>
                </c:pt>
                <c:pt idx="34">
                  <c:v>0.29096168525417515</c:v>
                </c:pt>
                <c:pt idx="36">
                  <c:v>0.53842307051175187</c:v>
                </c:pt>
                <c:pt idx="37">
                  <c:v>0.53704150325298472</c:v>
                </c:pt>
                <c:pt idx="39">
                  <c:v>0.750186428038777</c:v>
                </c:pt>
                <c:pt idx="40">
                  <c:v>0.7545561607598924</c:v>
                </c:pt>
                <c:pt idx="42">
                  <c:v>0.83380308154828997</c:v>
                </c:pt>
                <c:pt idx="43">
                  <c:v>0.85240267897044042</c:v>
                </c:pt>
                <c:pt idx="45">
                  <c:v>0.8058635454256492</c:v>
                </c:pt>
                <c:pt idx="46">
                  <c:v>0.82366807392797647</c:v>
                </c:pt>
                <c:pt idx="48">
                  <c:v>0.75432908990274372</c:v>
                </c:pt>
                <c:pt idx="49">
                  <c:v>0.77015185643133355</c:v>
                </c:pt>
                <c:pt idx="51">
                  <c:v>0.69230769230769229</c:v>
                </c:pt>
                <c:pt idx="52">
                  <c:v>0.70713525592745352</c:v>
                </c:pt>
                <c:pt idx="54">
                  <c:v>0.62445085979666115</c:v>
                </c:pt>
                <c:pt idx="55">
                  <c:v>0.63883648893973455</c:v>
                </c:pt>
                <c:pt idx="57">
                  <c:v>0.5547139028085305</c:v>
                </c:pt>
                <c:pt idx="58">
                  <c:v>0.56893360027843431</c:v>
                </c:pt>
                <c:pt idx="60">
                  <c:v>0.48659078833300712</c:v>
                </c:pt>
                <c:pt idx="61">
                  <c:v>0.50076571370421707</c:v>
                </c:pt>
                <c:pt idx="63">
                  <c:v>0.42423223492490469</c:v>
                </c:pt>
                <c:pt idx="64">
                  <c:v>0.4384022122773496</c:v>
                </c:pt>
                <c:pt idx="66">
                  <c:v>0.37249114521841797</c:v>
                </c:pt>
                <c:pt idx="67">
                  <c:v>0.38666380103522746</c:v>
                </c:pt>
                <c:pt idx="69">
                  <c:v>0.33401065115476053</c:v>
                </c:pt>
                <c:pt idx="70">
                  <c:v>0.34818776304122429</c:v>
                </c:pt>
                <c:pt idx="72">
                  <c:v>0.30834223560260271</c:v>
                </c:pt>
                <c:pt idx="73">
                  <c:v>0.32251302934497789</c:v>
                </c:pt>
                <c:pt idx="75">
                  <c:v>0.29202710893162159</c:v>
                </c:pt>
                <c:pt idx="76">
                  <c:v>0.30620052841963791</c:v>
                </c:pt>
                <c:pt idx="78">
                  <c:v>0.28093495151865405</c:v>
                </c:pt>
                <c:pt idx="79">
                  <c:v>0.29509865940685559</c:v>
                </c:pt>
                <c:pt idx="81">
                  <c:v>0.27400768245838669</c:v>
                </c:pt>
                <c:pt idx="82">
                  <c:v>0.28817059301189707</c:v>
                </c:pt>
                <c:pt idx="84">
                  <c:v>0.27003098716246127</c:v>
                </c:pt>
                <c:pt idx="85">
                  <c:v>0.28417312278619222</c:v>
                </c:pt>
                <c:pt idx="87">
                  <c:v>0.26800670016750416</c:v>
                </c:pt>
                <c:pt idx="88">
                  <c:v>0.28214883579123545</c:v>
                </c:pt>
                <c:pt idx="90">
                  <c:v>0.26658303277403173</c:v>
                </c:pt>
                <c:pt idx="91">
                  <c:v>0.28072516839776268</c:v>
                </c:pt>
                <c:pt idx="93">
                  <c:v>0.2656098350048528</c:v>
                </c:pt>
                <c:pt idx="94">
                  <c:v>0.27975197062858315</c:v>
                </c:pt>
                <c:pt idx="96">
                  <c:v>0.26531272233361358</c:v>
                </c:pt>
                <c:pt idx="97">
                  <c:v>0.27945485795734587</c:v>
                </c:pt>
                <c:pt idx="99">
                  <c:v>0.26532165968785687</c:v>
                </c:pt>
                <c:pt idx="100">
                  <c:v>0.27946379531156745</c:v>
                </c:pt>
                <c:pt idx="102">
                  <c:v>0.26533198175367462</c:v>
                </c:pt>
                <c:pt idx="103">
                  <c:v>0.27947411737738032</c:v>
                </c:pt>
                <c:pt idx="105">
                  <c:v>0.26530612244897955</c:v>
                </c:pt>
                <c:pt idx="106">
                  <c:v>0.27944825807270801</c:v>
                </c:pt>
                <c:pt idx="108">
                  <c:v>0.26517571884984026</c:v>
                </c:pt>
                <c:pt idx="109">
                  <c:v>0.27931785447356905</c:v>
                </c:pt>
                <c:pt idx="111">
                  <c:v>0.26548672566371684</c:v>
                </c:pt>
                <c:pt idx="112">
                  <c:v>0.27962886128744652</c:v>
                </c:pt>
                <c:pt idx="114">
                  <c:v>0.26548672566371684</c:v>
                </c:pt>
                <c:pt idx="115">
                  <c:v>0.27962886128744763</c:v>
                </c:pt>
                <c:pt idx="117">
                  <c:v>0.26548672566371684</c:v>
                </c:pt>
                <c:pt idx="118">
                  <c:v>0.27962886128744763</c:v>
                </c:pt>
                <c:pt idx="120">
                  <c:v>0.26315789473684215</c:v>
                </c:pt>
                <c:pt idx="121">
                  <c:v>0.27730003036057294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10-40E1-B55D-2D4A201CA632}"/>
            </c:ext>
          </c:extLst>
        </c:ser>
        <c:ser>
          <c:idx val="0"/>
          <c:order val="3"/>
          <c:tx>
            <c:v>Monochromatic Light</c:v>
          </c:tx>
          <c:spPr>
            <a:ln w="190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'Summarized Data'!$B$46:$B$128</c:f>
              <c:numCache>
                <c:formatCode>0.0000</c:formatCode>
                <c:ptCount val="83"/>
                <c:pt idx="0">
                  <c:v>0.17411225658648341</c:v>
                </c:pt>
                <c:pt idx="1">
                  <c:v>0.17400778210116732</c:v>
                </c:pt>
                <c:pt idx="2">
                  <c:v>0.17380084381272276</c:v>
                </c:pt>
                <c:pt idx="3">
                  <c:v>0.17355990652721373</c:v>
                </c:pt>
                <c:pt idx="4">
                  <c:v>0.17333688647705803</c:v>
                </c:pt>
                <c:pt idx="5">
                  <c:v>0.17302096545549503</c:v>
                </c:pt>
                <c:pt idx="6">
                  <c:v>0.17257655084880216</c:v>
                </c:pt>
                <c:pt idx="7">
                  <c:v>0.17208663075524816</c:v>
                </c:pt>
                <c:pt idx="8">
                  <c:v>0.17140743386310878</c:v>
                </c:pt>
                <c:pt idx="9">
                  <c:v>0.17030100228368433</c:v>
                </c:pt>
                <c:pt idx="10">
                  <c:v>0.16887752067098924</c:v>
                </c:pt>
                <c:pt idx="11">
                  <c:v>0.16689529035208048</c:v>
                </c:pt>
                <c:pt idx="12">
                  <c:v>0.16441175637527497</c:v>
                </c:pt>
                <c:pt idx="13">
                  <c:v>0.16110457958027455</c:v>
                </c:pt>
                <c:pt idx="14">
                  <c:v>0.15664093257730707</c:v>
                </c:pt>
                <c:pt idx="15">
                  <c:v>0.15098540837597121</c:v>
                </c:pt>
                <c:pt idx="16">
                  <c:v>0.14396039603960395</c:v>
                </c:pt>
                <c:pt idx="17">
                  <c:v>0.13550267119961146</c:v>
                </c:pt>
                <c:pt idx="18">
                  <c:v>0.12411847672778563</c:v>
                </c:pt>
                <c:pt idx="19">
                  <c:v>0.10959432361561004</c:v>
                </c:pt>
                <c:pt idx="20">
                  <c:v>9.1293515716726656E-2</c:v>
                </c:pt>
                <c:pt idx="21">
                  <c:v>6.8705910249570221E-2</c:v>
                </c:pt>
                <c:pt idx="22">
                  <c:v>4.5390734674777722E-2</c:v>
                </c:pt>
                <c:pt idx="23">
                  <c:v>2.3459942547079473E-2</c:v>
                </c:pt>
                <c:pt idx="24">
                  <c:v>8.1680280046674426E-3</c:v>
                </c:pt>
                <c:pt idx="25">
                  <c:v>3.8585209003215433E-3</c:v>
                </c:pt>
                <c:pt idx="26">
                  <c:v>1.3870246085011185E-2</c:v>
                </c:pt>
                <c:pt idx="27">
                  <c:v>3.8851802403204273E-2</c:v>
                </c:pt>
                <c:pt idx="28">
                  <c:v>7.4302423900789186E-2</c:v>
                </c:pt>
                <c:pt idx="29">
                  <c:v>0.11416072079579188</c:v>
                </c:pt>
                <c:pt idx="30">
                  <c:v>0.15472206121571341</c:v>
                </c:pt>
                <c:pt idx="31">
                  <c:v>0.19287618331567613</c:v>
                </c:pt>
                <c:pt idx="32">
                  <c:v>0.22961967264964023</c:v>
                </c:pt>
                <c:pt idx="33">
                  <c:v>0.26577508497118374</c:v>
                </c:pt>
                <c:pt idx="34">
                  <c:v>0.3016038687680479</c:v>
                </c:pt>
                <c:pt idx="35">
                  <c:v>0.33736328897087897</c:v>
                </c:pt>
                <c:pt idx="36">
                  <c:v>0.3731015438684574</c:v>
                </c:pt>
                <c:pt idx="37">
                  <c:v>0.40873625546015963</c:v>
                </c:pt>
                <c:pt idx="38">
                  <c:v>0.44406246358233309</c:v>
                </c:pt>
                <c:pt idx="39">
                  <c:v>0.4787747911575837</c:v>
                </c:pt>
                <c:pt idx="40">
                  <c:v>0.51248636706843032</c:v>
                </c:pt>
                <c:pt idx="41">
                  <c:v>0.54478650559483377</c:v>
                </c:pt>
                <c:pt idx="42">
                  <c:v>0.57515131136516473</c:v>
                </c:pt>
                <c:pt idx="43">
                  <c:v>0.60293278557571617</c:v>
                </c:pt>
                <c:pt idx="44">
                  <c:v>0.62703659976387249</c:v>
                </c:pt>
                <c:pt idx="45">
                  <c:v>0.64823310601363926</c:v>
                </c:pt>
                <c:pt idx="46">
                  <c:v>0.66576357623809712</c:v>
                </c:pt>
                <c:pt idx="47">
                  <c:v>0.68007884972170685</c:v>
                </c:pt>
                <c:pt idx="48">
                  <c:v>0.69150399792819917</c:v>
                </c:pt>
                <c:pt idx="49">
                  <c:v>0.70060606060606057</c:v>
                </c:pt>
                <c:pt idx="50">
                  <c:v>0.70791779161386303</c:v>
                </c:pt>
                <c:pt idx="51">
                  <c:v>0.71403159711699371</c:v>
                </c:pt>
                <c:pt idx="52">
                  <c:v>0.71903294162974374</c:v>
                </c:pt>
                <c:pt idx="53">
                  <c:v>0.72303160257309473</c:v>
                </c:pt>
                <c:pt idx="54">
                  <c:v>0.72599231754161331</c:v>
                </c:pt>
                <c:pt idx="55">
                  <c:v>0.72827172827172826</c:v>
                </c:pt>
                <c:pt idx="56">
                  <c:v>0.72996901283753868</c:v>
                </c:pt>
                <c:pt idx="57">
                  <c:v>0.73044321895424835</c:v>
                </c:pt>
                <c:pt idx="58">
                  <c:v>0.73108939558450958</c:v>
                </c:pt>
                <c:pt idx="59">
                  <c:v>0.73199329983249584</c:v>
                </c:pt>
                <c:pt idx="60">
                  <c:v>0.73271889400921664</c:v>
                </c:pt>
                <c:pt idx="61">
                  <c:v>0.73341696722596839</c:v>
                </c:pt>
                <c:pt idx="62">
                  <c:v>0.73404730031236054</c:v>
                </c:pt>
                <c:pt idx="63">
                  <c:v>0.7343901649951472</c:v>
                </c:pt>
                <c:pt idx="64">
                  <c:v>0.73459166164262857</c:v>
                </c:pt>
                <c:pt idx="65">
                  <c:v>0.73468727766638642</c:v>
                </c:pt>
                <c:pt idx="66">
                  <c:v>0.73469202898550723</c:v>
                </c:pt>
                <c:pt idx="67">
                  <c:v>0.73467834031214319</c:v>
                </c:pt>
                <c:pt idx="68">
                  <c:v>0.73466833541927412</c:v>
                </c:pt>
                <c:pt idx="69">
                  <c:v>0.73466801824632544</c:v>
                </c:pt>
                <c:pt idx="70">
                  <c:v>0.734671925421298</c:v>
                </c:pt>
                <c:pt idx="71">
                  <c:v>0.73469387755102045</c:v>
                </c:pt>
                <c:pt idx="72">
                  <c:v>0.73475385745775168</c:v>
                </c:pt>
                <c:pt idx="73">
                  <c:v>0.73482428115015974</c:v>
                </c:pt>
                <c:pt idx="74">
                  <c:v>0.73456790123456794</c:v>
                </c:pt>
                <c:pt idx="75">
                  <c:v>0.73451327433628322</c:v>
                </c:pt>
                <c:pt idx="76">
                  <c:v>0.734375</c:v>
                </c:pt>
                <c:pt idx="77">
                  <c:v>0.73451327433628322</c:v>
                </c:pt>
                <c:pt idx="78">
                  <c:v>0.73584905660377364</c:v>
                </c:pt>
                <c:pt idx="79">
                  <c:v>0.73451327433628322</c:v>
                </c:pt>
                <c:pt idx="80">
                  <c:v>0.73750000000000004</c:v>
                </c:pt>
                <c:pt idx="81">
                  <c:v>0.73684210526315785</c:v>
                </c:pt>
                <c:pt idx="82">
                  <c:v>0.17411225658648341</c:v>
                </c:pt>
              </c:numCache>
            </c:numRef>
          </c:xVal>
          <c:yVal>
            <c:numRef>
              <c:f>'Summarized Data'!$C$46:$C$128</c:f>
              <c:numCache>
                <c:formatCode>0.0000</c:formatCode>
                <c:ptCount val="83"/>
                <c:pt idx="0">
                  <c:v>4.9637266132111493E-3</c:v>
                </c:pt>
                <c:pt idx="1">
                  <c:v>4.9805447470817115E-3</c:v>
                </c:pt>
                <c:pt idx="2">
                  <c:v>4.9154139188137477E-3</c:v>
                </c:pt>
                <c:pt idx="3">
                  <c:v>4.9232025773078931E-3</c:v>
                </c:pt>
                <c:pt idx="4">
                  <c:v>4.7967440282959449E-3</c:v>
                </c:pt>
                <c:pt idx="5">
                  <c:v>4.775050361859285E-3</c:v>
                </c:pt>
                <c:pt idx="6">
                  <c:v>4.7993019197207672E-3</c:v>
                </c:pt>
                <c:pt idx="7">
                  <c:v>4.8325242180399458E-3</c:v>
                </c:pt>
                <c:pt idx="8">
                  <c:v>5.1021709737493308E-3</c:v>
                </c:pt>
                <c:pt idx="9">
                  <c:v>5.7885054554681556E-3</c:v>
                </c:pt>
                <c:pt idx="10">
                  <c:v>6.900243887930522E-3</c:v>
                </c:pt>
                <c:pt idx="11">
                  <c:v>8.5556063608189809E-3</c:v>
                </c:pt>
                <c:pt idx="12">
                  <c:v>1.0857558276763881E-2</c:v>
                </c:pt>
                <c:pt idx="13">
                  <c:v>1.3793358821732408E-2</c:v>
                </c:pt>
                <c:pt idx="14">
                  <c:v>1.7704804990891342E-2</c:v>
                </c:pt>
                <c:pt idx="15">
                  <c:v>2.2740193291642983E-2</c:v>
                </c:pt>
                <c:pt idx="16">
                  <c:v>2.9702970297029702E-2</c:v>
                </c:pt>
                <c:pt idx="17">
                  <c:v>3.9879121472127785E-2</c:v>
                </c:pt>
                <c:pt idx="18">
                  <c:v>5.7802513373740462E-2</c:v>
                </c:pt>
                <c:pt idx="19">
                  <c:v>8.6842511183094231E-2</c:v>
                </c:pt>
                <c:pt idx="20">
                  <c:v>0.13270205515411271</c:v>
                </c:pt>
                <c:pt idx="21">
                  <c:v>0.2007232201078902</c:v>
                </c:pt>
                <c:pt idx="22">
                  <c:v>0.2949759646062875</c:v>
                </c:pt>
                <c:pt idx="23">
                  <c:v>0.41270347909352056</c:v>
                </c:pt>
                <c:pt idx="24">
                  <c:v>0.53842307051175187</c:v>
                </c:pt>
                <c:pt idx="25">
                  <c:v>0.6548231511254019</c:v>
                </c:pt>
                <c:pt idx="26">
                  <c:v>0.750186428038777</c:v>
                </c:pt>
                <c:pt idx="27">
                  <c:v>0.81201602136181572</c:v>
                </c:pt>
                <c:pt idx="28">
                  <c:v>0.83380308154828997</c:v>
                </c:pt>
                <c:pt idx="29">
                  <c:v>0.82620696838706309</c:v>
                </c:pt>
                <c:pt idx="30">
                  <c:v>0.8058635454256492</c:v>
                </c:pt>
                <c:pt idx="31">
                  <c:v>0.7816291309251221</c:v>
                </c:pt>
                <c:pt idx="32">
                  <c:v>0.75432908990274372</c:v>
                </c:pt>
                <c:pt idx="33">
                  <c:v>0.72432392492980646</c:v>
                </c:pt>
                <c:pt idx="34">
                  <c:v>0.69230769230769229</c:v>
                </c:pt>
                <c:pt idx="35">
                  <c:v>0.65884833311371727</c:v>
                </c:pt>
                <c:pt idx="36">
                  <c:v>0.62445085979666115</c:v>
                </c:pt>
                <c:pt idx="37">
                  <c:v>0.58960686850429278</c:v>
                </c:pt>
                <c:pt idx="38">
                  <c:v>0.5547139028085305</c:v>
                </c:pt>
                <c:pt idx="39">
                  <c:v>0.52020230721145644</c:v>
                </c:pt>
                <c:pt idx="40">
                  <c:v>0.48659078833300712</c:v>
                </c:pt>
                <c:pt idx="41">
                  <c:v>0.45443411456883592</c:v>
                </c:pt>
                <c:pt idx="42">
                  <c:v>0.42423223492490469</c:v>
                </c:pt>
                <c:pt idx="43">
                  <c:v>0.39649663357297732</c:v>
                </c:pt>
                <c:pt idx="44">
                  <c:v>0.37249114521841797</c:v>
                </c:pt>
                <c:pt idx="45">
                  <c:v>0.35139491630502168</c:v>
                </c:pt>
                <c:pt idx="46">
                  <c:v>0.33401065115476053</c:v>
                </c:pt>
                <c:pt idx="47">
                  <c:v>0.31974721706864562</c:v>
                </c:pt>
                <c:pt idx="48">
                  <c:v>0.30834223560260271</c:v>
                </c:pt>
                <c:pt idx="49">
                  <c:v>0.2993006993006993</c:v>
                </c:pt>
                <c:pt idx="50">
                  <c:v>0.29202710893162159</c:v>
                </c:pt>
                <c:pt idx="51">
                  <c:v>0.28592887354564978</c:v>
                </c:pt>
                <c:pt idx="52">
                  <c:v>0.28093495151865405</c:v>
                </c:pt>
                <c:pt idx="53">
                  <c:v>0.2769483577483417</c:v>
                </c:pt>
                <c:pt idx="54">
                  <c:v>0.27400768245838669</c:v>
                </c:pt>
                <c:pt idx="55">
                  <c:v>0.27172827172827174</c:v>
                </c:pt>
                <c:pt idx="56">
                  <c:v>0.27003098716246127</c:v>
                </c:pt>
                <c:pt idx="57">
                  <c:v>0.26955678104575159</c:v>
                </c:pt>
                <c:pt idx="58">
                  <c:v>0.26891060441549042</c:v>
                </c:pt>
                <c:pt idx="59">
                  <c:v>0.26800670016750416</c:v>
                </c:pt>
                <c:pt idx="60">
                  <c:v>0.26728110599078336</c:v>
                </c:pt>
                <c:pt idx="61">
                  <c:v>0.26658303277403173</c:v>
                </c:pt>
                <c:pt idx="62">
                  <c:v>0.26595269968763946</c:v>
                </c:pt>
                <c:pt idx="63">
                  <c:v>0.2656098350048528</c:v>
                </c:pt>
                <c:pt idx="64">
                  <c:v>0.26540833835737143</c:v>
                </c:pt>
                <c:pt idx="65">
                  <c:v>0.26531272233361358</c:v>
                </c:pt>
                <c:pt idx="66">
                  <c:v>0.26530797101449272</c:v>
                </c:pt>
                <c:pt idx="67">
                  <c:v>0.26532165968785687</c:v>
                </c:pt>
                <c:pt idx="68">
                  <c:v>0.26533166458072593</c:v>
                </c:pt>
                <c:pt idx="69">
                  <c:v>0.26533198175367462</c:v>
                </c:pt>
                <c:pt idx="70">
                  <c:v>0.26532807457870206</c:v>
                </c:pt>
                <c:pt idx="71">
                  <c:v>0.26530612244897955</c:v>
                </c:pt>
                <c:pt idx="72">
                  <c:v>0.26524614254224832</c:v>
                </c:pt>
                <c:pt idx="73">
                  <c:v>0.26517571884984026</c:v>
                </c:pt>
                <c:pt idx="74">
                  <c:v>0.26543209876543211</c:v>
                </c:pt>
                <c:pt idx="75">
                  <c:v>0.26548672566371684</c:v>
                </c:pt>
                <c:pt idx="76">
                  <c:v>0.26562500000000006</c:v>
                </c:pt>
                <c:pt idx="77">
                  <c:v>0.26548672566371684</c:v>
                </c:pt>
                <c:pt idx="78">
                  <c:v>0.26415094339622641</c:v>
                </c:pt>
                <c:pt idx="79">
                  <c:v>0.26548672566371684</c:v>
                </c:pt>
                <c:pt idx="80">
                  <c:v>0.26250000000000001</c:v>
                </c:pt>
                <c:pt idx="81">
                  <c:v>0.26315789473684215</c:v>
                </c:pt>
                <c:pt idx="82">
                  <c:v>4.9637266132111493E-3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10-40E1-B55D-2D4A201CA632}"/>
            </c:ext>
          </c:extLst>
        </c:ser>
        <c:ser>
          <c:idx val="6"/>
          <c:order val="4"/>
          <c:tx>
            <c:v>Black Body Model Major Datum Lines</c:v>
          </c:tx>
          <c:spPr>
            <a:ln w="190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'Summarized Data'!$B$28:$X$28</c:f>
              <c:numCache>
                <c:formatCode>0.000</c:formatCode>
                <c:ptCount val="23"/>
                <c:pt idx="0">
                  <c:v>0.58081815990602959</c:v>
                </c:pt>
                <c:pt idx="1">
                  <c:v>0.59528964940216356</c:v>
                </c:pt>
                <c:pt idx="3">
                  <c:v>0.5346259168180556</c:v>
                </c:pt>
                <c:pt idx="4">
                  <c:v>0.5230561448751585</c:v>
                </c:pt>
                <c:pt idx="6">
                  <c:v>0.47613465892467588</c:v>
                </c:pt>
                <c:pt idx="7">
                  <c:v>0.48176256636723014</c:v>
                </c:pt>
                <c:pt idx="9">
                  <c:v>0.4297709101362297</c:v>
                </c:pt>
                <c:pt idx="10">
                  <c:v>0.44760090302676703</c:v>
                </c:pt>
                <c:pt idx="12">
                  <c:v>0.36642563006195594</c:v>
                </c:pt>
                <c:pt idx="13">
                  <c:v>0.39732731263416199</c:v>
                </c:pt>
                <c:pt idx="15">
                  <c:v>0.32781200408387684</c:v>
                </c:pt>
                <c:pt idx="16">
                  <c:v>0.3648321358571312</c:v>
                </c:pt>
                <c:pt idx="18">
                  <c:v>0.30296151625573964</c:v>
                </c:pt>
                <c:pt idx="19">
                  <c:v>0.34335500003703501</c:v>
                </c:pt>
                <c:pt idx="21">
                  <c:v>0.2587172689603654</c:v>
                </c:pt>
                <c:pt idx="22">
                  <c:v>0.30416133890030517</c:v>
                </c:pt>
              </c:numCache>
            </c:numRef>
          </c:xVal>
          <c:yVal>
            <c:numRef>
              <c:f>'Summarized Data'!$B$29:$X$29</c:f>
              <c:numCache>
                <c:formatCode>0.000</c:formatCode>
                <c:ptCount val="23"/>
                <c:pt idx="0">
                  <c:v>0.37798767383028459</c:v>
                </c:pt>
                <c:pt idx="1">
                  <c:v>0.4042664864321372</c:v>
                </c:pt>
                <c:pt idx="3">
                  <c:v>0.44120896991846942</c:v>
                </c:pt>
                <c:pt idx="4">
                  <c:v>0.38233503360375237</c:v>
                </c:pt>
                <c:pt idx="6">
                  <c:v>0.44243593992636832</c:v>
                </c:pt>
                <c:pt idx="7">
                  <c:v>0.38270046756849674</c:v>
                </c:pt>
                <c:pt idx="9">
                  <c:v>0.4319229123304178</c:v>
                </c:pt>
                <c:pt idx="10">
                  <c:v>0.37463337267854602</c:v>
                </c:pt>
                <c:pt idx="12">
                  <c:v>0.40204160444339049</c:v>
                </c:pt>
                <c:pt idx="13">
                  <c:v>0.35061120473459356</c:v>
                </c:pt>
                <c:pt idx="15">
                  <c:v>0.3749877022996474</c:v>
                </c:pt>
                <c:pt idx="16">
                  <c:v>0.32777001659300897</c:v>
                </c:pt>
                <c:pt idx="18">
                  <c:v>0.35381317149923758</c:v>
                </c:pt>
                <c:pt idx="19">
                  <c:v>0.30944689525240537</c:v>
                </c:pt>
                <c:pt idx="21">
                  <c:v>0.30790725558037302</c:v>
                </c:pt>
                <c:pt idx="22">
                  <c:v>0.26873026606747319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10-40E1-B55D-2D4A201CA632}"/>
            </c:ext>
          </c:extLst>
        </c:ser>
        <c:ser>
          <c:idx val="7"/>
          <c:order val="5"/>
          <c:tx>
            <c:v>Black Body Model Minor Datum Lines</c:v>
          </c:tx>
          <c:spPr>
            <a:ln w="190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'Summarized Data'!$B$38:$U$38</c:f>
              <c:numCache>
                <c:formatCode>0.000</c:formatCode>
                <c:ptCount val="20"/>
                <c:pt idx="0">
                  <c:v>0.41009986541841936</c:v>
                </c:pt>
                <c:pt idx="1">
                  <c:v>0.40367038715808468</c:v>
                </c:pt>
                <c:pt idx="3">
                  <c:v>0.3577978037765901</c:v>
                </c:pt>
                <c:pt idx="4">
                  <c:v>0.36641351617530427</c:v>
                </c:pt>
                <c:pt idx="6">
                  <c:v>0.32870952817965093</c:v>
                </c:pt>
                <c:pt idx="7">
                  <c:v>0.33844129018017355</c:v>
                </c:pt>
                <c:pt idx="9">
                  <c:v>0.30203730650185445</c:v>
                </c:pt>
                <c:pt idx="10">
                  <c:v>0.31265750044895591</c:v>
                </c:pt>
                <c:pt idx="12">
                  <c:v>0.29060342206388157</c:v>
                </c:pt>
                <c:pt idx="13">
                  <c:v>0.30157266361218338</c:v>
                </c:pt>
                <c:pt idx="15">
                  <c:v>0.28216461004256038</c:v>
                </c:pt>
                <c:pt idx="16">
                  <c:v>0.29338066211307862</c:v>
                </c:pt>
                <c:pt idx="18">
                  <c:v>0.23424645822917145</c:v>
                </c:pt>
                <c:pt idx="19">
                  <c:v>0.24662930371521646</c:v>
                </c:pt>
              </c:numCache>
            </c:numRef>
          </c:xVal>
          <c:yVal>
            <c:numRef>
              <c:f>'Summarized Data'!$B$39:$U$39</c:f>
              <c:numCache>
                <c:formatCode>0.000</c:formatCode>
                <c:ptCount val="20"/>
                <c:pt idx="0">
                  <c:v>0.38336408069540157</c:v>
                </c:pt>
                <c:pt idx="1">
                  <c:v>0.39691626905373995</c:v>
                </c:pt>
                <c:pt idx="3">
                  <c:v>0.36937408193148935</c:v>
                </c:pt>
                <c:pt idx="4">
                  <c:v>0.35709525870356384</c:v>
                </c:pt>
                <c:pt idx="6">
                  <c:v>0.34657336154927099</c:v>
                </c:pt>
                <c:pt idx="7">
                  <c:v>0.33515877402430172</c:v>
                </c:pt>
                <c:pt idx="9">
                  <c:v>0.32174954922540738</c:v>
                </c:pt>
                <c:pt idx="10">
                  <c:v>0.31115655717755092</c:v>
                </c:pt>
                <c:pt idx="12">
                  <c:v>0.30986267122505012</c:v>
                </c:pt>
                <c:pt idx="13">
                  <c:v>0.29963155496850175</c:v>
                </c:pt>
                <c:pt idx="15">
                  <c:v>0.30057378013689617</c:v>
                </c:pt>
                <c:pt idx="16">
                  <c:v>0.29061385162553499</c:v>
                </c:pt>
                <c:pt idx="18">
                  <c:v>0.2384483242709797</c:v>
                </c:pt>
                <c:pt idx="19">
                  <c:v>0.22998279784501338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10-40E1-B55D-2D4A201CA632}"/>
            </c:ext>
          </c:extLst>
        </c:ser>
        <c:ser>
          <c:idx val="2"/>
          <c:order val="6"/>
          <c:tx>
            <c:v>Black Body Model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'Summarized Data'!$I$46:$I$67</c:f>
              <c:numCache>
                <c:formatCode>General</c:formatCode>
                <c:ptCount val="22"/>
                <c:pt idx="0">
                  <c:v>0.72159824110224591</c:v>
                </c:pt>
                <c:pt idx="1">
                  <c:v>0.65498950122931654</c:v>
                </c:pt>
                <c:pt idx="2">
                  <c:v>0.58805390465409657</c:v>
                </c:pt>
                <c:pt idx="3">
                  <c:v>0.52884103084660705</c:v>
                </c:pt>
                <c:pt idx="4">
                  <c:v>0.47894861264595301</c:v>
                </c:pt>
                <c:pt idx="5">
                  <c:v>0.43868590658149836</c:v>
                </c:pt>
                <c:pt idx="6">
                  <c:v>0.40688512628825202</c:v>
                </c:pt>
                <c:pt idx="7">
                  <c:v>0.38187647134805897</c:v>
                </c:pt>
                <c:pt idx="8">
                  <c:v>0.36210565997594718</c:v>
                </c:pt>
                <c:pt idx="9">
                  <c:v>0.34632206997050402</c:v>
                </c:pt>
                <c:pt idx="10">
                  <c:v>0.33357540917991224</c:v>
                </c:pt>
                <c:pt idx="11">
                  <c:v>0.32315825814638732</c:v>
                </c:pt>
                <c:pt idx="12">
                  <c:v>0.3145459015536119</c:v>
                </c:pt>
                <c:pt idx="13">
                  <c:v>0.30734740347540518</c:v>
                </c:pt>
                <c:pt idx="14">
                  <c:v>0.30126907101856865</c:v>
                </c:pt>
                <c:pt idx="15">
                  <c:v>0.29608804283803247</c:v>
                </c:pt>
                <c:pt idx="16">
                  <c:v>0.29163339660150972</c:v>
                </c:pt>
                <c:pt idx="17">
                  <c:v>0.2877726360778195</c:v>
                </c:pt>
                <c:pt idx="18">
                  <c:v>0.28440197618858054</c:v>
                </c:pt>
                <c:pt idx="19">
                  <c:v>0.28143930393033528</c:v>
                </c:pt>
                <c:pt idx="20">
                  <c:v>0.24313578207844078</c:v>
                </c:pt>
                <c:pt idx="21">
                  <c:v>0.24043788097219396</c:v>
                </c:pt>
              </c:numCache>
            </c:numRef>
          </c:xVal>
          <c:yVal>
            <c:numRef>
              <c:f>'Summarized Data'!$J$46:$J$67</c:f>
              <c:numCache>
                <c:formatCode>General</c:formatCode>
                <c:ptCount val="22"/>
                <c:pt idx="0">
                  <c:v>0.27835686082220346</c:v>
                </c:pt>
                <c:pt idx="1">
                  <c:v>0.34230325171690046</c:v>
                </c:pt>
                <c:pt idx="2">
                  <c:v>0.39112708013121089</c:v>
                </c:pt>
                <c:pt idx="3">
                  <c:v>0.4117720017611109</c:v>
                </c:pt>
                <c:pt idx="4">
                  <c:v>0.41256820374743253</c:v>
                </c:pt>
                <c:pt idx="5">
                  <c:v>0.40327814250448191</c:v>
                </c:pt>
                <c:pt idx="6">
                  <c:v>0.39014017487457076</c:v>
                </c:pt>
                <c:pt idx="7">
                  <c:v>0.37632640458899203</c:v>
                </c:pt>
                <c:pt idx="8">
                  <c:v>0.3632346703175266</c:v>
                </c:pt>
                <c:pt idx="9">
                  <c:v>0.35137885944632818</c:v>
                </c:pt>
                <c:pt idx="10">
                  <c:v>0.34086606778678635</c:v>
                </c:pt>
                <c:pt idx="11">
                  <c:v>0.33163003337582148</c:v>
                </c:pt>
                <c:pt idx="12">
                  <c:v>0.32354056353683514</c:v>
                </c:pt>
                <c:pt idx="13">
                  <c:v>0.31645305320147915</c:v>
                </c:pt>
                <c:pt idx="14">
                  <c:v>0.31022963923443359</c:v>
                </c:pt>
                <c:pt idx="15">
                  <c:v>0.30474711309677593</c:v>
                </c:pt>
                <c:pt idx="16">
                  <c:v>0.2998987977591584</c:v>
                </c:pt>
                <c:pt idx="17">
                  <c:v>0.29559381588121558</c:v>
                </c:pt>
                <c:pt idx="18">
                  <c:v>0.29175536703044352</c:v>
                </c:pt>
                <c:pt idx="19">
                  <c:v>0.2883187608239231</c:v>
                </c:pt>
                <c:pt idx="20">
                  <c:v>0.23816188298226729</c:v>
                </c:pt>
                <c:pt idx="21">
                  <c:v>0.23421556105799654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B10-40E1-B55D-2D4A201CA632}"/>
            </c:ext>
          </c:extLst>
        </c:ser>
        <c:ser>
          <c:idx val="4"/>
          <c:order val="7"/>
          <c:tx>
            <c:v>Green LED</c:v>
          </c:tx>
          <c:spPr>
            <a:ln>
              <a:solidFill>
                <a:schemeClr val="accent3"/>
              </a:solidFill>
            </a:ln>
          </c:spPr>
          <c:marker>
            <c:symbol val="square"/>
            <c:size val="5"/>
            <c:spPr>
              <a:solidFill>
                <a:schemeClr val="accent3"/>
              </a:solidFill>
              <a:ln>
                <a:noFill/>
              </a:ln>
            </c:spPr>
          </c:marker>
          <c:xVal>
            <c:numRef>
              <c:f>'Summarized Data'!$E$46</c:f>
              <c:numCache>
                <c:formatCode>0.000</c:formatCode>
                <c:ptCount val="1"/>
                <c:pt idx="0">
                  <c:v>0.38484688237082687</c:v>
                </c:pt>
              </c:numCache>
            </c:numRef>
          </c:xVal>
          <c:yVal>
            <c:numRef>
              <c:f>'Summarized Data'!$F$46</c:f>
              <c:numCache>
                <c:formatCode>0.000</c:formatCode>
                <c:ptCount val="1"/>
                <c:pt idx="0">
                  <c:v>0.37650979806339852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B10-40E1-B55D-2D4A201C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90560"/>
        <c:axId val="117121408"/>
      </c:scatterChart>
      <c:valAx>
        <c:axId val="117090560"/>
        <c:scaling>
          <c:orientation val="minMax"/>
          <c:max val="0.8"/>
          <c:min val="0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CA" sz="1600"/>
                  <a:t>x</a:t>
                </a:r>
              </a:p>
            </c:rich>
          </c:tx>
          <c:overlay val="0"/>
        </c:title>
        <c:numFmt formatCode="0.0" sourceLinked="0"/>
        <c:majorTickMark val="in"/>
        <c:minorTickMark val="in"/>
        <c:tickLblPos val="nextTo"/>
        <c:spPr>
          <a:ln>
            <a:solidFill>
              <a:sysClr val="windowText" lastClr="000000"/>
            </a:solidFill>
          </a:ln>
        </c:spPr>
        <c:crossAx val="117121408"/>
        <c:crosses val="autoZero"/>
        <c:crossBetween val="midCat"/>
        <c:majorUnit val="0.1"/>
        <c:minorUnit val="0.05"/>
      </c:valAx>
      <c:valAx>
        <c:axId val="117121408"/>
        <c:scaling>
          <c:orientation val="minMax"/>
          <c:max val="0.9"/>
          <c:min val="0"/>
        </c:scaling>
        <c:delete val="0"/>
        <c:axPos val="l"/>
        <c:majorGridlines>
          <c:spPr>
            <a:ln w="9525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inorGridlines>
        <c:title>
          <c:tx>
            <c:rich>
              <a:bodyPr rot="0" vert="horz"/>
              <a:lstStyle/>
              <a:p>
                <a:pPr>
                  <a:defRPr sz="1600"/>
                </a:pPr>
                <a:r>
                  <a:rPr lang="en-CA" sz="1600"/>
                  <a:t>y</a:t>
                </a:r>
              </a:p>
            </c:rich>
          </c:tx>
          <c:overlay val="0"/>
        </c:title>
        <c:numFmt formatCode="0.0" sourceLinked="0"/>
        <c:majorTickMark val="in"/>
        <c:minorTickMark val="in"/>
        <c:tickLblPos val="low"/>
        <c:spPr>
          <a:ln>
            <a:solidFill>
              <a:sysClr val="windowText" lastClr="000000"/>
            </a:solidFill>
          </a:ln>
        </c:spPr>
        <c:crossAx val="117090560"/>
        <c:crosses val="autoZero"/>
        <c:crossBetween val="midCat"/>
        <c:majorUnit val="0.1"/>
        <c:minorUnit val="0.05"/>
      </c:valAx>
      <c:spPr>
        <a:ln w="12700"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095" r="0.70000000000000095" t="0.750000000000001" header="0.3" footer="0.3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'Single LED Point Source'!$A$11:$A$92</c:f>
              <c:numCache>
                <c:formatCode>0.00</c:formatCode>
                <c:ptCount val="82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663</c:v>
                </c:pt>
                <c:pt idx="58">
                  <c:v>665</c:v>
                </c:pt>
                <c:pt idx="59">
                  <c:v>670</c:v>
                </c:pt>
                <c:pt idx="60">
                  <c:v>675</c:v>
                </c:pt>
                <c:pt idx="61">
                  <c:v>680</c:v>
                </c:pt>
                <c:pt idx="62">
                  <c:v>685</c:v>
                </c:pt>
                <c:pt idx="63">
                  <c:v>690</c:v>
                </c:pt>
                <c:pt idx="64">
                  <c:v>695</c:v>
                </c:pt>
                <c:pt idx="65">
                  <c:v>700</c:v>
                </c:pt>
                <c:pt idx="66">
                  <c:v>705</c:v>
                </c:pt>
                <c:pt idx="67">
                  <c:v>710</c:v>
                </c:pt>
                <c:pt idx="68">
                  <c:v>715</c:v>
                </c:pt>
                <c:pt idx="69">
                  <c:v>720</c:v>
                </c:pt>
                <c:pt idx="70">
                  <c:v>725</c:v>
                </c:pt>
                <c:pt idx="71">
                  <c:v>730</c:v>
                </c:pt>
                <c:pt idx="72">
                  <c:v>735</c:v>
                </c:pt>
                <c:pt idx="73">
                  <c:v>740</c:v>
                </c:pt>
                <c:pt idx="74">
                  <c:v>745</c:v>
                </c:pt>
                <c:pt idx="75">
                  <c:v>750</c:v>
                </c:pt>
                <c:pt idx="76">
                  <c:v>755</c:v>
                </c:pt>
                <c:pt idx="77">
                  <c:v>760</c:v>
                </c:pt>
                <c:pt idx="78">
                  <c:v>765</c:v>
                </c:pt>
                <c:pt idx="79">
                  <c:v>770</c:v>
                </c:pt>
                <c:pt idx="80">
                  <c:v>775</c:v>
                </c:pt>
                <c:pt idx="81">
                  <c:v>780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0-4C20-9E14-BD82A10E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7104"/>
        <c:axId val="75568640"/>
      </c:scatterChart>
      <c:valAx>
        <c:axId val="75567104"/>
        <c:scaling>
          <c:orientation val="minMax"/>
          <c:max val="850"/>
          <c:min val="350"/>
        </c:scaling>
        <c:delete val="0"/>
        <c:axPos val="b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  <a:prstDash val="dash"/>
            </a:ln>
          </c:spPr>
        </c:majorGridlines>
        <c:numFmt formatCode="0" sourceLinked="0"/>
        <c:majorTickMark val="in"/>
        <c:minorTickMark val="in"/>
        <c:tickLblPos val="nextTo"/>
        <c:crossAx val="75568640"/>
        <c:crosses val="autoZero"/>
        <c:crossBetween val="midCat"/>
        <c:majorUnit val="100"/>
        <c:minorUnit val="25"/>
      </c:valAx>
      <c:valAx>
        <c:axId val="75568640"/>
        <c:scaling>
          <c:orientation val="minMax"/>
          <c:max val="1"/>
          <c:min val="0"/>
        </c:scaling>
        <c:delete val="0"/>
        <c:axPos val="l"/>
        <c:numFmt formatCode="0.00" sourceLinked="0"/>
        <c:majorTickMark val="in"/>
        <c:minorTickMark val="in"/>
        <c:tickLblPos val="nextTo"/>
        <c:crossAx val="75567104"/>
        <c:crosses val="autoZero"/>
        <c:crossBetween val="midCat"/>
        <c:majorUnit val="0.5"/>
        <c:minorUnit val="0.25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'Single LED Point Source'!$A$11:$A$92</c:f>
              <c:numCache>
                <c:formatCode>0.00</c:formatCode>
                <c:ptCount val="82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663</c:v>
                </c:pt>
                <c:pt idx="58">
                  <c:v>665</c:v>
                </c:pt>
                <c:pt idx="59">
                  <c:v>670</c:v>
                </c:pt>
                <c:pt idx="60">
                  <c:v>675</c:v>
                </c:pt>
                <c:pt idx="61">
                  <c:v>680</c:v>
                </c:pt>
                <c:pt idx="62">
                  <c:v>685</c:v>
                </c:pt>
                <c:pt idx="63">
                  <c:v>690</c:v>
                </c:pt>
                <c:pt idx="64">
                  <c:v>695</c:v>
                </c:pt>
                <c:pt idx="65">
                  <c:v>700</c:v>
                </c:pt>
                <c:pt idx="66">
                  <c:v>705</c:v>
                </c:pt>
                <c:pt idx="67">
                  <c:v>710</c:v>
                </c:pt>
                <c:pt idx="68">
                  <c:v>715</c:v>
                </c:pt>
                <c:pt idx="69">
                  <c:v>720</c:v>
                </c:pt>
                <c:pt idx="70">
                  <c:v>725</c:v>
                </c:pt>
                <c:pt idx="71">
                  <c:v>730</c:v>
                </c:pt>
                <c:pt idx="72">
                  <c:v>735</c:v>
                </c:pt>
                <c:pt idx="73">
                  <c:v>740</c:v>
                </c:pt>
                <c:pt idx="74">
                  <c:v>745</c:v>
                </c:pt>
                <c:pt idx="75">
                  <c:v>750</c:v>
                </c:pt>
                <c:pt idx="76">
                  <c:v>755</c:v>
                </c:pt>
                <c:pt idx="77">
                  <c:v>760</c:v>
                </c:pt>
                <c:pt idx="78">
                  <c:v>765</c:v>
                </c:pt>
                <c:pt idx="79">
                  <c:v>770</c:v>
                </c:pt>
                <c:pt idx="80">
                  <c:v>775</c:v>
                </c:pt>
                <c:pt idx="81">
                  <c:v>780</c:v>
                </c:pt>
              </c:numCache>
            </c:numRef>
          </c:xVal>
          <c:yVal>
            <c:numRef>
              <c:f>'Single LED Point Source'!$B$11:$B$92</c:f>
              <c:numCache>
                <c:formatCode>0.000000</c:formatCode>
                <c:ptCount val="82"/>
                <c:pt idx="0">
                  <c:v>1.3680000000000001E-3</c:v>
                </c:pt>
                <c:pt idx="1">
                  <c:v>2.2360000000000001E-3</c:v>
                </c:pt>
                <c:pt idx="2">
                  <c:v>4.2430000000000002E-3</c:v>
                </c:pt>
                <c:pt idx="3">
                  <c:v>7.6499999999999997E-3</c:v>
                </c:pt>
                <c:pt idx="4">
                  <c:v>1.431E-2</c:v>
                </c:pt>
                <c:pt idx="5">
                  <c:v>2.3189999999999999E-2</c:v>
                </c:pt>
                <c:pt idx="6">
                  <c:v>4.351E-2</c:v>
                </c:pt>
                <c:pt idx="7">
                  <c:v>7.7630000000000005E-2</c:v>
                </c:pt>
                <c:pt idx="8">
                  <c:v>0.13438</c:v>
                </c:pt>
                <c:pt idx="9">
                  <c:v>0.21476999999999999</c:v>
                </c:pt>
                <c:pt idx="10">
                  <c:v>0.28389999999999999</c:v>
                </c:pt>
                <c:pt idx="11">
                  <c:v>0.32850000000000001</c:v>
                </c:pt>
                <c:pt idx="12">
                  <c:v>0.34827999999999998</c:v>
                </c:pt>
                <c:pt idx="13">
                  <c:v>0.34805999999999998</c:v>
                </c:pt>
                <c:pt idx="14">
                  <c:v>0.3362</c:v>
                </c:pt>
                <c:pt idx="15">
                  <c:v>0.31869999999999998</c:v>
                </c:pt>
                <c:pt idx="16">
                  <c:v>0.2908</c:v>
                </c:pt>
                <c:pt idx="17">
                  <c:v>0.25109999999999999</c:v>
                </c:pt>
                <c:pt idx="18">
                  <c:v>0.19536000000000001</c:v>
                </c:pt>
                <c:pt idx="19">
                  <c:v>0.1421</c:v>
                </c:pt>
                <c:pt idx="20">
                  <c:v>9.5640000000000003E-2</c:v>
                </c:pt>
                <c:pt idx="21">
                  <c:v>5.7950000000000002E-2</c:v>
                </c:pt>
                <c:pt idx="22">
                  <c:v>3.2009999999999997E-2</c:v>
                </c:pt>
                <c:pt idx="23">
                  <c:v>1.47E-2</c:v>
                </c:pt>
                <c:pt idx="24">
                  <c:v>4.8999999999999998E-3</c:v>
                </c:pt>
                <c:pt idx="25">
                  <c:v>2.3999999999999998E-3</c:v>
                </c:pt>
                <c:pt idx="26">
                  <c:v>9.2999999999999992E-3</c:v>
                </c:pt>
                <c:pt idx="27">
                  <c:v>2.9100000000000001E-2</c:v>
                </c:pt>
                <c:pt idx="28">
                  <c:v>6.3270000000000007E-2</c:v>
                </c:pt>
                <c:pt idx="29">
                  <c:v>0.1096</c:v>
                </c:pt>
                <c:pt idx="30">
                  <c:v>0.16550000000000001</c:v>
                </c:pt>
                <c:pt idx="31">
                  <c:v>0.22575000000000001</c:v>
                </c:pt>
                <c:pt idx="32">
                  <c:v>0.29039999999999999</c:v>
                </c:pt>
                <c:pt idx="33">
                  <c:v>0.35970000000000002</c:v>
                </c:pt>
                <c:pt idx="34">
                  <c:v>0.43345</c:v>
                </c:pt>
                <c:pt idx="35">
                  <c:v>0.51205000000000001</c:v>
                </c:pt>
                <c:pt idx="36">
                  <c:v>0.59450000000000003</c:v>
                </c:pt>
                <c:pt idx="37">
                  <c:v>0.6784</c:v>
                </c:pt>
                <c:pt idx="38">
                  <c:v>0.7621</c:v>
                </c:pt>
                <c:pt idx="39">
                  <c:v>0.84250000000000003</c:v>
                </c:pt>
                <c:pt idx="40">
                  <c:v>0.9163</c:v>
                </c:pt>
                <c:pt idx="41">
                  <c:v>0.97860000000000003</c:v>
                </c:pt>
                <c:pt idx="42">
                  <c:v>1.0263</c:v>
                </c:pt>
                <c:pt idx="43">
                  <c:v>1.0567</c:v>
                </c:pt>
                <c:pt idx="44">
                  <c:v>1.0622</c:v>
                </c:pt>
                <c:pt idx="45">
                  <c:v>1.0456000000000001</c:v>
                </c:pt>
                <c:pt idx="46">
                  <c:v>1.0025999999999999</c:v>
                </c:pt>
                <c:pt idx="47">
                  <c:v>0.93840000000000001</c:v>
                </c:pt>
                <c:pt idx="48">
                  <c:v>0.85445000000000004</c:v>
                </c:pt>
                <c:pt idx="49">
                  <c:v>0.75139999999999996</c:v>
                </c:pt>
                <c:pt idx="50">
                  <c:v>0.64239999999999997</c:v>
                </c:pt>
                <c:pt idx="51">
                  <c:v>0.54190000000000005</c:v>
                </c:pt>
                <c:pt idx="52">
                  <c:v>0.44790000000000002</c:v>
                </c:pt>
                <c:pt idx="53">
                  <c:v>0.36080000000000001</c:v>
                </c:pt>
                <c:pt idx="54">
                  <c:v>0.28349999999999997</c:v>
                </c:pt>
                <c:pt idx="55">
                  <c:v>0.21870000000000001</c:v>
                </c:pt>
                <c:pt idx="56">
                  <c:v>0.16489999999999999</c:v>
                </c:pt>
                <c:pt idx="57">
                  <c:v>0.14305000000000001</c:v>
                </c:pt>
                <c:pt idx="58">
                  <c:v>0.1212</c:v>
                </c:pt>
                <c:pt idx="59">
                  <c:v>8.7400000000000005E-2</c:v>
                </c:pt>
                <c:pt idx="60">
                  <c:v>6.3600000000000004E-2</c:v>
                </c:pt>
                <c:pt idx="61">
                  <c:v>4.6769999999999999E-2</c:v>
                </c:pt>
                <c:pt idx="62">
                  <c:v>3.2899999999999999E-2</c:v>
                </c:pt>
                <c:pt idx="63">
                  <c:v>2.2700000000000001E-2</c:v>
                </c:pt>
                <c:pt idx="64">
                  <c:v>1.584E-2</c:v>
                </c:pt>
                <c:pt idx="65">
                  <c:v>1.1358999999999999E-2</c:v>
                </c:pt>
                <c:pt idx="66">
                  <c:v>8.1110000000000002E-3</c:v>
                </c:pt>
                <c:pt idx="67">
                  <c:v>5.79E-3</c:v>
                </c:pt>
                <c:pt idx="68">
                  <c:v>4.1089999999999998E-3</c:v>
                </c:pt>
                <c:pt idx="69">
                  <c:v>2.8990000000000001E-3</c:v>
                </c:pt>
                <c:pt idx="70">
                  <c:v>2.049E-3</c:v>
                </c:pt>
                <c:pt idx="71">
                  <c:v>1.4400000000000001E-3</c:v>
                </c:pt>
                <c:pt idx="72">
                  <c:v>1E-3</c:v>
                </c:pt>
                <c:pt idx="73">
                  <c:v>6.8999999999999997E-4</c:v>
                </c:pt>
                <c:pt idx="74">
                  <c:v>4.7600000000000002E-4</c:v>
                </c:pt>
                <c:pt idx="75">
                  <c:v>3.3199999999999999E-4</c:v>
                </c:pt>
                <c:pt idx="76">
                  <c:v>2.3499999999999999E-4</c:v>
                </c:pt>
                <c:pt idx="77">
                  <c:v>1.66E-4</c:v>
                </c:pt>
                <c:pt idx="78">
                  <c:v>1.17E-4</c:v>
                </c:pt>
                <c:pt idx="79">
                  <c:v>8.2999999999999998E-5</c:v>
                </c:pt>
                <c:pt idx="80">
                  <c:v>5.8999999999999998E-5</c:v>
                </c:pt>
                <c:pt idx="81">
                  <c:v>4.1999999999999998E-5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A-4C1C-94E5-C1D9B0289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6928"/>
        <c:axId val="75598464"/>
      </c:scatterChart>
      <c:valAx>
        <c:axId val="75596928"/>
        <c:scaling>
          <c:orientation val="minMax"/>
          <c:max val="850"/>
          <c:min val="350"/>
        </c:scaling>
        <c:delete val="0"/>
        <c:axPos val="b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  <a:prstDash val="dash"/>
            </a:ln>
          </c:spPr>
        </c:majorGridlines>
        <c:numFmt formatCode="0" sourceLinked="0"/>
        <c:majorTickMark val="in"/>
        <c:minorTickMark val="in"/>
        <c:tickLblPos val="nextTo"/>
        <c:crossAx val="75598464"/>
        <c:crosses val="autoZero"/>
        <c:crossBetween val="midCat"/>
        <c:majorUnit val="100"/>
        <c:minorUnit val="25"/>
      </c:valAx>
      <c:valAx>
        <c:axId val="75598464"/>
        <c:scaling>
          <c:orientation val="minMax"/>
          <c:max val="2"/>
          <c:min val="0"/>
        </c:scaling>
        <c:delete val="0"/>
        <c:axPos val="l"/>
        <c:numFmt formatCode="0.00" sourceLinked="0"/>
        <c:majorTickMark val="in"/>
        <c:minorTickMark val="in"/>
        <c:tickLblPos val="nextTo"/>
        <c:crossAx val="75596928"/>
        <c:crosses val="autoZero"/>
        <c:crossBetween val="midCat"/>
        <c:majorUnit val="0.5"/>
        <c:minorUnit val="0.25"/>
      </c:valAx>
      <c:spPr>
        <a:ln>
          <a:noFill/>
        </a:ln>
      </c:spPr>
    </c:plotArea>
    <c:plotVisOnly val="1"/>
    <c:dispBlanksAs val="gap"/>
    <c:showDLblsOverMax val="0"/>
  </c:chart>
  <c:spPr>
    <a:noFill/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'Single LED Point Source'!$A$11:$A$92</c:f>
              <c:numCache>
                <c:formatCode>0.00</c:formatCode>
                <c:ptCount val="82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663</c:v>
                </c:pt>
                <c:pt idx="58">
                  <c:v>665</c:v>
                </c:pt>
                <c:pt idx="59">
                  <c:v>670</c:v>
                </c:pt>
                <c:pt idx="60">
                  <c:v>675</c:v>
                </c:pt>
                <c:pt idx="61">
                  <c:v>680</c:v>
                </c:pt>
                <c:pt idx="62">
                  <c:v>685</c:v>
                </c:pt>
                <c:pt idx="63">
                  <c:v>690</c:v>
                </c:pt>
                <c:pt idx="64">
                  <c:v>695</c:v>
                </c:pt>
                <c:pt idx="65">
                  <c:v>700</c:v>
                </c:pt>
                <c:pt idx="66">
                  <c:v>705</c:v>
                </c:pt>
                <c:pt idx="67">
                  <c:v>710</c:v>
                </c:pt>
                <c:pt idx="68">
                  <c:v>715</c:v>
                </c:pt>
                <c:pt idx="69">
                  <c:v>720</c:v>
                </c:pt>
                <c:pt idx="70">
                  <c:v>725</c:v>
                </c:pt>
                <c:pt idx="71">
                  <c:v>730</c:v>
                </c:pt>
                <c:pt idx="72">
                  <c:v>735</c:v>
                </c:pt>
                <c:pt idx="73">
                  <c:v>740</c:v>
                </c:pt>
                <c:pt idx="74">
                  <c:v>745</c:v>
                </c:pt>
                <c:pt idx="75">
                  <c:v>750</c:v>
                </c:pt>
                <c:pt idx="76">
                  <c:v>755</c:v>
                </c:pt>
                <c:pt idx="77">
                  <c:v>760</c:v>
                </c:pt>
                <c:pt idx="78">
                  <c:v>765</c:v>
                </c:pt>
                <c:pt idx="79">
                  <c:v>770</c:v>
                </c:pt>
                <c:pt idx="80">
                  <c:v>775</c:v>
                </c:pt>
                <c:pt idx="81">
                  <c:v>780</c:v>
                </c:pt>
              </c:numCache>
            </c:numRef>
          </c:xVal>
          <c:yVal>
            <c:numRef>
              <c:f>'Single LED Point Source'!$C$11:$C$92</c:f>
              <c:numCache>
                <c:formatCode>0.000000</c:formatCode>
                <c:ptCount val="82"/>
                <c:pt idx="0">
                  <c:v>3.8999999999999999E-5</c:v>
                </c:pt>
                <c:pt idx="1">
                  <c:v>6.3999999999999997E-5</c:v>
                </c:pt>
                <c:pt idx="2">
                  <c:v>1.2E-4</c:v>
                </c:pt>
                <c:pt idx="3">
                  <c:v>2.1699999999999999E-4</c:v>
                </c:pt>
                <c:pt idx="4">
                  <c:v>3.9599999999999998E-4</c:v>
                </c:pt>
                <c:pt idx="5">
                  <c:v>6.4000000000000005E-4</c:v>
                </c:pt>
                <c:pt idx="6">
                  <c:v>1.2099999999999999E-3</c:v>
                </c:pt>
                <c:pt idx="7">
                  <c:v>2.1800000000000001E-3</c:v>
                </c:pt>
                <c:pt idx="8">
                  <c:v>4.0000000000000001E-3</c:v>
                </c:pt>
                <c:pt idx="9">
                  <c:v>7.3000000000000001E-3</c:v>
                </c:pt>
                <c:pt idx="10">
                  <c:v>1.1599999999999999E-2</c:v>
                </c:pt>
                <c:pt idx="11">
                  <c:v>1.6840000000000001E-2</c:v>
                </c:pt>
                <c:pt idx="12">
                  <c:v>2.3E-2</c:v>
                </c:pt>
                <c:pt idx="13">
                  <c:v>2.98E-2</c:v>
                </c:pt>
                <c:pt idx="14">
                  <c:v>3.7999999999999999E-2</c:v>
                </c:pt>
                <c:pt idx="15">
                  <c:v>4.8000000000000001E-2</c:v>
                </c:pt>
                <c:pt idx="16">
                  <c:v>0.06</c:v>
                </c:pt>
                <c:pt idx="17">
                  <c:v>7.3899999999999993E-2</c:v>
                </c:pt>
                <c:pt idx="18">
                  <c:v>9.0980000000000005E-2</c:v>
                </c:pt>
                <c:pt idx="19">
                  <c:v>0.11260000000000001</c:v>
                </c:pt>
                <c:pt idx="20">
                  <c:v>0.13902</c:v>
                </c:pt>
                <c:pt idx="21">
                  <c:v>0.16930000000000001</c:v>
                </c:pt>
                <c:pt idx="22">
                  <c:v>0.20802000000000001</c:v>
                </c:pt>
                <c:pt idx="23">
                  <c:v>0.2586</c:v>
                </c:pt>
                <c:pt idx="24">
                  <c:v>0.32300000000000001</c:v>
                </c:pt>
                <c:pt idx="25">
                  <c:v>0.4073</c:v>
                </c:pt>
                <c:pt idx="26">
                  <c:v>0.503</c:v>
                </c:pt>
                <c:pt idx="27">
                  <c:v>0.60819999999999996</c:v>
                </c:pt>
                <c:pt idx="28">
                  <c:v>0.71</c:v>
                </c:pt>
                <c:pt idx="29">
                  <c:v>0.79320000000000002</c:v>
                </c:pt>
                <c:pt idx="30">
                  <c:v>0.86199999999999999</c:v>
                </c:pt>
                <c:pt idx="31">
                  <c:v>0.91485000000000005</c:v>
                </c:pt>
                <c:pt idx="32">
                  <c:v>0.95399999999999996</c:v>
                </c:pt>
                <c:pt idx="33">
                  <c:v>0.98029999999999995</c:v>
                </c:pt>
                <c:pt idx="34">
                  <c:v>0.99495</c:v>
                </c:pt>
                <c:pt idx="35">
                  <c:v>1</c:v>
                </c:pt>
                <c:pt idx="36">
                  <c:v>0.995</c:v>
                </c:pt>
                <c:pt idx="37">
                  <c:v>0.97860000000000003</c:v>
                </c:pt>
                <c:pt idx="38">
                  <c:v>0.95199999999999996</c:v>
                </c:pt>
                <c:pt idx="39">
                  <c:v>0.91539999999999999</c:v>
                </c:pt>
                <c:pt idx="40">
                  <c:v>0.87</c:v>
                </c:pt>
                <c:pt idx="41">
                  <c:v>0.81630000000000003</c:v>
                </c:pt>
                <c:pt idx="42">
                  <c:v>0.75700000000000001</c:v>
                </c:pt>
                <c:pt idx="43">
                  <c:v>0.69489999999999996</c:v>
                </c:pt>
                <c:pt idx="44">
                  <c:v>0.63100000000000001</c:v>
                </c:pt>
                <c:pt idx="45">
                  <c:v>0.56679999999999997</c:v>
                </c:pt>
                <c:pt idx="46">
                  <c:v>0.503</c:v>
                </c:pt>
                <c:pt idx="47">
                  <c:v>0.44119999999999998</c:v>
                </c:pt>
                <c:pt idx="48">
                  <c:v>0.38100000000000001</c:v>
                </c:pt>
                <c:pt idx="49">
                  <c:v>0.32100000000000001</c:v>
                </c:pt>
                <c:pt idx="50">
                  <c:v>0.26500000000000001</c:v>
                </c:pt>
                <c:pt idx="51">
                  <c:v>0.217</c:v>
                </c:pt>
                <c:pt idx="52">
                  <c:v>0.17499999999999999</c:v>
                </c:pt>
                <c:pt idx="53">
                  <c:v>0.13819999999999999</c:v>
                </c:pt>
                <c:pt idx="54">
                  <c:v>0.107</c:v>
                </c:pt>
                <c:pt idx="55">
                  <c:v>8.1600000000000006E-2</c:v>
                </c:pt>
                <c:pt idx="56">
                  <c:v>6.0999999999999999E-2</c:v>
                </c:pt>
                <c:pt idx="57">
                  <c:v>5.2789999999999997E-2</c:v>
                </c:pt>
                <c:pt idx="58">
                  <c:v>4.4580000000000002E-2</c:v>
                </c:pt>
                <c:pt idx="59">
                  <c:v>3.2000000000000001E-2</c:v>
                </c:pt>
                <c:pt idx="60">
                  <c:v>2.3199999999999998E-2</c:v>
                </c:pt>
                <c:pt idx="61">
                  <c:v>1.7000000000000001E-2</c:v>
                </c:pt>
                <c:pt idx="62">
                  <c:v>1.192E-2</c:v>
                </c:pt>
                <c:pt idx="63">
                  <c:v>8.2100000000000003E-3</c:v>
                </c:pt>
                <c:pt idx="64">
                  <c:v>5.7229999999999998E-3</c:v>
                </c:pt>
                <c:pt idx="65">
                  <c:v>4.1019999999999997E-3</c:v>
                </c:pt>
                <c:pt idx="66">
                  <c:v>2.9290000000000002E-3</c:v>
                </c:pt>
                <c:pt idx="67">
                  <c:v>2.091E-3</c:v>
                </c:pt>
                <c:pt idx="68">
                  <c:v>1.4840000000000001E-3</c:v>
                </c:pt>
                <c:pt idx="69">
                  <c:v>1.047E-3</c:v>
                </c:pt>
                <c:pt idx="70">
                  <c:v>7.3999999999999999E-4</c:v>
                </c:pt>
                <c:pt idx="71">
                  <c:v>5.1999999999999995E-4</c:v>
                </c:pt>
                <c:pt idx="72">
                  <c:v>3.6099999999999999E-4</c:v>
                </c:pt>
                <c:pt idx="73">
                  <c:v>2.4899999999999998E-4</c:v>
                </c:pt>
                <c:pt idx="74">
                  <c:v>1.7200000000000001E-4</c:v>
                </c:pt>
                <c:pt idx="75">
                  <c:v>1.2E-4</c:v>
                </c:pt>
                <c:pt idx="76">
                  <c:v>8.5000000000000006E-5</c:v>
                </c:pt>
                <c:pt idx="77">
                  <c:v>6.0000000000000002E-5</c:v>
                </c:pt>
                <c:pt idx="78">
                  <c:v>4.1999999999999998E-5</c:v>
                </c:pt>
                <c:pt idx="79">
                  <c:v>3.0000000000000001E-5</c:v>
                </c:pt>
                <c:pt idx="80">
                  <c:v>2.0999999999999999E-5</c:v>
                </c:pt>
                <c:pt idx="81">
                  <c:v>1.5E-5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3-45A4-BD62-92D73B79E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10368"/>
        <c:axId val="75612160"/>
      </c:scatterChart>
      <c:valAx>
        <c:axId val="75610368"/>
        <c:scaling>
          <c:orientation val="minMax"/>
          <c:max val="850"/>
          <c:min val="350"/>
        </c:scaling>
        <c:delete val="0"/>
        <c:axPos val="b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  <a:prstDash val="dash"/>
            </a:ln>
          </c:spPr>
        </c:majorGridlines>
        <c:numFmt formatCode="0" sourceLinked="0"/>
        <c:majorTickMark val="in"/>
        <c:minorTickMark val="in"/>
        <c:tickLblPos val="nextTo"/>
        <c:crossAx val="75612160"/>
        <c:crosses val="autoZero"/>
        <c:crossBetween val="midCat"/>
        <c:majorUnit val="100"/>
        <c:minorUnit val="25"/>
      </c:valAx>
      <c:valAx>
        <c:axId val="75612160"/>
        <c:scaling>
          <c:orientation val="minMax"/>
          <c:max val="2"/>
          <c:min val="0"/>
        </c:scaling>
        <c:delete val="0"/>
        <c:axPos val="l"/>
        <c:numFmt formatCode="0.00" sourceLinked="0"/>
        <c:majorTickMark val="in"/>
        <c:minorTickMark val="in"/>
        <c:tickLblPos val="nextTo"/>
        <c:crossAx val="75610368"/>
        <c:crosses val="autoZero"/>
        <c:crossBetween val="midCat"/>
        <c:majorUnit val="0.5"/>
        <c:minorUnit val="0.25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'Single LED Point Source'!$A$11:$A$92</c:f>
              <c:numCache>
                <c:formatCode>0.00</c:formatCode>
                <c:ptCount val="82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663</c:v>
                </c:pt>
                <c:pt idx="58">
                  <c:v>665</c:v>
                </c:pt>
                <c:pt idx="59">
                  <c:v>670</c:v>
                </c:pt>
                <c:pt idx="60">
                  <c:v>675</c:v>
                </c:pt>
                <c:pt idx="61">
                  <c:v>680</c:v>
                </c:pt>
                <c:pt idx="62">
                  <c:v>685</c:v>
                </c:pt>
                <c:pt idx="63">
                  <c:v>690</c:v>
                </c:pt>
                <c:pt idx="64">
                  <c:v>695</c:v>
                </c:pt>
                <c:pt idx="65">
                  <c:v>700</c:v>
                </c:pt>
                <c:pt idx="66">
                  <c:v>705</c:v>
                </c:pt>
                <c:pt idx="67">
                  <c:v>710</c:v>
                </c:pt>
                <c:pt idx="68">
                  <c:v>715</c:v>
                </c:pt>
                <c:pt idx="69">
                  <c:v>720</c:v>
                </c:pt>
                <c:pt idx="70">
                  <c:v>725</c:v>
                </c:pt>
                <c:pt idx="71">
                  <c:v>730</c:v>
                </c:pt>
                <c:pt idx="72">
                  <c:v>735</c:v>
                </c:pt>
                <c:pt idx="73">
                  <c:v>740</c:v>
                </c:pt>
                <c:pt idx="74">
                  <c:v>745</c:v>
                </c:pt>
                <c:pt idx="75">
                  <c:v>750</c:v>
                </c:pt>
                <c:pt idx="76">
                  <c:v>755</c:v>
                </c:pt>
                <c:pt idx="77">
                  <c:v>760</c:v>
                </c:pt>
                <c:pt idx="78">
                  <c:v>765</c:v>
                </c:pt>
                <c:pt idx="79">
                  <c:v>770</c:v>
                </c:pt>
                <c:pt idx="80">
                  <c:v>775</c:v>
                </c:pt>
                <c:pt idx="81">
                  <c:v>780</c:v>
                </c:pt>
              </c:numCache>
            </c:numRef>
          </c:xVal>
          <c:yVal>
            <c:numRef>
              <c:f>'Single LED Point Source'!$D$11:$D$92</c:f>
              <c:numCache>
                <c:formatCode>0.000000</c:formatCode>
                <c:ptCount val="82"/>
                <c:pt idx="0">
                  <c:v>6.45E-3</c:v>
                </c:pt>
                <c:pt idx="1">
                  <c:v>1.055E-2</c:v>
                </c:pt>
                <c:pt idx="2">
                  <c:v>2.0049999999999998E-2</c:v>
                </c:pt>
                <c:pt idx="3">
                  <c:v>3.6209999999999999E-2</c:v>
                </c:pt>
                <c:pt idx="4">
                  <c:v>6.7849999999999994E-2</c:v>
                </c:pt>
                <c:pt idx="5">
                  <c:v>0.11020000000000001</c:v>
                </c:pt>
                <c:pt idx="6">
                  <c:v>0.2074</c:v>
                </c:pt>
                <c:pt idx="7">
                  <c:v>0.37130000000000002</c:v>
                </c:pt>
                <c:pt idx="8">
                  <c:v>0.64559999999999995</c:v>
                </c:pt>
                <c:pt idx="9">
                  <c:v>1.03905</c:v>
                </c:pt>
                <c:pt idx="10">
                  <c:v>1.3855999999999999</c:v>
                </c:pt>
                <c:pt idx="11">
                  <c:v>1.62296</c:v>
                </c:pt>
                <c:pt idx="12">
                  <c:v>1.7470600000000001</c:v>
                </c:pt>
                <c:pt idx="13">
                  <c:v>1.7826</c:v>
                </c:pt>
                <c:pt idx="14">
                  <c:v>1.7721100000000001</c:v>
                </c:pt>
                <c:pt idx="15">
                  <c:v>1.7441</c:v>
                </c:pt>
                <c:pt idx="16">
                  <c:v>1.6692</c:v>
                </c:pt>
                <c:pt idx="17">
                  <c:v>1.5281</c:v>
                </c:pt>
                <c:pt idx="18">
                  <c:v>1.2876399999999999</c:v>
                </c:pt>
                <c:pt idx="19">
                  <c:v>1.0419</c:v>
                </c:pt>
                <c:pt idx="20">
                  <c:v>0.81294999999999995</c:v>
                </c:pt>
                <c:pt idx="21">
                  <c:v>0.61619999999999997</c:v>
                </c:pt>
                <c:pt idx="22">
                  <c:v>0.46517999999999998</c:v>
                </c:pt>
                <c:pt idx="23">
                  <c:v>0.3533</c:v>
                </c:pt>
                <c:pt idx="24">
                  <c:v>0.27200000000000002</c:v>
                </c:pt>
                <c:pt idx="25">
                  <c:v>0.21229999999999999</c:v>
                </c:pt>
                <c:pt idx="26">
                  <c:v>0.15820000000000001</c:v>
                </c:pt>
                <c:pt idx="27">
                  <c:v>0.11169999999999999</c:v>
                </c:pt>
                <c:pt idx="28">
                  <c:v>7.825E-2</c:v>
                </c:pt>
                <c:pt idx="29">
                  <c:v>5.7250000000000002E-2</c:v>
                </c:pt>
                <c:pt idx="30">
                  <c:v>4.2160000000000003E-2</c:v>
                </c:pt>
                <c:pt idx="31">
                  <c:v>2.9839999999999998E-2</c:v>
                </c:pt>
                <c:pt idx="32">
                  <c:v>2.0299999999999999E-2</c:v>
                </c:pt>
                <c:pt idx="33">
                  <c:v>1.34E-2</c:v>
                </c:pt>
                <c:pt idx="34">
                  <c:v>8.7500000000000008E-3</c:v>
                </c:pt>
                <c:pt idx="35">
                  <c:v>5.7499999999999999E-3</c:v>
                </c:pt>
                <c:pt idx="36">
                  <c:v>3.8999999999999998E-3</c:v>
                </c:pt>
                <c:pt idx="37">
                  <c:v>2.7499999999999998E-3</c:v>
                </c:pt>
                <c:pt idx="38">
                  <c:v>2.0999999999999999E-3</c:v>
                </c:pt>
                <c:pt idx="39">
                  <c:v>1.8E-3</c:v>
                </c:pt>
                <c:pt idx="40">
                  <c:v>1.65E-3</c:v>
                </c:pt>
                <c:pt idx="41">
                  <c:v>1.4E-3</c:v>
                </c:pt>
                <c:pt idx="42">
                  <c:v>1.1000000000000001E-3</c:v>
                </c:pt>
                <c:pt idx="43">
                  <c:v>1E-3</c:v>
                </c:pt>
                <c:pt idx="44">
                  <c:v>8.0000000000000004E-4</c:v>
                </c:pt>
                <c:pt idx="45">
                  <c:v>5.9999999999999995E-4</c:v>
                </c:pt>
                <c:pt idx="46">
                  <c:v>3.4000000000000002E-4</c:v>
                </c:pt>
                <c:pt idx="47">
                  <c:v>2.4000000000000001E-4</c:v>
                </c:pt>
                <c:pt idx="48">
                  <c:v>1.9000000000000001E-4</c:v>
                </c:pt>
                <c:pt idx="49">
                  <c:v>1E-4</c:v>
                </c:pt>
                <c:pt idx="50">
                  <c:v>5.0000000000000002E-5</c:v>
                </c:pt>
                <c:pt idx="51">
                  <c:v>3.0000000000000001E-5</c:v>
                </c:pt>
                <c:pt idx="52">
                  <c:v>2.0000000000000002E-5</c:v>
                </c:pt>
                <c:pt idx="53">
                  <c:v>1.0000000000000001E-5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1-4737-92D3-A0743BC88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81440"/>
        <c:axId val="113603712"/>
      </c:scatterChart>
      <c:valAx>
        <c:axId val="113581440"/>
        <c:scaling>
          <c:orientation val="minMax"/>
          <c:max val="850"/>
          <c:min val="350"/>
        </c:scaling>
        <c:delete val="0"/>
        <c:axPos val="b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  <a:prstDash val="dash"/>
            </a:ln>
          </c:spPr>
        </c:majorGridlines>
        <c:numFmt formatCode="0" sourceLinked="0"/>
        <c:majorTickMark val="in"/>
        <c:minorTickMark val="in"/>
        <c:tickLblPos val="nextTo"/>
        <c:crossAx val="113603712"/>
        <c:crosses val="autoZero"/>
        <c:crossBetween val="midCat"/>
        <c:majorUnit val="100"/>
        <c:minorUnit val="25"/>
      </c:valAx>
      <c:valAx>
        <c:axId val="113603712"/>
        <c:scaling>
          <c:orientation val="minMax"/>
          <c:max val="2"/>
          <c:min val="0"/>
        </c:scaling>
        <c:delete val="0"/>
        <c:axPos val="l"/>
        <c:numFmt formatCode="0.00" sourceLinked="0"/>
        <c:majorTickMark val="in"/>
        <c:minorTickMark val="in"/>
        <c:tickLblPos val="nextTo"/>
        <c:crossAx val="113581440"/>
        <c:crosses val="autoZero"/>
        <c:crossBetween val="midCat"/>
        <c:majorUnit val="0.5"/>
        <c:minorUnit val="0.25"/>
      </c:valAx>
      <c:spPr>
        <a:ln>
          <a:noFill/>
        </a:ln>
      </c:spPr>
    </c:plotArea>
    <c:plotVisOnly val="1"/>
    <c:dispBlanksAs val="gap"/>
    <c:showDLblsOverMax val="0"/>
  </c:chart>
  <c:spPr>
    <a:noFill/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'Single LED Point Source'!$A$11:$A$92</c:f>
              <c:numCache>
                <c:formatCode>0.00</c:formatCode>
                <c:ptCount val="82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663</c:v>
                </c:pt>
                <c:pt idx="58">
                  <c:v>665</c:v>
                </c:pt>
                <c:pt idx="59">
                  <c:v>670</c:v>
                </c:pt>
                <c:pt idx="60">
                  <c:v>675</c:v>
                </c:pt>
                <c:pt idx="61">
                  <c:v>680</c:v>
                </c:pt>
                <c:pt idx="62">
                  <c:v>685</c:v>
                </c:pt>
                <c:pt idx="63">
                  <c:v>690</c:v>
                </c:pt>
                <c:pt idx="64">
                  <c:v>695</c:v>
                </c:pt>
                <c:pt idx="65">
                  <c:v>700</c:v>
                </c:pt>
                <c:pt idx="66">
                  <c:v>705</c:v>
                </c:pt>
                <c:pt idx="67">
                  <c:v>710</c:v>
                </c:pt>
                <c:pt idx="68">
                  <c:v>715</c:v>
                </c:pt>
                <c:pt idx="69">
                  <c:v>720</c:v>
                </c:pt>
                <c:pt idx="70">
                  <c:v>725</c:v>
                </c:pt>
                <c:pt idx="71">
                  <c:v>730</c:v>
                </c:pt>
                <c:pt idx="72">
                  <c:v>735</c:v>
                </c:pt>
                <c:pt idx="73">
                  <c:v>740</c:v>
                </c:pt>
                <c:pt idx="74">
                  <c:v>745</c:v>
                </c:pt>
                <c:pt idx="75">
                  <c:v>750</c:v>
                </c:pt>
                <c:pt idx="76">
                  <c:v>755</c:v>
                </c:pt>
                <c:pt idx="77">
                  <c:v>760</c:v>
                </c:pt>
                <c:pt idx="78">
                  <c:v>765</c:v>
                </c:pt>
                <c:pt idx="79">
                  <c:v>770</c:v>
                </c:pt>
                <c:pt idx="80">
                  <c:v>775</c:v>
                </c:pt>
                <c:pt idx="81">
                  <c:v>780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8-4A96-B415-499D31BE0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27520"/>
        <c:axId val="113629056"/>
      </c:scatterChart>
      <c:valAx>
        <c:axId val="113627520"/>
        <c:scaling>
          <c:orientation val="minMax"/>
          <c:max val="850"/>
          <c:min val="350"/>
        </c:scaling>
        <c:delete val="0"/>
        <c:axPos val="b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  <a:prstDash val="dash"/>
            </a:ln>
          </c:spPr>
        </c:majorGridlines>
        <c:numFmt formatCode="0" sourceLinked="0"/>
        <c:majorTickMark val="in"/>
        <c:minorTickMark val="in"/>
        <c:tickLblPos val="nextTo"/>
        <c:crossAx val="113629056"/>
        <c:crosses val="autoZero"/>
        <c:crossBetween val="midCat"/>
        <c:majorUnit val="100"/>
        <c:minorUnit val="25"/>
      </c:valAx>
      <c:valAx>
        <c:axId val="113629056"/>
        <c:scaling>
          <c:orientation val="minMax"/>
          <c:max val="1"/>
          <c:min val="0"/>
        </c:scaling>
        <c:delete val="0"/>
        <c:axPos val="l"/>
        <c:numFmt formatCode="0.00" sourceLinked="0"/>
        <c:majorTickMark val="in"/>
        <c:minorTickMark val="in"/>
        <c:tickLblPos val="nextTo"/>
        <c:crossAx val="113627520"/>
        <c:crosses val="autoZero"/>
        <c:crossBetween val="midCat"/>
        <c:majorUnit val="0.5"/>
        <c:minorUnit val="0.25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'Single LED Point Source'!$A$11:$A$92</c:f>
              <c:numCache>
                <c:formatCode>0.00</c:formatCode>
                <c:ptCount val="82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663</c:v>
                </c:pt>
                <c:pt idx="58">
                  <c:v>665</c:v>
                </c:pt>
                <c:pt idx="59">
                  <c:v>670</c:v>
                </c:pt>
                <c:pt idx="60">
                  <c:v>675</c:v>
                </c:pt>
                <c:pt idx="61">
                  <c:v>680</c:v>
                </c:pt>
                <c:pt idx="62">
                  <c:v>685</c:v>
                </c:pt>
                <c:pt idx="63">
                  <c:v>690</c:v>
                </c:pt>
                <c:pt idx="64">
                  <c:v>695</c:v>
                </c:pt>
                <c:pt idx="65">
                  <c:v>700</c:v>
                </c:pt>
                <c:pt idx="66">
                  <c:v>705</c:v>
                </c:pt>
                <c:pt idx="67">
                  <c:v>710</c:v>
                </c:pt>
                <c:pt idx="68">
                  <c:v>715</c:v>
                </c:pt>
                <c:pt idx="69">
                  <c:v>720</c:v>
                </c:pt>
                <c:pt idx="70">
                  <c:v>725</c:v>
                </c:pt>
                <c:pt idx="71">
                  <c:v>730</c:v>
                </c:pt>
                <c:pt idx="72">
                  <c:v>735</c:v>
                </c:pt>
                <c:pt idx="73">
                  <c:v>740</c:v>
                </c:pt>
                <c:pt idx="74">
                  <c:v>745</c:v>
                </c:pt>
                <c:pt idx="75">
                  <c:v>750</c:v>
                </c:pt>
                <c:pt idx="76">
                  <c:v>755</c:v>
                </c:pt>
                <c:pt idx="77">
                  <c:v>760</c:v>
                </c:pt>
                <c:pt idx="78">
                  <c:v>765</c:v>
                </c:pt>
                <c:pt idx="79">
                  <c:v>770</c:v>
                </c:pt>
                <c:pt idx="80">
                  <c:v>775</c:v>
                </c:pt>
                <c:pt idx="81">
                  <c:v>780</c:v>
                </c:pt>
              </c:numCache>
            </c:numRef>
          </c:xVal>
          <c:yVal>
            <c:numRef>
              <c:f>'Single LED Point Source'!$H$11:$H$91</c:f>
              <c:numCache>
                <c:formatCode>General</c:formatCode>
                <c:ptCount val="81"/>
                <c:pt idx="0">
                  <c:v>2.9560468263956505E-5</c:v>
                </c:pt>
                <c:pt idx="1">
                  <c:v>8.0704770498420917E-5</c:v>
                </c:pt>
                <c:pt idx="2">
                  <c:v>1.3665676008868234E-4</c:v>
                </c:pt>
                <c:pt idx="3">
                  <c:v>1.86194307495539E-4</c:v>
                </c:pt>
                <c:pt idx="4">
                  <c:v>9.0061450069788213E-4</c:v>
                </c:pt>
                <c:pt idx="5">
                  <c:v>5.7895851775273729E-3</c:v>
                </c:pt>
                <c:pt idx="6">
                  <c:v>3.842176368625716E-2</c:v>
                </c:pt>
                <c:pt idx="7">
                  <c:v>0.17914423008884447</c:v>
                </c:pt>
                <c:pt idx="8">
                  <c:v>0.68288789408071349</c:v>
                </c:pt>
                <c:pt idx="9">
                  <c:v>1.8953451160504806</c:v>
                </c:pt>
                <c:pt idx="10">
                  <c:v>3.0083393737071455</c:v>
                </c:pt>
                <c:pt idx="11">
                  <c:v>2.9264830785303277</c:v>
                </c:pt>
                <c:pt idx="12">
                  <c:v>2.4808958988272938</c:v>
                </c:pt>
                <c:pt idx="13">
                  <c:v>2.6723131603811581</c:v>
                </c:pt>
                <c:pt idx="14">
                  <c:v>3.7306774387953752</c:v>
                </c:pt>
                <c:pt idx="15">
                  <c:v>4.526232067077661</c:v>
                </c:pt>
                <c:pt idx="16">
                  <c:v>3.3906559292130183</c:v>
                </c:pt>
                <c:pt idx="17">
                  <c:v>2.0303624818297021</c:v>
                </c:pt>
                <c:pt idx="18">
                  <c:v>1.2925355391800901</c:v>
                </c:pt>
                <c:pt idx="19">
                  <c:v>0.74121309894659926</c:v>
                </c:pt>
                <c:pt idx="20">
                  <c:v>0.397188324625597</c:v>
                </c:pt>
                <c:pt idx="21">
                  <c:v>0.23533718108362639</c:v>
                </c:pt>
                <c:pt idx="22">
                  <c:v>0.14732157707182636</c:v>
                </c:pt>
                <c:pt idx="23">
                  <c:v>8.2832480824988702E-2</c:v>
                </c:pt>
                <c:pt idx="24">
                  <c:v>3.5452269179707036E-2</c:v>
                </c:pt>
                <c:pt idx="25">
                  <c:v>2.2951966650953958E-2</c:v>
                </c:pt>
                <c:pt idx="26">
                  <c:v>0.11406073249883331</c:v>
                </c:pt>
                <c:pt idx="27">
                  <c:v>0.43290696657129552</c:v>
                </c:pt>
                <c:pt idx="28">
                  <c:v>1.0542671337666487</c:v>
                </c:pt>
                <c:pt idx="29">
                  <c:v>1.8517775498431703</c:v>
                </c:pt>
                <c:pt idx="30">
                  <c:v>2.6754299267972179</c:v>
                </c:pt>
                <c:pt idx="31">
                  <c:v>3.3732421855248549</c:v>
                </c:pt>
                <c:pt idx="32">
                  <c:v>3.9884209729869369</c:v>
                </c:pt>
                <c:pt idx="33">
                  <c:v>4.5969653406976692</c:v>
                </c:pt>
                <c:pt idx="34">
                  <c:v>5.2388831061650603</c:v>
                </c:pt>
                <c:pt idx="35">
                  <c:v>5.9742021956566562</c:v>
                </c:pt>
                <c:pt idx="36">
                  <c:v>6.7873209578493743</c:v>
                </c:pt>
                <c:pt idx="37">
                  <c:v>7.7911110424415257</c:v>
                </c:pt>
                <c:pt idx="38">
                  <c:v>8.852150184698397</c:v>
                </c:pt>
                <c:pt idx="39">
                  <c:v>10.013631942116072</c:v>
                </c:pt>
                <c:pt idx="40">
                  <c:v>11.278862073721234</c:v>
                </c:pt>
                <c:pt idx="41">
                  <c:v>12.553350981209315</c:v>
                </c:pt>
                <c:pt idx="42">
                  <c:v>13.661833407417367</c:v>
                </c:pt>
                <c:pt idx="43">
                  <c:v>14.747032216255048</c:v>
                </c:pt>
                <c:pt idx="44">
                  <c:v>15.796053169724059</c:v>
                </c:pt>
                <c:pt idx="45">
                  <c:v>16.94381656125887</c:v>
                </c:pt>
                <c:pt idx="46">
                  <c:v>18.175895863515482</c:v>
                </c:pt>
                <c:pt idx="47">
                  <c:v>19.572961657825271</c:v>
                </c:pt>
                <c:pt idx="48">
                  <c:v>19.6969077581007</c:v>
                </c:pt>
                <c:pt idx="49">
                  <c:v>16.470819187847386</c:v>
                </c:pt>
                <c:pt idx="50">
                  <c:v>11.319699175488877</c:v>
                </c:pt>
                <c:pt idx="51">
                  <c:v>7.6873915439503504</c:v>
                </c:pt>
                <c:pt idx="52">
                  <c:v>5.5825089873202067</c:v>
                </c:pt>
                <c:pt idx="53">
                  <c:v>4.1079499188148327</c:v>
                </c:pt>
                <c:pt idx="54">
                  <c:v>2.9955424528097239</c:v>
                </c:pt>
                <c:pt idx="55">
                  <c:v>2.1411812876701708</c:v>
                </c:pt>
                <c:pt idx="56">
                  <c:v>1.495059717152001</c:v>
                </c:pt>
                <c:pt idx="57">
                  <c:v>1.2387660294185241</c:v>
                </c:pt>
                <c:pt idx="58">
                  <c:v>1.0118135415961835</c:v>
                </c:pt>
                <c:pt idx="59">
                  <c:v>0.67152428631487016</c:v>
                </c:pt>
                <c:pt idx="60">
                  <c:v>0.44993673157117814</c:v>
                </c:pt>
                <c:pt idx="61">
                  <c:v>0.29869100390737802</c:v>
                </c:pt>
                <c:pt idx="62">
                  <c:v>0.18968612796262374</c:v>
                </c:pt>
                <c:pt idx="63">
                  <c:v>0.11712791652586627</c:v>
                </c:pt>
                <c:pt idx="64">
                  <c:v>7.3345403151049524E-2</c:v>
                </c:pt>
                <c:pt idx="65">
                  <c:v>4.6701126010341737E-2</c:v>
                </c:pt>
                <c:pt idx="66">
                  <c:v>2.9517046329197161E-2</c:v>
                </c:pt>
                <c:pt idx="67">
                  <c:v>1.852960247684762E-2</c:v>
                </c:pt>
                <c:pt idx="68">
                  <c:v>1.1560812042039131E-2</c:v>
                </c:pt>
                <c:pt idx="69">
                  <c:v>7.1666451813037768E-3</c:v>
                </c:pt>
                <c:pt idx="70">
                  <c:v>4.4462290015764737E-3</c:v>
                </c:pt>
                <c:pt idx="71">
                  <c:v>2.7250974315894726E-3</c:v>
                </c:pt>
                <c:pt idx="72">
                  <c:v>1.6442511060863079E-3</c:v>
                </c:pt>
                <c:pt idx="73">
                  <c:v>9.9380557410852499E-4</c:v>
                </c:pt>
                <c:pt idx="74">
                  <c:v>5.9549845423556591E-4</c:v>
                </c:pt>
                <c:pt idx="75">
                  <c:v>3.5964820973580068E-4</c:v>
                </c:pt>
                <c:pt idx="76">
                  <c:v>2.2127032753237216E-4</c:v>
                </c:pt>
                <c:pt idx="77">
                  <c:v>1.3599990058748478E-4</c:v>
                </c:pt>
                <c:pt idx="78">
                  <c:v>8.3274640922000032E-5</c:v>
                </c:pt>
                <c:pt idx="79">
                  <c:v>5.0736014792791683E-5</c:v>
                </c:pt>
                <c:pt idx="80">
                  <c:v>3.125125006531057E-5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9C-4AA1-BCE2-93B740BF5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86016"/>
        <c:axId val="100887552"/>
      </c:scatterChart>
      <c:valAx>
        <c:axId val="100886016"/>
        <c:scaling>
          <c:orientation val="minMax"/>
          <c:max val="850"/>
          <c:min val="350"/>
        </c:scaling>
        <c:delete val="0"/>
        <c:axPos val="b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  <a:prstDash val="dash"/>
            </a:ln>
          </c:spPr>
        </c:majorGridlines>
        <c:numFmt formatCode="0" sourceLinked="0"/>
        <c:majorTickMark val="in"/>
        <c:minorTickMark val="in"/>
        <c:tickLblPos val="nextTo"/>
        <c:crossAx val="100887552"/>
        <c:crosses val="autoZero"/>
        <c:crossBetween val="midCat"/>
        <c:majorUnit val="100"/>
        <c:minorUnit val="25"/>
      </c:valAx>
      <c:valAx>
        <c:axId val="100887552"/>
        <c:scaling>
          <c:orientation val="minMax"/>
          <c:max val="1"/>
          <c:min val="0"/>
        </c:scaling>
        <c:delete val="0"/>
        <c:axPos val="l"/>
        <c:numFmt formatCode="0.00" sourceLinked="0"/>
        <c:majorTickMark val="in"/>
        <c:minorTickMark val="in"/>
        <c:tickLblPos val="nextTo"/>
        <c:crossAx val="100886016"/>
        <c:crosses val="autoZero"/>
        <c:crossBetween val="midCat"/>
        <c:majorUnit val="0.5"/>
        <c:minorUnit val="0.25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'Single LED Point Source'!$A$11:$A$92</c:f>
              <c:numCache>
                <c:formatCode>0.00</c:formatCode>
                <c:ptCount val="82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663</c:v>
                </c:pt>
                <c:pt idx="58">
                  <c:v>665</c:v>
                </c:pt>
                <c:pt idx="59">
                  <c:v>670</c:v>
                </c:pt>
                <c:pt idx="60">
                  <c:v>675</c:v>
                </c:pt>
                <c:pt idx="61">
                  <c:v>680</c:v>
                </c:pt>
                <c:pt idx="62">
                  <c:v>685</c:v>
                </c:pt>
                <c:pt idx="63">
                  <c:v>690</c:v>
                </c:pt>
                <c:pt idx="64">
                  <c:v>695</c:v>
                </c:pt>
                <c:pt idx="65">
                  <c:v>700</c:v>
                </c:pt>
                <c:pt idx="66">
                  <c:v>705</c:v>
                </c:pt>
                <c:pt idx="67">
                  <c:v>710</c:v>
                </c:pt>
                <c:pt idx="68">
                  <c:v>715</c:v>
                </c:pt>
                <c:pt idx="69">
                  <c:v>720</c:v>
                </c:pt>
                <c:pt idx="70">
                  <c:v>725</c:v>
                </c:pt>
                <c:pt idx="71">
                  <c:v>730</c:v>
                </c:pt>
                <c:pt idx="72">
                  <c:v>735</c:v>
                </c:pt>
                <c:pt idx="73">
                  <c:v>740</c:v>
                </c:pt>
                <c:pt idx="74">
                  <c:v>745</c:v>
                </c:pt>
                <c:pt idx="75">
                  <c:v>750</c:v>
                </c:pt>
                <c:pt idx="76">
                  <c:v>755</c:v>
                </c:pt>
                <c:pt idx="77">
                  <c:v>760</c:v>
                </c:pt>
                <c:pt idx="78">
                  <c:v>765</c:v>
                </c:pt>
                <c:pt idx="79">
                  <c:v>770</c:v>
                </c:pt>
                <c:pt idx="80">
                  <c:v>775</c:v>
                </c:pt>
                <c:pt idx="81">
                  <c:v>780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B-4D44-B519-DF6C46B43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19552"/>
        <c:axId val="113643520"/>
      </c:scatterChart>
      <c:valAx>
        <c:axId val="100919552"/>
        <c:scaling>
          <c:orientation val="minMax"/>
          <c:max val="850"/>
          <c:min val="350"/>
        </c:scaling>
        <c:delete val="0"/>
        <c:axPos val="b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  <a:prstDash val="dash"/>
            </a:ln>
          </c:spPr>
        </c:majorGridlines>
        <c:numFmt formatCode="0" sourceLinked="0"/>
        <c:majorTickMark val="in"/>
        <c:minorTickMark val="in"/>
        <c:tickLblPos val="nextTo"/>
        <c:crossAx val="113643520"/>
        <c:crosses val="autoZero"/>
        <c:crossBetween val="midCat"/>
        <c:majorUnit val="100"/>
        <c:minorUnit val="25"/>
      </c:valAx>
      <c:valAx>
        <c:axId val="113643520"/>
        <c:scaling>
          <c:orientation val="minMax"/>
          <c:max val="1"/>
          <c:min val="0"/>
        </c:scaling>
        <c:delete val="0"/>
        <c:axPos val="l"/>
        <c:numFmt formatCode="0.00" sourceLinked="0"/>
        <c:majorTickMark val="in"/>
        <c:minorTickMark val="in"/>
        <c:tickLblPos val="nextTo"/>
        <c:crossAx val="100919552"/>
        <c:crosses val="autoZero"/>
        <c:crossBetween val="midCat"/>
        <c:majorUnit val="0.5"/>
        <c:minorUnit val="0.25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'Single LED Point Source'!$A$11:$A$92</c:f>
              <c:numCache>
                <c:formatCode>0.00</c:formatCode>
                <c:ptCount val="82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663</c:v>
                </c:pt>
                <c:pt idx="58">
                  <c:v>665</c:v>
                </c:pt>
                <c:pt idx="59">
                  <c:v>670</c:v>
                </c:pt>
                <c:pt idx="60">
                  <c:v>675</c:v>
                </c:pt>
                <c:pt idx="61">
                  <c:v>680</c:v>
                </c:pt>
                <c:pt idx="62">
                  <c:v>685</c:v>
                </c:pt>
                <c:pt idx="63">
                  <c:v>690</c:v>
                </c:pt>
                <c:pt idx="64">
                  <c:v>695</c:v>
                </c:pt>
                <c:pt idx="65">
                  <c:v>700</c:v>
                </c:pt>
                <c:pt idx="66">
                  <c:v>705</c:v>
                </c:pt>
                <c:pt idx="67">
                  <c:v>710</c:v>
                </c:pt>
                <c:pt idx="68">
                  <c:v>715</c:v>
                </c:pt>
                <c:pt idx="69">
                  <c:v>720</c:v>
                </c:pt>
                <c:pt idx="70">
                  <c:v>725</c:v>
                </c:pt>
                <c:pt idx="71">
                  <c:v>730</c:v>
                </c:pt>
                <c:pt idx="72">
                  <c:v>735</c:v>
                </c:pt>
                <c:pt idx="73">
                  <c:v>740</c:v>
                </c:pt>
                <c:pt idx="74">
                  <c:v>745</c:v>
                </c:pt>
                <c:pt idx="75">
                  <c:v>750</c:v>
                </c:pt>
                <c:pt idx="76">
                  <c:v>755</c:v>
                </c:pt>
                <c:pt idx="77">
                  <c:v>760</c:v>
                </c:pt>
                <c:pt idx="78">
                  <c:v>765</c:v>
                </c:pt>
                <c:pt idx="79">
                  <c:v>770</c:v>
                </c:pt>
                <c:pt idx="80">
                  <c:v>775</c:v>
                </c:pt>
                <c:pt idx="81">
                  <c:v>780</c:v>
                </c:pt>
              </c:numCache>
            </c:numRef>
          </c:xVal>
          <c:yVal>
            <c:numRef>
              <c:f>'Single LED Point Source'!$I$11:$I$91</c:f>
              <c:numCache>
                <c:formatCode>General</c:formatCode>
                <c:ptCount val="81"/>
                <c:pt idx="0">
                  <c:v>8.4273264787595292E-7</c:v>
                </c:pt>
                <c:pt idx="1">
                  <c:v>2.3099755419941583E-6</c:v>
                </c:pt>
                <c:pt idx="2">
                  <c:v>3.8649095476412633E-6</c:v>
                </c:pt>
                <c:pt idx="3">
                  <c:v>5.281590160330975E-6</c:v>
                </c:pt>
                <c:pt idx="4">
                  <c:v>2.4922665428117494E-5</c:v>
                </c:pt>
                <c:pt idx="5">
                  <c:v>1.597815659170987E-4</c:v>
                </c:pt>
                <c:pt idx="6">
                  <c:v>1.0684976800820769E-3</c:v>
                </c:pt>
                <c:pt idx="7">
                  <c:v>5.0307152079567298E-3</c:v>
                </c:pt>
                <c:pt idx="8">
                  <c:v>2.0327069328195072E-2</c:v>
                </c:pt>
                <c:pt idx="9">
                  <c:v>6.4422495447075984E-2</c:v>
                </c:pt>
                <c:pt idx="10">
                  <c:v>0.12291911495245822</c:v>
                </c:pt>
                <c:pt idx="11">
                  <c:v>0.15002123300593828</c:v>
                </c:pt>
                <c:pt idx="12">
                  <c:v>0.16383543606588882</c:v>
                </c:pt>
                <c:pt idx="13">
                  <c:v>0.2287965643261464</c:v>
                </c:pt>
                <c:pt idx="14">
                  <c:v>0.42167085863838266</c:v>
                </c:pt>
                <c:pt idx="15">
                  <c:v>0.68170423351028475</c:v>
                </c:pt>
                <c:pt idx="16">
                  <c:v>0.69958512982386889</c:v>
                </c:pt>
                <c:pt idx="17">
                  <c:v>0.59754594746003575</c:v>
                </c:pt>
                <c:pt idx="18">
                  <c:v>0.60193941111079341</c:v>
                </c:pt>
                <c:pt idx="19">
                  <c:v>0.58733705095979649</c:v>
                </c:pt>
                <c:pt idx="20">
                  <c:v>0.57734338027447196</c:v>
                </c:pt>
                <c:pt idx="21">
                  <c:v>0.68753381807520186</c:v>
                </c:pt>
                <c:pt idx="22">
                  <c:v>0.95738314471981645</c:v>
                </c:pt>
                <c:pt idx="23">
                  <c:v>1.4571754790028624</c:v>
                </c:pt>
                <c:pt idx="24">
                  <c:v>2.3369557030704842</c:v>
                </c:pt>
                <c:pt idx="25">
                  <c:v>3.895140007055645</c:v>
                </c:pt>
                <c:pt idx="26">
                  <c:v>6.169091230850877</c:v>
                </c:pt>
                <c:pt idx="27">
                  <c:v>9.0479043666206849</c:v>
                </c:pt>
                <c:pt idx="28">
                  <c:v>11.830720167130085</c:v>
                </c:pt>
                <c:pt idx="29">
                  <c:v>13.401733143573017</c:v>
                </c:pt>
                <c:pt idx="30">
                  <c:v>13.934867654980071</c:v>
                </c:pt>
                <c:pt idx="31">
                  <c:v>13.670035939877801</c:v>
                </c:pt>
                <c:pt idx="32">
                  <c:v>13.102457328614109</c:v>
                </c:pt>
                <c:pt idx="33">
                  <c:v>12.52823220318578</c:v>
                </c:pt>
                <c:pt idx="34">
                  <c:v>12.025439488935117</c:v>
                </c:pt>
                <c:pt idx="35">
                  <c:v>11.667224286020225</c:v>
                </c:pt>
                <c:pt idx="36">
                  <c:v>11.359771830210475</c:v>
                </c:pt>
                <c:pt idx="37">
                  <c:v>11.238769555031363</c:v>
                </c:pt>
                <c:pt idx="38">
                  <c:v>11.057928061714831</c:v>
                </c:pt>
                <c:pt idx="39">
                  <c:v>10.880093388502139</c:v>
                </c:pt>
                <c:pt idx="40">
                  <c:v>10.708949038674533</c:v>
                </c:pt>
                <c:pt idx="41">
                  <c:v>10.471388111548297</c:v>
                </c:pt>
                <c:pt idx="42">
                  <c:v>10.076983230454006</c:v>
                </c:pt>
                <c:pt idx="43">
                  <c:v>9.6978448822519479</c:v>
                </c:pt>
                <c:pt idx="44">
                  <c:v>9.3836467238710988</c:v>
                </c:pt>
                <c:pt idx="45">
                  <c:v>9.1849227495423929</c:v>
                </c:pt>
                <c:pt idx="46">
                  <c:v>9.1187668256017229</c:v>
                </c:pt>
                <c:pt idx="47">
                  <c:v>9.2024623651241573</c:v>
                </c:pt>
                <c:pt idx="48">
                  <c:v>8.7828683431872747</c:v>
                </c:pt>
                <c:pt idx="49">
                  <c:v>7.0363760437836191</c:v>
                </c:pt>
                <c:pt idx="50">
                  <c:v>4.669552119403102</c:v>
                </c:pt>
                <c:pt idx="51">
                  <c:v>3.0783612567581211</c:v>
                </c:pt>
                <c:pt idx="52">
                  <c:v>2.1811544380018666</c:v>
                </c:pt>
                <c:pt idx="53">
                  <c:v>1.5734996640249719</c:v>
                </c:pt>
                <c:pt idx="54">
                  <c:v>1.1305927423303015</c:v>
                </c:pt>
                <c:pt idx="55">
                  <c:v>0.79890440363002269</c:v>
                </c:pt>
                <c:pt idx="56">
                  <c:v>0.55305423132972753</c:v>
                </c:pt>
                <c:pt idx="57">
                  <c:v>0.45714406636143917</c:v>
                </c:pt>
                <c:pt idx="58">
                  <c:v>0.37216706010196254</c:v>
                </c:pt>
                <c:pt idx="59">
                  <c:v>0.24586701558439183</c:v>
                </c:pt>
                <c:pt idx="60">
                  <c:v>0.16412786434671905</c:v>
                </c:pt>
                <c:pt idx="61">
                  <c:v>0.10856846411001554</c:v>
                </c:pt>
                <c:pt idx="62">
                  <c:v>6.8725186787674017E-2</c:v>
                </c:pt>
                <c:pt idx="63">
                  <c:v>4.2362123113540179E-2</c:v>
                </c:pt>
                <c:pt idx="64">
                  <c:v>2.6499731201607098E-2</c:v>
                </c:pt>
                <c:pt idx="65">
                  <c:v>1.6864866528252646E-2</c:v>
                </c:pt>
                <c:pt idx="66">
                  <c:v>1.0659034483814386E-2</c:v>
                </c:pt>
                <c:pt idx="67">
                  <c:v>6.6917787183226893E-3</c:v>
                </c:pt>
                <c:pt idx="68">
                  <c:v>4.1752847579425824E-3</c:v>
                </c:pt>
                <c:pt idx="69">
                  <c:v>2.5882985528889457E-3</c:v>
                </c:pt>
                <c:pt idx="70">
                  <c:v>1.6057635242394291E-3</c:v>
                </c:pt>
                <c:pt idx="71">
                  <c:v>9.8406296140730941E-4</c:v>
                </c:pt>
                <c:pt idx="72">
                  <c:v>5.9357464929715709E-4</c:v>
                </c:pt>
                <c:pt idx="73">
                  <c:v>3.5863418543916336E-4</c:v>
                </c:pt>
                <c:pt idx="74">
                  <c:v>2.1518011371537258E-4</c:v>
                </c:pt>
                <c:pt idx="75">
                  <c:v>1.2999332882016894E-4</c:v>
                </c:pt>
                <c:pt idx="76">
                  <c:v>8.0033948256389939E-5</c:v>
                </c:pt>
                <c:pt idx="77">
                  <c:v>4.9156590573789682E-5</c:v>
                </c:pt>
                <c:pt idx="78">
                  <c:v>2.9893460843794884E-5</c:v>
                </c:pt>
                <c:pt idx="79">
                  <c:v>1.8338318599804226E-5</c:v>
                </c:pt>
                <c:pt idx="80">
                  <c:v>1.1123326294432576E-5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01-4992-AD9F-9BE5B88F0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62976"/>
        <c:axId val="113677056"/>
      </c:scatterChart>
      <c:valAx>
        <c:axId val="113662976"/>
        <c:scaling>
          <c:orientation val="minMax"/>
          <c:max val="850"/>
          <c:min val="350"/>
        </c:scaling>
        <c:delete val="0"/>
        <c:axPos val="b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  <a:prstDash val="dash"/>
            </a:ln>
          </c:spPr>
        </c:majorGridlines>
        <c:numFmt formatCode="0" sourceLinked="0"/>
        <c:majorTickMark val="in"/>
        <c:minorTickMark val="in"/>
        <c:tickLblPos val="nextTo"/>
        <c:crossAx val="113677056"/>
        <c:crosses val="autoZero"/>
        <c:crossBetween val="midCat"/>
        <c:majorUnit val="100"/>
        <c:minorUnit val="25"/>
      </c:valAx>
      <c:valAx>
        <c:axId val="113677056"/>
        <c:scaling>
          <c:orientation val="minMax"/>
          <c:max val="1"/>
          <c:min val="0"/>
        </c:scaling>
        <c:delete val="0"/>
        <c:axPos val="l"/>
        <c:numFmt formatCode="0.00" sourceLinked="0"/>
        <c:majorTickMark val="in"/>
        <c:minorTickMark val="in"/>
        <c:tickLblPos val="nextTo"/>
        <c:crossAx val="113662976"/>
        <c:crosses val="autoZero"/>
        <c:crossBetween val="midCat"/>
        <c:majorUnit val="0.5"/>
        <c:minorUnit val="0.25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82550</xdr:colOff>
          <xdr:row>9</xdr:row>
          <xdr:rowOff>0</xdr:rowOff>
        </xdr:from>
        <xdr:to>
          <xdr:col>1</xdr:col>
          <xdr:colOff>317500</xdr:colOff>
          <xdr:row>10</xdr:row>
          <xdr:rowOff>6350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67F8E28B-0DEE-4DBF-8715-2AF15AB9DD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82550</xdr:colOff>
          <xdr:row>9</xdr:row>
          <xdr:rowOff>0</xdr:rowOff>
        </xdr:from>
        <xdr:to>
          <xdr:col>2</xdr:col>
          <xdr:colOff>317500</xdr:colOff>
          <xdr:row>10</xdr:row>
          <xdr:rowOff>6350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AD771EB2-F45F-5191-D06B-E10D586797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69850</xdr:colOff>
          <xdr:row>9</xdr:row>
          <xdr:rowOff>0</xdr:rowOff>
        </xdr:from>
        <xdr:to>
          <xdr:col>3</xdr:col>
          <xdr:colOff>304800</xdr:colOff>
          <xdr:row>10</xdr:row>
          <xdr:rowOff>6350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199252B8-8C58-016E-03DC-472981FA78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</xdr:rowOff>
    </xdr:from>
    <xdr:to>
      <xdr:col>3</xdr:col>
      <xdr:colOff>0</xdr:colOff>
      <xdr:row>4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3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0</xdr:row>
      <xdr:rowOff>1</xdr:rowOff>
    </xdr:from>
    <xdr:to>
      <xdr:col>3</xdr:col>
      <xdr:colOff>0</xdr:colOff>
      <xdr:row>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</xdr:row>
      <xdr:rowOff>1</xdr:rowOff>
    </xdr:from>
    <xdr:to>
      <xdr:col>3</xdr:col>
      <xdr:colOff>0</xdr:colOff>
      <xdr:row>2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</xdr:row>
      <xdr:rowOff>1</xdr:rowOff>
    </xdr:from>
    <xdr:to>
      <xdr:col>3</xdr:col>
      <xdr:colOff>0</xdr:colOff>
      <xdr:row>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4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1</xdr:rowOff>
    </xdr:from>
    <xdr:to>
      <xdr:col>3</xdr:col>
      <xdr:colOff>0</xdr:colOff>
      <xdr:row>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4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5</xdr:row>
      <xdr:rowOff>1</xdr:rowOff>
    </xdr:from>
    <xdr:to>
      <xdr:col>3</xdr:col>
      <xdr:colOff>0</xdr:colOff>
      <xdr:row>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5</xdr:row>
      <xdr:rowOff>0</xdr:rowOff>
    </xdr:from>
    <xdr:to>
      <xdr:col>3</xdr:col>
      <xdr:colOff>0</xdr:colOff>
      <xdr:row>5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6</xdr:row>
      <xdr:rowOff>1</xdr:rowOff>
    </xdr:from>
    <xdr:to>
      <xdr:col>3</xdr:col>
      <xdr:colOff>0</xdr:colOff>
      <xdr:row>7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6</xdr:row>
      <xdr:rowOff>0</xdr:rowOff>
    </xdr:from>
    <xdr:to>
      <xdr:col>3</xdr:col>
      <xdr:colOff>0</xdr:colOff>
      <xdr:row>6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82550</xdr:colOff>
          <xdr:row>1</xdr:row>
          <xdr:rowOff>0</xdr:rowOff>
        </xdr:from>
        <xdr:to>
          <xdr:col>1</xdr:col>
          <xdr:colOff>317500</xdr:colOff>
          <xdr:row>2</xdr:row>
          <xdr:rowOff>6350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DC5A40B8-8270-DDC0-DE7C-F31A69DEB0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82550</xdr:colOff>
          <xdr:row>1</xdr:row>
          <xdr:rowOff>0</xdr:rowOff>
        </xdr:from>
        <xdr:to>
          <xdr:col>2</xdr:col>
          <xdr:colOff>317500</xdr:colOff>
          <xdr:row>2</xdr:row>
          <xdr:rowOff>6350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1E43CBAC-BE52-BA75-D07F-2AEC8AEFD2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69850</xdr:colOff>
          <xdr:row>1</xdr:row>
          <xdr:rowOff>0</xdr:rowOff>
        </xdr:from>
        <xdr:to>
          <xdr:col>3</xdr:col>
          <xdr:colOff>304800</xdr:colOff>
          <xdr:row>2</xdr:row>
          <xdr:rowOff>6350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55136F1-533C-C0F1-C3DA-86820EA44F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82550</xdr:colOff>
          <xdr:row>15</xdr:row>
          <xdr:rowOff>0</xdr:rowOff>
        </xdr:from>
        <xdr:to>
          <xdr:col>1</xdr:col>
          <xdr:colOff>317500</xdr:colOff>
          <xdr:row>16</xdr:row>
          <xdr:rowOff>6350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97CCFEA2-134E-2E5C-EF00-C1653127C7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82550</xdr:colOff>
          <xdr:row>15</xdr:row>
          <xdr:rowOff>0</xdr:rowOff>
        </xdr:from>
        <xdr:to>
          <xdr:col>2</xdr:col>
          <xdr:colOff>317500</xdr:colOff>
          <xdr:row>16</xdr:row>
          <xdr:rowOff>6350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F289A72D-60C6-0B85-C821-5332015BE0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69850</xdr:colOff>
          <xdr:row>15</xdr:row>
          <xdr:rowOff>0</xdr:rowOff>
        </xdr:from>
        <xdr:to>
          <xdr:col>3</xdr:col>
          <xdr:colOff>304800</xdr:colOff>
          <xdr:row>16</xdr:row>
          <xdr:rowOff>6350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53FE2964-A465-B0CA-B1C7-7EB1CD0290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C4FB2889-9969-39D1-B6AC-C11D386F00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152400</xdr:rowOff>
    </xdr:from>
    <xdr:to>
      <xdr:col>15</xdr:col>
      <xdr:colOff>552450</xdr:colOff>
      <xdr:row>46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0.279</cdr:x>
      <cdr:y>0.56908</cdr:y>
    </cdr:from>
    <cdr:to>
      <cdr:x>0.397</cdr:x>
      <cdr:y>0.59502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57475" y="4943475"/>
          <a:ext cx="1123967" cy="225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1400" b="0"/>
            <a:t>5000 </a:t>
          </a:r>
          <a:r>
            <a:rPr lang="en-CA" sz="1400" b="0" baseline="30000"/>
            <a:t>o</a:t>
          </a:r>
          <a:r>
            <a:rPr lang="en-CA" sz="1400" b="0"/>
            <a:t>K</a:t>
          </a:r>
        </a:p>
      </cdr:txBody>
    </cdr:sp>
  </cdr:relSizeAnchor>
  <cdr:relSizeAnchor xmlns:cdr="http://schemas.openxmlformats.org/drawingml/2006/chartDrawing">
    <cdr:from>
      <cdr:x>0.26</cdr:x>
      <cdr:y>0.0636</cdr:y>
    </cdr:from>
    <cdr:to>
      <cdr:x>0.378</cdr:x>
      <cdr:y>0.08954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6500" y="552450"/>
          <a:ext cx="1123967" cy="225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1400" b="0"/>
            <a:t>6000 </a:t>
          </a:r>
          <a:r>
            <a:rPr lang="en-CA" sz="1400" b="0" baseline="30000"/>
            <a:t>o</a:t>
          </a:r>
          <a:r>
            <a:rPr lang="en-CA" sz="1400" b="0"/>
            <a:t>K</a:t>
          </a:r>
        </a:p>
      </cdr:txBody>
    </cdr:sp>
  </cdr:relSizeAnchor>
  <cdr:relSizeAnchor xmlns:cdr="http://schemas.openxmlformats.org/drawingml/2006/chartDrawing">
    <cdr:from>
      <cdr:x>0.321</cdr:x>
      <cdr:y>0.80373</cdr:y>
    </cdr:from>
    <cdr:to>
      <cdr:x>0.439</cdr:x>
      <cdr:y>0.82967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57525" y="6981825"/>
          <a:ext cx="1123967" cy="225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1400" b="0"/>
            <a:t>4000 </a:t>
          </a:r>
          <a:r>
            <a:rPr lang="en-CA" sz="1400" b="0" baseline="30000"/>
            <a:t>o</a:t>
          </a:r>
          <a:r>
            <a:rPr lang="en-CA" sz="1400" b="0"/>
            <a:t>K</a:t>
          </a:r>
        </a:p>
      </cdr:txBody>
    </cdr:sp>
  </cdr:relSizeAnchor>
  <cdr:relSizeAnchor xmlns:cdr="http://schemas.openxmlformats.org/drawingml/2006/chartDrawing">
    <cdr:from>
      <cdr:x>0.481</cdr:x>
      <cdr:y>0.88048</cdr:y>
    </cdr:from>
    <cdr:to>
      <cdr:x>0.599</cdr:x>
      <cdr:y>0.90643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581525" y="7648575"/>
          <a:ext cx="1123967" cy="225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1400" b="0"/>
            <a:t>3000 </a:t>
          </a:r>
          <a:r>
            <a:rPr lang="en-CA" sz="1400" b="0" baseline="30000"/>
            <a:t>o</a:t>
          </a:r>
          <a:r>
            <a:rPr lang="en-CA" sz="1400" b="0"/>
            <a:t>K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98425</xdr:colOff>
      <xdr:row>0</xdr:row>
      <xdr:rowOff>79374</xdr:rowOff>
    </xdr:from>
    <xdr:to>
      <xdr:col>13</xdr:col>
      <xdr:colOff>12700</xdr:colOff>
      <xdr:row>31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11</xdr:row>
      <xdr:rowOff>82550</xdr:rowOff>
    </xdr:from>
    <xdr:to>
      <xdr:col>1</xdr:col>
      <xdr:colOff>237528</xdr:colOff>
      <xdr:row>12</xdr:row>
      <xdr:rowOff>74477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6700" y="2178050"/>
          <a:ext cx="580428" cy="182427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000" b="0"/>
            <a:t>500</a:t>
          </a:r>
        </a:p>
      </xdr:txBody>
    </xdr:sp>
    <xdr:clientData/>
  </xdr:twoCellAnchor>
  <xdr:twoCellAnchor>
    <xdr:from>
      <xdr:col>0</xdr:col>
      <xdr:colOff>546100</xdr:colOff>
      <xdr:row>19</xdr:row>
      <xdr:rowOff>31750</xdr:rowOff>
    </xdr:from>
    <xdr:to>
      <xdr:col>1</xdr:col>
      <xdr:colOff>516928</xdr:colOff>
      <xdr:row>20</xdr:row>
      <xdr:rowOff>23677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46100" y="3651250"/>
          <a:ext cx="580428" cy="182427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000" b="0"/>
            <a:t>490</a:t>
          </a:r>
        </a:p>
      </xdr:txBody>
    </xdr:sp>
    <xdr:clientData/>
  </xdr:twoCellAnchor>
  <xdr:twoCellAnchor>
    <xdr:from>
      <xdr:col>1</xdr:col>
      <xdr:colOff>82550</xdr:colOff>
      <xdr:row>23</xdr:row>
      <xdr:rowOff>127000</xdr:rowOff>
    </xdr:from>
    <xdr:to>
      <xdr:col>2</xdr:col>
      <xdr:colOff>53378</xdr:colOff>
      <xdr:row>24</xdr:row>
      <xdr:rowOff>118927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692150" y="4508500"/>
          <a:ext cx="580428" cy="182427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000" b="0"/>
            <a:t>480</a:t>
          </a:r>
        </a:p>
      </xdr:txBody>
    </xdr:sp>
    <xdr:clientData/>
  </xdr:twoCellAnchor>
  <xdr:twoCellAnchor>
    <xdr:from>
      <xdr:col>1</xdr:col>
      <xdr:colOff>260350</xdr:colOff>
      <xdr:row>25</xdr:row>
      <xdr:rowOff>177800</xdr:rowOff>
    </xdr:from>
    <xdr:to>
      <xdr:col>2</xdr:col>
      <xdr:colOff>231178</xdr:colOff>
      <xdr:row>26</xdr:row>
      <xdr:rowOff>169727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869950" y="4940300"/>
          <a:ext cx="580428" cy="182427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000" b="0"/>
            <a:t>470</a:t>
          </a:r>
        </a:p>
      </xdr:txBody>
    </xdr:sp>
    <xdr:clientData/>
  </xdr:twoCellAnchor>
  <xdr:twoCellAnchor>
    <xdr:from>
      <xdr:col>1</xdr:col>
      <xdr:colOff>406400</xdr:colOff>
      <xdr:row>26</xdr:row>
      <xdr:rowOff>158750</xdr:rowOff>
    </xdr:from>
    <xdr:to>
      <xdr:col>2</xdr:col>
      <xdr:colOff>377228</xdr:colOff>
      <xdr:row>27</xdr:row>
      <xdr:rowOff>150677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1016000" y="5111750"/>
          <a:ext cx="580428" cy="182427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000" b="0"/>
            <a:t>460</a:t>
          </a:r>
        </a:p>
      </xdr:txBody>
    </xdr:sp>
    <xdr:clientData/>
  </xdr:twoCellAnchor>
  <xdr:twoCellAnchor>
    <xdr:from>
      <xdr:col>2</xdr:col>
      <xdr:colOff>533400</xdr:colOff>
      <xdr:row>26</xdr:row>
      <xdr:rowOff>165100</xdr:rowOff>
    </xdr:from>
    <xdr:to>
      <xdr:col>3</xdr:col>
      <xdr:colOff>504228</xdr:colOff>
      <xdr:row>27</xdr:row>
      <xdr:rowOff>157027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1752600" y="5118100"/>
          <a:ext cx="580428" cy="182427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000" b="0"/>
            <a:t>380</a:t>
          </a:r>
        </a:p>
      </xdr:txBody>
    </xdr:sp>
    <xdr:clientData/>
  </xdr:twoCellAnchor>
  <xdr:twoCellAnchor>
    <xdr:from>
      <xdr:col>4</xdr:col>
      <xdr:colOff>101600</xdr:colOff>
      <xdr:row>19</xdr:row>
      <xdr:rowOff>76200</xdr:rowOff>
    </xdr:from>
    <xdr:to>
      <xdr:col>6</xdr:col>
      <xdr:colOff>514350</xdr:colOff>
      <xdr:row>21</xdr:row>
      <xdr:rowOff>44450</xdr:rowOff>
    </xdr:to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2540000" y="3695700"/>
          <a:ext cx="1631950" cy="3492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000" b="0"/>
            <a:t>Planckian Black Body</a:t>
          </a:r>
        </a:p>
        <a:p>
          <a:pPr algn="ctr"/>
          <a:r>
            <a:rPr lang="en-CA" sz="1000" b="0"/>
            <a:t>T</a:t>
          </a:r>
          <a:r>
            <a:rPr lang="en-CA" sz="1000" b="0" baseline="-25000"/>
            <a:t>c</a:t>
          </a:r>
          <a:r>
            <a:rPr lang="en-CA" sz="1000" b="0"/>
            <a:t>(</a:t>
          </a:r>
          <a:r>
            <a:rPr lang="en-CA" sz="1000" b="0" baseline="30000"/>
            <a:t>o</a:t>
          </a:r>
          <a:r>
            <a:rPr lang="en-CA" sz="1000" b="0"/>
            <a:t>K)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0.19899</cdr:x>
      <cdr:y>0.56638</cdr:y>
    </cdr:from>
    <cdr:to>
      <cdr:x>0.27303</cdr:x>
      <cdr:y>0.59738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9899" y="3332173"/>
          <a:ext cx="580405" cy="182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r"/>
          <a:r>
            <a:rPr lang="en-CA" sz="1000" b="0"/>
            <a:t>10000</a:t>
          </a:r>
        </a:p>
      </cdr:txBody>
    </cdr:sp>
  </cdr:relSizeAnchor>
  <cdr:relSizeAnchor xmlns:cdr="http://schemas.openxmlformats.org/drawingml/2006/chartDrawing">
    <cdr:from>
      <cdr:x>0.2329</cdr:x>
      <cdr:y>0.52722</cdr:y>
    </cdr:from>
    <cdr:to>
      <cdr:x>0.30695</cdr:x>
      <cdr:y>0.55823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825722" y="3101753"/>
          <a:ext cx="580484" cy="182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CA" sz="1000" b="0"/>
            <a:t>6000</a:t>
          </a:r>
        </a:p>
      </cdr:txBody>
    </cdr:sp>
  </cdr:relSizeAnchor>
  <cdr:relSizeAnchor xmlns:cdr="http://schemas.openxmlformats.org/drawingml/2006/chartDrawing">
    <cdr:from>
      <cdr:x>0.20575</cdr:x>
      <cdr:y>0.65839</cdr:y>
    </cdr:from>
    <cdr:to>
      <cdr:x>0.27703</cdr:x>
      <cdr:y>0.68861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612892" y="3873513"/>
          <a:ext cx="558769" cy="177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1000" b="0"/>
            <a:t>∞</a:t>
          </a:r>
        </a:p>
      </cdr:txBody>
    </cdr:sp>
  </cdr:relSizeAnchor>
  <cdr:relSizeAnchor xmlns:cdr="http://schemas.openxmlformats.org/drawingml/2006/chartDrawing">
    <cdr:from>
      <cdr:x>0.25597</cdr:x>
      <cdr:y>0.50188</cdr:y>
    </cdr:from>
    <cdr:to>
      <cdr:x>0.33002</cdr:x>
      <cdr:y>0.53289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006570" y="2952726"/>
          <a:ext cx="580483" cy="182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CA" sz="1000" b="0"/>
            <a:t>5000</a:t>
          </a:r>
        </a:p>
      </cdr:txBody>
    </cdr:sp>
  </cdr:relSizeAnchor>
  <cdr:relSizeAnchor xmlns:cdr="http://schemas.openxmlformats.org/drawingml/2006/chartDrawing">
    <cdr:from>
      <cdr:x>0.28514</cdr:x>
      <cdr:y>0.47382</cdr:y>
    </cdr:from>
    <cdr:to>
      <cdr:x>0.35918</cdr:x>
      <cdr:y>0.50483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235235" y="2787633"/>
          <a:ext cx="580405" cy="182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CA" sz="1000" b="0"/>
            <a:t>4000</a:t>
          </a:r>
        </a:p>
      </cdr:txBody>
    </cdr:sp>
  </cdr:relSizeAnchor>
  <cdr:relSizeAnchor xmlns:cdr="http://schemas.openxmlformats.org/drawingml/2006/chartDrawing">
    <cdr:from>
      <cdr:x>0.32807</cdr:x>
      <cdr:y>0.45116</cdr:y>
    </cdr:from>
    <cdr:to>
      <cdr:x>0.40211</cdr:x>
      <cdr:y>0.48217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571767" y="2654310"/>
          <a:ext cx="580405" cy="1824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CA" sz="1000" b="0"/>
            <a:t>3000</a:t>
          </a:r>
        </a:p>
      </cdr:txBody>
    </cdr:sp>
  </cdr:relSizeAnchor>
  <cdr:relSizeAnchor xmlns:cdr="http://schemas.openxmlformats.org/drawingml/2006/chartDrawing">
    <cdr:from>
      <cdr:x>0.371</cdr:x>
      <cdr:y>0.43173</cdr:y>
    </cdr:from>
    <cdr:to>
      <cdr:x>0.44504</cdr:x>
      <cdr:y>0.46274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908299" y="2540014"/>
          <a:ext cx="580405" cy="182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CA" sz="1000" b="0"/>
            <a:t>2500</a:t>
          </a:r>
        </a:p>
      </cdr:txBody>
    </cdr:sp>
  </cdr:relSizeAnchor>
  <cdr:relSizeAnchor xmlns:cdr="http://schemas.openxmlformats.org/drawingml/2006/chartDrawing">
    <cdr:from>
      <cdr:x>0.40178</cdr:x>
      <cdr:y>0.52239</cdr:y>
    </cdr:from>
    <cdr:to>
      <cdr:x>0.47582</cdr:x>
      <cdr:y>0.5534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149585" y="3073388"/>
          <a:ext cx="580405" cy="182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CA" sz="1000" b="0"/>
            <a:t>2000</a:t>
          </a:r>
        </a:p>
      </cdr:txBody>
    </cdr:sp>
  </cdr:relSizeAnchor>
  <cdr:relSizeAnchor xmlns:cdr="http://schemas.openxmlformats.org/drawingml/2006/chartDrawing">
    <cdr:from>
      <cdr:x>0.45605</cdr:x>
      <cdr:y>0.52456</cdr:y>
    </cdr:from>
    <cdr:to>
      <cdr:x>0.5301</cdr:x>
      <cdr:y>0.55556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3575015" y="3086127"/>
          <a:ext cx="580484" cy="182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CA" sz="1000" b="0"/>
            <a:t>1500</a:t>
          </a:r>
        </a:p>
      </cdr:txBody>
    </cdr:sp>
  </cdr:relSizeAnchor>
  <cdr:relSizeAnchor xmlns:cdr="http://schemas.openxmlformats.org/drawingml/2006/chartDrawing">
    <cdr:from>
      <cdr:x>0.09072</cdr:x>
      <cdr:y>0.04101</cdr:y>
    </cdr:from>
    <cdr:to>
      <cdr:x>0.16477</cdr:x>
      <cdr:y>0.07202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711200" y="241300"/>
          <a:ext cx="580428" cy="182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1000" b="0"/>
            <a:t>520</a:t>
          </a:r>
        </a:p>
      </cdr:txBody>
    </cdr:sp>
  </cdr:relSizeAnchor>
  <cdr:relSizeAnchor xmlns:cdr="http://schemas.openxmlformats.org/drawingml/2006/chartDrawing">
    <cdr:from>
      <cdr:x>0.2341</cdr:x>
      <cdr:y>0.12088</cdr:y>
    </cdr:from>
    <cdr:to>
      <cdr:x>0.30815</cdr:x>
      <cdr:y>0.15189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835128" y="711194"/>
          <a:ext cx="580484" cy="182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1000" b="0"/>
            <a:t>540</a:t>
          </a:r>
        </a:p>
      </cdr:txBody>
    </cdr:sp>
  </cdr:relSizeAnchor>
  <cdr:relSizeAnchor xmlns:cdr="http://schemas.openxmlformats.org/drawingml/2006/chartDrawing">
    <cdr:from>
      <cdr:x>0.34265</cdr:x>
      <cdr:y>0.24824</cdr:y>
    </cdr:from>
    <cdr:to>
      <cdr:x>0.41669</cdr:x>
      <cdr:y>0.27925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2686060" y="1460480"/>
          <a:ext cx="580405" cy="182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1000" b="0"/>
            <a:t>560</a:t>
          </a:r>
        </a:p>
      </cdr:txBody>
    </cdr:sp>
  </cdr:relSizeAnchor>
  <cdr:relSizeAnchor xmlns:cdr="http://schemas.openxmlformats.org/drawingml/2006/chartDrawing">
    <cdr:from>
      <cdr:x>0.44714</cdr:x>
      <cdr:y>0.38316</cdr:y>
    </cdr:from>
    <cdr:to>
      <cdr:x>0.52119</cdr:x>
      <cdr:y>0.41417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3505166" y="2254255"/>
          <a:ext cx="580483" cy="1824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1000" b="0"/>
            <a:t>580</a:t>
          </a:r>
        </a:p>
      </cdr:txBody>
    </cdr:sp>
  </cdr:relSizeAnchor>
  <cdr:relSizeAnchor xmlns:cdr="http://schemas.openxmlformats.org/drawingml/2006/chartDrawing">
    <cdr:from>
      <cdr:x>0.52977</cdr:x>
      <cdr:y>0.49109</cdr:y>
    </cdr:from>
    <cdr:to>
      <cdr:x>0.60381</cdr:x>
      <cdr:y>0.5221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4152907" y="2889241"/>
          <a:ext cx="580405" cy="182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1000" b="0"/>
            <a:t>600</a:t>
          </a:r>
        </a:p>
      </cdr:txBody>
    </cdr:sp>
  </cdr:relSizeAnchor>
  <cdr:relSizeAnchor xmlns:cdr="http://schemas.openxmlformats.org/drawingml/2006/chartDrawing">
    <cdr:from>
      <cdr:x>0.57432</cdr:x>
      <cdr:y>0.55369</cdr:y>
    </cdr:from>
    <cdr:to>
      <cdr:x>0.64836</cdr:x>
      <cdr:y>0.5847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502138" y="3257538"/>
          <a:ext cx="580405" cy="182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1000" b="0"/>
            <a:t>620</a:t>
          </a:r>
        </a:p>
      </cdr:txBody>
    </cdr:sp>
  </cdr:relSizeAnchor>
  <cdr:relSizeAnchor xmlns:cdr="http://schemas.openxmlformats.org/drawingml/2006/chartDrawing">
    <cdr:from>
      <cdr:x>0.60996</cdr:x>
      <cdr:y>0.60766</cdr:y>
    </cdr:from>
    <cdr:to>
      <cdr:x>0.68401</cdr:x>
      <cdr:y>0.63867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4781550" y="3575050"/>
          <a:ext cx="580428" cy="182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1000" b="0"/>
            <a:t>700</a:t>
          </a:r>
        </a:p>
      </cdr:txBody>
    </cdr:sp>
  </cdr:relSizeAnchor>
  <cdr:relSizeAnchor xmlns:cdr="http://schemas.openxmlformats.org/drawingml/2006/chartDrawing">
    <cdr:from>
      <cdr:x>0.09153</cdr:x>
      <cdr:y>0.27793</cdr:y>
    </cdr:from>
    <cdr:to>
      <cdr:x>0.23491</cdr:x>
      <cdr:y>0.31624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717513" y="1635139"/>
          <a:ext cx="1123967" cy="225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1000" b="0"/>
            <a:t>Green LED</a:t>
          </a:r>
        </a:p>
      </cdr:txBody>
    </cdr:sp>
  </cdr:relSizeAnchor>
  <cdr:relSizeAnchor xmlns:cdr="http://schemas.openxmlformats.org/drawingml/2006/chartDrawing">
    <cdr:from>
      <cdr:x>0.20373</cdr:x>
      <cdr:y>0.21964</cdr:y>
    </cdr:from>
    <cdr:to>
      <cdr:x>0.23937</cdr:x>
      <cdr:y>0.28872</cdr:y>
    </cdr:to>
    <cdr:sp macro="" textlink="">
      <cdr:nvSpPr>
        <cdr:cNvPr id="22" name="Straight Arrow Connector 21"/>
        <cdr:cNvSpPr/>
      </cdr:nvSpPr>
      <cdr:spPr>
        <a:xfrm xmlns:a="http://schemas.openxmlformats.org/drawingml/2006/main" flipV="1">
          <a:off x="1597057" y="1292210"/>
          <a:ext cx="279384" cy="406417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 w="med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w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4.bin"/><Relationship Id="rId9" Type="http://schemas.openxmlformats.org/officeDocument/2006/relationships/image" Target="../media/image3.w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2.w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wmf"/><Relationship Id="rId10" Type="http://schemas.openxmlformats.org/officeDocument/2006/relationships/oleObject" Target="../embeddings/oleObject10.bin"/><Relationship Id="rId4" Type="http://schemas.openxmlformats.org/officeDocument/2006/relationships/oleObject" Target="../embeddings/oleObject7.bin"/><Relationship Id="rId9" Type="http://schemas.openxmlformats.org/officeDocument/2006/relationships/image" Target="../media/image3.wmf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93"/>
  <sheetViews>
    <sheetView tabSelected="1" topLeftCell="A45" workbookViewId="0">
      <selection activeCell="F11" sqref="F11:F92"/>
    </sheetView>
  </sheetViews>
  <sheetFormatPr defaultRowHeight="14" x14ac:dyDescent="0.25"/>
  <cols>
    <col min="1" max="1" width="12.1796875" customWidth="1"/>
    <col min="2" max="2" width="10.26953125" customWidth="1"/>
    <col min="3" max="3" width="12" customWidth="1"/>
    <col min="4" max="4" width="17.81640625" customWidth="1"/>
    <col min="6" max="6" width="9.54296875" bestFit="1" customWidth="1"/>
    <col min="12" max="12" width="84.54296875" customWidth="1"/>
    <col min="13" max="13" width="14.1796875" customWidth="1"/>
    <col min="16" max="16" width="12" bestFit="1" customWidth="1"/>
  </cols>
  <sheetData>
    <row r="2" spans="1:17" x14ac:dyDescent="0.25">
      <c r="G2" s="19" t="s">
        <v>33</v>
      </c>
    </row>
    <row r="3" spans="1:17" x14ac:dyDescent="0.25">
      <c r="F3" s="18" t="s">
        <v>5</v>
      </c>
      <c r="G3">
        <f>H7/(H7+I7+J7)</f>
        <v>0.38484688237082687</v>
      </c>
    </row>
    <row r="4" spans="1:17" x14ac:dyDescent="0.25">
      <c r="F4" s="18" t="s">
        <v>6</v>
      </c>
      <c r="G4">
        <f>I7/(H7+I7+J7)</f>
        <v>0.37650979806339852</v>
      </c>
    </row>
    <row r="5" spans="1:17" x14ac:dyDescent="0.25">
      <c r="F5" s="18" t="s">
        <v>7</v>
      </c>
      <c r="G5">
        <f>I7</f>
        <v>285.35205158342825</v>
      </c>
    </row>
    <row r="6" spans="1:17" x14ac:dyDescent="0.25">
      <c r="D6" s="29"/>
    </row>
    <row r="7" spans="1:17" x14ac:dyDescent="0.25">
      <c r="G7" s="18" t="s">
        <v>30</v>
      </c>
      <c r="H7">
        <f>SUM(H11:H92)</f>
        <v>291.67062316797995</v>
      </c>
      <c r="I7">
        <f>SUM(I11:I92)</f>
        <v>285.35205158342825</v>
      </c>
      <c r="J7">
        <f>SUM(J11:J92)</f>
        <v>180.86477745077667</v>
      </c>
    </row>
    <row r="9" spans="1:17" ht="14.5" thickBot="1" x14ac:dyDescent="0.3">
      <c r="A9" s="43" t="s">
        <v>22</v>
      </c>
      <c r="B9" s="43"/>
      <c r="C9" s="43"/>
      <c r="D9" s="43"/>
      <c r="F9" s="42" t="s">
        <v>32</v>
      </c>
      <c r="G9" s="42"/>
      <c r="H9" s="42"/>
      <c r="I9" s="42"/>
      <c r="J9" s="42"/>
    </row>
    <row r="10" spans="1:17" ht="15.5" thickTop="1" thickBot="1" x14ac:dyDescent="0.35">
      <c r="A10" s="12" t="s">
        <v>1</v>
      </c>
      <c r="B10" s="8"/>
      <c r="C10" s="8"/>
      <c r="D10" s="9"/>
      <c r="E10" s="10"/>
      <c r="F10" s="11" t="s">
        <v>0</v>
      </c>
      <c r="H10" s="10" t="s">
        <v>2</v>
      </c>
      <c r="I10" s="10" t="s">
        <v>3</v>
      </c>
      <c r="J10" s="10" t="s">
        <v>4</v>
      </c>
      <c r="O10" s="10"/>
      <c r="P10" s="10"/>
      <c r="Q10" s="10"/>
    </row>
    <row r="11" spans="1:17" ht="14.5" thickTop="1" x14ac:dyDescent="0.25">
      <c r="A11" s="1">
        <v>380</v>
      </c>
      <c r="B11" s="2">
        <v>1.3680000000000001E-3</v>
      </c>
      <c r="C11" s="2">
        <v>3.8999999999999999E-5</v>
      </c>
      <c r="D11" s="3">
        <v>6.45E-3</v>
      </c>
      <c r="F11" s="13">
        <v>2.1608529432716742E-2</v>
      </c>
      <c r="H11">
        <f>B11*F11</f>
        <v>2.9560468263956505E-5</v>
      </c>
      <c r="I11">
        <f>C11*F11</f>
        <v>8.4273264787595292E-7</v>
      </c>
      <c r="J11">
        <f t="shared" ref="J11:J42" si="0">D11*F11</f>
        <v>1.3937501484102298E-4</v>
      </c>
    </row>
    <row r="12" spans="1:17" x14ac:dyDescent="0.25">
      <c r="A12" s="1">
        <v>385</v>
      </c>
      <c r="B12" s="2">
        <v>2.2360000000000001E-3</v>
      </c>
      <c r="C12" s="2">
        <v>6.3999999999999997E-5</v>
      </c>
      <c r="D12" s="3">
        <v>1.055E-2</v>
      </c>
      <c r="F12" s="13">
        <v>3.6093367843658727E-2</v>
      </c>
      <c r="H12">
        <f t="shared" ref="H12:H42" si="1">B12*F12</f>
        <v>8.0704770498420917E-5</v>
      </c>
      <c r="I12">
        <f t="shared" ref="I12:I42" si="2">C12*F12</f>
        <v>2.3099755419941583E-6</v>
      </c>
      <c r="J12">
        <f t="shared" si="0"/>
        <v>3.8078503075059957E-4</v>
      </c>
    </row>
    <row r="13" spans="1:17" x14ac:dyDescent="0.25">
      <c r="A13" s="1">
        <v>390</v>
      </c>
      <c r="B13" s="2">
        <v>4.2430000000000002E-3</v>
      </c>
      <c r="C13" s="2">
        <v>1.2E-4</v>
      </c>
      <c r="D13" s="3">
        <v>2.0049999999999998E-2</v>
      </c>
      <c r="F13" s="13">
        <v>3.2207579563677195E-2</v>
      </c>
      <c r="H13">
        <f t="shared" si="1"/>
        <v>1.3665676008868234E-4</v>
      </c>
      <c r="I13">
        <f t="shared" si="2"/>
        <v>3.8649095476412633E-6</v>
      </c>
      <c r="J13">
        <f t="shared" si="0"/>
        <v>6.4576197025172772E-4</v>
      </c>
    </row>
    <row r="14" spans="1:17" x14ac:dyDescent="0.25">
      <c r="A14" s="1">
        <v>395</v>
      </c>
      <c r="B14" s="2">
        <v>7.6499999999999997E-3</v>
      </c>
      <c r="C14" s="2">
        <v>2.1699999999999999E-4</v>
      </c>
      <c r="D14" s="3">
        <v>3.6209999999999999E-2</v>
      </c>
      <c r="F14" s="13">
        <v>2.4339125162815556E-2</v>
      </c>
      <c r="H14">
        <f t="shared" si="1"/>
        <v>1.86194307495539E-4</v>
      </c>
      <c r="I14">
        <f t="shared" si="2"/>
        <v>5.281590160330975E-6</v>
      </c>
      <c r="J14">
        <f t="shared" si="0"/>
        <v>8.8131972214555124E-4</v>
      </c>
    </row>
    <row r="15" spans="1:17" x14ac:dyDescent="0.25">
      <c r="A15" s="1">
        <v>400</v>
      </c>
      <c r="B15" s="2">
        <v>1.431E-2</v>
      </c>
      <c r="C15" s="2">
        <v>3.9599999999999998E-4</v>
      </c>
      <c r="D15" s="3">
        <v>6.7849999999999994E-2</v>
      </c>
      <c r="F15" s="13">
        <v>6.2936023808377511E-2</v>
      </c>
      <c r="H15">
        <f t="shared" si="1"/>
        <v>9.0061450069788213E-4</v>
      </c>
      <c r="I15">
        <f t="shared" si="2"/>
        <v>2.4922665428117494E-5</v>
      </c>
      <c r="J15">
        <f t="shared" si="0"/>
        <v>4.270209215398414E-3</v>
      </c>
    </row>
    <row r="16" spans="1:17" x14ac:dyDescent="0.25">
      <c r="A16" s="1">
        <v>405</v>
      </c>
      <c r="B16" s="2">
        <v>2.3189999999999999E-2</v>
      </c>
      <c r="C16" s="2">
        <v>6.4000000000000005E-4</v>
      </c>
      <c r="D16" s="3">
        <v>0.11020000000000001</v>
      </c>
      <c r="F16" s="13">
        <v>0.2496586967454667</v>
      </c>
      <c r="H16">
        <f t="shared" si="1"/>
        <v>5.7895851775273729E-3</v>
      </c>
      <c r="I16">
        <f t="shared" si="2"/>
        <v>1.597815659170987E-4</v>
      </c>
      <c r="J16">
        <f t="shared" si="0"/>
        <v>2.7512388381350433E-2</v>
      </c>
    </row>
    <row r="17" spans="1:10" x14ac:dyDescent="0.25">
      <c r="A17" s="1">
        <v>410</v>
      </c>
      <c r="B17" s="2">
        <v>4.351E-2</v>
      </c>
      <c r="C17" s="2">
        <v>1.2099999999999999E-3</v>
      </c>
      <c r="D17" s="3">
        <v>0.2074</v>
      </c>
      <c r="F17" s="13">
        <v>0.88305593395212967</v>
      </c>
      <c r="H17">
        <f t="shared" si="1"/>
        <v>3.842176368625716E-2</v>
      </c>
      <c r="I17">
        <f t="shared" si="2"/>
        <v>1.0684976800820769E-3</v>
      </c>
      <c r="J17">
        <f t="shared" si="0"/>
        <v>0.18314580070167169</v>
      </c>
    </row>
    <row r="18" spans="1:10" x14ac:dyDescent="0.25">
      <c r="A18" s="1">
        <v>415</v>
      </c>
      <c r="B18" s="2">
        <v>7.7630000000000005E-2</v>
      </c>
      <c r="C18" s="2">
        <v>2.1800000000000001E-3</v>
      </c>
      <c r="D18" s="3">
        <v>0.37130000000000002</v>
      </c>
      <c r="F18" s="13">
        <v>2.3076675265856559</v>
      </c>
      <c r="H18">
        <f t="shared" si="1"/>
        <v>0.17914423008884447</v>
      </c>
      <c r="I18">
        <f t="shared" si="2"/>
        <v>5.0307152079567298E-3</v>
      </c>
      <c r="J18">
        <f t="shared" si="0"/>
        <v>0.85683695262125403</v>
      </c>
    </row>
    <row r="19" spans="1:10" x14ac:dyDescent="0.25">
      <c r="A19" s="1">
        <v>420</v>
      </c>
      <c r="B19" s="2">
        <v>0.13438</v>
      </c>
      <c r="C19" s="2">
        <v>4.0000000000000001E-3</v>
      </c>
      <c r="D19" s="3">
        <v>0.64559999999999995</v>
      </c>
      <c r="F19" s="13">
        <v>5.0817673320487682</v>
      </c>
      <c r="H19">
        <f t="shared" si="1"/>
        <v>0.68288789408071349</v>
      </c>
      <c r="I19">
        <f t="shared" si="2"/>
        <v>2.0327069328195072E-2</v>
      </c>
      <c r="J19">
        <f t="shared" si="0"/>
        <v>3.2807889895706843</v>
      </c>
    </row>
    <row r="20" spans="1:10" x14ac:dyDescent="0.25">
      <c r="A20" s="1">
        <v>425</v>
      </c>
      <c r="B20" s="2">
        <v>0.21476999999999999</v>
      </c>
      <c r="C20" s="2">
        <v>7.3000000000000001E-3</v>
      </c>
      <c r="D20" s="3">
        <v>1.03905</v>
      </c>
      <c r="F20" s="13">
        <v>8.8249993763117782</v>
      </c>
      <c r="H20">
        <f t="shared" si="1"/>
        <v>1.8953451160504806</v>
      </c>
      <c r="I20">
        <f t="shared" si="2"/>
        <v>6.4422495447075984E-2</v>
      </c>
      <c r="J20">
        <f t="shared" si="0"/>
        <v>9.1696156019567532</v>
      </c>
    </row>
    <row r="21" spans="1:10" x14ac:dyDescent="0.25">
      <c r="A21" s="1">
        <v>430</v>
      </c>
      <c r="B21" s="2">
        <v>0.28389999999999999</v>
      </c>
      <c r="C21" s="2">
        <v>1.1599999999999999E-2</v>
      </c>
      <c r="D21" s="3">
        <v>1.3855999999999999</v>
      </c>
      <c r="F21" s="13">
        <v>10.596475426936054</v>
      </c>
      <c r="H21">
        <f t="shared" si="1"/>
        <v>3.0083393737071455</v>
      </c>
      <c r="I21">
        <f t="shared" si="2"/>
        <v>0.12291911495245822</v>
      </c>
      <c r="J21">
        <f t="shared" si="0"/>
        <v>14.682476351562597</v>
      </c>
    </row>
    <row r="22" spans="1:10" x14ac:dyDescent="0.25">
      <c r="A22" s="1">
        <v>435</v>
      </c>
      <c r="B22" s="2">
        <v>0.32850000000000001</v>
      </c>
      <c r="C22" s="2">
        <v>1.6840000000000001E-2</v>
      </c>
      <c r="D22" s="3">
        <v>1.62296</v>
      </c>
      <c r="F22" s="13">
        <v>8.9086242877635549</v>
      </c>
      <c r="H22">
        <f t="shared" si="1"/>
        <v>2.9264830785303277</v>
      </c>
      <c r="I22">
        <f t="shared" si="2"/>
        <v>0.15002123300593828</v>
      </c>
      <c r="J22">
        <f t="shared" si="0"/>
        <v>14.458340874068739</v>
      </c>
    </row>
    <row r="23" spans="1:10" x14ac:dyDescent="0.25">
      <c r="A23" s="1">
        <v>440</v>
      </c>
      <c r="B23" s="2">
        <v>0.34827999999999998</v>
      </c>
      <c r="C23" s="2">
        <v>2.3E-2</v>
      </c>
      <c r="D23" s="3">
        <v>1.7470600000000001</v>
      </c>
      <c r="F23" s="13">
        <v>7.1232798289516879</v>
      </c>
      <c r="H23">
        <f t="shared" si="1"/>
        <v>2.4808958988272938</v>
      </c>
      <c r="I23">
        <f t="shared" si="2"/>
        <v>0.16383543606588882</v>
      </c>
      <c r="J23">
        <f t="shared" si="0"/>
        <v>12.444797257968336</v>
      </c>
    </row>
    <row r="24" spans="1:10" x14ac:dyDescent="0.25">
      <c r="A24" s="1">
        <v>445</v>
      </c>
      <c r="B24" s="2">
        <v>0.34805999999999998</v>
      </c>
      <c r="C24" s="2">
        <v>2.98E-2</v>
      </c>
      <c r="D24" s="3">
        <v>1.7826</v>
      </c>
      <c r="F24" s="13">
        <v>7.677737057924376</v>
      </c>
      <c r="H24">
        <f t="shared" si="1"/>
        <v>2.6723131603811581</v>
      </c>
      <c r="I24">
        <f t="shared" si="2"/>
        <v>0.2287965643261464</v>
      </c>
      <c r="J24">
        <f t="shared" si="0"/>
        <v>13.686334079455992</v>
      </c>
    </row>
    <row r="25" spans="1:10" x14ac:dyDescent="0.25">
      <c r="A25" s="1">
        <v>450</v>
      </c>
      <c r="B25" s="2">
        <v>0.3362</v>
      </c>
      <c r="C25" s="2">
        <v>3.7999999999999999E-2</v>
      </c>
      <c r="D25" s="3">
        <v>1.7721100000000001</v>
      </c>
      <c r="F25" s="13">
        <v>11.096601543115334</v>
      </c>
      <c r="H25">
        <f t="shared" si="1"/>
        <v>3.7306774387953752</v>
      </c>
      <c r="I25">
        <f t="shared" si="2"/>
        <v>0.42167085863838266</v>
      </c>
      <c r="J25">
        <f t="shared" si="0"/>
        <v>19.664398560570113</v>
      </c>
    </row>
    <row r="26" spans="1:10" x14ac:dyDescent="0.25">
      <c r="A26" s="1">
        <v>455</v>
      </c>
      <c r="B26" s="2">
        <v>0.31869999999999998</v>
      </c>
      <c r="C26" s="2">
        <v>4.8000000000000001E-2</v>
      </c>
      <c r="D26" s="3">
        <v>1.7441</v>
      </c>
      <c r="F26" s="13">
        <v>14.202171531464266</v>
      </c>
      <c r="H26">
        <f t="shared" si="1"/>
        <v>4.526232067077661</v>
      </c>
      <c r="I26">
        <f t="shared" si="2"/>
        <v>0.68170423351028475</v>
      </c>
      <c r="J26">
        <f t="shared" si="0"/>
        <v>24.770007368026828</v>
      </c>
    </row>
    <row r="27" spans="1:10" x14ac:dyDescent="0.25">
      <c r="A27" s="1">
        <v>460</v>
      </c>
      <c r="B27" s="2">
        <v>0.2908</v>
      </c>
      <c r="C27" s="2">
        <v>0.06</v>
      </c>
      <c r="D27" s="3">
        <v>1.6692</v>
      </c>
      <c r="F27" s="13">
        <v>11.659752163731149</v>
      </c>
      <c r="H27">
        <f t="shared" si="1"/>
        <v>3.3906559292130183</v>
      </c>
      <c r="I27">
        <f t="shared" si="2"/>
        <v>0.69958512982386889</v>
      </c>
      <c r="J27">
        <f t="shared" si="0"/>
        <v>19.462458311700033</v>
      </c>
    </row>
    <row r="28" spans="1:10" x14ac:dyDescent="0.25">
      <c r="A28" s="1">
        <v>465</v>
      </c>
      <c r="B28" s="2">
        <v>0.25109999999999999</v>
      </c>
      <c r="C28" s="2">
        <v>7.3899999999999993E-2</v>
      </c>
      <c r="D28" s="3">
        <v>1.5281</v>
      </c>
      <c r="F28" s="13">
        <v>8.0858720901222707</v>
      </c>
      <c r="H28">
        <f t="shared" si="1"/>
        <v>2.0303624818297021</v>
      </c>
      <c r="I28">
        <f t="shared" si="2"/>
        <v>0.59754594746003575</v>
      </c>
      <c r="J28">
        <f t="shared" si="0"/>
        <v>12.356021140915843</v>
      </c>
    </row>
    <row r="29" spans="1:10" x14ac:dyDescent="0.25">
      <c r="A29" s="1">
        <v>470</v>
      </c>
      <c r="B29" s="2">
        <v>0.19536000000000001</v>
      </c>
      <c r="C29" s="2">
        <v>9.0980000000000005E-2</v>
      </c>
      <c r="D29" s="3">
        <v>1.2876399999999999</v>
      </c>
      <c r="F29" s="13">
        <v>6.6161729073509932</v>
      </c>
      <c r="H29">
        <f t="shared" si="1"/>
        <v>1.2925355391800901</v>
      </c>
      <c r="I29">
        <f t="shared" si="2"/>
        <v>0.60193941111079341</v>
      </c>
      <c r="J29">
        <f t="shared" si="0"/>
        <v>8.519248882421433</v>
      </c>
    </row>
    <row r="30" spans="1:10" x14ac:dyDescent="0.25">
      <c r="A30" s="1">
        <v>475</v>
      </c>
      <c r="B30" s="2">
        <v>0.1421</v>
      </c>
      <c r="C30" s="2">
        <v>0.11260000000000001</v>
      </c>
      <c r="D30" s="3">
        <v>1.0419</v>
      </c>
      <c r="F30" s="13">
        <v>5.2161372198916203</v>
      </c>
      <c r="H30">
        <f t="shared" si="1"/>
        <v>0.74121309894659926</v>
      </c>
      <c r="I30">
        <f t="shared" si="2"/>
        <v>0.58733705095979649</v>
      </c>
      <c r="J30">
        <f t="shared" si="0"/>
        <v>5.4346933694050792</v>
      </c>
    </row>
    <row r="31" spans="1:10" x14ac:dyDescent="0.25">
      <c r="A31" s="1">
        <v>480</v>
      </c>
      <c r="B31" s="2">
        <v>9.5640000000000003E-2</v>
      </c>
      <c r="C31" s="2">
        <v>0.13902</v>
      </c>
      <c r="D31" s="3">
        <v>0.81294999999999995</v>
      </c>
      <c r="F31" s="13">
        <v>4.1529519513341384</v>
      </c>
      <c r="H31">
        <f t="shared" si="1"/>
        <v>0.397188324625597</v>
      </c>
      <c r="I31">
        <f t="shared" si="2"/>
        <v>0.57734338027447196</v>
      </c>
      <c r="J31">
        <f t="shared" si="0"/>
        <v>3.3761422888370878</v>
      </c>
    </row>
    <row r="32" spans="1:10" x14ac:dyDescent="0.25">
      <c r="A32" s="1">
        <v>485</v>
      </c>
      <c r="B32" s="2">
        <v>5.7950000000000002E-2</v>
      </c>
      <c r="C32" s="2">
        <v>0.16930000000000001</v>
      </c>
      <c r="D32" s="3">
        <v>0.61619999999999997</v>
      </c>
      <c r="F32" s="13">
        <v>4.0610385001488591</v>
      </c>
      <c r="H32">
        <f t="shared" si="1"/>
        <v>0.23533718108362639</v>
      </c>
      <c r="I32">
        <f t="shared" si="2"/>
        <v>0.68753381807520186</v>
      </c>
      <c r="J32">
        <f t="shared" si="0"/>
        <v>2.5024119237917271</v>
      </c>
    </row>
    <row r="33" spans="1:10" x14ac:dyDescent="0.25">
      <c r="A33" s="1">
        <v>490</v>
      </c>
      <c r="B33" s="2">
        <v>3.2009999999999997E-2</v>
      </c>
      <c r="C33" s="2">
        <v>0.20802000000000001</v>
      </c>
      <c r="D33" s="3">
        <v>0.46517999999999998</v>
      </c>
      <c r="F33" s="13">
        <v>4.602361045667803</v>
      </c>
      <c r="H33">
        <f t="shared" si="1"/>
        <v>0.14732157707182636</v>
      </c>
      <c r="I33">
        <f t="shared" si="2"/>
        <v>0.95738314471981645</v>
      </c>
      <c r="J33">
        <f t="shared" si="0"/>
        <v>2.1409263112237484</v>
      </c>
    </row>
    <row r="34" spans="1:10" x14ac:dyDescent="0.25">
      <c r="A34" s="1">
        <v>495</v>
      </c>
      <c r="B34" s="2">
        <v>1.47E-2</v>
      </c>
      <c r="C34" s="2">
        <v>0.2586</v>
      </c>
      <c r="D34" s="3">
        <v>0.3533</v>
      </c>
      <c r="F34" s="13">
        <v>5.6348626411556939</v>
      </c>
      <c r="H34">
        <f t="shared" si="1"/>
        <v>8.2832480824988702E-2</v>
      </c>
      <c r="I34">
        <f t="shared" si="2"/>
        <v>1.4571754790028624</v>
      </c>
      <c r="J34">
        <f t="shared" si="0"/>
        <v>1.9907969711203066</v>
      </c>
    </row>
    <row r="35" spans="1:10" x14ac:dyDescent="0.25">
      <c r="A35" s="1">
        <v>500</v>
      </c>
      <c r="B35" s="2">
        <v>4.8999999999999998E-3</v>
      </c>
      <c r="C35" s="2">
        <v>0.32300000000000001</v>
      </c>
      <c r="D35" s="3">
        <v>0.27200000000000002</v>
      </c>
      <c r="F35" s="13">
        <v>7.2351569754504155</v>
      </c>
      <c r="H35">
        <f t="shared" si="1"/>
        <v>3.5452269179707036E-2</v>
      </c>
      <c r="I35">
        <f t="shared" si="2"/>
        <v>2.3369557030704842</v>
      </c>
      <c r="J35">
        <f t="shared" si="0"/>
        <v>1.9679626973225131</v>
      </c>
    </row>
    <row r="36" spans="1:10" x14ac:dyDescent="0.25">
      <c r="A36" s="1">
        <v>505</v>
      </c>
      <c r="B36" s="2">
        <v>2.3999999999999998E-3</v>
      </c>
      <c r="C36" s="2">
        <v>0.4073</v>
      </c>
      <c r="D36" s="3">
        <v>0.21229999999999999</v>
      </c>
      <c r="F36" s="13">
        <v>9.5633194378974835</v>
      </c>
      <c r="H36">
        <f t="shared" si="1"/>
        <v>2.2951966650953958E-2</v>
      </c>
      <c r="I36">
        <f t="shared" si="2"/>
        <v>3.895140007055645</v>
      </c>
      <c r="J36">
        <f t="shared" si="0"/>
        <v>2.0302927166656355</v>
      </c>
    </row>
    <row r="37" spans="1:10" x14ac:dyDescent="0.25">
      <c r="A37" s="1">
        <v>510</v>
      </c>
      <c r="B37" s="2">
        <v>9.2999999999999992E-3</v>
      </c>
      <c r="C37" s="2">
        <v>0.503</v>
      </c>
      <c r="D37" s="3">
        <v>0.15820000000000001</v>
      </c>
      <c r="F37" s="13">
        <v>12.264594892347668</v>
      </c>
      <c r="H37">
        <f t="shared" si="1"/>
        <v>0.11406073249883331</v>
      </c>
      <c r="I37">
        <f t="shared" si="2"/>
        <v>6.169091230850877</v>
      </c>
      <c r="J37">
        <f t="shared" si="0"/>
        <v>1.9402589119694011</v>
      </c>
    </row>
    <row r="38" spans="1:10" x14ac:dyDescent="0.25">
      <c r="A38" s="1">
        <v>515</v>
      </c>
      <c r="B38" s="2">
        <v>2.9100000000000001E-2</v>
      </c>
      <c r="C38" s="2">
        <v>0.60819999999999996</v>
      </c>
      <c r="D38" s="3">
        <v>0.11169999999999999</v>
      </c>
      <c r="F38" s="13">
        <v>14.876528060869262</v>
      </c>
      <c r="H38">
        <f t="shared" si="1"/>
        <v>0.43290696657129552</v>
      </c>
      <c r="I38">
        <f t="shared" si="2"/>
        <v>9.0479043666206849</v>
      </c>
      <c r="J38">
        <f t="shared" si="0"/>
        <v>1.6617081843990964</v>
      </c>
    </row>
    <row r="39" spans="1:10" x14ac:dyDescent="0.25">
      <c r="A39" s="1">
        <v>520</v>
      </c>
      <c r="B39" s="2">
        <v>6.3270000000000007E-2</v>
      </c>
      <c r="C39" s="2">
        <v>0.71</v>
      </c>
      <c r="D39" s="3">
        <v>7.825E-2</v>
      </c>
      <c r="F39" s="13">
        <v>16.662986150887445</v>
      </c>
      <c r="H39">
        <f t="shared" si="1"/>
        <v>1.0542671337666487</v>
      </c>
      <c r="I39">
        <f t="shared" si="2"/>
        <v>11.830720167130085</v>
      </c>
      <c r="J39">
        <f t="shared" si="0"/>
        <v>1.3038786663069426</v>
      </c>
    </row>
    <row r="40" spans="1:10" x14ac:dyDescent="0.25">
      <c r="A40" s="1">
        <v>525</v>
      </c>
      <c r="B40" s="2">
        <v>0.1096</v>
      </c>
      <c r="C40" s="2">
        <v>0.79320000000000002</v>
      </c>
      <c r="D40" s="3">
        <v>5.7250000000000002E-2</v>
      </c>
      <c r="F40" s="13">
        <v>16.895780564262502</v>
      </c>
      <c r="H40">
        <f t="shared" si="1"/>
        <v>1.8517775498431703</v>
      </c>
      <c r="I40">
        <f t="shared" si="2"/>
        <v>13.401733143573017</v>
      </c>
      <c r="J40">
        <f t="shared" si="0"/>
        <v>0.96728343730402822</v>
      </c>
    </row>
    <row r="41" spans="1:10" x14ac:dyDescent="0.25">
      <c r="A41" s="1">
        <v>530</v>
      </c>
      <c r="B41" s="2">
        <v>0.16550000000000001</v>
      </c>
      <c r="C41" s="2">
        <v>0.86199999999999999</v>
      </c>
      <c r="D41" s="3">
        <v>4.2160000000000003E-2</v>
      </c>
      <c r="F41" s="13">
        <v>16.165739738955999</v>
      </c>
      <c r="H41">
        <f t="shared" si="1"/>
        <v>2.6754299267972179</v>
      </c>
      <c r="I41">
        <f t="shared" si="2"/>
        <v>13.934867654980071</v>
      </c>
      <c r="J41">
        <f t="shared" si="0"/>
        <v>0.68154758739438492</v>
      </c>
    </row>
    <row r="42" spans="1:10" x14ac:dyDescent="0.25">
      <c r="A42" s="1">
        <v>535</v>
      </c>
      <c r="B42" s="2">
        <v>0.22575000000000001</v>
      </c>
      <c r="C42" s="2">
        <v>0.91485000000000005</v>
      </c>
      <c r="D42" s="3">
        <v>2.9839999999999998E-2</v>
      </c>
      <c r="F42" s="13">
        <v>14.942379559357054</v>
      </c>
      <c r="H42">
        <f t="shared" si="1"/>
        <v>3.3732421855248549</v>
      </c>
      <c r="I42">
        <f t="shared" si="2"/>
        <v>13.670035939877801</v>
      </c>
      <c r="J42">
        <f t="shared" si="0"/>
        <v>0.44588060605121449</v>
      </c>
    </row>
    <row r="43" spans="1:10" x14ac:dyDescent="0.25">
      <c r="A43" s="1">
        <v>540</v>
      </c>
      <c r="B43" s="2">
        <v>0.29039999999999999</v>
      </c>
      <c r="C43" s="2">
        <v>0.95399999999999996</v>
      </c>
      <c r="D43" s="3">
        <v>2.0299999999999999E-2</v>
      </c>
      <c r="F43" s="13">
        <v>13.734232000643722</v>
      </c>
      <c r="H43">
        <f t="shared" ref="H43:H74" si="3">B43*F43</f>
        <v>3.9884209729869369</v>
      </c>
      <c r="I43">
        <f t="shared" ref="I43:I74" si="4">C43*F43</f>
        <v>13.102457328614109</v>
      </c>
      <c r="J43">
        <f t="shared" ref="J43:J74" si="5">D43*F43</f>
        <v>0.27880490961306753</v>
      </c>
    </row>
    <row r="44" spans="1:10" x14ac:dyDescent="0.25">
      <c r="A44" s="1">
        <v>545</v>
      </c>
      <c r="B44" s="2">
        <v>0.35970000000000002</v>
      </c>
      <c r="C44" s="2">
        <v>0.98029999999999995</v>
      </c>
      <c r="D44" s="3">
        <v>1.34E-2</v>
      </c>
      <c r="F44" s="13">
        <v>12.779998167077201</v>
      </c>
      <c r="H44">
        <f t="shared" si="3"/>
        <v>4.5969653406976692</v>
      </c>
      <c r="I44">
        <f t="shared" si="4"/>
        <v>12.52823220318578</v>
      </c>
      <c r="J44">
        <f t="shared" si="5"/>
        <v>0.1712519754388345</v>
      </c>
    </row>
    <row r="45" spans="1:10" x14ac:dyDescent="0.25">
      <c r="A45" s="1">
        <v>550</v>
      </c>
      <c r="B45" s="2">
        <v>0.43345</v>
      </c>
      <c r="C45" s="2">
        <v>0.99495</v>
      </c>
      <c r="D45" s="3">
        <v>8.7500000000000008E-3</v>
      </c>
      <c r="F45" s="13">
        <v>12.08647619371337</v>
      </c>
      <c r="H45">
        <f t="shared" si="3"/>
        <v>5.2388831061650603</v>
      </c>
      <c r="I45">
        <f t="shared" si="4"/>
        <v>12.025439488935117</v>
      </c>
      <c r="J45">
        <f t="shared" si="5"/>
        <v>0.10575666669499199</v>
      </c>
    </row>
    <row r="46" spans="1:10" x14ac:dyDescent="0.25">
      <c r="A46" s="1">
        <v>555</v>
      </c>
      <c r="B46" s="2">
        <v>0.51205000000000001</v>
      </c>
      <c r="C46" s="2">
        <v>1</v>
      </c>
      <c r="D46" s="3">
        <v>5.7499999999999999E-3</v>
      </c>
      <c r="F46" s="13">
        <v>11.667224286020225</v>
      </c>
      <c r="H46">
        <f t="shared" si="3"/>
        <v>5.9742021956566562</v>
      </c>
      <c r="I46">
        <f t="shared" si="4"/>
        <v>11.667224286020225</v>
      </c>
      <c r="J46">
        <f t="shared" si="5"/>
        <v>6.7086539644616291E-2</v>
      </c>
    </row>
    <row r="47" spans="1:10" x14ac:dyDescent="0.25">
      <c r="A47" s="1">
        <v>560</v>
      </c>
      <c r="B47" s="2">
        <v>0.59450000000000003</v>
      </c>
      <c r="C47" s="2">
        <v>0.995</v>
      </c>
      <c r="D47" s="3">
        <v>3.8999999999999998E-3</v>
      </c>
      <c r="F47" s="13">
        <v>11.416856110764297</v>
      </c>
      <c r="H47">
        <f t="shared" si="3"/>
        <v>6.7873209578493743</v>
      </c>
      <c r="I47">
        <f t="shared" si="4"/>
        <v>11.359771830210475</v>
      </c>
      <c r="J47">
        <f t="shared" si="5"/>
        <v>4.4525738831980757E-2</v>
      </c>
    </row>
    <row r="48" spans="1:10" x14ac:dyDescent="0.25">
      <c r="A48" s="1">
        <v>565</v>
      </c>
      <c r="B48" s="2">
        <v>0.6784</v>
      </c>
      <c r="C48" s="2">
        <v>0.97860000000000003</v>
      </c>
      <c r="D48" s="3">
        <v>2.7499999999999998E-3</v>
      </c>
      <c r="F48" s="13">
        <v>11.48453868284423</v>
      </c>
      <c r="H48">
        <f t="shared" si="3"/>
        <v>7.7911110424415257</v>
      </c>
      <c r="I48">
        <f t="shared" si="4"/>
        <v>11.238769555031363</v>
      </c>
      <c r="J48">
        <f t="shared" si="5"/>
        <v>3.1582481377821631E-2</v>
      </c>
    </row>
    <row r="49" spans="1:10" x14ac:dyDescent="0.25">
      <c r="A49" s="1">
        <v>570</v>
      </c>
      <c r="B49" s="2">
        <v>0.7621</v>
      </c>
      <c r="C49" s="2">
        <v>0.95199999999999996</v>
      </c>
      <c r="D49" s="3">
        <v>2.0999999999999999E-3</v>
      </c>
      <c r="F49" s="13">
        <v>11.615470653061799</v>
      </c>
      <c r="H49">
        <f t="shared" si="3"/>
        <v>8.852150184698397</v>
      </c>
      <c r="I49">
        <f t="shared" si="4"/>
        <v>11.057928061714831</v>
      </c>
      <c r="J49">
        <f t="shared" si="5"/>
        <v>2.4392488371429776E-2</v>
      </c>
    </row>
    <row r="50" spans="1:10" x14ac:dyDescent="0.25">
      <c r="A50" s="1">
        <v>575</v>
      </c>
      <c r="B50" s="2">
        <v>0.84250000000000003</v>
      </c>
      <c r="C50" s="2">
        <v>0.91539999999999999</v>
      </c>
      <c r="D50" s="3">
        <v>1.8E-3</v>
      </c>
      <c r="F50" s="13">
        <v>11.885616548505723</v>
      </c>
      <c r="H50">
        <f t="shared" si="3"/>
        <v>10.013631942116072</v>
      </c>
      <c r="I50">
        <f t="shared" si="4"/>
        <v>10.880093388502139</v>
      </c>
      <c r="J50">
        <f t="shared" si="5"/>
        <v>2.1394109787310302E-2</v>
      </c>
    </row>
    <row r="51" spans="1:10" x14ac:dyDescent="0.25">
      <c r="A51" s="1">
        <v>580</v>
      </c>
      <c r="B51" s="2">
        <v>0.9163</v>
      </c>
      <c r="C51" s="2">
        <v>0.87</v>
      </c>
      <c r="D51" s="3">
        <v>1.65E-3</v>
      </c>
      <c r="F51" s="13">
        <v>12.30913682606268</v>
      </c>
      <c r="H51">
        <f t="shared" si="3"/>
        <v>11.278862073721234</v>
      </c>
      <c r="I51">
        <f t="shared" si="4"/>
        <v>10.708949038674533</v>
      </c>
      <c r="J51">
        <f t="shared" si="5"/>
        <v>2.0310075763003421E-2</v>
      </c>
    </row>
    <row r="52" spans="1:10" x14ac:dyDescent="0.25">
      <c r="A52" s="1">
        <v>585</v>
      </c>
      <c r="B52" s="2">
        <v>0.97860000000000003</v>
      </c>
      <c r="C52" s="2">
        <v>0.81630000000000003</v>
      </c>
      <c r="D52" s="3">
        <v>1.4E-3</v>
      </c>
      <c r="F52" s="13">
        <v>12.82786734233529</v>
      </c>
      <c r="H52">
        <f t="shared" si="3"/>
        <v>12.553350981209315</v>
      </c>
      <c r="I52">
        <f t="shared" si="4"/>
        <v>10.471388111548297</v>
      </c>
      <c r="J52">
        <f t="shared" si="5"/>
        <v>1.7959014279269405E-2</v>
      </c>
    </row>
    <row r="53" spans="1:10" x14ac:dyDescent="0.25">
      <c r="A53" s="1">
        <v>590</v>
      </c>
      <c r="B53" s="2">
        <v>1.0263</v>
      </c>
      <c r="C53" s="2">
        <v>0.75700000000000001</v>
      </c>
      <c r="D53" s="3">
        <v>1.1000000000000001E-3</v>
      </c>
      <c r="F53" s="13">
        <v>13.31173478263409</v>
      </c>
      <c r="H53">
        <f t="shared" si="3"/>
        <v>13.661833407417367</v>
      </c>
      <c r="I53">
        <f t="shared" si="4"/>
        <v>10.076983230454006</v>
      </c>
      <c r="J53">
        <f t="shared" si="5"/>
        <v>1.4642908260897501E-2</v>
      </c>
    </row>
    <row r="54" spans="1:10" x14ac:dyDescent="0.25">
      <c r="A54" s="1">
        <v>595</v>
      </c>
      <c r="B54" s="2">
        <v>1.0567</v>
      </c>
      <c r="C54" s="2">
        <v>0.69489999999999996</v>
      </c>
      <c r="D54" s="3">
        <v>1E-3</v>
      </c>
      <c r="F54" s="13">
        <v>13.955741663911279</v>
      </c>
      <c r="H54">
        <f t="shared" si="3"/>
        <v>14.747032216255048</v>
      </c>
      <c r="I54">
        <f t="shared" si="4"/>
        <v>9.6978448822519479</v>
      </c>
      <c r="J54">
        <f t="shared" si="5"/>
        <v>1.3955741663911279E-2</v>
      </c>
    </row>
    <row r="55" spans="1:10" x14ac:dyDescent="0.25">
      <c r="A55" s="1">
        <v>600</v>
      </c>
      <c r="B55" s="2">
        <v>1.0622</v>
      </c>
      <c r="C55" s="2">
        <v>0.63100000000000001</v>
      </c>
      <c r="D55" s="3">
        <v>8.0000000000000004E-4</v>
      </c>
      <c r="F55" s="13">
        <v>14.871072462553247</v>
      </c>
      <c r="H55">
        <f t="shared" si="3"/>
        <v>15.796053169724059</v>
      </c>
      <c r="I55">
        <f t="shared" si="4"/>
        <v>9.3836467238710988</v>
      </c>
      <c r="J55">
        <f t="shared" si="5"/>
        <v>1.1896857970042599E-2</v>
      </c>
    </row>
    <row r="56" spans="1:10" x14ac:dyDescent="0.25">
      <c r="A56" s="1">
        <v>605</v>
      </c>
      <c r="B56" s="2">
        <v>1.0456000000000001</v>
      </c>
      <c r="C56" s="2">
        <v>0.56679999999999997</v>
      </c>
      <c r="D56" s="3">
        <v>5.9999999999999995E-4</v>
      </c>
      <c r="F56" s="13">
        <v>16.204874293476347</v>
      </c>
      <c r="H56">
        <f t="shared" si="3"/>
        <v>16.94381656125887</v>
      </c>
      <c r="I56">
        <f t="shared" si="4"/>
        <v>9.1849227495423929</v>
      </c>
      <c r="J56">
        <f t="shared" si="5"/>
        <v>9.7229245760858084E-3</v>
      </c>
    </row>
    <row r="57" spans="1:10" x14ac:dyDescent="0.25">
      <c r="A57" s="1">
        <v>610</v>
      </c>
      <c r="B57" s="2">
        <v>1.0025999999999999</v>
      </c>
      <c r="C57" s="2">
        <v>0.503</v>
      </c>
      <c r="D57" s="3">
        <v>3.4000000000000002E-4</v>
      </c>
      <c r="F57" s="13">
        <v>18.128761084695274</v>
      </c>
      <c r="H57">
        <f t="shared" si="3"/>
        <v>18.175895863515482</v>
      </c>
      <c r="I57">
        <f t="shared" si="4"/>
        <v>9.1187668256017229</v>
      </c>
      <c r="J57">
        <f t="shared" si="5"/>
        <v>6.1637787687963937E-3</v>
      </c>
    </row>
    <row r="58" spans="1:10" x14ac:dyDescent="0.25">
      <c r="A58" s="1">
        <v>615</v>
      </c>
      <c r="B58" s="2">
        <v>0.93840000000000001</v>
      </c>
      <c r="C58" s="2">
        <v>0.44119999999999998</v>
      </c>
      <c r="D58" s="3">
        <v>2.4000000000000001E-4</v>
      </c>
      <c r="F58" s="13">
        <v>20.857802278159923</v>
      </c>
      <c r="H58">
        <f t="shared" si="3"/>
        <v>19.572961657825271</v>
      </c>
      <c r="I58">
        <f t="shared" si="4"/>
        <v>9.2024623651241573</v>
      </c>
      <c r="J58">
        <f t="shared" si="5"/>
        <v>5.0058725467583814E-3</v>
      </c>
    </row>
    <row r="59" spans="1:10" x14ac:dyDescent="0.25">
      <c r="A59" s="1">
        <v>620</v>
      </c>
      <c r="B59" s="2">
        <v>0.85445000000000004</v>
      </c>
      <c r="C59" s="2">
        <v>0.38100000000000001</v>
      </c>
      <c r="D59" s="3">
        <v>1.9000000000000001E-4</v>
      </c>
      <c r="F59" s="13">
        <v>23.052147882381298</v>
      </c>
      <c r="H59">
        <f t="shared" si="3"/>
        <v>19.6969077581007</v>
      </c>
      <c r="I59">
        <f t="shared" si="4"/>
        <v>8.7828683431872747</v>
      </c>
      <c r="J59">
        <f t="shared" si="5"/>
        <v>4.379908097652447E-3</v>
      </c>
    </row>
    <row r="60" spans="1:10" x14ac:dyDescent="0.25">
      <c r="A60" s="1">
        <v>625</v>
      </c>
      <c r="B60" s="2">
        <v>0.75139999999999996</v>
      </c>
      <c r="C60" s="2">
        <v>0.32100000000000001</v>
      </c>
      <c r="D60" s="3">
        <v>1E-4</v>
      </c>
      <c r="F60" s="13">
        <v>21.920174591226228</v>
      </c>
      <c r="H60">
        <f t="shared" si="3"/>
        <v>16.470819187847386</v>
      </c>
      <c r="I60">
        <f t="shared" si="4"/>
        <v>7.0363760437836191</v>
      </c>
      <c r="J60">
        <f t="shared" si="5"/>
        <v>2.1920174591226228E-3</v>
      </c>
    </row>
    <row r="61" spans="1:10" x14ac:dyDescent="0.25">
      <c r="A61" s="1">
        <v>630</v>
      </c>
      <c r="B61" s="2">
        <v>0.64239999999999997</v>
      </c>
      <c r="C61" s="2">
        <v>0.26500000000000001</v>
      </c>
      <c r="D61" s="3">
        <v>5.0000000000000002E-5</v>
      </c>
      <c r="F61" s="13">
        <v>17.620951393973968</v>
      </c>
      <c r="H61">
        <f t="shared" si="3"/>
        <v>11.319699175488877</v>
      </c>
      <c r="I61">
        <f t="shared" si="4"/>
        <v>4.669552119403102</v>
      </c>
      <c r="J61">
        <f t="shared" si="5"/>
        <v>8.8104756969869841E-4</v>
      </c>
    </row>
    <row r="62" spans="1:10" x14ac:dyDescent="0.25">
      <c r="A62" s="1">
        <v>635</v>
      </c>
      <c r="B62" s="2">
        <v>0.54190000000000005</v>
      </c>
      <c r="C62" s="2">
        <v>0.217</v>
      </c>
      <c r="D62" s="3">
        <v>3.0000000000000001E-5</v>
      </c>
      <c r="F62" s="13">
        <v>14.185996574922218</v>
      </c>
      <c r="H62">
        <f t="shared" si="3"/>
        <v>7.6873915439503504</v>
      </c>
      <c r="I62">
        <f t="shared" si="4"/>
        <v>3.0783612567581211</v>
      </c>
      <c r="J62">
        <f t="shared" si="5"/>
        <v>4.2557989724766656E-4</v>
      </c>
    </row>
    <row r="63" spans="1:10" x14ac:dyDescent="0.25">
      <c r="A63" s="1">
        <v>640</v>
      </c>
      <c r="B63" s="2">
        <v>0.44790000000000002</v>
      </c>
      <c r="C63" s="2">
        <v>0.17499999999999999</v>
      </c>
      <c r="D63" s="3">
        <v>2.0000000000000002E-5</v>
      </c>
      <c r="F63" s="13">
        <v>12.463739645724953</v>
      </c>
      <c r="H63">
        <f t="shared" si="3"/>
        <v>5.5825089873202067</v>
      </c>
      <c r="I63">
        <f t="shared" si="4"/>
        <v>2.1811544380018666</v>
      </c>
      <c r="J63">
        <f t="shared" si="5"/>
        <v>2.492747929144991E-4</v>
      </c>
    </row>
    <row r="64" spans="1:10" x14ac:dyDescent="0.25">
      <c r="A64" s="1">
        <v>645</v>
      </c>
      <c r="B64" s="2">
        <v>0.36080000000000001</v>
      </c>
      <c r="C64" s="2">
        <v>0.13819999999999999</v>
      </c>
      <c r="D64" s="3">
        <v>1.0000000000000001E-5</v>
      </c>
      <c r="F64" s="13">
        <v>11.385670506692996</v>
      </c>
      <c r="H64">
        <f t="shared" si="3"/>
        <v>4.1079499188148327</v>
      </c>
      <c r="I64">
        <f t="shared" si="4"/>
        <v>1.5734996640249719</v>
      </c>
      <c r="J64">
        <f t="shared" si="5"/>
        <v>1.1385670506692997E-4</v>
      </c>
    </row>
    <row r="65" spans="1:10" x14ac:dyDescent="0.25">
      <c r="A65" s="1">
        <v>650</v>
      </c>
      <c r="B65" s="2">
        <v>0.28349999999999997</v>
      </c>
      <c r="C65" s="2">
        <v>0.107</v>
      </c>
      <c r="D65" s="3">
        <v>0</v>
      </c>
      <c r="F65" s="13">
        <v>10.566287311498145</v>
      </c>
      <c r="H65">
        <f t="shared" si="3"/>
        <v>2.9955424528097239</v>
      </c>
      <c r="I65">
        <f t="shared" si="4"/>
        <v>1.1305927423303015</v>
      </c>
      <c r="J65">
        <f t="shared" si="5"/>
        <v>0</v>
      </c>
    </row>
    <row r="66" spans="1:10" x14ac:dyDescent="0.25">
      <c r="A66" s="1">
        <v>655</v>
      </c>
      <c r="B66" s="2">
        <v>0.21870000000000001</v>
      </c>
      <c r="C66" s="2">
        <v>8.1600000000000006E-2</v>
      </c>
      <c r="D66" s="3">
        <v>0</v>
      </c>
      <c r="F66" s="13">
        <v>9.7904951425247866</v>
      </c>
      <c r="H66">
        <f t="shared" si="3"/>
        <v>2.1411812876701708</v>
      </c>
      <c r="I66">
        <f t="shared" si="4"/>
        <v>0.79890440363002269</v>
      </c>
      <c r="J66">
        <f t="shared" si="5"/>
        <v>0</v>
      </c>
    </row>
    <row r="67" spans="1:10" x14ac:dyDescent="0.25">
      <c r="A67" s="1">
        <v>660</v>
      </c>
      <c r="B67" s="2">
        <v>0.16489999999999999</v>
      </c>
      <c r="C67" s="2">
        <v>6.0999999999999999E-2</v>
      </c>
      <c r="D67" s="3">
        <v>0</v>
      </c>
      <c r="F67" s="13">
        <v>9.066462808684058</v>
      </c>
      <c r="H67">
        <f t="shared" si="3"/>
        <v>1.495059717152001</v>
      </c>
      <c r="I67">
        <f t="shared" si="4"/>
        <v>0.55305423132972753</v>
      </c>
      <c r="J67">
        <f t="shared" si="5"/>
        <v>0</v>
      </c>
    </row>
    <row r="68" spans="1:10" x14ac:dyDescent="0.25">
      <c r="A68" s="1">
        <v>663</v>
      </c>
      <c r="B68" s="2">
        <v>0.14305000000000001</v>
      </c>
      <c r="C68" s="2">
        <v>5.2789999999999997E-2</v>
      </c>
      <c r="D68" s="3">
        <v>0</v>
      </c>
      <c r="F68" s="13">
        <v>8.6596716492032435</v>
      </c>
      <c r="H68">
        <f t="shared" si="3"/>
        <v>1.2387660294185241</v>
      </c>
      <c r="I68">
        <f t="shared" si="4"/>
        <v>0.45714406636143917</v>
      </c>
      <c r="J68">
        <f t="shared" si="5"/>
        <v>0</v>
      </c>
    </row>
    <row r="69" spans="1:10" x14ac:dyDescent="0.25">
      <c r="A69" s="1">
        <v>665</v>
      </c>
      <c r="B69" s="2">
        <v>0.1212</v>
      </c>
      <c r="C69" s="2">
        <v>4.4580000000000002E-2</v>
      </c>
      <c r="D69" s="3">
        <v>0</v>
      </c>
      <c r="F69" s="13">
        <v>8.3482965478232956</v>
      </c>
      <c r="H69">
        <f t="shared" si="3"/>
        <v>1.0118135415961835</v>
      </c>
      <c r="I69">
        <f t="shared" si="4"/>
        <v>0.37216706010196254</v>
      </c>
      <c r="J69">
        <f t="shared" si="5"/>
        <v>0</v>
      </c>
    </row>
    <row r="70" spans="1:10" x14ac:dyDescent="0.25">
      <c r="A70" s="1">
        <v>670</v>
      </c>
      <c r="B70" s="2">
        <v>8.7400000000000005E-2</v>
      </c>
      <c r="C70" s="2">
        <v>3.2000000000000001E-2</v>
      </c>
      <c r="D70" s="3">
        <v>0</v>
      </c>
      <c r="F70" s="13">
        <v>7.6833442370122444</v>
      </c>
      <c r="H70">
        <f t="shared" si="3"/>
        <v>0.67152428631487016</v>
      </c>
      <c r="I70">
        <f t="shared" si="4"/>
        <v>0.24586701558439183</v>
      </c>
      <c r="J70">
        <f t="shared" si="5"/>
        <v>0</v>
      </c>
    </row>
    <row r="71" spans="1:10" x14ac:dyDescent="0.25">
      <c r="A71" s="1">
        <v>675</v>
      </c>
      <c r="B71" s="2">
        <v>6.3600000000000004E-2</v>
      </c>
      <c r="C71" s="2">
        <v>2.3199999999999998E-2</v>
      </c>
      <c r="D71" s="3">
        <v>0</v>
      </c>
      <c r="F71" s="13">
        <v>7.0744769114965109</v>
      </c>
      <c r="H71">
        <f t="shared" si="3"/>
        <v>0.44993673157117814</v>
      </c>
      <c r="I71">
        <f t="shared" si="4"/>
        <v>0.16412786434671905</v>
      </c>
      <c r="J71">
        <f t="shared" si="5"/>
        <v>0</v>
      </c>
    </row>
    <row r="72" spans="1:10" x14ac:dyDescent="0.25">
      <c r="A72" s="1">
        <v>680</v>
      </c>
      <c r="B72" s="2">
        <v>4.6769999999999999E-2</v>
      </c>
      <c r="C72" s="2">
        <v>1.7000000000000001E-2</v>
      </c>
      <c r="D72" s="3">
        <v>0</v>
      </c>
      <c r="F72" s="13">
        <v>6.3863802417656199</v>
      </c>
      <c r="H72">
        <f t="shared" si="3"/>
        <v>0.29869100390737802</v>
      </c>
      <c r="I72">
        <f t="shared" si="4"/>
        <v>0.10856846411001554</v>
      </c>
      <c r="J72">
        <f t="shared" si="5"/>
        <v>0</v>
      </c>
    </row>
    <row r="73" spans="1:10" x14ac:dyDescent="0.25">
      <c r="A73" s="1">
        <v>685</v>
      </c>
      <c r="B73" s="2">
        <v>3.2899999999999999E-2</v>
      </c>
      <c r="C73" s="2">
        <v>1.192E-2</v>
      </c>
      <c r="D73" s="3">
        <v>0</v>
      </c>
      <c r="F73" s="13">
        <v>5.7655358043350686</v>
      </c>
      <c r="H73">
        <f t="shared" si="3"/>
        <v>0.18968612796262374</v>
      </c>
      <c r="I73">
        <f t="shared" si="4"/>
        <v>6.8725186787674017E-2</v>
      </c>
      <c r="J73">
        <f t="shared" si="5"/>
        <v>0</v>
      </c>
    </row>
    <row r="74" spans="1:10" x14ac:dyDescent="0.25">
      <c r="A74" s="1">
        <v>690</v>
      </c>
      <c r="B74" s="2">
        <v>2.2700000000000001E-2</v>
      </c>
      <c r="C74" s="2">
        <v>8.2100000000000003E-3</v>
      </c>
      <c r="D74" s="3">
        <v>0</v>
      </c>
      <c r="F74" s="13">
        <v>5.1598201112716415</v>
      </c>
      <c r="H74">
        <f t="shared" si="3"/>
        <v>0.11712791652586627</v>
      </c>
      <c r="I74">
        <f t="shared" si="4"/>
        <v>4.2362123113540179E-2</v>
      </c>
      <c r="J74">
        <f t="shared" si="5"/>
        <v>0</v>
      </c>
    </row>
    <row r="75" spans="1:10" x14ac:dyDescent="0.25">
      <c r="A75" s="1">
        <v>695</v>
      </c>
      <c r="B75" s="2">
        <v>1.584E-2</v>
      </c>
      <c r="C75" s="2">
        <v>5.7229999999999998E-3</v>
      </c>
      <c r="D75" s="3">
        <v>0</v>
      </c>
      <c r="F75" s="13">
        <v>4.6303916130713088</v>
      </c>
      <c r="H75">
        <f t="shared" ref="H75:H92" si="6">B75*F75</f>
        <v>7.3345403151049524E-2</v>
      </c>
      <c r="I75">
        <f t="shared" ref="I75:I92" si="7">C75*F75</f>
        <v>2.6499731201607098E-2</v>
      </c>
      <c r="J75">
        <f t="shared" ref="J75:J92" si="8">D75*F75</f>
        <v>0</v>
      </c>
    </row>
    <row r="76" spans="1:10" x14ac:dyDescent="0.25">
      <c r="A76" s="1">
        <v>700</v>
      </c>
      <c r="B76" s="2">
        <v>1.1358999999999999E-2</v>
      </c>
      <c r="C76" s="2">
        <v>4.1019999999999997E-3</v>
      </c>
      <c r="D76" s="3">
        <v>0</v>
      </c>
      <c r="F76" s="13">
        <v>4.1113765305345309</v>
      </c>
      <c r="H76">
        <f t="shared" si="6"/>
        <v>4.6701126010341737E-2</v>
      </c>
      <c r="I76">
        <f t="shared" si="7"/>
        <v>1.6864866528252646E-2</v>
      </c>
      <c r="J76">
        <f t="shared" si="8"/>
        <v>0</v>
      </c>
    </row>
    <row r="77" spans="1:10" x14ac:dyDescent="0.25">
      <c r="A77" s="1">
        <v>705</v>
      </c>
      <c r="B77" s="2">
        <v>8.1110000000000002E-3</v>
      </c>
      <c r="C77" s="2">
        <v>2.9290000000000002E-3</v>
      </c>
      <c r="D77" s="3">
        <v>0</v>
      </c>
      <c r="F77" s="13">
        <v>3.6391377548017703</v>
      </c>
      <c r="H77">
        <f t="shared" si="6"/>
        <v>2.9517046329197161E-2</v>
      </c>
      <c r="I77">
        <f t="shared" si="7"/>
        <v>1.0659034483814386E-2</v>
      </c>
      <c r="J77">
        <f t="shared" si="8"/>
        <v>0</v>
      </c>
    </row>
    <row r="78" spans="1:10" x14ac:dyDescent="0.25">
      <c r="A78" s="1">
        <v>710</v>
      </c>
      <c r="B78" s="2">
        <v>5.79E-3</v>
      </c>
      <c r="C78" s="2">
        <v>2.091E-3</v>
      </c>
      <c r="D78" s="3">
        <v>0</v>
      </c>
      <c r="F78" s="13">
        <v>3.2002767662949254</v>
      </c>
      <c r="H78">
        <f t="shared" si="6"/>
        <v>1.852960247684762E-2</v>
      </c>
      <c r="I78">
        <f t="shared" si="7"/>
        <v>6.6917787183226893E-3</v>
      </c>
      <c r="J78">
        <f t="shared" si="8"/>
        <v>0</v>
      </c>
    </row>
    <row r="79" spans="1:10" x14ac:dyDescent="0.25">
      <c r="A79" s="1">
        <v>715</v>
      </c>
      <c r="B79" s="2">
        <v>4.1089999999999998E-3</v>
      </c>
      <c r="C79" s="2">
        <v>1.4840000000000001E-3</v>
      </c>
      <c r="D79" s="3">
        <v>0</v>
      </c>
      <c r="F79" s="13">
        <v>2.8135342034653519</v>
      </c>
      <c r="H79">
        <f t="shared" si="6"/>
        <v>1.1560812042039131E-2</v>
      </c>
      <c r="I79">
        <f t="shared" si="7"/>
        <v>4.1752847579425824E-3</v>
      </c>
      <c r="J79">
        <f t="shared" si="8"/>
        <v>0</v>
      </c>
    </row>
    <row r="80" spans="1:10" x14ac:dyDescent="0.25">
      <c r="A80" s="1">
        <v>720</v>
      </c>
      <c r="B80" s="2">
        <v>2.8990000000000001E-3</v>
      </c>
      <c r="C80" s="2">
        <v>1.047E-3</v>
      </c>
      <c r="D80" s="3">
        <v>0</v>
      </c>
      <c r="F80" s="13">
        <v>2.4721094105911612</v>
      </c>
      <c r="H80">
        <f t="shared" si="6"/>
        <v>7.1666451813037768E-3</v>
      </c>
      <c r="I80">
        <f t="shared" si="7"/>
        <v>2.5882985528889457E-3</v>
      </c>
      <c r="J80">
        <f t="shared" si="8"/>
        <v>0</v>
      </c>
    </row>
    <row r="81" spans="1:10" x14ac:dyDescent="0.25">
      <c r="A81" s="1">
        <v>725</v>
      </c>
      <c r="B81" s="2">
        <v>2.049E-3</v>
      </c>
      <c r="C81" s="2">
        <v>7.3999999999999999E-4</v>
      </c>
      <c r="D81" s="3">
        <v>0</v>
      </c>
      <c r="F81" s="13">
        <v>2.1699507084316609</v>
      </c>
      <c r="H81">
        <f t="shared" si="6"/>
        <v>4.4462290015764737E-3</v>
      </c>
      <c r="I81">
        <f t="shared" si="7"/>
        <v>1.6057635242394291E-3</v>
      </c>
      <c r="J81">
        <f t="shared" si="8"/>
        <v>0</v>
      </c>
    </row>
    <row r="82" spans="1:10" x14ac:dyDescent="0.25">
      <c r="A82" s="1">
        <v>730</v>
      </c>
      <c r="B82" s="2">
        <v>1.4400000000000001E-3</v>
      </c>
      <c r="C82" s="2">
        <v>5.1999999999999995E-4</v>
      </c>
      <c r="D82" s="3">
        <v>0</v>
      </c>
      <c r="F82" s="13">
        <v>1.8924287719371338</v>
      </c>
      <c r="H82">
        <f t="shared" si="6"/>
        <v>2.7250974315894726E-3</v>
      </c>
      <c r="I82">
        <f t="shared" si="7"/>
        <v>9.8406296140730941E-4</v>
      </c>
      <c r="J82">
        <f t="shared" si="8"/>
        <v>0</v>
      </c>
    </row>
    <row r="83" spans="1:10" x14ac:dyDescent="0.25">
      <c r="A83" s="1">
        <v>735</v>
      </c>
      <c r="B83" s="2">
        <v>1E-3</v>
      </c>
      <c r="C83" s="2">
        <v>3.6099999999999999E-4</v>
      </c>
      <c r="D83" s="3">
        <v>0</v>
      </c>
      <c r="F83" s="13">
        <v>1.6442511060863079</v>
      </c>
      <c r="H83">
        <f t="shared" si="6"/>
        <v>1.6442511060863079E-3</v>
      </c>
      <c r="I83">
        <f t="shared" si="7"/>
        <v>5.9357464929715709E-4</v>
      </c>
      <c r="J83">
        <f t="shared" si="8"/>
        <v>0</v>
      </c>
    </row>
    <row r="84" spans="1:10" x14ac:dyDescent="0.25">
      <c r="A84" s="1">
        <v>740</v>
      </c>
      <c r="B84" s="2">
        <v>6.8999999999999997E-4</v>
      </c>
      <c r="C84" s="2">
        <v>2.4899999999999998E-4</v>
      </c>
      <c r="D84" s="3">
        <v>0</v>
      </c>
      <c r="F84" s="13">
        <v>1.4402979334906161</v>
      </c>
      <c r="H84">
        <f t="shared" si="6"/>
        <v>9.9380557410852499E-4</v>
      </c>
      <c r="I84">
        <f t="shared" si="7"/>
        <v>3.5863418543916336E-4</v>
      </c>
      <c r="J84">
        <f t="shared" si="8"/>
        <v>0</v>
      </c>
    </row>
    <row r="85" spans="1:10" x14ac:dyDescent="0.25">
      <c r="A85" s="1">
        <v>745</v>
      </c>
      <c r="B85" s="2">
        <v>4.7600000000000002E-4</v>
      </c>
      <c r="C85" s="2">
        <v>1.7200000000000001E-4</v>
      </c>
      <c r="D85" s="3">
        <v>0</v>
      </c>
      <c r="F85" s="13">
        <v>1.251047172763794</v>
      </c>
      <c r="H85">
        <f t="shared" si="6"/>
        <v>5.9549845423556591E-4</v>
      </c>
      <c r="I85">
        <f t="shared" si="7"/>
        <v>2.1518011371537258E-4</v>
      </c>
      <c r="J85">
        <f t="shared" si="8"/>
        <v>0</v>
      </c>
    </row>
    <row r="86" spans="1:10" x14ac:dyDescent="0.25">
      <c r="A86" s="1">
        <v>750</v>
      </c>
      <c r="B86" s="2">
        <v>3.3199999999999999E-4</v>
      </c>
      <c r="C86" s="2">
        <v>1.2E-4</v>
      </c>
      <c r="D86" s="3">
        <v>0</v>
      </c>
      <c r="F86" s="13">
        <v>1.0832777401680744</v>
      </c>
      <c r="H86">
        <f t="shared" si="6"/>
        <v>3.5964820973580068E-4</v>
      </c>
      <c r="I86">
        <f t="shared" si="7"/>
        <v>1.2999332882016894E-4</v>
      </c>
      <c r="J86">
        <f t="shared" si="8"/>
        <v>0</v>
      </c>
    </row>
    <row r="87" spans="1:10" x14ac:dyDescent="0.25">
      <c r="A87" s="1">
        <v>755</v>
      </c>
      <c r="B87" s="2">
        <v>2.3499999999999999E-4</v>
      </c>
      <c r="C87" s="2">
        <v>8.5000000000000006E-5</v>
      </c>
      <c r="D87" s="3">
        <v>0</v>
      </c>
      <c r="F87" s="13">
        <v>0.94157586183988151</v>
      </c>
      <c r="H87">
        <f t="shared" si="6"/>
        <v>2.2127032753237216E-4</v>
      </c>
      <c r="I87">
        <f t="shared" si="7"/>
        <v>8.0033948256389939E-5</v>
      </c>
      <c r="J87">
        <f t="shared" si="8"/>
        <v>0</v>
      </c>
    </row>
    <row r="88" spans="1:10" x14ac:dyDescent="0.25">
      <c r="A88" s="1">
        <v>760</v>
      </c>
      <c r="B88" s="2">
        <v>1.66E-4</v>
      </c>
      <c r="C88" s="2">
        <v>6.0000000000000002E-5</v>
      </c>
      <c r="D88" s="3">
        <v>0</v>
      </c>
      <c r="F88" s="13">
        <v>0.81927650956316134</v>
      </c>
      <c r="H88">
        <f t="shared" si="6"/>
        <v>1.3599990058748478E-4</v>
      </c>
      <c r="I88">
        <f t="shared" si="7"/>
        <v>4.9156590573789682E-5</v>
      </c>
      <c r="J88">
        <f t="shared" si="8"/>
        <v>0</v>
      </c>
    </row>
    <row r="89" spans="1:10" x14ac:dyDescent="0.25">
      <c r="A89" s="1">
        <v>765</v>
      </c>
      <c r="B89" s="2">
        <v>1.17E-4</v>
      </c>
      <c r="C89" s="2">
        <v>4.1999999999999998E-5</v>
      </c>
      <c r="D89" s="3">
        <v>0</v>
      </c>
      <c r="F89" s="13">
        <v>0.71174906770940205</v>
      </c>
      <c r="H89">
        <f t="shared" si="6"/>
        <v>8.3274640922000032E-5</v>
      </c>
      <c r="I89">
        <f t="shared" si="7"/>
        <v>2.9893460843794884E-5</v>
      </c>
      <c r="J89">
        <f t="shared" si="8"/>
        <v>0</v>
      </c>
    </row>
    <row r="90" spans="1:10" x14ac:dyDescent="0.25">
      <c r="A90" s="1">
        <v>770</v>
      </c>
      <c r="B90" s="2">
        <v>8.2999999999999998E-5</v>
      </c>
      <c r="C90" s="2">
        <v>3.0000000000000001E-5</v>
      </c>
      <c r="D90" s="3">
        <v>0</v>
      </c>
      <c r="F90" s="13">
        <v>0.61127728666014081</v>
      </c>
      <c r="H90">
        <f t="shared" si="6"/>
        <v>5.0736014792791683E-5</v>
      </c>
      <c r="I90">
        <f t="shared" si="7"/>
        <v>1.8338318599804226E-5</v>
      </c>
      <c r="J90">
        <f t="shared" si="8"/>
        <v>0</v>
      </c>
    </row>
    <row r="91" spans="1:10" x14ac:dyDescent="0.25">
      <c r="A91" s="1">
        <v>775</v>
      </c>
      <c r="B91" s="2">
        <v>5.8999999999999998E-5</v>
      </c>
      <c r="C91" s="2">
        <v>2.0999999999999999E-5</v>
      </c>
      <c r="D91" s="3">
        <v>0</v>
      </c>
      <c r="F91" s="13">
        <v>0.52968220449678938</v>
      </c>
      <c r="H91">
        <f t="shared" si="6"/>
        <v>3.125125006531057E-5</v>
      </c>
      <c r="I91">
        <f t="shared" si="7"/>
        <v>1.1123326294432576E-5</v>
      </c>
      <c r="J91">
        <f t="shared" si="8"/>
        <v>0</v>
      </c>
    </row>
    <row r="92" spans="1:10" ht="14.5" thickBot="1" x14ac:dyDescent="0.3">
      <c r="A92" s="4">
        <v>780</v>
      </c>
      <c r="B92" s="5">
        <v>4.1999999999999998E-5</v>
      </c>
      <c r="C92" s="5">
        <v>1.5E-5</v>
      </c>
      <c r="D92" s="6">
        <v>0</v>
      </c>
      <c r="F92" s="13">
        <v>0.46309692205250841</v>
      </c>
      <c r="H92">
        <f t="shared" si="6"/>
        <v>1.9450070726205351E-5</v>
      </c>
      <c r="I92">
        <f t="shared" si="7"/>
        <v>6.9464538307876262E-6</v>
      </c>
      <c r="J92">
        <f t="shared" si="8"/>
        <v>0</v>
      </c>
    </row>
    <row r="93" spans="1:10" ht="14.5" thickTop="1" x14ac:dyDescent="0.25">
      <c r="B93" s="7">
        <f>SUM(B11:B92)</f>
        <v>21.514573999999993</v>
      </c>
      <c r="C93" s="7">
        <f>SUM(C11:C92)</f>
        <v>21.424117000000006</v>
      </c>
      <c r="D93" s="7">
        <f>SUM(D11:D92)</f>
        <v>21.371540000000003</v>
      </c>
    </row>
  </sheetData>
  <mergeCells count="2">
    <mergeCell ref="F9:J9"/>
    <mergeCell ref="A9:D9"/>
  </mergeCells>
  <phoneticPr fontId="9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 sizeWithCells="1">
              <from>
                <xdr:col>1</xdr:col>
                <xdr:colOff>82550</xdr:colOff>
                <xdr:row>9</xdr:row>
                <xdr:rowOff>0</xdr:rowOff>
              </from>
              <to>
                <xdr:col>1</xdr:col>
                <xdr:colOff>317500</xdr:colOff>
                <xdr:row>10</xdr:row>
                <xdr:rowOff>6350</xdr:rowOff>
              </to>
            </anchor>
          </objectPr>
        </oleObject>
      </mc:Choice>
      <mc:Fallback>
        <oleObject progId="Equation.3" shapeId="4097" r:id="rId4"/>
      </mc:Fallback>
    </mc:AlternateContent>
    <mc:AlternateContent xmlns:mc="http://schemas.openxmlformats.org/markup-compatibility/2006">
      <mc:Choice Requires="x14">
        <oleObject progId="Equation.3" shapeId="4098" r:id="rId6">
          <objectPr defaultSize="0" autoPict="0" r:id="rId7">
            <anchor moveWithCells="1" sizeWithCells="1">
              <from>
                <xdr:col>2</xdr:col>
                <xdr:colOff>82550</xdr:colOff>
                <xdr:row>9</xdr:row>
                <xdr:rowOff>0</xdr:rowOff>
              </from>
              <to>
                <xdr:col>2</xdr:col>
                <xdr:colOff>317500</xdr:colOff>
                <xdr:row>10</xdr:row>
                <xdr:rowOff>6350</xdr:rowOff>
              </to>
            </anchor>
          </objectPr>
        </oleObject>
      </mc:Choice>
      <mc:Fallback>
        <oleObject progId="Equation.3" shapeId="4098" r:id="rId6"/>
      </mc:Fallback>
    </mc:AlternateContent>
    <mc:AlternateContent xmlns:mc="http://schemas.openxmlformats.org/markup-compatibility/2006">
      <mc:Choice Requires="x14">
        <oleObject progId="Equation.3" shapeId="4099" r:id="rId8">
          <objectPr defaultSize="0" autoPict="0" r:id="rId9">
            <anchor moveWithCells="1" sizeWithCells="1">
              <from>
                <xdr:col>3</xdr:col>
                <xdr:colOff>69850</xdr:colOff>
                <xdr:row>9</xdr:row>
                <xdr:rowOff>0</xdr:rowOff>
              </from>
              <to>
                <xdr:col>3</xdr:col>
                <xdr:colOff>304800</xdr:colOff>
                <xdr:row>10</xdr:row>
                <xdr:rowOff>6350</xdr:rowOff>
              </to>
            </anchor>
          </objectPr>
        </oleObject>
      </mc:Choice>
      <mc:Fallback>
        <oleObject progId="Equation.3" shapeId="4099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zoomScaleNormal="100" workbookViewId="0">
      <selection sqref="A1:D8"/>
    </sheetView>
  </sheetViews>
  <sheetFormatPr defaultRowHeight="15" x14ac:dyDescent="0.25"/>
  <cols>
    <col min="1" max="1" width="3.7265625" style="40" customWidth="1"/>
    <col min="2" max="2" width="3.7265625" customWidth="1"/>
    <col min="3" max="3" width="92.54296875" customWidth="1"/>
    <col min="4" max="4" width="2.7265625" customWidth="1"/>
    <col min="7" max="7" width="8.1796875" customWidth="1"/>
  </cols>
  <sheetData>
    <row r="1" spans="1:4" ht="99.75" customHeight="1" x14ac:dyDescent="0.25">
      <c r="A1" s="44" t="s">
        <v>57</v>
      </c>
      <c r="B1" s="14" t="s">
        <v>8</v>
      </c>
      <c r="D1" s="39" t="s">
        <v>50</v>
      </c>
    </row>
    <row r="2" spans="1:4" ht="100" customHeight="1" x14ac:dyDescent="0.25">
      <c r="A2" s="44"/>
      <c r="B2" s="14" t="s">
        <v>9</v>
      </c>
      <c r="D2" s="39" t="s">
        <v>51</v>
      </c>
    </row>
    <row r="3" spans="1:4" ht="100" customHeight="1" x14ac:dyDescent="0.25">
      <c r="A3" s="44"/>
      <c r="B3" s="14" t="s">
        <v>10</v>
      </c>
      <c r="D3" s="39" t="s">
        <v>52</v>
      </c>
    </row>
    <row r="4" spans="1:4" ht="100" customHeight="1" x14ac:dyDescent="0.25">
      <c r="A4" s="44"/>
      <c r="B4" s="15" t="s">
        <v>11</v>
      </c>
      <c r="D4" s="39" t="s">
        <v>53</v>
      </c>
    </row>
    <row r="5" spans="1:4" ht="100" customHeight="1" x14ac:dyDescent="0.25">
      <c r="A5" s="44"/>
      <c r="B5" s="14" t="s">
        <v>12</v>
      </c>
      <c r="D5" s="39" t="s">
        <v>54</v>
      </c>
    </row>
    <row r="6" spans="1:4" ht="100" customHeight="1" x14ac:dyDescent="0.25">
      <c r="A6" s="44"/>
      <c r="B6" s="14" t="s">
        <v>13</v>
      </c>
      <c r="D6" s="39" t="s">
        <v>55</v>
      </c>
    </row>
    <row r="7" spans="1:4" ht="100" customHeight="1" x14ac:dyDescent="0.25">
      <c r="A7" s="44"/>
      <c r="B7" s="14" t="s">
        <v>14</v>
      </c>
      <c r="D7" s="39" t="s">
        <v>56</v>
      </c>
    </row>
    <row r="8" spans="1:4" x14ac:dyDescent="0.25">
      <c r="C8" s="41" t="s">
        <v>15</v>
      </c>
    </row>
    <row r="9" spans="1:4" x14ac:dyDescent="0.25">
      <c r="C9" s="10"/>
    </row>
  </sheetData>
  <mergeCells count="1">
    <mergeCell ref="A1:A7"/>
  </mergeCells>
  <phoneticPr fontId="9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5"/>
  <sheetViews>
    <sheetView workbookViewId="0">
      <selection activeCell="K2" sqref="K2"/>
    </sheetView>
  </sheetViews>
  <sheetFormatPr defaultRowHeight="14" x14ac:dyDescent="0.25"/>
  <cols>
    <col min="12" max="12" width="10.54296875" customWidth="1"/>
    <col min="13" max="13" width="10.26953125" customWidth="1"/>
    <col min="14" max="14" width="11.453125" customWidth="1"/>
  </cols>
  <sheetData>
    <row r="1" spans="1:16" ht="14.5" thickBot="1" x14ac:dyDescent="0.3">
      <c r="A1" s="43" t="s">
        <v>22</v>
      </c>
      <c r="B1" s="43"/>
      <c r="C1" s="43"/>
      <c r="D1" s="43"/>
      <c r="H1" s="42" t="s">
        <v>23</v>
      </c>
      <c r="I1" s="42"/>
      <c r="J1" s="42"/>
      <c r="L1" s="42" t="s">
        <v>24</v>
      </c>
      <c r="M1" s="42"/>
      <c r="N1" s="42"/>
    </row>
    <row r="2" spans="1:16" ht="15.5" thickTop="1" thickBot="1" x14ac:dyDescent="0.35">
      <c r="A2" s="12" t="s">
        <v>1</v>
      </c>
      <c r="B2" s="8"/>
      <c r="C2" s="8"/>
      <c r="D2" s="9"/>
      <c r="F2" s="11" t="s">
        <v>0</v>
      </c>
      <c r="H2" s="10" t="s">
        <v>2</v>
      </c>
      <c r="I2" s="10" t="s">
        <v>3</v>
      </c>
      <c r="J2" s="10" t="s">
        <v>4</v>
      </c>
      <c r="L2" s="10" t="s">
        <v>5</v>
      </c>
      <c r="M2" s="10" t="s">
        <v>6</v>
      </c>
      <c r="N2" s="10" t="s">
        <v>7</v>
      </c>
      <c r="P2" s="10"/>
    </row>
    <row r="3" spans="1:16" ht="14.5" thickTop="1" x14ac:dyDescent="0.25">
      <c r="A3" s="1">
        <v>380</v>
      </c>
      <c r="B3" s="2">
        <v>1.3680000000000001E-3</v>
      </c>
      <c r="C3" s="2">
        <v>3.8999999999999999E-5</v>
      </c>
      <c r="D3" s="3">
        <v>6.45E-3</v>
      </c>
      <c r="F3" s="13">
        <v>1</v>
      </c>
      <c r="H3">
        <f>B3*F3</f>
        <v>1.3680000000000001E-3</v>
      </c>
      <c r="I3">
        <f>C3*F3</f>
        <v>3.8999999999999999E-5</v>
      </c>
      <c r="J3">
        <f>D3*F3</f>
        <v>6.45E-3</v>
      </c>
      <c r="L3">
        <f>H3/(H3+I3+J3)</f>
        <v>0.17411225658648341</v>
      </c>
      <c r="M3">
        <f>I3/(H3+I3+J3)</f>
        <v>4.9637266132111493E-3</v>
      </c>
      <c r="N3">
        <f>I3</f>
        <v>3.8999999999999999E-5</v>
      </c>
    </row>
    <row r="4" spans="1:16" x14ac:dyDescent="0.25">
      <c r="A4" s="1">
        <v>385</v>
      </c>
      <c r="B4" s="2">
        <v>2.2360000000000001E-3</v>
      </c>
      <c r="C4" s="2">
        <v>6.3999999999999997E-5</v>
      </c>
      <c r="D4" s="3">
        <v>1.055E-2</v>
      </c>
      <c r="F4" s="16">
        <f>F3</f>
        <v>1</v>
      </c>
      <c r="H4">
        <f t="shared" ref="H4:H67" si="0">B4*F4</f>
        <v>2.2360000000000001E-3</v>
      </c>
      <c r="I4">
        <f t="shared" ref="I4:I67" si="1">C4*F4</f>
        <v>6.3999999999999997E-5</v>
      </c>
      <c r="J4">
        <f t="shared" ref="J4:J67" si="2">D4*F4</f>
        <v>1.055E-2</v>
      </c>
      <c r="L4">
        <f t="shared" ref="L4:L67" si="3">H4/(H4+I4+J4)</f>
        <v>0.17400778210116732</v>
      </c>
      <c r="M4">
        <f t="shared" ref="M4:M67" si="4">I4/(H4+I4+J4)</f>
        <v>4.9805447470817115E-3</v>
      </c>
      <c r="N4">
        <f t="shared" ref="N4:N67" si="5">I4</f>
        <v>6.3999999999999997E-5</v>
      </c>
    </row>
    <row r="5" spans="1:16" x14ac:dyDescent="0.25">
      <c r="A5" s="1">
        <v>390</v>
      </c>
      <c r="B5" s="2">
        <v>4.2430000000000002E-3</v>
      </c>
      <c r="C5" s="2">
        <v>1.2E-4</v>
      </c>
      <c r="D5" s="3">
        <v>2.0049999999999998E-2</v>
      </c>
      <c r="F5" s="16">
        <f t="shared" ref="F5:F68" si="6">F4</f>
        <v>1</v>
      </c>
      <c r="H5">
        <f t="shared" si="0"/>
        <v>4.2430000000000002E-3</v>
      </c>
      <c r="I5">
        <f t="shared" si="1"/>
        <v>1.2E-4</v>
      </c>
      <c r="J5">
        <f t="shared" si="2"/>
        <v>2.0049999999999998E-2</v>
      </c>
      <c r="L5">
        <f t="shared" si="3"/>
        <v>0.17380084381272276</v>
      </c>
      <c r="M5">
        <f t="shared" si="4"/>
        <v>4.9154139188137477E-3</v>
      </c>
      <c r="N5">
        <f t="shared" si="5"/>
        <v>1.2E-4</v>
      </c>
    </row>
    <row r="6" spans="1:16" x14ac:dyDescent="0.25">
      <c r="A6" s="1">
        <v>395</v>
      </c>
      <c r="B6" s="2">
        <v>7.6499999999999997E-3</v>
      </c>
      <c r="C6" s="2">
        <v>2.1699999999999999E-4</v>
      </c>
      <c r="D6" s="3">
        <v>3.6209999999999999E-2</v>
      </c>
      <c r="F6" s="16">
        <f t="shared" si="6"/>
        <v>1</v>
      </c>
      <c r="H6">
        <f t="shared" si="0"/>
        <v>7.6499999999999997E-3</v>
      </c>
      <c r="I6">
        <f t="shared" si="1"/>
        <v>2.1699999999999999E-4</v>
      </c>
      <c r="J6">
        <f t="shared" si="2"/>
        <v>3.6209999999999999E-2</v>
      </c>
      <c r="L6">
        <f t="shared" si="3"/>
        <v>0.17355990652721373</v>
      </c>
      <c r="M6">
        <f t="shared" si="4"/>
        <v>4.9232025773078931E-3</v>
      </c>
      <c r="N6">
        <f t="shared" si="5"/>
        <v>2.1699999999999999E-4</v>
      </c>
    </row>
    <row r="7" spans="1:16" x14ac:dyDescent="0.25">
      <c r="A7" s="1">
        <v>400</v>
      </c>
      <c r="B7" s="2">
        <v>1.431E-2</v>
      </c>
      <c r="C7" s="2">
        <v>3.9599999999999998E-4</v>
      </c>
      <c r="D7" s="3">
        <v>6.7849999999999994E-2</v>
      </c>
      <c r="F7" s="16">
        <f t="shared" si="6"/>
        <v>1</v>
      </c>
      <c r="H7">
        <f t="shared" si="0"/>
        <v>1.431E-2</v>
      </c>
      <c r="I7">
        <f t="shared" si="1"/>
        <v>3.9599999999999998E-4</v>
      </c>
      <c r="J7">
        <f t="shared" si="2"/>
        <v>6.7849999999999994E-2</v>
      </c>
      <c r="L7">
        <f t="shared" si="3"/>
        <v>0.17333688647705803</v>
      </c>
      <c r="M7">
        <f t="shared" si="4"/>
        <v>4.7967440282959449E-3</v>
      </c>
      <c r="N7">
        <f t="shared" si="5"/>
        <v>3.9599999999999998E-4</v>
      </c>
    </row>
    <row r="8" spans="1:16" x14ac:dyDescent="0.25">
      <c r="A8" s="1">
        <v>405</v>
      </c>
      <c r="B8" s="2">
        <v>2.3189999999999999E-2</v>
      </c>
      <c r="C8" s="2">
        <v>6.4000000000000005E-4</v>
      </c>
      <c r="D8" s="3">
        <v>0.11020000000000001</v>
      </c>
      <c r="F8" s="16">
        <f t="shared" si="6"/>
        <v>1</v>
      </c>
      <c r="H8">
        <f t="shared" si="0"/>
        <v>2.3189999999999999E-2</v>
      </c>
      <c r="I8">
        <f t="shared" si="1"/>
        <v>6.4000000000000005E-4</v>
      </c>
      <c r="J8">
        <f t="shared" si="2"/>
        <v>0.11020000000000001</v>
      </c>
      <c r="L8">
        <f t="shared" si="3"/>
        <v>0.17302096545549503</v>
      </c>
      <c r="M8">
        <f t="shared" si="4"/>
        <v>4.775050361859285E-3</v>
      </c>
      <c r="N8">
        <f t="shared" si="5"/>
        <v>6.4000000000000005E-4</v>
      </c>
    </row>
    <row r="9" spans="1:16" x14ac:dyDescent="0.25">
      <c r="A9" s="1">
        <v>410</v>
      </c>
      <c r="B9" s="2">
        <v>4.351E-2</v>
      </c>
      <c r="C9" s="2">
        <v>1.2099999999999999E-3</v>
      </c>
      <c r="D9" s="3">
        <v>0.2074</v>
      </c>
      <c r="F9" s="16">
        <f t="shared" si="6"/>
        <v>1</v>
      </c>
      <c r="H9">
        <f t="shared" si="0"/>
        <v>4.351E-2</v>
      </c>
      <c r="I9">
        <f t="shared" si="1"/>
        <v>1.2099999999999999E-3</v>
      </c>
      <c r="J9">
        <f t="shared" si="2"/>
        <v>0.2074</v>
      </c>
      <c r="L9">
        <f t="shared" si="3"/>
        <v>0.17257655084880216</v>
      </c>
      <c r="M9">
        <f t="shared" si="4"/>
        <v>4.7993019197207672E-3</v>
      </c>
      <c r="N9">
        <f t="shared" si="5"/>
        <v>1.2099999999999999E-3</v>
      </c>
    </row>
    <row r="10" spans="1:16" x14ac:dyDescent="0.25">
      <c r="A10" s="1">
        <v>415</v>
      </c>
      <c r="B10" s="2">
        <v>7.7630000000000005E-2</v>
      </c>
      <c r="C10" s="2">
        <v>2.1800000000000001E-3</v>
      </c>
      <c r="D10" s="3">
        <v>0.37130000000000002</v>
      </c>
      <c r="F10" s="16">
        <f t="shared" si="6"/>
        <v>1</v>
      </c>
      <c r="H10">
        <f t="shared" si="0"/>
        <v>7.7630000000000005E-2</v>
      </c>
      <c r="I10">
        <f t="shared" si="1"/>
        <v>2.1800000000000001E-3</v>
      </c>
      <c r="J10">
        <f t="shared" si="2"/>
        <v>0.37130000000000002</v>
      </c>
      <c r="L10">
        <f t="shared" si="3"/>
        <v>0.17208663075524816</v>
      </c>
      <c r="M10">
        <f t="shared" si="4"/>
        <v>4.8325242180399458E-3</v>
      </c>
      <c r="N10">
        <f t="shared" si="5"/>
        <v>2.1800000000000001E-3</v>
      </c>
    </row>
    <row r="11" spans="1:16" x14ac:dyDescent="0.25">
      <c r="A11" s="1">
        <v>420</v>
      </c>
      <c r="B11" s="2">
        <v>0.13438</v>
      </c>
      <c r="C11" s="2">
        <v>4.0000000000000001E-3</v>
      </c>
      <c r="D11" s="3">
        <v>0.64559999999999995</v>
      </c>
      <c r="F11" s="16">
        <f t="shared" si="6"/>
        <v>1</v>
      </c>
      <c r="H11">
        <f t="shared" si="0"/>
        <v>0.13438</v>
      </c>
      <c r="I11">
        <f t="shared" si="1"/>
        <v>4.0000000000000001E-3</v>
      </c>
      <c r="J11">
        <f t="shared" si="2"/>
        <v>0.64559999999999995</v>
      </c>
      <c r="L11">
        <f t="shared" si="3"/>
        <v>0.17140743386310878</v>
      </c>
      <c r="M11">
        <f t="shared" si="4"/>
        <v>5.1021709737493308E-3</v>
      </c>
      <c r="N11">
        <f t="shared" si="5"/>
        <v>4.0000000000000001E-3</v>
      </c>
    </row>
    <row r="12" spans="1:16" x14ac:dyDescent="0.25">
      <c r="A12" s="1">
        <v>425</v>
      </c>
      <c r="B12" s="2">
        <v>0.21476999999999999</v>
      </c>
      <c r="C12" s="2">
        <v>7.3000000000000001E-3</v>
      </c>
      <c r="D12" s="3">
        <v>1.03905</v>
      </c>
      <c r="F12" s="16">
        <f t="shared" si="6"/>
        <v>1</v>
      </c>
      <c r="H12">
        <f t="shared" si="0"/>
        <v>0.21476999999999999</v>
      </c>
      <c r="I12">
        <f t="shared" si="1"/>
        <v>7.3000000000000001E-3</v>
      </c>
      <c r="J12">
        <f t="shared" si="2"/>
        <v>1.03905</v>
      </c>
      <c r="L12">
        <f t="shared" si="3"/>
        <v>0.17030100228368433</v>
      </c>
      <c r="M12">
        <f t="shared" si="4"/>
        <v>5.7885054554681556E-3</v>
      </c>
      <c r="N12">
        <f t="shared" si="5"/>
        <v>7.3000000000000001E-3</v>
      </c>
    </row>
    <row r="13" spans="1:16" x14ac:dyDescent="0.25">
      <c r="A13" s="1">
        <v>430</v>
      </c>
      <c r="B13" s="2">
        <v>0.28389999999999999</v>
      </c>
      <c r="C13" s="2">
        <v>1.1599999999999999E-2</v>
      </c>
      <c r="D13" s="3">
        <v>1.3855999999999999</v>
      </c>
      <c r="F13" s="16">
        <f t="shared" si="6"/>
        <v>1</v>
      </c>
      <c r="H13">
        <f t="shared" si="0"/>
        <v>0.28389999999999999</v>
      </c>
      <c r="I13">
        <f t="shared" si="1"/>
        <v>1.1599999999999999E-2</v>
      </c>
      <c r="J13">
        <f t="shared" si="2"/>
        <v>1.3855999999999999</v>
      </c>
      <c r="L13">
        <f t="shared" si="3"/>
        <v>0.16887752067098924</v>
      </c>
      <c r="M13">
        <f t="shared" si="4"/>
        <v>6.900243887930522E-3</v>
      </c>
      <c r="N13">
        <f t="shared" si="5"/>
        <v>1.1599999999999999E-2</v>
      </c>
    </row>
    <row r="14" spans="1:16" x14ac:dyDescent="0.25">
      <c r="A14" s="1">
        <v>435</v>
      </c>
      <c r="B14" s="2">
        <v>0.32850000000000001</v>
      </c>
      <c r="C14" s="2">
        <v>1.6840000000000001E-2</v>
      </c>
      <c r="D14" s="3">
        <v>1.62296</v>
      </c>
      <c r="F14" s="16">
        <f t="shared" si="6"/>
        <v>1</v>
      </c>
      <c r="H14">
        <f t="shared" si="0"/>
        <v>0.32850000000000001</v>
      </c>
      <c r="I14">
        <f t="shared" si="1"/>
        <v>1.6840000000000001E-2</v>
      </c>
      <c r="J14">
        <f t="shared" si="2"/>
        <v>1.62296</v>
      </c>
      <c r="L14">
        <f t="shared" si="3"/>
        <v>0.16689529035208048</v>
      </c>
      <c r="M14">
        <f t="shared" si="4"/>
        <v>8.5556063608189809E-3</v>
      </c>
      <c r="N14">
        <f t="shared" si="5"/>
        <v>1.6840000000000001E-2</v>
      </c>
    </row>
    <row r="15" spans="1:16" x14ac:dyDescent="0.25">
      <c r="A15" s="1">
        <v>440</v>
      </c>
      <c r="B15" s="2">
        <v>0.34827999999999998</v>
      </c>
      <c r="C15" s="2">
        <v>2.3E-2</v>
      </c>
      <c r="D15" s="3">
        <v>1.7470600000000001</v>
      </c>
      <c r="F15" s="16">
        <f t="shared" si="6"/>
        <v>1</v>
      </c>
      <c r="H15">
        <f t="shared" si="0"/>
        <v>0.34827999999999998</v>
      </c>
      <c r="I15">
        <f t="shared" si="1"/>
        <v>2.3E-2</v>
      </c>
      <c r="J15">
        <f t="shared" si="2"/>
        <v>1.7470600000000001</v>
      </c>
      <c r="L15">
        <f t="shared" si="3"/>
        <v>0.16441175637527497</v>
      </c>
      <c r="M15">
        <f t="shared" si="4"/>
        <v>1.0857558276763881E-2</v>
      </c>
      <c r="N15">
        <f t="shared" si="5"/>
        <v>2.3E-2</v>
      </c>
    </row>
    <row r="16" spans="1:16" x14ac:dyDescent="0.25">
      <c r="A16" s="1">
        <v>445</v>
      </c>
      <c r="B16" s="2">
        <v>0.34805999999999998</v>
      </c>
      <c r="C16" s="2">
        <v>2.98E-2</v>
      </c>
      <c r="D16" s="3">
        <v>1.7826</v>
      </c>
      <c r="F16" s="16">
        <f t="shared" si="6"/>
        <v>1</v>
      </c>
      <c r="H16">
        <f t="shared" si="0"/>
        <v>0.34805999999999998</v>
      </c>
      <c r="I16">
        <f t="shared" si="1"/>
        <v>2.98E-2</v>
      </c>
      <c r="J16">
        <f t="shared" si="2"/>
        <v>1.7826</v>
      </c>
      <c r="L16">
        <f t="shared" si="3"/>
        <v>0.16110457958027455</v>
      </c>
      <c r="M16">
        <f t="shared" si="4"/>
        <v>1.3793358821732408E-2</v>
      </c>
      <c r="N16">
        <f t="shared" si="5"/>
        <v>2.98E-2</v>
      </c>
    </row>
    <row r="17" spans="1:14" x14ac:dyDescent="0.25">
      <c r="A17" s="1">
        <v>450</v>
      </c>
      <c r="B17" s="2">
        <v>0.3362</v>
      </c>
      <c r="C17" s="2">
        <v>3.7999999999999999E-2</v>
      </c>
      <c r="D17" s="3">
        <v>1.7721100000000001</v>
      </c>
      <c r="F17" s="16">
        <f t="shared" si="6"/>
        <v>1</v>
      </c>
      <c r="H17">
        <f t="shared" si="0"/>
        <v>0.3362</v>
      </c>
      <c r="I17">
        <f t="shared" si="1"/>
        <v>3.7999999999999999E-2</v>
      </c>
      <c r="J17">
        <f t="shared" si="2"/>
        <v>1.7721100000000001</v>
      </c>
      <c r="L17">
        <f t="shared" si="3"/>
        <v>0.15664093257730707</v>
      </c>
      <c r="M17">
        <f t="shared" si="4"/>
        <v>1.7704804990891342E-2</v>
      </c>
      <c r="N17">
        <f t="shared" si="5"/>
        <v>3.7999999999999999E-2</v>
      </c>
    </row>
    <row r="18" spans="1:14" x14ac:dyDescent="0.25">
      <c r="A18" s="1">
        <v>455</v>
      </c>
      <c r="B18" s="2">
        <v>0.31869999999999998</v>
      </c>
      <c r="C18" s="2">
        <v>4.8000000000000001E-2</v>
      </c>
      <c r="D18" s="3">
        <v>1.7441</v>
      </c>
      <c r="F18" s="16">
        <f t="shared" si="6"/>
        <v>1</v>
      </c>
      <c r="H18">
        <f t="shared" si="0"/>
        <v>0.31869999999999998</v>
      </c>
      <c r="I18">
        <f t="shared" si="1"/>
        <v>4.8000000000000001E-2</v>
      </c>
      <c r="J18">
        <f t="shared" si="2"/>
        <v>1.7441</v>
      </c>
      <c r="L18">
        <f t="shared" si="3"/>
        <v>0.15098540837597121</v>
      </c>
      <c r="M18">
        <f t="shared" si="4"/>
        <v>2.2740193291642983E-2</v>
      </c>
      <c r="N18">
        <f t="shared" si="5"/>
        <v>4.8000000000000001E-2</v>
      </c>
    </row>
    <row r="19" spans="1:14" x14ac:dyDescent="0.25">
      <c r="A19" s="1">
        <v>460</v>
      </c>
      <c r="B19" s="2">
        <v>0.2908</v>
      </c>
      <c r="C19" s="2">
        <v>0.06</v>
      </c>
      <c r="D19" s="3">
        <v>1.6692</v>
      </c>
      <c r="F19" s="16">
        <f t="shared" si="6"/>
        <v>1</v>
      </c>
      <c r="H19">
        <f t="shared" si="0"/>
        <v>0.2908</v>
      </c>
      <c r="I19">
        <f t="shared" si="1"/>
        <v>0.06</v>
      </c>
      <c r="J19">
        <f t="shared" si="2"/>
        <v>1.6692</v>
      </c>
      <c r="L19">
        <f t="shared" si="3"/>
        <v>0.14396039603960395</v>
      </c>
      <c r="M19">
        <f t="shared" si="4"/>
        <v>2.9702970297029702E-2</v>
      </c>
      <c r="N19">
        <f t="shared" si="5"/>
        <v>0.06</v>
      </c>
    </row>
    <row r="20" spans="1:14" x14ac:dyDescent="0.25">
      <c r="A20" s="1">
        <v>465</v>
      </c>
      <c r="B20" s="2">
        <v>0.25109999999999999</v>
      </c>
      <c r="C20" s="2">
        <v>7.3899999999999993E-2</v>
      </c>
      <c r="D20" s="3">
        <v>1.5281</v>
      </c>
      <c r="F20" s="16">
        <f t="shared" si="6"/>
        <v>1</v>
      </c>
      <c r="H20">
        <f t="shared" si="0"/>
        <v>0.25109999999999999</v>
      </c>
      <c r="I20">
        <f t="shared" si="1"/>
        <v>7.3899999999999993E-2</v>
      </c>
      <c r="J20">
        <f t="shared" si="2"/>
        <v>1.5281</v>
      </c>
      <c r="L20">
        <f t="shared" si="3"/>
        <v>0.13550267119961146</v>
      </c>
      <c r="M20">
        <f t="shared" si="4"/>
        <v>3.9879121472127785E-2</v>
      </c>
      <c r="N20">
        <f t="shared" si="5"/>
        <v>7.3899999999999993E-2</v>
      </c>
    </row>
    <row r="21" spans="1:14" x14ac:dyDescent="0.25">
      <c r="A21" s="1">
        <v>470</v>
      </c>
      <c r="B21" s="2">
        <v>0.19536000000000001</v>
      </c>
      <c r="C21" s="2">
        <v>9.0980000000000005E-2</v>
      </c>
      <c r="D21" s="3">
        <v>1.2876399999999999</v>
      </c>
      <c r="F21" s="16">
        <f t="shared" si="6"/>
        <v>1</v>
      </c>
      <c r="H21">
        <f t="shared" si="0"/>
        <v>0.19536000000000001</v>
      </c>
      <c r="I21">
        <f t="shared" si="1"/>
        <v>9.0980000000000005E-2</v>
      </c>
      <c r="J21">
        <f t="shared" si="2"/>
        <v>1.2876399999999999</v>
      </c>
      <c r="L21">
        <f t="shared" si="3"/>
        <v>0.12411847672778563</v>
      </c>
      <c r="M21">
        <f t="shared" si="4"/>
        <v>5.7802513373740462E-2</v>
      </c>
      <c r="N21">
        <f t="shared" si="5"/>
        <v>9.0980000000000005E-2</v>
      </c>
    </row>
    <row r="22" spans="1:14" x14ac:dyDescent="0.25">
      <c r="A22" s="1">
        <v>475</v>
      </c>
      <c r="B22" s="2">
        <v>0.1421</v>
      </c>
      <c r="C22" s="2">
        <v>0.11260000000000001</v>
      </c>
      <c r="D22" s="3">
        <v>1.0419</v>
      </c>
      <c r="F22" s="16">
        <f t="shared" si="6"/>
        <v>1</v>
      </c>
      <c r="H22">
        <f t="shared" si="0"/>
        <v>0.1421</v>
      </c>
      <c r="I22">
        <f t="shared" si="1"/>
        <v>0.11260000000000001</v>
      </c>
      <c r="J22">
        <f t="shared" si="2"/>
        <v>1.0419</v>
      </c>
      <c r="L22">
        <f t="shared" si="3"/>
        <v>0.10959432361561004</v>
      </c>
      <c r="M22">
        <f t="shared" si="4"/>
        <v>8.6842511183094231E-2</v>
      </c>
      <c r="N22">
        <f t="shared" si="5"/>
        <v>0.11260000000000001</v>
      </c>
    </row>
    <row r="23" spans="1:14" x14ac:dyDescent="0.25">
      <c r="A23" s="1">
        <v>480</v>
      </c>
      <c r="B23" s="2">
        <v>9.5640000000000003E-2</v>
      </c>
      <c r="C23" s="2">
        <v>0.13902</v>
      </c>
      <c r="D23" s="3">
        <v>0.81294999999999995</v>
      </c>
      <c r="F23" s="16">
        <f t="shared" si="6"/>
        <v>1</v>
      </c>
      <c r="H23">
        <f t="shared" si="0"/>
        <v>9.5640000000000003E-2</v>
      </c>
      <c r="I23">
        <f t="shared" si="1"/>
        <v>0.13902</v>
      </c>
      <c r="J23">
        <f t="shared" si="2"/>
        <v>0.81294999999999995</v>
      </c>
      <c r="L23">
        <f t="shared" si="3"/>
        <v>9.1293515716726656E-2</v>
      </c>
      <c r="M23">
        <f t="shared" si="4"/>
        <v>0.13270205515411271</v>
      </c>
      <c r="N23">
        <f t="shared" si="5"/>
        <v>0.13902</v>
      </c>
    </row>
    <row r="24" spans="1:14" x14ac:dyDescent="0.25">
      <c r="A24" s="1">
        <v>485</v>
      </c>
      <c r="B24" s="2">
        <v>5.7950000000000002E-2</v>
      </c>
      <c r="C24" s="2">
        <v>0.16930000000000001</v>
      </c>
      <c r="D24" s="3">
        <v>0.61619999999999997</v>
      </c>
      <c r="F24" s="16">
        <f t="shared" si="6"/>
        <v>1</v>
      </c>
      <c r="H24">
        <f t="shared" si="0"/>
        <v>5.7950000000000002E-2</v>
      </c>
      <c r="I24">
        <f t="shared" si="1"/>
        <v>0.16930000000000001</v>
      </c>
      <c r="J24">
        <f t="shared" si="2"/>
        <v>0.61619999999999997</v>
      </c>
      <c r="L24">
        <f t="shared" si="3"/>
        <v>6.8705910249570221E-2</v>
      </c>
      <c r="M24">
        <f t="shared" si="4"/>
        <v>0.2007232201078902</v>
      </c>
      <c r="N24">
        <f t="shared" si="5"/>
        <v>0.16930000000000001</v>
      </c>
    </row>
    <row r="25" spans="1:14" x14ac:dyDescent="0.25">
      <c r="A25" s="1">
        <v>490</v>
      </c>
      <c r="B25" s="2">
        <v>3.2009999999999997E-2</v>
      </c>
      <c r="C25" s="2">
        <v>0.20802000000000001</v>
      </c>
      <c r="D25" s="3">
        <v>0.46517999999999998</v>
      </c>
      <c r="F25" s="16">
        <f t="shared" si="6"/>
        <v>1</v>
      </c>
      <c r="H25">
        <f t="shared" si="0"/>
        <v>3.2009999999999997E-2</v>
      </c>
      <c r="I25">
        <f t="shared" si="1"/>
        <v>0.20802000000000001</v>
      </c>
      <c r="J25">
        <f t="shared" si="2"/>
        <v>0.46517999999999998</v>
      </c>
      <c r="L25">
        <f t="shared" si="3"/>
        <v>4.5390734674777722E-2</v>
      </c>
      <c r="M25">
        <f t="shared" si="4"/>
        <v>0.2949759646062875</v>
      </c>
      <c r="N25">
        <f t="shared" si="5"/>
        <v>0.20802000000000001</v>
      </c>
    </row>
    <row r="26" spans="1:14" x14ac:dyDescent="0.25">
      <c r="A26" s="1">
        <v>495</v>
      </c>
      <c r="B26" s="2">
        <v>1.47E-2</v>
      </c>
      <c r="C26" s="2">
        <v>0.2586</v>
      </c>
      <c r="D26" s="3">
        <v>0.3533</v>
      </c>
      <c r="F26" s="16">
        <f t="shared" si="6"/>
        <v>1</v>
      </c>
      <c r="H26">
        <f t="shared" si="0"/>
        <v>1.47E-2</v>
      </c>
      <c r="I26">
        <f t="shared" si="1"/>
        <v>0.2586</v>
      </c>
      <c r="J26">
        <f t="shared" si="2"/>
        <v>0.3533</v>
      </c>
      <c r="L26">
        <f t="shared" si="3"/>
        <v>2.3459942547079473E-2</v>
      </c>
      <c r="M26">
        <f t="shared" si="4"/>
        <v>0.41270347909352056</v>
      </c>
      <c r="N26">
        <f t="shared" si="5"/>
        <v>0.2586</v>
      </c>
    </row>
    <row r="27" spans="1:14" x14ac:dyDescent="0.25">
      <c r="A27" s="1">
        <v>500</v>
      </c>
      <c r="B27" s="2">
        <v>4.8999999999999998E-3</v>
      </c>
      <c r="C27" s="2">
        <v>0.32300000000000001</v>
      </c>
      <c r="D27" s="3">
        <v>0.27200000000000002</v>
      </c>
      <c r="F27" s="16">
        <f t="shared" si="6"/>
        <v>1</v>
      </c>
      <c r="H27">
        <f t="shared" si="0"/>
        <v>4.8999999999999998E-3</v>
      </c>
      <c r="I27">
        <f t="shared" si="1"/>
        <v>0.32300000000000001</v>
      </c>
      <c r="J27">
        <f t="shared" si="2"/>
        <v>0.27200000000000002</v>
      </c>
      <c r="L27">
        <f t="shared" si="3"/>
        <v>8.1680280046674426E-3</v>
      </c>
      <c r="M27">
        <f t="shared" si="4"/>
        <v>0.53842307051175187</v>
      </c>
      <c r="N27">
        <f t="shared" si="5"/>
        <v>0.32300000000000001</v>
      </c>
    </row>
    <row r="28" spans="1:14" x14ac:dyDescent="0.25">
      <c r="A28" s="1">
        <v>505</v>
      </c>
      <c r="B28" s="2">
        <v>2.3999999999999998E-3</v>
      </c>
      <c r="C28" s="2">
        <v>0.4073</v>
      </c>
      <c r="D28" s="3">
        <v>0.21229999999999999</v>
      </c>
      <c r="F28" s="16">
        <f t="shared" si="6"/>
        <v>1</v>
      </c>
      <c r="H28">
        <f t="shared" si="0"/>
        <v>2.3999999999999998E-3</v>
      </c>
      <c r="I28">
        <f t="shared" si="1"/>
        <v>0.4073</v>
      </c>
      <c r="J28">
        <f t="shared" si="2"/>
        <v>0.21229999999999999</v>
      </c>
      <c r="L28">
        <f t="shared" si="3"/>
        <v>3.8585209003215433E-3</v>
      </c>
      <c r="M28">
        <f t="shared" si="4"/>
        <v>0.6548231511254019</v>
      </c>
      <c r="N28">
        <f t="shared" si="5"/>
        <v>0.4073</v>
      </c>
    </row>
    <row r="29" spans="1:14" x14ac:dyDescent="0.25">
      <c r="A29" s="1">
        <v>510</v>
      </c>
      <c r="B29" s="2">
        <v>9.2999999999999992E-3</v>
      </c>
      <c r="C29" s="2">
        <v>0.503</v>
      </c>
      <c r="D29" s="3">
        <v>0.15820000000000001</v>
      </c>
      <c r="F29" s="16">
        <f t="shared" si="6"/>
        <v>1</v>
      </c>
      <c r="H29">
        <f t="shared" si="0"/>
        <v>9.2999999999999992E-3</v>
      </c>
      <c r="I29">
        <f t="shared" si="1"/>
        <v>0.503</v>
      </c>
      <c r="J29">
        <f t="shared" si="2"/>
        <v>0.15820000000000001</v>
      </c>
      <c r="L29">
        <f t="shared" si="3"/>
        <v>1.3870246085011185E-2</v>
      </c>
      <c r="M29">
        <f t="shared" si="4"/>
        <v>0.750186428038777</v>
      </c>
      <c r="N29">
        <f t="shared" si="5"/>
        <v>0.503</v>
      </c>
    </row>
    <row r="30" spans="1:14" x14ac:dyDescent="0.25">
      <c r="A30" s="1">
        <v>515</v>
      </c>
      <c r="B30" s="2">
        <v>2.9100000000000001E-2</v>
      </c>
      <c r="C30" s="2">
        <v>0.60819999999999996</v>
      </c>
      <c r="D30" s="3">
        <v>0.11169999999999999</v>
      </c>
      <c r="F30" s="16">
        <f t="shared" si="6"/>
        <v>1</v>
      </c>
      <c r="H30">
        <f t="shared" si="0"/>
        <v>2.9100000000000001E-2</v>
      </c>
      <c r="I30">
        <f t="shared" si="1"/>
        <v>0.60819999999999996</v>
      </c>
      <c r="J30">
        <f t="shared" si="2"/>
        <v>0.11169999999999999</v>
      </c>
      <c r="L30">
        <f t="shared" si="3"/>
        <v>3.8851802403204273E-2</v>
      </c>
      <c r="M30">
        <f t="shared" si="4"/>
        <v>0.81201602136181572</v>
      </c>
      <c r="N30">
        <f t="shared" si="5"/>
        <v>0.60819999999999996</v>
      </c>
    </row>
    <row r="31" spans="1:14" x14ac:dyDescent="0.25">
      <c r="A31" s="1">
        <v>520</v>
      </c>
      <c r="B31" s="2">
        <v>6.3270000000000007E-2</v>
      </c>
      <c r="C31" s="2">
        <v>0.71</v>
      </c>
      <c r="D31" s="3">
        <v>7.825E-2</v>
      </c>
      <c r="F31" s="16">
        <f t="shared" si="6"/>
        <v>1</v>
      </c>
      <c r="H31">
        <f t="shared" si="0"/>
        <v>6.3270000000000007E-2</v>
      </c>
      <c r="I31">
        <f t="shared" si="1"/>
        <v>0.71</v>
      </c>
      <c r="J31">
        <f t="shared" si="2"/>
        <v>7.825E-2</v>
      </c>
      <c r="L31">
        <f t="shared" si="3"/>
        <v>7.4302423900789186E-2</v>
      </c>
      <c r="M31">
        <f t="shared" si="4"/>
        <v>0.83380308154828997</v>
      </c>
      <c r="N31">
        <f t="shared" si="5"/>
        <v>0.71</v>
      </c>
    </row>
    <row r="32" spans="1:14" x14ac:dyDescent="0.25">
      <c r="A32" s="1">
        <v>525</v>
      </c>
      <c r="B32" s="2">
        <v>0.1096</v>
      </c>
      <c r="C32" s="2">
        <v>0.79320000000000002</v>
      </c>
      <c r="D32" s="3">
        <v>5.7250000000000002E-2</v>
      </c>
      <c r="F32" s="16">
        <f t="shared" si="6"/>
        <v>1</v>
      </c>
      <c r="H32">
        <f t="shared" si="0"/>
        <v>0.1096</v>
      </c>
      <c r="I32">
        <f t="shared" si="1"/>
        <v>0.79320000000000002</v>
      </c>
      <c r="J32">
        <f t="shared" si="2"/>
        <v>5.7250000000000002E-2</v>
      </c>
      <c r="L32">
        <f t="shared" si="3"/>
        <v>0.11416072079579188</v>
      </c>
      <c r="M32">
        <f t="shared" si="4"/>
        <v>0.82620696838706309</v>
      </c>
      <c r="N32">
        <f t="shared" si="5"/>
        <v>0.79320000000000002</v>
      </c>
    </row>
    <row r="33" spans="1:14" x14ac:dyDescent="0.25">
      <c r="A33" s="1">
        <v>530</v>
      </c>
      <c r="B33" s="2">
        <v>0.16550000000000001</v>
      </c>
      <c r="C33" s="2">
        <v>0.86199999999999999</v>
      </c>
      <c r="D33" s="3">
        <v>4.2160000000000003E-2</v>
      </c>
      <c r="F33" s="16">
        <f t="shared" si="6"/>
        <v>1</v>
      </c>
      <c r="H33">
        <f t="shared" si="0"/>
        <v>0.16550000000000001</v>
      </c>
      <c r="I33">
        <f t="shared" si="1"/>
        <v>0.86199999999999999</v>
      </c>
      <c r="J33">
        <f t="shared" si="2"/>
        <v>4.2160000000000003E-2</v>
      </c>
      <c r="L33">
        <f t="shared" si="3"/>
        <v>0.15472206121571341</v>
      </c>
      <c r="M33">
        <f t="shared" si="4"/>
        <v>0.8058635454256492</v>
      </c>
      <c r="N33">
        <f t="shared" si="5"/>
        <v>0.86199999999999999</v>
      </c>
    </row>
    <row r="34" spans="1:14" x14ac:dyDescent="0.25">
      <c r="A34" s="1">
        <v>535</v>
      </c>
      <c r="B34" s="2">
        <v>0.22575000000000001</v>
      </c>
      <c r="C34" s="2">
        <v>0.91485000000000005</v>
      </c>
      <c r="D34" s="3">
        <v>2.9839999999999998E-2</v>
      </c>
      <c r="F34" s="16">
        <f t="shared" si="6"/>
        <v>1</v>
      </c>
      <c r="H34">
        <f t="shared" si="0"/>
        <v>0.22575000000000001</v>
      </c>
      <c r="I34">
        <f t="shared" si="1"/>
        <v>0.91485000000000005</v>
      </c>
      <c r="J34">
        <f t="shared" si="2"/>
        <v>2.9839999999999998E-2</v>
      </c>
      <c r="L34">
        <f t="shared" si="3"/>
        <v>0.19287618331567613</v>
      </c>
      <c r="M34">
        <f t="shared" si="4"/>
        <v>0.7816291309251221</v>
      </c>
      <c r="N34">
        <f t="shared" si="5"/>
        <v>0.91485000000000005</v>
      </c>
    </row>
    <row r="35" spans="1:14" x14ac:dyDescent="0.25">
      <c r="A35" s="1">
        <v>540</v>
      </c>
      <c r="B35" s="2">
        <v>0.29039999999999999</v>
      </c>
      <c r="C35" s="2">
        <v>0.95399999999999996</v>
      </c>
      <c r="D35" s="3">
        <v>2.0299999999999999E-2</v>
      </c>
      <c r="F35" s="16">
        <f t="shared" si="6"/>
        <v>1</v>
      </c>
      <c r="H35">
        <f t="shared" si="0"/>
        <v>0.29039999999999999</v>
      </c>
      <c r="I35">
        <f t="shared" si="1"/>
        <v>0.95399999999999996</v>
      </c>
      <c r="J35">
        <f t="shared" si="2"/>
        <v>2.0299999999999999E-2</v>
      </c>
      <c r="L35">
        <f t="shared" si="3"/>
        <v>0.22961967264964023</v>
      </c>
      <c r="M35">
        <f t="shared" si="4"/>
        <v>0.75432908990274372</v>
      </c>
      <c r="N35">
        <f t="shared" si="5"/>
        <v>0.95399999999999996</v>
      </c>
    </row>
    <row r="36" spans="1:14" x14ac:dyDescent="0.25">
      <c r="A36" s="1">
        <v>545</v>
      </c>
      <c r="B36" s="2">
        <v>0.35970000000000002</v>
      </c>
      <c r="C36" s="2">
        <v>0.98029999999999995</v>
      </c>
      <c r="D36" s="3">
        <v>1.34E-2</v>
      </c>
      <c r="F36" s="16">
        <f t="shared" si="6"/>
        <v>1</v>
      </c>
      <c r="H36">
        <f t="shared" si="0"/>
        <v>0.35970000000000002</v>
      </c>
      <c r="I36">
        <f t="shared" si="1"/>
        <v>0.98029999999999995</v>
      </c>
      <c r="J36">
        <f t="shared" si="2"/>
        <v>1.34E-2</v>
      </c>
      <c r="L36">
        <f t="shared" si="3"/>
        <v>0.26577508497118374</v>
      </c>
      <c r="M36">
        <f t="shared" si="4"/>
        <v>0.72432392492980646</v>
      </c>
      <c r="N36">
        <f t="shared" si="5"/>
        <v>0.98029999999999995</v>
      </c>
    </row>
    <row r="37" spans="1:14" x14ac:dyDescent="0.25">
      <c r="A37" s="1">
        <v>550</v>
      </c>
      <c r="B37" s="2">
        <v>0.43345</v>
      </c>
      <c r="C37" s="2">
        <v>0.99495</v>
      </c>
      <c r="D37" s="3">
        <v>8.7500000000000008E-3</v>
      </c>
      <c r="F37" s="16">
        <f t="shared" si="6"/>
        <v>1</v>
      </c>
      <c r="H37">
        <f t="shared" si="0"/>
        <v>0.43345</v>
      </c>
      <c r="I37">
        <f t="shared" si="1"/>
        <v>0.99495</v>
      </c>
      <c r="J37">
        <f t="shared" si="2"/>
        <v>8.7500000000000008E-3</v>
      </c>
      <c r="L37">
        <f t="shared" si="3"/>
        <v>0.3016038687680479</v>
      </c>
      <c r="M37">
        <f t="shared" si="4"/>
        <v>0.69230769230769229</v>
      </c>
      <c r="N37">
        <f t="shared" si="5"/>
        <v>0.99495</v>
      </c>
    </row>
    <row r="38" spans="1:14" x14ac:dyDescent="0.25">
      <c r="A38" s="1">
        <v>555</v>
      </c>
      <c r="B38" s="2">
        <v>0.51205000000000001</v>
      </c>
      <c r="C38" s="2">
        <v>1</v>
      </c>
      <c r="D38" s="3">
        <v>5.7499999999999999E-3</v>
      </c>
      <c r="F38" s="16">
        <f t="shared" si="6"/>
        <v>1</v>
      </c>
      <c r="H38">
        <f t="shared" si="0"/>
        <v>0.51205000000000001</v>
      </c>
      <c r="I38">
        <f t="shared" si="1"/>
        <v>1</v>
      </c>
      <c r="J38">
        <f t="shared" si="2"/>
        <v>5.7499999999999999E-3</v>
      </c>
      <c r="L38">
        <f t="shared" si="3"/>
        <v>0.33736328897087897</v>
      </c>
      <c r="M38">
        <f t="shared" si="4"/>
        <v>0.65884833311371727</v>
      </c>
      <c r="N38">
        <f t="shared" si="5"/>
        <v>1</v>
      </c>
    </row>
    <row r="39" spans="1:14" x14ac:dyDescent="0.25">
      <c r="A39" s="1">
        <v>560</v>
      </c>
      <c r="B39" s="2">
        <v>0.59450000000000003</v>
      </c>
      <c r="C39" s="2">
        <v>0.995</v>
      </c>
      <c r="D39" s="3">
        <v>3.8999999999999998E-3</v>
      </c>
      <c r="F39" s="16">
        <f t="shared" si="6"/>
        <v>1</v>
      </c>
      <c r="H39">
        <f t="shared" si="0"/>
        <v>0.59450000000000003</v>
      </c>
      <c r="I39">
        <f t="shared" si="1"/>
        <v>0.995</v>
      </c>
      <c r="J39">
        <f t="shared" si="2"/>
        <v>3.8999999999999998E-3</v>
      </c>
      <c r="L39">
        <f t="shared" si="3"/>
        <v>0.3731015438684574</v>
      </c>
      <c r="M39">
        <f t="shared" si="4"/>
        <v>0.62445085979666115</v>
      </c>
      <c r="N39">
        <f t="shared" si="5"/>
        <v>0.995</v>
      </c>
    </row>
    <row r="40" spans="1:14" x14ac:dyDescent="0.25">
      <c r="A40" s="1">
        <v>565</v>
      </c>
      <c r="B40" s="2">
        <v>0.6784</v>
      </c>
      <c r="C40" s="2">
        <v>0.97860000000000003</v>
      </c>
      <c r="D40" s="3">
        <v>2.7499999999999998E-3</v>
      </c>
      <c r="F40" s="16">
        <f t="shared" si="6"/>
        <v>1</v>
      </c>
      <c r="H40">
        <f t="shared" si="0"/>
        <v>0.6784</v>
      </c>
      <c r="I40">
        <f t="shared" si="1"/>
        <v>0.97860000000000003</v>
      </c>
      <c r="J40">
        <f t="shared" si="2"/>
        <v>2.7499999999999998E-3</v>
      </c>
      <c r="L40">
        <f t="shared" si="3"/>
        <v>0.40873625546015963</v>
      </c>
      <c r="M40">
        <f t="shared" si="4"/>
        <v>0.58960686850429278</v>
      </c>
      <c r="N40">
        <f t="shared" si="5"/>
        <v>0.97860000000000003</v>
      </c>
    </row>
    <row r="41" spans="1:14" x14ac:dyDescent="0.25">
      <c r="A41" s="1">
        <v>570</v>
      </c>
      <c r="B41" s="2">
        <v>0.7621</v>
      </c>
      <c r="C41" s="2">
        <v>0.95199999999999996</v>
      </c>
      <c r="D41" s="3">
        <v>2.0999999999999999E-3</v>
      </c>
      <c r="F41" s="16">
        <f t="shared" si="6"/>
        <v>1</v>
      </c>
      <c r="H41">
        <f t="shared" si="0"/>
        <v>0.7621</v>
      </c>
      <c r="I41">
        <f t="shared" si="1"/>
        <v>0.95199999999999996</v>
      </c>
      <c r="J41">
        <f t="shared" si="2"/>
        <v>2.0999999999999999E-3</v>
      </c>
      <c r="L41">
        <f t="shared" si="3"/>
        <v>0.44406246358233309</v>
      </c>
      <c r="M41">
        <f t="shared" si="4"/>
        <v>0.5547139028085305</v>
      </c>
      <c r="N41">
        <f t="shared" si="5"/>
        <v>0.95199999999999996</v>
      </c>
    </row>
    <row r="42" spans="1:14" x14ac:dyDescent="0.25">
      <c r="A42" s="1">
        <v>575</v>
      </c>
      <c r="B42" s="2">
        <v>0.84250000000000003</v>
      </c>
      <c r="C42" s="2">
        <v>0.91539999999999999</v>
      </c>
      <c r="D42" s="3">
        <v>1.8E-3</v>
      </c>
      <c r="F42" s="16">
        <f t="shared" si="6"/>
        <v>1</v>
      </c>
      <c r="H42">
        <f t="shared" si="0"/>
        <v>0.84250000000000003</v>
      </c>
      <c r="I42">
        <f t="shared" si="1"/>
        <v>0.91539999999999999</v>
      </c>
      <c r="J42">
        <f t="shared" si="2"/>
        <v>1.8E-3</v>
      </c>
      <c r="L42">
        <f t="shared" si="3"/>
        <v>0.4787747911575837</v>
      </c>
      <c r="M42">
        <f t="shared" si="4"/>
        <v>0.52020230721145644</v>
      </c>
      <c r="N42">
        <f t="shared" si="5"/>
        <v>0.91539999999999999</v>
      </c>
    </row>
    <row r="43" spans="1:14" x14ac:dyDescent="0.25">
      <c r="A43" s="1">
        <v>580</v>
      </c>
      <c r="B43" s="2">
        <v>0.9163</v>
      </c>
      <c r="C43" s="2">
        <v>0.87</v>
      </c>
      <c r="D43" s="3">
        <v>1.65E-3</v>
      </c>
      <c r="F43" s="16">
        <f t="shared" si="6"/>
        <v>1</v>
      </c>
      <c r="H43">
        <f t="shared" si="0"/>
        <v>0.9163</v>
      </c>
      <c r="I43">
        <f t="shared" si="1"/>
        <v>0.87</v>
      </c>
      <c r="J43">
        <f t="shared" si="2"/>
        <v>1.65E-3</v>
      </c>
      <c r="L43">
        <f t="shared" si="3"/>
        <v>0.51248636706843032</v>
      </c>
      <c r="M43">
        <f t="shared" si="4"/>
        <v>0.48659078833300712</v>
      </c>
      <c r="N43">
        <f t="shared" si="5"/>
        <v>0.87</v>
      </c>
    </row>
    <row r="44" spans="1:14" x14ac:dyDescent="0.25">
      <c r="A44" s="1">
        <v>585</v>
      </c>
      <c r="B44" s="2">
        <v>0.97860000000000003</v>
      </c>
      <c r="C44" s="2">
        <v>0.81630000000000003</v>
      </c>
      <c r="D44" s="3">
        <v>1.4E-3</v>
      </c>
      <c r="F44" s="16">
        <f t="shared" si="6"/>
        <v>1</v>
      </c>
      <c r="H44">
        <f t="shared" si="0"/>
        <v>0.97860000000000003</v>
      </c>
      <c r="I44">
        <f t="shared" si="1"/>
        <v>0.81630000000000003</v>
      </c>
      <c r="J44">
        <f t="shared" si="2"/>
        <v>1.4E-3</v>
      </c>
      <c r="L44">
        <f t="shared" si="3"/>
        <v>0.54478650559483377</v>
      </c>
      <c r="M44">
        <f t="shared" si="4"/>
        <v>0.45443411456883592</v>
      </c>
      <c r="N44">
        <f t="shared" si="5"/>
        <v>0.81630000000000003</v>
      </c>
    </row>
    <row r="45" spans="1:14" x14ac:dyDescent="0.25">
      <c r="A45" s="1">
        <v>590</v>
      </c>
      <c r="B45" s="2">
        <v>1.0263</v>
      </c>
      <c r="C45" s="2">
        <v>0.75700000000000001</v>
      </c>
      <c r="D45" s="3">
        <v>1.1000000000000001E-3</v>
      </c>
      <c r="F45" s="16">
        <f t="shared" si="6"/>
        <v>1</v>
      </c>
      <c r="H45">
        <f t="shared" si="0"/>
        <v>1.0263</v>
      </c>
      <c r="I45">
        <f t="shared" si="1"/>
        <v>0.75700000000000001</v>
      </c>
      <c r="J45">
        <f t="shared" si="2"/>
        <v>1.1000000000000001E-3</v>
      </c>
      <c r="L45">
        <f t="shared" si="3"/>
        <v>0.57515131136516473</v>
      </c>
      <c r="M45">
        <f t="shared" si="4"/>
        <v>0.42423223492490469</v>
      </c>
      <c r="N45">
        <f t="shared" si="5"/>
        <v>0.75700000000000001</v>
      </c>
    </row>
    <row r="46" spans="1:14" x14ac:dyDescent="0.25">
      <c r="A46" s="1">
        <v>595</v>
      </c>
      <c r="B46" s="2">
        <v>1.0567</v>
      </c>
      <c r="C46" s="2">
        <v>0.69489999999999996</v>
      </c>
      <c r="D46" s="3">
        <v>1E-3</v>
      </c>
      <c r="F46" s="16">
        <f t="shared" si="6"/>
        <v>1</v>
      </c>
      <c r="H46">
        <f t="shared" si="0"/>
        <v>1.0567</v>
      </c>
      <c r="I46">
        <f t="shared" si="1"/>
        <v>0.69489999999999996</v>
      </c>
      <c r="J46">
        <f t="shared" si="2"/>
        <v>1E-3</v>
      </c>
      <c r="L46">
        <f t="shared" si="3"/>
        <v>0.60293278557571617</v>
      </c>
      <c r="M46">
        <f t="shared" si="4"/>
        <v>0.39649663357297732</v>
      </c>
      <c r="N46">
        <f t="shared" si="5"/>
        <v>0.69489999999999996</v>
      </c>
    </row>
    <row r="47" spans="1:14" x14ac:dyDescent="0.25">
      <c r="A47" s="1">
        <v>600</v>
      </c>
      <c r="B47" s="2">
        <v>1.0622</v>
      </c>
      <c r="C47" s="2">
        <v>0.63100000000000001</v>
      </c>
      <c r="D47" s="3">
        <v>8.0000000000000004E-4</v>
      </c>
      <c r="F47" s="16">
        <f t="shared" si="6"/>
        <v>1</v>
      </c>
      <c r="H47">
        <f t="shared" si="0"/>
        <v>1.0622</v>
      </c>
      <c r="I47">
        <f t="shared" si="1"/>
        <v>0.63100000000000001</v>
      </c>
      <c r="J47">
        <f t="shared" si="2"/>
        <v>8.0000000000000004E-4</v>
      </c>
      <c r="L47">
        <f t="shared" si="3"/>
        <v>0.62703659976387249</v>
      </c>
      <c r="M47">
        <f t="shared" si="4"/>
        <v>0.37249114521841797</v>
      </c>
      <c r="N47">
        <f t="shared" si="5"/>
        <v>0.63100000000000001</v>
      </c>
    </row>
    <row r="48" spans="1:14" x14ac:dyDescent="0.25">
      <c r="A48" s="1">
        <v>605</v>
      </c>
      <c r="B48" s="2">
        <v>1.0456000000000001</v>
      </c>
      <c r="C48" s="2">
        <v>0.56679999999999997</v>
      </c>
      <c r="D48" s="3">
        <v>5.9999999999999995E-4</v>
      </c>
      <c r="F48" s="16">
        <f t="shared" si="6"/>
        <v>1</v>
      </c>
      <c r="H48">
        <f t="shared" si="0"/>
        <v>1.0456000000000001</v>
      </c>
      <c r="I48">
        <f t="shared" si="1"/>
        <v>0.56679999999999997</v>
      </c>
      <c r="J48">
        <f t="shared" si="2"/>
        <v>5.9999999999999995E-4</v>
      </c>
      <c r="L48">
        <f t="shared" si="3"/>
        <v>0.64823310601363926</v>
      </c>
      <c r="M48">
        <f t="shared" si="4"/>
        <v>0.35139491630502168</v>
      </c>
      <c r="N48">
        <f t="shared" si="5"/>
        <v>0.56679999999999997</v>
      </c>
    </row>
    <row r="49" spans="1:14" x14ac:dyDescent="0.25">
      <c r="A49" s="1">
        <v>610</v>
      </c>
      <c r="B49" s="2">
        <v>1.0025999999999999</v>
      </c>
      <c r="C49" s="2">
        <v>0.503</v>
      </c>
      <c r="D49" s="3">
        <v>3.4000000000000002E-4</v>
      </c>
      <c r="F49" s="16">
        <f t="shared" si="6"/>
        <v>1</v>
      </c>
      <c r="H49">
        <f t="shared" si="0"/>
        <v>1.0025999999999999</v>
      </c>
      <c r="I49">
        <f t="shared" si="1"/>
        <v>0.503</v>
      </c>
      <c r="J49">
        <f t="shared" si="2"/>
        <v>3.4000000000000002E-4</v>
      </c>
      <c r="L49">
        <f t="shared" si="3"/>
        <v>0.66576357623809712</v>
      </c>
      <c r="M49">
        <f t="shared" si="4"/>
        <v>0.33401065115476053</v>
      </c>
      <c r="N49">
        <f t="shared" si="5"/>
        <v>0.503</v>
      </c>
    </row>
    <row r="50" spans="1:14" x14ac:dyDescent="0.25">
      <c r="A50" s="1">
        <v>615</v>
      </c>
      <c r="B50" s="2">
        <v>0.93840000000000001</v>
      </c>
      <c r="C50" s="2">
        <v>0.44119999999999998</v>
      </c>
      <c r="D50" s="3">
        <v>2.4000000000000001E-4</v>
      </c>
      <c r="F50" s="16">
        <f t="shared" si="6"/>
        <v>1</v>
      </c>
      <c r="H50">
        <f t="shared" si="0"/>
        <v>0.93840000000000001</v>
      </c>
      <c r="I50">
        <f t="shared" si="1"/>
        <v>0.44119999999999998</v>
      </c>
      <c r="J50">
        <f t="shared" si="2"/>
        <v>2.4000000000000001E-4</v>
      </c>
      <c r="L50">
        <f t="shared" si="3"/>
        <v>0.68007884972170685</v>
      </c>
      <c r="M50">
        <f t="shared" si="4"/>
        <v>0.31974721706864562</v>
      </c>
      <c r="N50">
        <f t="shared" si="5"/>
        <v>0.44119999999999998</v>
      </c>
    </row>
    <row r="51" spans="1:14" x14ac:dyDescent="0.25">
      <c r="A51" s="1">
        <v>620</v>
      </c>
      <c r="B51" s="2">
        <v>0.85445000000000004</v>
      </c>
      <c r="C51" s="2">
        <v>0.38100000000000001</v>
      </c>
      <c r="D51" s="3">
        <v>1.9000000000000001E-4</v>
      </c>
      <c r="F51" s="16">
        <f t="shared" si="6"/>
        <v>1</v>
      </c>
      <c r="H51">
        <f t="shared" si="0"/>
        <v>0.85445000000000004</v>
      </c>
      <c r="I51">
        <f t="shared" si="1"/>
        <v>0.38100000000000001</v>
      </c>
      <c r="J51">
        <f t="shared" si="2"/>
        <v>1.9000000000000001E-4</v>
      </c>
      <c r="L51">
        <f t="shared" si="3"/>
        <v>0.69150399792819917</v>
      </c>
      <c r="M51">
        <f t="shared" si="4"/>
        <v>0.30834223560260271</v>
      </c>
      <c r="N51">
        <f t="shared" si="5"/>
        <v>0.38100000000000001</v>
      </c>
    </row>
    <row r="52" spans="1:14" x14ac:dyDescent="0.25">
      <c r="A52" s="1">
        <v>625</v>
      </c>
      <c r="B52" s="2">
        <v>0.75139999999999996</v>
      </c>
      <c r="C52" s="2">
        <v>0.32100000000000001</v>
      </c>
      <c r="D52" s="3">
        <v>1E-4</v>
      </c>
      <c r="F52" s="16">
        <f t="shared" si="6"/>
        <v>1</v>
      </c>
      <c r="H52">
        <f t="shared" si="0"/>
        <v>0.75139999999999996</v>
      </c>
      <c r="I52">
        <f t="shared" si="1"/>
        <v>0.32100000000000001</v>
      </c>
      <c r="J52">
        <f t="shared" si="2"/>
        <v>1E-4</v>
      </c>
      <c r="L52">
        <f t="shared" si="3"/>
        <v>0.70060606060606057</v>
      </c>
      <c r="M52">
        <f t="shared" si="4"/>
        <v>0.2993006993006993</v>
      </c>
      <c r="N52">
        <f t="shared" si="5"/>
        <v>0.32100000000000001</v>
      </c>
    </row>
    <row r="53" spans="1:14" x14ac:dyDescent="0.25">
      <c r="A53" s="1">
        <v>630</v>
      </c>
      <c r="B53" s="2">
        <v>0.64239999999999997</v>
      </c>
      <c r="C53" s="2">
        <v>0.26500000000000001</v>
      </c>
      <c r="D53" s="3">
        <v>5.0000000000000002E-5</v>
      </c>
      <c r="F53" s="16">
        <f t="shared" si="6"/>
        <v>1</v>
      </c>
      <c r="H53">
        <f t="shared" si="0"/>
        <v>0.64239999999999997</v>
      </c>
      <c r="I53">
        <f t="shared" si="1"/>
        <v>0.26500000000000001</v>
      </c>
      <c r="J53">
        <f t="shared" si="2"/>
        <v>5.0000000000000002E-5</v>
      </c>
      <c r="L53">
        <f t="shared" si="3"/>
        <v>0.70791779161386303</v>
      </c>
      <c r="M53">
        <f t="shared" si="4"/>
        <v>0.29202710893162159</v>
      </c>
      <c r="N53">
        <f t="shared" si="5"/>
        <v>0.26500000000000001</v>
      </c>
    </row>
    <row r="54" spans="1:14" x14ac:dyDescent="0.25">
      <c r="A54" s="1">
        <v>635</v>
      </c>
      <c r="B54" s="2">
        <v>0.54190000000000005</v>
      </c>
      <c r="C54" s="2">
        <v>0.217</v>
      </c>
      <c r="D54" s="3">
        <v>3.0000000000000001E-5</v>
      </c>
      <c r="F54" s="16">
        <f t="shared" si="6"/>
        <v>1</v>
      </c>
      <c r="H54">
        <f t="shared" si="0"/>
        <v>0.54190000000000005</v>
      </c>
      <c r="I54">
        <f t="shared" si="1"/>
        <v>0.217</v>
      </c>
      <c r="J54">
        <f t="shared" si="2"/>
        <v>3.0000000000000001E-5</v>
      </c>
      <c r="L54">
        <f t="shared" si="3"/>
        <v>0.71403159711699371</v>
      </c>
      <c r="M54">
        <f t="shared" si="4"/>
        <v>0.28592887354564978</v>
      </c>
      <c r="N54">
        <f t="shared" si="5"/>
        <v>0.217</v>
      </c>
    </row>
    <row r="55" spans="1:14" x14ac:dyDescent="0.25">
      <c r="A55" s="1">
        <v>640</v>
      </c>
      <c r="B55" s="2">
        <v>0.44790000000000002</v>
      </c>
      <c r="C55" s="2">
        <v>0.17499999999999999</v>
      </c>
      <c r="D55" s="3">
        <v>2.0000000000000002E-5</v>
      </c>
      <c r="F55" s="16">
        <f t="shared" si="6"/>
        <v>1</v>
      </c>
      <c r="H55">
        <f t="shared" si="0"/>
        <v>0.44790000000000002</v>
      </c>
      <c r="I55">
        <f t="shared" si="1"/>
        <v>0.17499999999999999</v>
      </c>
      <c r="J55">
        <f t="shared" si="2"/>
        <v>2.0000000000000002E-5</v>
      </c>
      <c r="L55">
        <f t="shared" si="3"/>
        <v>0.71903294162974374</v>
      </c>
      <c r="M55">
        <f t="shared" si="4"/>
        <v>0.28093495151865405</v>
      </c>
      <c r="N55">
        <f t="shared" si="5"/>
        <v>0.17499999999999999</v>
      </c>
    </row>
    <row r="56" spans="1:14" x14ac:dyDescent="0.25">
      <c r="A56" s="1">
        <v>645</v>
      </c>
      <c r="B56" s="2">
        <v>0.36080000000000001</v>
      </c>
      <c r="C56" s="2">
        <v>0.13819999999999999</v>
      </c>
      <c r="D56" s="3">
        <v>1.0000000000000001E-5</v>
      </c>
      <c r="F56" s="16">
        <f t="shared" si="6"/>
        <v>1</v>
      </c>
      <c r="H56">
        <f t="shared" si="0"/>
        <v>0.36080000000000001</v>
      </c>
      <c r="I56">
        <f t="shared" si="1"/>
        <v>0.13819999999999999</v>
      </c>
      <c r="J56">
        <f t="shared" si="2"/>
        <v>1.0000000000000001E-5</v>
      </c>
      <c r="L56">
        <f t="shared" si="3"/>
        <v>0.72303160257309473</v>
      </c>
      <c r="M56">
        <f t="shared" si="4"/>
        <v>0.2769483577483417</v>
      </c>
      <c r="N56">
        <f t="shared" si="5"/>
        <v>0.13819999999999999</v>
      </c>
    </row>
    <row r="57" spans="1:14" x14ac:dyDescent="0.25">
      <c r="A57" s="1">
        <v>650</v>
      </c>
      <c r="B57" s="2">
        <v>0.28349999999999997</v>
      </c>
      <c r="C57" s="2">
        <v>0.107</v>
      </c>
      <c r="D57" s="3">
        <v>0</v>
      </c>
      <c r="F57" s="16">
        <f t="shared" si="6"/>
        <v>1</v>
      </c>
      <c r="H57">
        <f t="shared" si="0"/>
        <v>0.28349999999999997</v>
      </c>
      <c r="I57">
        <f t="shared" si="1"/>
        <v>0.107</v>
      </c>
      <c r="J57">
        <f t="shared" si="2"/>
        <v>0</v>
      </c>
      <c r="L57">
        <f t="shared" si="3"/>
        <v>0.72599231754161331</v>
      </c>
      <c r="M57">
        <f t="shared" si="4"/>
        <v>0.27400768245838669</v>
      </c>
      <c r="N57">
        <f t="shared" si="5"/>
        <v>0.107</v>
      </c>
    </row>
    <row r="58" spans="1:14" x14ac:dyDescent="0.25">
      <c r="A58" s="1">
        <v>655</v>
      </c>
      <c r="B58" s="2">
        <v>0.21870000000000001</v>
      </c>
      <c r="C58" s="2">
        <v>8.1600000000000006E-2</v>
      </c>
      <c r="D58" s="3">
        <v>0</v>
      </c>
      <c r="F58" s="16">
        <f t="shared" si="6"/>
        <v>1</v>
      </c>
      <c r="H58">
        <f t="shared" si="0"/>
        <v>0.21870000000000001</v>
      </c>
      <c r="I58">
        <f t="shared" si="1"/>
        <v>8.1600000000000006E-2</v>
      </c>
      <c r="J58">
        <f t="shared" si="2"/>
        <v>0</v>
      </c>
      <c r="L58">
        <f t="shared" si="3"/>
        <v>0.72827172827172826</v>
      </c>
      <c r="M58">
        <f t="shared" si="4"/>
        <v>0.27172827172827174</v>
      </c>
      <c r="N58">
        <f t="shared" si="5"/>
        <v>8.1600000000000006E-2</v>
      </c>
    </row>
    <row r="59" spans="1:14" x14ac:dyDescent="0.25">
      <c r="A59" s="1">
        <v>660</v>
      </c>
      <c r="B59" s="2">
        <v>0.16489999999999999</v>
      </c>
      <c r="C59" s="2">
        <v>6.0999999999999999E-2</v>
      </c>
      <c r="D59" s="3">
        <v>0</v>
      </c>
      <c r="F59" s="16">
        <f t="shared" si="6"/>
        <v>1</v>
      </c>
      <c r="H59">
        <f t="shared" si="0"/>
        <v>0.16489999999999999</v>
      </c>
      <c r="I59">
        <f t="shared" si="1"/>
        <v>6.0999999999999999E-2</v>
      </c>
      <c r="J59">
        <f t="shared" si="2"/>
        <v>0</v>
      </c>
      <c r="L59">
        <f t="shared" si="3"/>
        <v>0.72996901283753868</v>
      </c>
      <c r="M59">
        <f t="shared" si="4"/>
        <v>0.27003098716246127</v>
      </c>
      <c r="N59">
        <f t="shared" si="5"/>
        <v>6.0999999999999999E-2</v>
      </c>
    </row>
    <row r="60" spans="1:14" x14ac:dyDescent="0.25">
      <c r="A60" s="1">
        <v>663</v>
      </c>
      <c r="B60" s="2">
        <v>0.14305000000000001</v>
      </c>
      <c r="C60" s="2">
        <v>5.2789999999999997E-2</v>
      </c>
      <c r="D60" s="3">
        <v>0</v>
      </c>
      <c r="F60" s="16">
        <f t="shared" si="6"/>
        <v>1</v>
      </c>
      <c r="H60">
        <f t="shared" si="0"/>
        <v>0.14305000000000001</v>
      </c>
      <c r="I60">
        <f t="shared" si="1"/>
        <v>5.2789999999999997E-2</v>
      </c>
      <c r="J60">
        <f t="shared" si="2"/>
        <v>0</v>
      </c>
      <c r="L60">
        <f t="shared" si="3"/>
        <v>0.73044321895424835</v>
      </c>
      <c r="M60">
        <f t="shared" si="4"/>
        <v>0.26955678104575159</v>
      </c>
      <c r="N60">
        <f t="shared" si="5"/>
        <v>5.2789999999999997E-2</v>
      </c>
    </row>
    <row r="61" spans="1:14" x14ac:dyDescent="0.25">
      <c r="A61" s="1">
        <v>665</v>
      </c>
      <c r="B61" s="2">
        <v>0.1212</v>
      </c>
      <c r="C61" s="2">
        <v>4.4580000000000002E-2</v>
      </c>
      <c r="D61" s="3">
        <v>0</v>
      </c>
      <c r="F61" s="16">
        <f t="shared" si="6"/>
        <v>1</v>
      </c>
      <c r="H61">
        <f t="shared" si="0"/>
        <v>0.1212</v>
      </c>
      <c r="I61">
        <f t="shared" si="1"/>
        <v>4.4580000000000002E-2</v>
      </c>
      <c r="J61">
        <f t="shared" si="2"/>
        <v>0</v>
      </c>
      <c r="L61">
        <f t="shared" si="3"/>
        <v>0.73108939558450958</v>
      </c>
      <c r="M61">
        <f t="shared" si="4"/>
        <v>0.26891060441549042</v>
      </c>
      <c r="N61">
        <f t="shared" si="5"/>
        <v>4.4580000000000002E-2</v>
      </c>
    </row>
    <row r="62" spans="1:14" x14ac:dyDescent="0.25">
      <c r="A62" s="1">
        <v>670</v>
      </c>
      <c r="B62" s="2">
        <v>8.7400000000000005E-2</v>
      </c>
      <c r="C62" s="2">
        <v>3.2000000000000001E-2</v>
      </c>
      <c r="D62" s="3">
        <v>0</v>
      </c>
      <c r="F62" s="16">
        <f t="shared" si="6"/>
        <v>1</v>
      </c>
      <c r="H62">
        <f t="shared" si="0"/>
        <v>8.7400000000000005E-2</v>
      </c>
      <c r="I62">
        <f t="shared" si="1"/>
        <v>3.2000000000000001E-2</v>
      </c>
      <c r="J62">
        <f t="shared" si="2"/>
        <v>0</v>
      </c>
      <c r="L62">
        <f t="shared" si="3"/>
        <v>0.73199329983249584</v>
      </c>
      <c r="M62">
        <f t="shared" si="4"/>
        <v>0.26800670016750416</v>
      </c>
      <c r="N62">
        <f t="shared" si="5"/>
        <v>3.2000000000000001E-2</v>
      </c>
    </row>
    <row r="63" spans="1:14" x14ac:dyDescent="0.25">
      <c r="A63" s="1">
        <v>675</v>
      </c>
      <c r="B63" s="2">
        <v>6.3600000000000004E-2</v>
      </c>
      <c r="C63" s="2">
        <v>2.3199999999999998E-2</v>
      </c>
      <c r="D63" s="3">
        <v>0</v>
      </c>
      <c r="F63" s="16">
        <f t="shared" si="6"/>
        <v>1</v>
      </c>
      <c r="H63">
        <f t="shared" si="0"/>
        <v>6.3600000000000004E-2</v>
      </c>
      <c r="I63">
        <f t="shared" si="1"/>
        <v>2.3199999999999998E-2</v>
      </c>
      <c r="J63">
        <f t="shared" si="2"/>
        <v>0</v>
      </c>
      <c r="L63">
        <f t="shared" si="3"/>
        <v>0.73271889400921664</v>
      </c>
      <c r="M63">
        <f t="shared" si="4"/>
        <v>0.26728110599078336</v>
      </c>
      <c r="N63">
        <f t="shared" si="5"/>
        <v>2.3199999999999998E-2</v>
      </c>
    </row>
    <row r="64" spans="1:14" x14ac:dyDescent="0.25">
      <c r="A64" s="1">
        <v>680</v>
      </c>
      <c r="B64" s="2">
        <v>4.6769999999999999E-2</v>
      </c>
      <c r="C64" s="2">
        <v>1.7000000000000001E-2</v>
      </c>
      <c r="D64" s="3">
        <v>0</v>
      </c>
      <c r="F64" s="16">
        <f t="shared" si="6"/>
        <v>1</v>
      </c>
      <c r="H64">
        <f t="shared" si="0"/>
        <v>4.6769999999999999E-2</v>
      </c>
      <c r="I64">
        <f t="shared" si="1"/>
        <v>1.7000000000000001E-2</v>
      </c>
      <c r="J64">
        <f t="shared" si="2"/>
        <v>0</v>
      </c>
      <c r="L64">
        <f t="shared" si="3"/>
        <v>0.73341696722596839</v>
      </c>
      <c r="M64">
        <f t="shared" si="4"/>
        <v>0.26658303277403173</v>
      </c>
      <c r="N64">
        <f t="shared" si="5"/>
        <v>1.7000000000000001E-2</v>
      </c>
    </row>
    <row r="65" spans="1:14" x14ac:dyDescent="0.25">
      <c r="A65" s="1">
        <v>685</v>
      </c>
      <c r="B65" s="2">
        <v>3.2899999999999999E-2</v>
      </c>
      <c r="C65" s="2">
        <v>1.192E-2</v>
      </c>
      <c r="D65" s="3">
        <v>0</v>
      </c>
      <c r="F65" s="16">
        <f t="shared" si="6"/>
        <v>1</v>
      </c>
      <c r="H65">
        <f t="shared" si="0"/>
        <v>3.2899999999999999E-2</v>
      </c>
      <c r="I65">
        <f t="shared" si="1"/>
        <v>1.192E-2</v>
      </c>
      <c r="J65">
        <f t="shared" si="2"/>
        <v>0</v>
      </c>
      <c r="L65">
        <f t="shared" si="3"/>
        <v>0.73404730031236054</v>
      </c>
      <c r="M65">
        <f t="shared" si="4"/>
        <v>0.26595269968763946</v>
      </c>
      <c r="N65">
        <f t="shared" si="5"/>
        <v>1.192E-2</v>
      </c>
    </row>
    <row r="66" spans="1:14" x14ac:dyDescent="0.25">
      <c r="A66" s="1">
        <v>690</v>
      </c>
      <c r="B66" s="2">
        <v>2.2700000000000001E-2</v>
      </c>
      <c r="C66" s="2">
        <v>8.2100000000000003E-3</v>
      </c>
      <c r="D66" s="3">
        <v>0</v>
      </c>
      <c r="F66" s="16">
        <f t="shared" si="6"/>
        <v>1</v>
      </c>
      <c r="H66">
        <f t="shared" si="0"/>
        <v>2.2700000000000001E-2</v>
      </c>
      <c r="I66">
        <f t="shared" si="1"/>
        <v>8.2100000000000003E-3</v>
      </c>
      <c r="J66">
        <f t="shared" si="2"/>
        <v>0</v>
      </c>
      <c r="L66">
        <f t="shared" si="3"/>
        <v>0.7343901649951472</v>
      </c>
      <c r="M66">
        <f t="shared" si="4"/>
        <v>0.2656098350048528</v>
      </c>
      <c r="N66">
        <f t="shared" si="5"/>
        <v>8.2100000000000003E-3</v>
      </c>
    </row>
    <row r="67" spans="1:14" x14ac:dyDescent="0.25">
      <c r="A67" s="1">
        <v>695</v>
      </c>
      <c r="B67" s="2">
        <v>1.584E-2</v>
      </c>
      <c r="C67" s="2">
        <v>5.7229999999999998E-3</v>
      </c>
      <c r="D67" s="3">
        <v>0</v>
      </c>
      <c r="F67" s="16">
        <f t="shared" si="6"/>
        <v>1</v>
      </c>
      <c r="H67">
        <f t="shared" si="0"/>
        <v>1.584E-2</v>
      </c>
      <c r="I67">
        <f t="shared" si="1"/>
        <v>5.7229999999999998E-3</v>
      </c>
      <c r="J67">
        <f t="shared" si="2"/>
        <v>0</v>
      </c>
      <c r="L67">
        <f t="shared" si="3"/>
        <v>0.73459166164262857</v>
      </c>
      <c r="M67">
        <f t="shared" si="4"/>
        <v>0.26540833835737143</v>
      </c>
      <c r="N67">
        <f t="shared" si="5"/>
        <v>5.7229999999999998E-3</v>
      </c>
    </row>
    <row r="68" spans="1:14" x14ac:dyDescent="0.25">
      <c r="A68" s="1">
        <v>700</v>
      </c>
      <c r="B68" s="2">
        <v>1.1358999999999999E-2</v>
      </c>
      <c r="C68" s="2">
        <v>4.1019999999999997E-3</v>
      </c>
      <c r="D68" s="3">
        <v>0</v>
      </c>
      <c r="F68" s="16">
        <f t="shared" si="6"/>
        <v>1</v>
      </c>
      <c r="H68">
        <f t="shared" ref="H68:H84" si="7">B68*F68</f>
        <v>1.1358999999999999E-2</v>
      </c>
      <c r="I68">
        <f t="shared" ref="I68:I84" si="8">C68*F68</f>
        <v>4.1019999999999997E-3</v>
      </c>
      <c r="J68">
        <f t="shared" ref="J68:J84" si="9">D68*F68</f>
        <v>0</v>
      </c>
      <c r="L68">
        <f t="shared" ref="L68:L84" si="10">H68/(H68+I68+J68)</f>
        <v>0.73468727766638642</v>
      </c>
      <c r="M68">
        <f t="shared" ref="M68:M84" si="11">I68/(H68+I68+J68)</f>
        <v>0.26531272233361358</v>
      </c>
      <c r="N68">
        <f t="shared" ref="N68:N84" si="12">I68</f>
        <v>4.1019999999999997E-3</v>
      </c>
    </row>
    <row r="69" spans="1:14" x14ac:dyDescent="0.25">
      <c r="A69" s="1">
        <v>705</v>
      </c>
      <c r="B69" s="2">
        <v>8.1110000000000002E-3</v>
      </c>
      <c r="C69" s="2">
        <v>2.9290000000000002E-3</v>
      </c>
      <c r="D69" s="3">
        <v>0</v>
      </c>
      <c r="F69" s="16">
        <f t="shared" ref="F69:F84" si="13">F68</f>
        <v>1</v>
      </c>
      <c r="H69">
        <f t="shared" si="7"/>
        <v>8.1110000000000002E-3</v>
      </c>
      <c r="I69">
        <f t="shared" si="8"/>
        <v>2.9290000000000002E-3</v>
      </c>
      <c r="J69">
        <f t="shared" si="9"/>
        <v>0</v>
      </c>
      <c r="L69">
        <f t="shared" si="10"/>
        <v>0.73469202898550723</v>
      </c>
      <c r="M69">
        <f t="shared" si="11"/>
        <v>0.26530797101449272</v>
      </c>
      <c r="N69">
        <f t="shared" si="12"/>
        <v>2.9290000000000002E-3</v>
      </c>
    </row>
    <row r="70" spans="1:14" x14ac:dyDescent="0.25">
      <c r="A70" s="1">
        <v>710</v>
      </c>
      <c r="B70" s="2">
        <v>5.79E-3</v>
      </c>
      <c r="C70" s="2">
        <v>2.091E-3</v>
      </c>
      <c r="D70" s="3">
        <v>0</v>
      </c>
      <c r="F70" s="16">
        <f t="shared" si="13"/>
        <v>1</v>
      </c>
      <c r="H70">
        <f t="shared" si="7"/>
        <v>5.79E-3</v>
      </c>
      <c r="I70">
        <f t="shared" si="8"/>
        <v>2.091E-3</v>
      </c>
      <c r="J70">
        <f t="shared" si="9"/>
        <v>0</v>
      </c>
      <c r="L70">
        <f t="shared" si="10"/>
        <v>0.73467834031214319</v>
      </c>
      <c r="M70">
        <f t="shared" si="11"/>
        <v>0.26532165968785687</v>
      </c>
      <c r="N70">
        <f t="shared" si="12"/>
        <v>2.091E-3</v>
      </c>
    </row>
    <row r="71" spans="1:14" x14ac:dyDescent="0.25">
      <c r="A71" s="1">
        <v>715</v>
      </c>
      <c r="B71" s="2">
        <v>4.1089999999999998E-3</v>
      </c>
      <c r="C71" s="2">
        <v>1.4840000000000001E-3</v>
      </c>
      <c r="D71" s="3">
        <v>0</v>
      </c>
      <c r="F71" s="16">
        <f t="shared" si="13"/>
        <v>1</v>
      </c>
      <c r="H71">
        <f t="shared" si="7"/>
        <v>4.1089999999999998E-3</v>
      </c>
      <c r="I71">
        <f t="shared" si="8"/>
        <v>1.4840000000000001E-3</v>
      </c>
      <c r="J71">
        <f t="shared" si="9"/>
        <v>0</v>
      </c>
      <c r="L71">
        <f t="shared" si="10"/>
        <v>0.73466833541927412</v>
      </c>
      <c r="M71">
        <f t="shared" si="11"/>
        <v>0.26533166458072593</v>
      </c>
      <c r="N71">
        <f t="shared" si="12"/>
        <v>1.4840000000000001E-3</v>
      </c>
    </row>
    <row r="72" spans="1:14" x14ac:dyDescent="0.25">
      <c r="A72" s="1">
        <v>720</v>
      </c>
      <c r="B72" s="2">
        <v>2.8990000000000001E-3</v>
      </c>
      <c r="C72" s="2">
        <v>1.047E-3</v>
      </c>
      <c r="D72" s="3">
        <v>0</v>
      </c>
      <c r="F72" s="16">
        <f t="shared" si="13"/>
        <v>1</v>
      </c>
      <c r="H72">
        <f t="shared" si="7"/>
        <v>2.8990000000000001E-3</v>
      </c>
      <c r="I72">
        <f t="shared" si="8"/>
        <v>1.047E-3</v>
      </c>
      <c r="J72">
        <f t="shared" si="9"/>
        <v>0</v>
      </c>
      <c r="L72">
        <f t="shared" si="10"/>
        <v>0.73466801824632544</v>
      </c>
      <c r="M72">
        <f t="shared" si="11"/>
        <v>0.26533198175367462</v>
      </c>
      <c r="N72">
        <f t="shared" si="12"/>
        <v>1.047E-3</v>
      </c>
    </row>
    <row r="73" spans="1:14" x14ac:dyDescent="0.25">
      <c r="A73" s="1">
        <v>725</v>
      </c>
      <c r="B73" s="2">
        <v>2.049E-3</v>
      </c>
      <c r="C73" s="2">
        <v>7.3999999999999999E-4</v>
      </c>
      <c r="D73" s="3">
        <v>0</v>
      </c>
      <c r="F73" s="16">
        <f t="shared" si="13"/>
        <v>1</v>
      </c>
      <c r="H73">
        <f t="shared" si="7"/>
        <v>2.049E-3</v>
      </c>
      <c r="I73">
        <f t="shared" si="8"/>
        <v>7.3999999999999999E-4</v>
      </c>
      <c r="J73">
        <f t="shared" si="9"/>
        <v>0</v>
      </c>
      <c r="L73">
        <f t="shared" si="10"/>
        <v>0.734671925421298</v>
      </c>
      <c r="M73">
        <f t="shared" si="11"/>
        <v>0.26532807457870206</v>
      </c>
      <c r="N73">
        <f t="shared" si="12"/>
        <v>7.3999999999999999E-4</v>
      </c>
    </row>
    <row r="74" spans="1:14" x14ac:dyDescent="0.25">
      <c r="A74" s="1">
        <v>730</v>
      </c>
      <c r="B74" s="2">
        <v>1.4400000000000001E-3</v>
      </c>
      <c r="C74" s="2">
        <v>5.1999999999999995E-4</v>
      </c>
      <c r="D74" s="3">
        <v>0</v>
      </c>
      <c r="F74" s="16">
        <f t="shared" si="13"/>
        <v>1</v>
      </c>
      <c r="H74">
        <f t="shared" si="7"/>
        <v>1.4400000000000001E-3</v>
      </c>
      <c r="I74">
        <f t="shared" si="8"/>
        <v>5.1999999999999995E-4</v>
      </c>
      <c r="J74">
        <f t="shared" si="9"/>
        <v>0</v>
      </c>
      <c r="L74">
        <f t="shared" si="10"/>
        <v>0.73469387755102045</v>
      </c>
      <c r="M74">
        <f t="shared" si="11"/>
        <v>0.26530612244897955</v>
      </c>
      <c r="N74">
        <f t="shared" si="12"/>
        <v>5.1999999999999995E-4</v>
      </c>
    </row>
    <row r="75" spans="1:14" x14ac:dyDescent="0.25">
      <c r="A75" s="1">
        <v>735</v>
      </c>
      <c r="B75" s="2">
        <v>1E-3</v>
      </c>
      <c r="C75" s="2">
        <v>3.6099999999999999E-4</v>
      </c>
      <c r="D75" s="3">
        <v>0</v>
      </c>
      <c r="F75" s="16">
        <f t="shared" si="13"/>
        <v>1</v>
      </c>
      <c r="H75">
        <f t="shared" si="7"/>
        <v>1E-3</v>
      </c>
      <c r="I75">
        <f t="shared" si="8"/>
        <v>3.6099999999999999E-4</v>
      </c>
      <c r="J75">
        <f t="shared" si="9"/>
        <v>0</v>
      </c>
      <c r="L75">
        <f t="shared" si="10"/>
        <v>0.73475385745775168</v>
      </c>
      <c r="M75">
        <f t="shared" si="11"/>
        <v>0.26524614254224832</v>
      </c>
      <c r="N75">
        <f t="shared" si="12"/>
        <v>3.6099999999999999E-4</v>
      </c>
    </row>
    <row r="76" spans="1:14" x14ac:dyDescent="0.25">
      <c r="A76" s="1">
        <v>740</v>
      </c>
      <c r="B76" s="2">
        <v>6.8999999999999997E-4</v>
      </c>
      <c r="C76" s="2">
        <v>2.4899999999999998E-4</v>
      </c>
      <c r="D76" s="3">
        <v>0</v>
      </c>
      <c r="F76" s="16">
        <f t="shared" si="13"/>
        <v>1</v>
      </c>
      <c r="H76">
        <f t="shared" si="7"/>
        <v>6.8999999999999997E-4</v>
      </c>
      <c r="I76">
        <f t="shared" si="8"/>
        <v>2.4899999999999998E-4</v>
      </c>
      <c r="J76">
        <f t="shared" si="9"/>
        <v>0</v>
      </c>
      <c r="L76">
        <f t="shared" si="10"/>
        <v>0.73482428115015974</v>
      </c>
      <c r="M76">
        <f t="shared" si="11"/>
        <v>0.26517571884984026</v>
      </c>
      <c r="N76">
        <f t="shared" si="12"/>
        <v>2.4899999999999998E-4</v>
      </c>
    </row>
    <row r="77" spans="1:14" x14ac:dyDescent="0.25">
      <c r="A77" s="1">
        <v>745</v>
      </c>
      <c r="B77" s="2">
        <v>4.7600000000000002E-4</v>
      </c>
      <c r="C77" s="2">
        <v>1.7200000000000001E-4</v>
      </c>
      <c r="D77" s="3">
        <v>0</v>
      </c>
      <c r="F77" s="16">
        <f t="shared" si="13"/>
        <v>1</v>
      </c>
      <c r="H77">
        <f t="shared" si="7"/>
        <v>4.7600000000000002E-4</v>
      </c>
      <c r="I77">
        <f t="shared" si="8"/>
        <v>1.7200000000000001E-4</v>
      </c>
      <c r="J77">
        <f t="shared" si="9"/>
        <v>0</v>
      </c>
      <c r="L77">
        <f t="shared" si="10"/>
        <v>0.73456790123456794</v>
      </c>
      <c r="M77">
        <f t="shared" si="11"/>
        <v>0.26543209876543211</v>
      </c>
      <c r="N77">
        <f t="shared" si="12"/>
        <v>1.7200000000000001E-4</v>
      </c>
    </row>
    <row r="78" spans="1:14" x14ac:dyDescent="0.25">
      <c r="A78" s="1">
        <v>750</v>
      </c>
      <c r="B78" s="2">
        <v>3.3199999999999999E-4</v>
      </c>
      <c r="C78" s="2">
        <v>1.2E-4</v>
      </c>
      <c r="D78" s="3">
        <v>0</v>
      </c>
      <c r="F78" s="16">
        <f t="shared" si="13"/>
        <v>1</v>
      </c>
      <c r="H78">
        <f t="shared" si="7"/>
        <v>3.3199999999999999E-4</v>
      </c>
      <c r="I78">
        <f t="shared" si="8"/>
        <v>1.2E-4</v>
      </c>
      <c r="J78">
        <f t="shared" si="9"/>
        <v>0</v>
      </c>
      <c r="L78">
        <f t="shared" si="10"/>
        <v>0.73451327433628322</v>
      </c>
      <c r="M78">
        <f t="shared" si="11"/>
        <v>0.26548672566371684</v>
      </c>
      <c r="N78">
        <f t="shared" si="12"/>
        <v>1.2E-4</v>
      </c>
    </row>
    <row r="79" spans="1:14" x14ac:dyDescent="0.25">
      <c r="A79" s="1">
        <v>755</v>
      </c>
      <c r="B79" s="2">
        <v>2.3499999999999999E-4</v>
      </c>
      <c r="C79" s="2">
        <v>8.5000000000000006E-5</v>
      </c>
      <c r="D79" s="3">
        <v>0</v>
      </c>
      <c r="F79" s="16">
        <f t="shared" si="13"/>
        <v>1</v>
      </c>
      <c r="H79">
        <f t="shared" si="7"/>
        <v>2.3499999999999999E-4</v>
      </c>
      <c r="I79">
        <f t="shared" si="8"/>
        <v>8.5000000000000006E-5</v>
      </c>
      <c r="J79">
        <f t="shared" si="9"/>
        <v>0</v>
      </c>
      <c r="L79">
        <f t="shared" si="10"/>
        <v>0.734375</v>
      </c>
      <c r="M79">
        <f t="shared" si="11"/>
        <v>0.26562500000000006</v>
      </c>
      <c r="N79">
        <f t="shared" si="12"/>
        <v>8.5000000000000006E-5</v>
      </c>
    </row>
    <row r="80" spans="1:14" x14ac:dyDescent="0.25">
      <c r="A80" s="1">
        <v>760</v>
      </c>
      <c r="B80" s="2">
        <v>1.66E-4</v>
      </c>
      <c r="C80" s="2">
        <v>6.0000000000000002E-5</v>
      </c>
      <c r="D80" s="3">
        <v>0</v>
      </c>
      <c r="F80" s="16">
        <f t="shared" si="13"/>
        <v>1</v>
      </c>
      <c r="H80">
        <f t="shared" si="7"/>
        <v>1.66E-4</v>
      </c>
      <c r="I80">
        <f t="shared" si="8"/>
        <v>6.0000000000000002E-5</v>
      </c>
      <c r="J80">
        <f t="shared" si="9"/>
        <v>0</v>
      </c>
      <c r="L80">
        <f t="shared" si="10"/>
        <v>0.73451327433628322</v>
      </c>
      <c r="M80">
        <f t="shared" si="11"/>
        <v>0.26548672566371684</v>
      </c>
      <c r="N80">
        <f t="shared" si="12"/>
        <v>6.0000000000000002E-5</v>
      </c>
    </row>
    <row r="81" spans="1:14" x14ac:dyDescent="0.25">
      <c r="A81" s="1">
        <v>765</v>
      </c>
      <c r="B81" s="2">
        <v>1.17E-4</v>
      </c>
      <c r="C81" s="2">
        <v>4.1999999999999998E-5</v>
      </c>
      <c r="D81" s="3">
        <v>0</v>
      </c>
      <c r="F81" s="16">
        <f t="shared" si="13"/>
        <v>1</v>
      </c>
      <c r="H81">
        <f t="shared" si="7"/>
        <v>1.17E-4</v>
      </c>
      <c r="I81">
        <f t="shared" si="8"/>
        <v>4.1999999999999998E-5</v>
      </c>
      <c r="J81">
        <f t="shared" si="9"/>
        <v>0</v>
      </c>
      <c r="L81">
        <f t="shared" si="10"/>
        <v>0.73584905660377364</v>
      </c>
      <c r="M81">
        <f t="shared" si="11"/>
        <v>0.26415094339622641</v>
      </c>
      <c r="N81">
        <f t="shared" si="12"/>
        <v>4.1999999999999998E-5</v>
      </c>
    </row>
    <row r="82" spans="1:14" x14ac:dyDescent="0.25">
      <c r="A82" s="1">
        <v>770</v>
      </c>
      <c r="B82" s="2">
        <v>8.2999999999999998E-5</v>
      </c>
      <c r="C82" s="2">
        <v>3.0000000000000001E-5</v>
      </c>
      <c r="D82" s="3">
        <v>0</v>
      </c>
      <c r="F82" s="16">
        <f t="shared" si="13"/>
        <v>1</v>
      </c>
      <c r="H82">
        <f t="shared" si="7"/>
        <v>8.2999999999999998E-5</v>
      </c>
      <c r="I82">
        <f t="shared" si="8"/>
        <v>3.0000000000000001E-5</v>
      </c>
      <c r="J82">
        <f t="shared" si="9"/>
        <v>0</v>
      </c>
      <c r="L82">
        <f t="shared" si="10"/>
        <v>0.73451327433628322</v>
      </c>
      <c r="M82">
        <f t="shared" si="11"/>
        <v>0.26548672566371684</v>
      </c>
      <c r="N82">
        <f t="shared" si="12"/>
        <v>3.0000000000000001E-5</v>
      </c>
    </row>
    <row r="83" spans="1:14" x14ac:dyDescent="0.25">
      <c r="A83" s="1">
        <v>775</v>
      </c>
      <c r="B83" s="2">
        <v>5.8999999999999998E-5</v>
      </c>
      <c r="C83" s="2">
        <v>2.0999999999999999E-5</v>
      </c>
      <c r="D83" s="3">
        <v>0</v>
      </c>
      <c r="F83" s="16">
        <f t="shared" si="13"/>
        <v>1</v>
      </c>
      <c r="H83">
        <f t="shared" si="7"/>
        <v>5.8999999999999998E-5</v>
      </c>
      <c r="I83">
        <f t="shared" si="8"/>
        <v>2.0999999999999999E-5</v>
      </c>
      <c r="J83">
        <f t="shared" si="9"/>
        <v>0</v>
      </c>
      <c r="L83">
        <f t="shared" si="10"/>
        <v>0.73750000000000004</v>
      </c>
      <c r="M83">
        <f t="shared" si="11"/>
        <v>0.26250000000000001</v>
      </c>
      <c r="N83">
        <f t="shared" si="12"/>
        <v>2.0999999999999999E-5</v>
      </c>
    </row>
    <row r="84" spans="1:14" ht="14.5" thickBot="1" x14ac:dyDescent="0.3">
      <c r="A84" s="4">
        <v>780</v>
      </c>
      <c r="B84" s="5">
        <v>4.1999999999999998E-5</v>
      </c>
      <c r="C84" s="5">
        <v>1.5E-5</v>
      </c>
      <c r="D84" s="6">
        <v>0</v>
      </c>
      <c r="F84" s="16">
        <f t="shared" si="13"/>
        <v>1</v>
      </c>
      <c r="H84">
        <f t="shared" si="7"/>
        <v>4.1999999999999998E-5</v>
      </c>
      <c r="I84">
        <f t="shared" si="8"/>
        <v>1.5E-5</v>
      </c>
      <c r="J84">
        <f t="shared" si="9"/>
        <v>0</v>
      </c>
      <c r="L84">
        <f t="shared" si="10"/>
        <v>0.73684210526315785</v>
      </c>
      <c r="M84">
        <f t="shared" si="11"/>
        <v>0.26315789473684215</v>
      </c>
      <c r="N84">
        <f t="shared" si="12"/>
        <v>1.5E-5</v>
      </c>
    </row>
    <row r="85" spans="1:14" ht="14.5" thickTop="1" x14ac:dyDescent="0.25"/>
  </sheetData>
  <mergeCells count="3">
    <mergeCell ref="A1:D1"/>
    <mergeCell ref="H1:J1"/>
    <mergeCell ref="L1:N1"/>
  </mergeCells>
  <phoneticPr fontId="9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5121" r:id="rId4">
          <objectPr defaultSize="0" autoPict="0" r:id="rId5">
            <anchor moveWithCells="1" sizeWithCells="1">
              <from>
                <xdr:col>1</xdr:col>
                <xdr:colOff>82550</xdr:colOff>
                <xdr:row>1</xdr:row>
                <xdr:rowOff>0</xdr:rowOff>
              </from>
              <to>
                <xdr:col>1</xdr:col>
                <xdr:colOff>317500</xdr:colOff>
                <xdr:row>2</xdr:row>
                <xdr:rowOff>6350</xdr:rowOff>
              </to>
            </anchor>
          </objectPr>
        </oleObject>
      </mc:Choice>
      <mc:Fallback>
        <oleObject progId="Equation.3" shapeId="5121" r:id="rId4"/>
      </mc:Fallback>
    </mc:AlternateContent>
    <mc:AlternateContent xmlns:mc="http://schemas.openxmlformats.org/markup-compatibility/2006">
      <mc:Choice Requires="x14">
        <oleObject progId="Equation.3" shapeId="5122" r:id="rId6">
          <objectPr defaultSize="0" autoPict="0" r:id="rId7">
            <anchor moveWithCells="1" sizeWithCells="1">
              <from>
                <xdr:col>2</xdr:col>
                <xdr:colOff>82550</xdr:colOff>
                <xdr:row>1</xdr:row>
                <xdr:rowOff>0</xdr:rowOff>
              </from>
              <to>
                <xdr:col>2</xdr:col>
                <xdr:colOff>317500</xdr:colOff>
                <xdr:row>2</xdr:row>
                <xdr:rowOff>6350</xdr:rowOff>
              </to>
            </anchor>
          </objectPr>
        </oleObject>
      </mc:Choice>
      <mc:Fallback>
        <oleObject progId="Equation.3" shapeId="5122" r:id="rId6"/>
      </mc:Fallback>
    </mc:AlternateContent>
    <mc:AlternateContent xmlns:mc="http://schemas.openxmlformats.org/markup-compatibility/2006">
      <mc:Choice Requires="x14">
        <oleObject progId="Equation.3" shapeId="5123" r:id="rId8">
          <objectPr defaultSize="0" autoPict="0" r:id="rId9">
            <anchor moveWithCells="1" sizeWithCells="1">
              <from>
                <xdr:col>3</xdr:col>
                <xdr:colOff>69850</xdr:colOff>
                <xdr:row>1</xdr:row>
                <xdr:rowOff>0</xdr:rowOff>
              </from>
              <to>
                <xdr:col>3</xdr:col>
                <xdr:colOff>304800</xdr:colOff>
                <xdr:row>2</xdr:row>
                <xdr:rowOff>6350</xdr:rowOff>
              </to>
            </anchor>
          </objectPr>
        </oleObject>
      </mc:Choice>
      <mc:Fallback>
        <oleObject progId="Equation.3" shapeId="5123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J99"/>
  <sheetViews>
    <sheetView topLeftCell="AT17" workbookViewId="0">
      <selection activeCell="I7" sqref="I7"/>
    </sheetView>
  </sheetViews>
  <sheetFormatPr defaultRowHeight="14" x14ac:dyDescent="0.25"/>
  <cols>
    <col min="5" max="6" width="11.26953125" customWidth="1"/>
    <col min="10" max="10" width="9.1796875" style="24"/>
    <col min="11" max="11" width="9.1796875" customWidth="1"/>
    <col min="12" max="14" width="12" bestFit="1" customWidth="1"/>
    <col min="15" max="15" width="9.1796875" style="24"/>
    <col min="16" max="16" width="9.1796875" customWidth="1"/>
    <col min="17" max="19" width="12" bestFit="1" customWidth="1"/>
    <col min="20" max="20" width="9.1796875" style="24"/>
    <col min="21" max="21" width="9.1796875" customWidth="1"/>
    <col min="22" max="24" width="12" bestFit="1" customWidth="1"/>
    <col min="25" max="25" width="9.1796875" style="24"/>
    <col min="26" max="26" width="9.1796875" customWidth="1"/>
    <col min="27" max="29" width="12" bestFit="1" customWidth="1"/>
    <col min="30" max="30" width="9.1796875" style="24"/>
    <col min="31" max="31" width="9.1796875" customWidth="1"/>
    <col min="32" max="34" width="12" bestFit="1" customWidth="1"/>
    <col min="35" max="35" width="9.1796875" style="24"/>
    <col min="36" max="36" width="9.1796875" customWidth="1"/>
    <col min="37" max="39" width="12" bestFit="1" customWidth="1"/>
    <col min="40" max="40" width="9.1796875" style="24"/>
    <col min="41" max="41" width="9.1796875" customWidth="1"/>
    <col min="42" max="44" width="12" bestFit="1" customWidth="1"/>
    <col min="45" max="45" width="9.1796875" style="24"/>
    <col min="46" max="46" width="9.1796875" customWidth="1"/>
    <col min="47" max="49" width="12" bestFit="1" customWidth="1"/>
    <col min="50" max="50" width="9.1796875" style="24"/>
    <col min="51" max="51" width="9.1796875" customWidth="1"/>
    <col min="52" max="54" width="12" bestFit="1" customWidth="1"/>
    <col min="55" max="55" width="9.1796875" style="24"/>
    <col min="56" max="56" width="9.1796875" customWidth="1"/>
    <col min="57" max="59" width="12" bestFit="1" customWidth="1"/>
    <col min="60" max="60" width="9.1796875" style="24"/>
    <col min="61" max="61" width="9.1796875" customWidth="1"/>
    <col min="62" max="64" width="12" bestFit="1" customWidth="1"/>
    <col min="65" max="65" width="9.1796875" style="24"/>
    <col min="66" max="66" width="9.1796875" customWidth="1"/>
    <col min="67" max="69" width="12" bestFit="1" customWidth="1"/>
    <col min="70" max="70" width="9.1796875" style="24"/>
    <col min="71" max="71" width="9.1796875" customWidth="1"/>
    <col min="72" max="74" width="12" bestFit="1" customWidth="1"/>
    <col min="75" max="75" width="9.1796875" style="24"/>
    <col min="76" max="76" width="9.1796875" customWidth="1"/>
    <col min="77" max="79" width="12" bestFit="1" customWidth="1"/>
    <col min="80" max="80" width="9.1796875" style="24"/>
    <col min="81" max="81" width="9.1796875" customWidth="1"/>
    <col min="82" max="84" width="12" bestFit="1" customWidth="1"/>
    <col min="85" max="85" width="9.1796875" style="24"/>
    <col min="86" max="86" width="9.1796875" customWidth="1"/>
    <col min="87" max="89" width="12" bestFit="1" customWidth="1"/>
    <col min="90" max="90" width="9.1796875" style="24"/>
    <col min="91" max="91" width="9.1796875" customWidth="1"/>
    <col min="92" max="94" width="12" bestFit="1" customWidth="1"/>
    <col min="95" max="95" width="9.1796875" style="24"/>
    <col min="96" max="96" width="9.1796875" customWidth="1"/>
    <col min="97" max="99" width="12" bestFit="1" customWidth="1"/>
    <col min="100" max="100" width="9.1796875" style="24"/>
    <col min="101" max="101" width="9.1796875" customWidth="1"/>
    <col min="102" max="104" width="12" bestFit="1" customWidth="1"/>
    <col min="105" max="105" width="9.1796875" style="24"/>
    <col min="106" max="106" width="9.1796875" customWidth="1"/>
    <col min="107" max="109" width="12" bestFit="1" customWidth="1"/>
    <col min="110" max="110" width="9.1796875" style="24"/>
    <col min="111" max="111" width="9.1796875" customWidth="1"/>
    <col min="112" max="114" width="12" bestFit="1" customWidth="1"/>
  </cols>
  <sheetData>
    <row r="2" spans="1:114" x14ac:dyDescent="0.25">
      <c r="D2" s="19" t="s">
        <v>27</v>
      </c>
    </row>
    <row r="3" spans="1:114" x14ac:dyDescent="0.25">
      <c r="D3" s="18" t="s">
        <v>16</v>
      </c>
      <c r="E3" s="20">
        <v>299792458</v>
      </c>
      <c r="F3" t="s">
        <v>17</v>
      </c>
    </row>
    <row r="4" spans="1:114" x14ac:dyDescent="0.25">
      <c r="D4" s="18" t="s">
        <v>18</v>
      </c>
      <c r="E4" s="20">
        <f>1.3806488*10^(-23)</f>
        <v>1.3806488E-23</v>
      </c>
      <c r="F4" t="s">
        <v>19</v>
      </c>
    </row>
    <row r="5" spans="1:114" x14ac:dyDescent="0.25">
      <c r="D5" s="18" t="s">
        <v>20</v>
      </c>
      <c r="E5" s="20">
        <f>6.6260695729*10^(-34)</f>
        <v>6.6260695729000006E-34</v>
      </c>
      <c r="F5" t="s">
        <v>21</v>
      </c>
    </row>
    <row r="7" spans="1:114" x14ac:dyDescent="0.25">
      <c r="D7" s="19" t="s">
        <v>28</v>
      </c>
    </row>
    <row r="8" spans="1:114" x14ac:dyDescent="0.25">
      <c r="D8" s="18" t="s">
        <v>26</v>
      </c>
      <c r="E8">
        <v>500</v>
      </c>
      <c r="J8" s="24">
        <f>E8+500</f>
        <v>1000</v>
      </c>
      <c r="O8" s="24">
        <f>J8+500</f>
        <v>1500</v>
      </c>
      <c r="T8" s="24">
        <f>O8+500</f>
        <v>2000</v>
      </c>
      <c r="Y8" s="24">
        <f>T8+500</f>
        <v>2500</v>
      </c>
      <c r="AD8" s="24">
        <f>Y8+500</f>
        <v>3000</v>
      </c>
      <c r="AI8" s="24">
        <f>AD8+500</f>
        <v>3500</v>
      </c>
      <c r="AN8" s="24">
        <f>AI8+500</f>
        <v>4000</v>
      </c>
      <c r="AS8" s="24">
        <f>AN8+500</f>
        <v>4500</v>
      </c>
      <c r="AX8" s="24">
        <f>AS8+500</f>
        <v>5000</v>
      </c>
      <c r="BC8" s="24">
        <f>AX8+500</f>
        <v>5500</v>
      </c>
      <c r="BH8" s="24">
        <f>BC8+500</f>
        <v>6000</v>
      </c>
      <c r="BM8" s="24">
        <f>BH8+500</f>
        <v>6500</v>
      </c>
      <c r="BR8" s="24">
        <f>BM8+500</f>
        <v>7000</v>
      </c>
      <c r="BW8" s="24">
        <f>BR8+500</f>
        <v>7500</v>
      </c>
      <c r="CB8" s="24">
        <f>BW8+500</f>
        <v>8000</v>
      </c>
      <c r="CG8" s="24">
        <f>CB8+500</f>
        <v>8500</v>
      </c>
      <c r="CL8" s="24">
        <v>9000</v>
      </c>
      <c r="CQ8" s="24">
        <f>CL8+500</f>
        <v>9500</v>
      </c>
      <c r="CV8" s="24">
        <f>CQ8+500</f>
        <v>10000</v>
      </c>
      <c r="DA8" s="24">
        <v>100000</v>
      </c>
      <c r="DF8" s="24">
        <v>10000000</v>
      </c>
    </row>
    <row r="9" spans="1:114" x14ac:dyDescent="0.25">
      <c r="D9" s="18" t="s">
        <v>5</v>
      </c>
      <c r="E9" s="28">
        <f>G13/(G13+H13+I13)</f>
        <v>0.72159824110224591</v>
      </c>
      <c r="J9" s="25">
        <f>L13/(L13+M13+N13)</f>
        <v>0.65498950122931654</v>
      </c>
      <c r="O9" s="25">
        <f>Q13/(Q13+R13+S13)</f>
        <v>0.58805390465409657</v>
      </c>
      <c r="T9" s="25">
        <f>V13/(V13+W13+X13)</f>
        <v>0.52884103084660705</v>
      </c>
      <c r="Y9" s="25">
        <f>AA13/(AA13+AB13+AC13)</f>
        <v>0.47894861264595301</v>
      </c>
      <c r="AD9" s="25">
        <f>AF13/(AF13+AG13+AH13)</f>
        <v>0.43868590658149836</v>
      </c>
      <c r="AI9" s="25">
        <f>AK13/(AK13+AL13+AM13)</f>
        <v>0.40688512628825202</v>
      </c>
      <c r="AN9" s="25">
        <f>AP13/(AP13+AQ13+AR13)</f>
        <v>0.38187647134805897</v>
      </c>
      <c r="AS9" s="25">
        <f>AU13/(AU13+AV13+AW13)</f>
        <v>0.36210565997594718</v>
      </c>
      <c r="AX9" s="25">
        <f>AZ13/(AZ13+BA13+BB13)</f>
        <v>0.34632206997050402</v>
      </c>
      <c r="BC9" s="25">
        <f>BE13/(BE13+BF13+BG13)</f>
        <v>0.33357540917991224</v>
      </c>
      <c r="BH9" s="25">
        <f>BJ13/(BJ13+BK13+BL13)</f>
        <v>0.32315825814638732</v>
      </c>
      <c r="BM9" s="25">
        <f>BO13/(BO13+BP13+BQ13)</f>
        <v>0.3145459015536119</v>
      </c>
      <c r="BR9" s="25">
        <f>BT13/(BT13+BU13+BV13)</f>
        <v>0.30734740347540518</v>
      </c>
      <c r="BW9" s="25">
        <f>BY13/(BY13+BZ13+CA13)</f>
        <v>0.30126907101856865</v>
      </c>
      <c r="CB9" s="25">
        <f>CD13/(CD13+CE13+CF13)</f>
        <v>0.29608804283803247</v>
      </c>
      <c r="CG9" s="25">
        <f>CI13/(CI13+CJ13+CK13)</f>
        <v>0.29163339660150972</v>
      </c>
      <c r="CL9" s="25">
        <f>CN13/(CN13+CO13+CP13)</f>
        <v>0.2877726360778195</v>
      </c>
      <c r="CQ9" s="25">
        <f>CS13/(CS13+CT13+CU13)</f>
        <v>0.28440197618858054</v>
      </c>
      <c r="CV9" s="25">
        <f>CX13/(CX13+CY13+CZ13)</f>
        <v>0.28143930393033528</v>
      </c>
      <c r="DA9" s="25">
        <f>DC13/(DC13+DD13+DE13)</f>
        <v>0.24313578207844078</v>
      </c>
      <c r="DF9" s="25">
        <f>DH13/(DH13+DI13+DJ13)</f>
        <v>0.24043788097219396</v>
      </c>
    </row>
    <row r="10" spans="1:114" x14ac:dyDescent="0.25">
      <c r="D10" s="18" t="s">
        <v>6</v>
      </c>
      <c r="E10" s="28">
        <f>H13/(G13+H13+I13)</f>
        <v>0.27835686082220346</v>
      </c>
      <c r="J10" s="25">
        <f>M13/(L13+M13+N13)</f>
        <v>0.34230325171690046</v>
      </c>
      <c r="O10" s="25">
        <f>R13/(Q13+R13+S13)</f>
        <v>0.39112708013121089</v>
      </c>
      <c r="T10" s="25">
        <f>W13/(V13+W13+X13)</f>
        <v>0.4117720017611109</v>
      </c>
      <c r="Y10" s="25">
        <f>AB13/(AA13+AB13+AC13)</f>
        <v>0.41256820374743253</v>
      </c>
      <c r="AD10" s="25">
        <f>AG13/(AF13+AG13+AH13)</f>
        <v>0.40327814250448191</v>
      </c>
      <c r="AI10" s="25">
        <f>AL13/(AK13+AL13+AM13)</f>
        <v>0.39014017487457076</v>
      </c>
      <c r="AN10" s="25">
        <f>AQ13/(AP13+AQ13+AR13)</f>
        <v>0.37632640458899203</v>
      </c>
      <c r="AS10" s="25">
        <f>AV13/(AU13+AV13+AW13)</f>
        <v>0.3632346703175266</v>
      </c>
      <c r="AX10" s="25">
        <f>BA13/(AZ13+BA13+BB13)</f>
        <v>0.35137885944632818</v>
      </c>
      <c r="BC10" s="25">
        <f>BF13/(BE13+BF13+BG13)</f>
        <v>0.34086606778678635</v>
      </c>
      <c r="BH10" s="25">
        <f>BK13/(BJ13+BK13+BL13)</f>
        <v>0.33163003337582148</v>
      </c>
      <c r="BM10" s="25">
        <f>BP13/(BO13+BP13+BQ13)</f>
        <v>0.32354056353683514</v>
      </c>
      <c r="BR10" s="25">
        <f>BU13/(BT13+BU13+BV13)</f>
        <v>0.31645305320147915</v>
      </c>
      <c r="BW10" s="25">
        <f>BZ13/(BY13+BZ13+CA13)</f>
        <v>0.31022963923443359</v>
      </c>
      <c r="CB10" s="25">
        <f>CE13/(CD13+CE13+CF13)</f>
        <v>0.30474711309677593</v>
      </c>
      <c r="CG10" s="25">
        <f>CJ13/(CI13+CJ13+CK13)</f>
        <v>0.2998987977591584</v>
      </c>
      <c r="CL10" s="25">
        <f>CO13/(CN13+CO13+CP13)</f>
        <v>0.29559381588121558</v>
      </c>
      <c r="CQ10" s="25">
        <f>CT13/(CS13+CT13+CU13)</f>
        <v>0.29175536703044352</v>
      </c>
      <c r="CV10" s="25">
        <f>CY13/(CX13+CY13+CZ13)</f>
        <v>0.2883187608239231</v>
      </c>
      <c r="DA10" s="25">
        <f>DD13/(DC13+DD13+DE13)</f>
        <v>0.23816188298226729</v>
      </c>
      <c r="DF10" s="25">
        <f>DI13/(DH13+DI13+DJ13)</f>
        <v>0.23421556105799654</v>
      </c>
    </row>
    <row r="11" spans="1:114" x14ac:dyDescent="0.25">
      <c r="D11" s="18" t="s">
        <v>7</v>
      </c>
      <c r="E11" s="28">
        <f>H13</f>
        <v>3.6131327834960825E-3</v>
      </c>
      <c r="J11" s="25">
        <f>M13</f>
        <v>0.20013567068948987</v>
      </c>
      <c r="O11" s="25">
        <f>R13</f>
        <v>1.2172836955851383</v>
      </c>
      <c r="T11" s="25">
        <f>W13</f>
        <v>3.3566364836717217</v>
      </c>
      <c r="Y11" s="25">
        <f>AB13</f>
        <v>6.4191275229230955</v>
      </c>
      <c r="AD11" s="25">
        <f>AG13</f>
        <v>10.058674257669514</v>
      </c>
      <c r="AI11" s="25">
        <f>AL13</f>
        <v>13.969857681873476</v>
      </c>
      <c r="AN11" s="25">
        <f>AQ13</f>
        <v>17.702894984524249</v>
      </c>
      <c r="AS11" s="25">
        <f>AV13</f>
        <v>20.070144691905558</v>
      </c>
      <c r="AX11" s="25">
        <f>BA13</f>
        <v>21.055887591827396</v>
      </c>
      <c r="BC11" s="25">
        <f>BF13</f>
        <v>20.981885015297468</v>
      </c>
      <c r="BH11" s="25">
        <f>BK13</f>
        <v>20.191272510641568</v>
      </c>
      <c r="BM11" s="25">
        <f>BP13</f>
        <v>18.97077351894967</v>
      </c>
      <c r="BR11" s="25">
        <f>BU13</f>
        <v>17.533884908600246</v>
      </c>
      <c r="BW11" s="25">
        <f>BZ13</f>
        <v>16.023826455026967</v>
      </c>
      <c r="CB11" s="25">
        <f>CE13</f>
        <v>14.610527429093878</v>
      </c>
      <c r="CG11" s="25">
        <f>CJ13</f>
        <v>13.474320475307042</v>
      </c>
      <c r="CL11" s="25">
        <f>CO13</f>
        <v>12.550676568107416</v>
      </c>
      <c r="CQ11" s="25">
        <f>CT13</f>
        <v>11.787913872795162</v>
      </c>
      <c r="CV11" s="25">
        <f>CY13</f>
        <v>11.149353036459125</v>
      </c>
      <c r="DA11" s="25">
        <f>DD13</f>
        <v>5.0967523501003722</v>
      </c>
      <c r="DF11" s="25">
        <f>DI13</f>
        <v>4.8017187656385305</v>
      </c>
    </row>
    <row r="12" spans="1:114" x14ac:dyDescent="0.25">
      <c r="D12" s="18"/>
      <c r="G12" s="46" t="s">
        <v>30</v>
      </c>
      <c r="H12" s="46"/>
      <c r="I12" s="46"/>
      <c r="L12" s="46" t="s">
        <v>30</v>
      </c>
      <c r="M12" s="46"/>
      <c r="N12" s="46"/>
      <c r="Q12" s="46" t="s">
        <v>30</v>
      </c>
      <c r="R12" s="46"/>
      <c r="S12" s="46"/>
      <c r="V12" s="46" t="s">
        <v>30</v>
      </c>
      <c r="W12" s="46"/>
      <c r="X12" s="46"/>
      <c r="AA12" s="46" t="s">
        <v>30</v>
      </c>
      <c r="AB12" s="46"/>
      <c r="AC12" s="46"/>
      <c r="AF12" s="46" t="s">
        <v>30</v>
      </c>
      <c r="AG12" s="46"/>
      <c r="AH12" s="46"/>
      <c r="AK12" s="46" t="s">
        <v>30</v>
      </c>
      <c r="AL12" s="46"/>
      <c r="AM12" s="46"/>
      <c r="AP12" s="46" t="s">
        <v>30</v>
      </c>
      <c r="AQ12" s="46"/>
      <c r="AR12" s="46"/>
      <c r="AU12" s="46" t="s">
        <v>30</v>
      </c>
      <c r="AV12" s="46"/>
      <c r="AW12" s="46"/>
      <c r="AZ12" s="46" t="s">
        <v>30</v>
      </c>
      <c r="BA12" s="46"/>
      <c r="BB12" s="46"/>
      <c r="BE12" s="46" t="s">
        <v>30</v>
      </c>
      <c r="BF12" s="46"/>
      <c r="BG12" s="46"/>
      <c r="BJ12" s="46" t="s">
        <v>30</v>
      </c>
      <c r="BK12" s="46"/>
      <c r="BL12" s="46"/>
      <c r="BO12" s="46" t="s">
        <v>30</v>
      </c>
      <c r="BP12" s="46"/>
      <c r="BQ12" s="46"/>
      <c r="BT12" s="46" t="s">
        <v>30</v>
      </c>
      <c r="BU12" s="46"/>
      <c r="BV12" s="46"/>
      <c r="BY12" s="46" t="s">
        <v>30</v>
      </c>
      <c r="BZ12" s="46"/>
      <c r="CA12" s="46"/>
      <c r="CD12" s="46" t="s">
        <v>30</v>
      </c>
      <c r="CE12" s="46"/>
      <c r="CF12" s="46"/>
      <c r="CI12" s="46" t="s">
        <v>30</v>
      </c>
      <c r="CJ12" s="46"/>
      <c r="CK12" s="46"/>
      <c r="CN12" s="46" t="s">
        <v>30</v>
      </c>
      <c r="CO12" s="46"/>
      <c r="CP12" s="46"/>
      <c r="CS12" s="46" t="s">
        <v>30</v>
      </c>
      <c r="CT12" s="46"/>
      <c r="CU12" s="46"/>
      <c r="CX12" s="46" t="s">
        <v>30</v>
      </c>
      <c r="CY12" s="46"/>
      <c r="CZ12" s="46"/>
      <c r="DC12" s="46" t="s">
        <v>30</v>
      </c>
      <c r="DD12" s="46"/>
      <c r="DE12" s="46"/>
      <c r="DH12" s="46" t="s">
        <v>30</v>
      </c>
      <c r="DI12" s="46"/>
      <c r="DJ12" s="46"/>
    </row>
    <row r="13" spans="1:114" x14ac:dyDescent="0.25">
      <c r="D13" s="18"/>
      <c r="G13" s="21">
        <f>SUM(G17:G98)</f>
        <v>9.3665026029481156E-3</v>
      </c>
      <c r="H13" s="21">
        <f>SUM(H17:H98)</f>
        <v>3.6131327834960825E-3</v>
      </c>
      <c r="I13" s="21">
        <f>SUM(I17:I98)</f>
        <v>5.8278681620658751E-7</v>
      </c>
      <c r="L13" s="21">
        <f>SUM(L17:L98)</f>
        <v>0.38295506240623772</v>
      </c>
      <c r="M13" s="21">
        <f>SUM(M17:M98)</f>
        <v>0.20013567068948987</v>
      </c>
      <c r="N13" s="21">
        <f>SUM(N17:N98)</f>
        <v>1.5828558511010234E-3</v>
      </c>
      <c r="Q13" s="21">
        <f>SUM(Q17:Q98)</f>
        <v>1.8301684199940114</v>
      </c>
      <c r="R13" s="21">
        <f>SUM(R17:R98)</f>
        <v>1.2172836955851383</v>
      </c>
      <c r="S13" s="21">
        <f>SUM(S17:S98)</f>
        <v>6.4793897089617108E-2</v>
      </c>
      <c r="V13" s="21">
        <f>SUM(V17:V98)</f>
        <v>4.3109465689999045</v>
      </c>
      <c r="W13" s="21">
        <f>SUM(W17:W98)</f>
        <v>3.3566364836717217</v>
      </c>
      <c r="X13" s="21">
        <f>SUM(X17:X98)</f>
        <v>0.48410397149635354</v>
      </c>
      <c r="AA13" s="21">
        <f>SUM(AA17:AA98)</f>
        <v>7.4519369005556868</v>
      </c>
      <c r="AB13" s="21">
        <f>SUM(AB17:AB98)</f>
        <v>6.4191275229230955</v>
      </c>
      <c r="AC13" s="21">
        <f>SUM(AC17:AC98)</f>
        <v>1.6878842900114599</v>
      </c>
      <c r="AF13" s="21">
        <f>SUM(AF17:AF98)</f>
        <v>10.941824439901774</v>
      </c>
      <c r="AG13" s="21">
        <f>SUM(AG17:AG98)</f>
        <v>10.058674257669514</v>
      </c>
      <c r="AH13" s="21">
        <f>SUM(AH17:AH98)</f>
        <v>3.9417761185197566</v>
      </c>
      <c r="AK13" s="21">
        <f>SUM(AK17:AK98)</f>
        <v>14.56944881143151</v>
      </c>
      <c r="AL13" s="21">
        <f>SUM(AL17:AL98)</f>
        <v>13.969857681873476</v>
      </c>
      <c r="AM13" s="21">
        <f>SUM(AM17:AM98)</f>
        <v>7.2679714584331476</v>
      </c>
      <c r="AP13" s="21">
        <f>SUM(AP17:AP98)</f>
        <v>17.96397751233722</v>
      </c>
      <c r="AQ13" s="21">
        <f>SUM(AQ17:AQ98)</f>
        <v>17.702894984524249</v>
      </c>
      <c r="AR13" s="21">
        <f>SUM(AR17:AR98)</f>
        <v>11.37445856216589</v>
      </c>
      <c r="AU13" s="21">
        <f>SUM(AU17:AU98)</f>
        <v>20.007762428410864</v>
      </c>
      <c r="AV13" s="21">
        <f>SUM(AV17:AV98)</f>
        <v>20.070144691905558</v>
      </c>
      <c r="AW13" s="21">
        <f>SUM(AW17:AW98)</f>
        <v>15.176027407356729</v>
      </c>
      <c r="AZ13" s="21">
        <f>SUM(AZ17:AZ98)</f>
        <v>20.752866542279158</v>
      </c>
      <c r="BA13" s="21">
        <f>SUM(BA17:BA98)</f>
        <v>21.055887591827396</v>
      </c>
      <c r="BB13" s="21">
        <f>SUM(BB17:BB98)</f>
        <v>18.114849764561136</v>
      </c>
      <c r="BE13" s="21">
        <f>SUM(BE17:BE98)</f>
        <v>20.533111215169885</v>
      </c>
      <c r="BF13" s="21">
        <f>SUM(BF17:BF98)</f>
        <v>20.981885015297468</v>
      </c>
      <c r="BG13" s="21">
        <f>SUM(BG17:BG98)</f>
        <v>20.039634746828259</v>
      </c>
      <c r="BJ13" s="21">
        <f>SUM(BJ17:BJ98)</f>
        <v>19.675469039631579</v>
      </c>
      <c r="BK13" s="21">
        <f>SUM(BK17:BK98)</f>
        <v>20.191272510641568</v>
      </c>
      <c r="BL13" s="21">
        <f>SUM(BL17:BL98)</f>
        <v>21.018191895304458</v>
      </c>
      <c r="BO13" s="21">
        <f>SUM(BO17:BO98)</f>
        <v>18.443372275971345</v>
      </c>
      <c r="BP13" s="21">
        <f>SUM(BP17:BP98)</f>
        <v>18.97077351894967</v>
      </c>
      <c r="BQ13" s="21">
        <f>SUM(BQ17:BQ98)</f>
        <v>21.220769442808816</v>
      </c>
      <c r="BT13" s="21">
        <f>SUM(BT17:BT98)</f>
        <v>17.029363265658922</v>
      </c>
      <c r="BU13" s="21">
        <f>SUM(BU17:BU98)</f>
        <v>17.533884908600246</v>
      </c>
      <c r="BV13" s="21">
        <f>SUM(BV17:BV98)</f>
        <v>20.844290894219281</v>
      </c>
      <c r="BY13" s="21">
        <f>SUM(BY17:BY98)</f>
        <v>15.560999658774438</v>
      </c>
      <c r="BZ13" s="21">
        <f>SUM(BZ17:BZ98)</f>
        <v>16.023826455026967</v>
      </c>
      <c r="CA13" s="21">
        <f>SUM(CA17:CA98)</f>
        <v>20.066674673066096</v>
      </c>
      <c r="CD13" s="21">
        <f>SUM(CD17:CD98)</f>
        <v>14.19538458412902</v>
      </c>
      <c r="CE13" s="21">
        <f>SUM(CE17:CE98)</f>
        <v>14.610527429093878</v>
      </c>
      <c r="CF13" s="21">
        <f>SUM(CF17:CF98)</f>
        <v>19.137208040072363</v>
      </c>
      <c r="CI13" s="21">
        <f>SUM(CI17:CI98)</f>
        <v>13.102959653298774</v>
      </c>
      <c r="CJ13" s="21">
        <f>SUM(CJ17:CJ98)</f>
        <v>13.474320475307042</v>
      </c>
      <c r="CK13" s="21">
        <f>SUM(CK17:CK98)</f>
        <v>18.352278028969558</v>
      </c>
      <c r="CN13" s="21">
        <f>SUM(CN17:CN98)</f>
        <v>12.218595540631238</v>
      </c>
      <c r="CO13" s="21">
        <f>SUM(CO17:CO98)</f>
        <v>12.550676568107416</v>
      </c>
      <c r="CP13" s="21">
        <f>SUM(CP17:CP98)</f>
        <v>17.68992660856776</v>
      </c>
      <c r="CS13" s="21">
        <f>SUM(CS17:CS98)</f>
        <v>11.490811753306692</v>
      </c>
      <c r="CT13" s="21">
        <f>SUM(CT17:CT98)</f>
        <v>11.787913872795162</v>
      </c>
      <c r="CU13" s="21">
        <f>SUM(CU17:CU98)</f>
        <v>17.124691773808877</v>
      </c>
      <c r="CX13" s="21">
        <f>SUM(CX17:CX98)</f>
        <v>10.883322850332755</v>
      </c>
      <c r="CY13" s="21">
        <f>SUM(CY17:CY98)</f>
        <v>11.149353036459125</v>
      </c>
      <c r="CZ13" s="21">
        <f>SUM(CZ17:CZ98)</f>
        <v>16.637554952844877</v>
      </c>
      <c r="DC13" s="21">
        <f>SUM(DC17:DC98)</f>
        <v>5.2031956297307733</v>
      </c>
      <c r="DD13" s="21">
        <f>SUM(DD17:DD98)</f>
        <v>5.0967523501003722</v>
      </c>
      <c r="DE13" s="21">
        <f>SUM(DE17:DE98)</f>
        <v>11.100421744655197</v>
      </c>
      <c r="DH13" s="21">
        <f>SUM(DH17:DH98)</f>
        <v>4.9292842875997707</v>
      </c>
      <c r="DI13" s="21">
        <f>SUM(DI17:DI98)</f>
        <v>4.8017187656385305</v>
      </c>
      <c r="DJ13" s="21">
        <f>SUM(DJ17:DJ98)</f>
        <v>10.770276810269687</v>
      </c>
    </row>
    <row r="15" spans="1:114" ht="14.5" thickBot="1" x14ac:dyDescent="0.3">
      <c r="A15" s="45" t="s">
        <v>22</v>
      </c>
      <c r="B15" s="45"/>
      <c r="C15" s="45"/>
      <c r="D15" s="45"/>
      <c r="E15" s="46" t="s">
        <v>31</v>
      </c>
      <c r="F15" s="46"/>
      <c r="G15" s="46"/>
      <c r="H15" s="46"/>
      <c r="I15" s="46"/>
      <c r="J15" s="47" t="s">
        <v>31</v>
      </c>
      <c r="K15" s="46"/>
      <c r="L15" s="46"/>
      <c r="M15" s="46"/>
      <c r="N15" s="46"/>
      <c r="O15" s="47" t="s">
        <v>31</v>
      </c>
      <c r="P15" s="46"/>
      <c r="Q15" s="46"/>
      <c r="R15" s="46"/>
      <c r="S15" s="46"/>
      <c r="T15" s="47" t="s">
        <v>31</v>
      </c>
      <c r="U15" s="46"/>
      <c r="V15" s="46"/>
      <c r="W15" s="46"/>
      <c r="X15" s="46"/>
      <c r="Y15" s="47" t="s">
        <v>31</v>
      </c>
      <c r="Z15" s="46"/>
      <c r="AA15" s="46"/>
      <c r="AB15" s="46"/>
      <c r="AC15" s="46"/>
      <c r="AD15" s="47" t="s">
        <v>31</v>
      </c>
      <c r="AE15" s="46"/>
      <c r="AF15" s="46"/>
      <c r="AG15" s="46"/>
      <c r="AH15" s="46"/>
      <c r="AI15" s="47" t="s">
        <v>31</v>
      </c>
      <c r="AJ15" s="46"/>
      <c r="AK15" s="46"/>
      <c r="AL15" s="46"/>
      <c r="AM15" s="46"/>
      <c r="AN15" s="47" t="s">
        <v>31</v>
      </c>
      <c r="AO15" s="46"/>
      <c r="AP15" s="46"/>
      <c r="AQ15" s="46"/>
      <c r="AR15" s="46"/>
      <c r="AS15" s="47" t="s">
        <v>31</v>
      </c>
      <c r="AT15" s="46"/>
      <c r="AU15" s="46"/>
      <c r="AV15" s="46"/>
      <c r="AW15" s="46"/>
      <c r="AX15" s="47" t="s">
        <v>31</v>
      </c>
      <c r="AY15" s="46"/>
      <c r="AZ15" s="46"/>
      <c r="BA15" s="46"/>
      <c r="BB15" s="46"/>
      <c r="BC15" s="47" t="s">
        <v>31</v>
      </c>
      <c r="BD15" s="46"/>
      <c r="BE15" s="46"/>
      <c r="BF15" s="46"/>
      <c r="BG15" s="46"/>
      <c r="BH15" s="47" t="s">
        <v>31</v>
      </c>
      <c r="BI15" s="46"/>
      <c r="BJ15" s="46"/>
      <c r="BK15" s="46"/>
      <c r="BL15" s="46"/>
      <c r="BM15" s="47" t="s">
        <v>31</v>
      </c>
      <c r="BN15" s="46"/>
      <c r="BO15" s="46"/>
      <c r="BP15" s="46"/>
      <c r="BQ15" s="46"/>
      <c r="BR15" s="47" t="s">
        <v>31</v>
      </c>
      <c r="BS15" s="46"/>
      <c r="BT15" s="46"/>
      <c r="BU15" s="46"/>
      <c r="BV15" s="46"/>
      <c r="BW15" s="47" t="s">
        <v>31</v>
      </c>
      <c r="BX15" s="46"/>
      <c r="BY15" s="46"/>
      <c r="BZ15" s="46"/>
      <c r="CA15" s="46"/>
      <c r="CB15" s="47" t="s">
        <v>31</v>
      </c>
      <c r="CC15" s="46"/>
      <c r="CD15" s="46"/>
      <c r="CE15" s="46"/>
      <c r="CF15" s="46"/>
      <c r="CG15" s="47" t="s">
        <v>31</v>
      </c>
      <c r="CH15" s="46"/>
      <c r="CI15" s="46"/>
      <c r="CJ15" s="46"/>
      <c r="CK15" s="46"/>
      <c r="CL15" s="47" t="s">
        <v>31</v>
      </c>
      <c r="CM15" s="46"/>
      <c r="CN15" s="46"/>
      <c r="CO15" s="46"/>
      <c r="CP15" s="46"/>
      <c r="CQ15" s="47" t="s">
        <v>31</v>
      </c>
      <c r="CR15" s="46"/>
      <c r="CS15" s="46"/>
      <c r="CT15" s="46"/>
      <c r="CU15" s="46"/>
      <c r="CV15" s="47" t="s">
        <v>31</v>
      </c>
      <c r="CW15" s="46"/>
      <c r="CX15" s="46"/>
      <c r="CY15" s="46"/>
      <c r="CZ15" s="46"/>
      <c r="DA15" s="47" t="s">
        <v>31</v>
      </c>
      <c r="DB15" s="46"/>
      <c r="DC15" s="46"/>
      <c r="DD15" s="46"/>
      <c r="DE15" s="46"/>
      <c r="DF15" s="47" t="s">
        <v>31</v>
      </c>
      <c r="DG15" s="46"/>
      <c r="DH15" s="46"/>
      <c r="DI15" s="46"/>
      <c r="DJ15" s="46"/>
    </row>
    <row r="16" spans="1:114" ht="15.5" thickTop="1" thickBot="1" x14ac:dyDescent="0.35">
      <c r="A16" s="12" t="s">
        <v>1</v>
      </c>
      <c r="B16" s="8"/>
      <c r="C16" s="8"/>
      <c r="D16" s="9"/>
      <c r="E16" s="26" t="s">
        <v>29</v>
      </c>
      <c r="F16" s="11" t="s">
        <v>29</v>
      </c>
      <c r="G16" s="10" t="s">
        <v>2</v>
      </c>
      <c r="H16" s="10" t="s">
        <v>3</v>
      </c>
      <c r="I16" s="10" t="s">
        <v>4</v>
      </c>
      <c r="J16" s="26" t="s">
        <v>29</v>
      </c>
      <c r="K16" s="11" t="s">
        <v>29</v>
      </c>
      <c r="L16" s="10" t="s">
        <v>2</v>
      </c>
      <c r="M16" s="10" t="s">
        <v>3</v>
      </c>
      <c r="N16" s="10" t="s">
        <v>4</v>
      </c>
      <c r="O16" s="26" t="s">
        <v>29</v>
      </c>
      <c r="P16" s="11" t="s">
        <v>29</v>
      </c>
      <c r="Q16" s="10" t="s">
        <v>2</v>
      </c>
      <c r="R16" s="10" t="s">
        <v>3</v>
      </c>
      <c r="S16" s="10" t="s">
        <v>4</v>
      </c>
      <c r="T16" s="26" t="s">
        <v>29</v>
      </c>
      <c r="U16" s="11" t="s">
        <v>29</v>
      </c>
      <c r="V16" s="10" t="s">
        <v>2</v>
      </c>
      <c r="W16" s="10" t="s">
        <v>3</v>
      </c>
      <c r="X16" s="10" t="s">
        <v>4</v>
      </c>
      <c r="Y16" s="26" t="s">
        <v>29</v>
      </c>
      <c r="Z16" s="11" t="s">
        <v>29</v>
      </c>
      <c r="AA16" s="10" t="s">
        <v>2</v>
      </c>
      <c r="AB16" s="10" t="s">
        <v>3</v>
      </c>
      <c r="AC16" s="10" t="s">
        <v>4</v>
      </c>
      <c r="AD16" s="26" t="s">
        <v>29</v>
      </c>
      <c r="AE16" s="11" t="s">
        <v>29</v>
      </c>
      <c r="AF16" s="10" t="s">
        <v>2</v>
      </c>
      <c r="AG16" s="10" t="s">
        <v>3</v>
      </c>
      <c r="AH16" s="10" t="s">
        <v>4</v>
      </c>
      <c r="AI16" s="26" t="s">
        <v>29</v>
      </c>
      <c r="AJ16" s="11" t="s">
        <v>29</v>
      </c>
      <c r="AK16" s="10" t="s">
        <v>2</v>
      </c>
      <c r="AL16" s="10" t="s">
        <v>3</v>
      </c>
      <c r="AM16" s="10" t="s">
        <v>4</v>
      </c>
      <c r="AN16" s="26" t="s">
        <v>29</v>
      </c>
      <c r="AO16" s="11" t="s">
        <v>29</v>
      </c>
      <c r="AP16" s="10" t="s">
        <v>2</v>
      </c>
      <c r="AQ16" s="10" t="s">
        <v>3</v>
      </c>
      <c r="AR16" s="10" t="s">
        <v>4</v>
      </c>
      <c r="AS16" s="26" t="s">
        <v>29</v>
      </c>
      <c r="AT16" s="11" t="s">
        <v>29</v>
      </c>
      <c r="AU16" s="10" t="s">
        <v>2</v>
      </c>
      <c r="AV16" s="10" t="s">
        <v>3</v>
      </c>
      <c r="AW16" s="10" t="s">
        <v>4</v>
      </c>
      <c r="AX16" s="26" t="s">
        <v>29</v>
      </c>
      <c r="AY16" s="11" t="s">
        <v>29</v>
      </c>
      <c r="AZ16" s="10" t="s">
        <v>2</v>
      </c>
      <c r="BA16" s="10" t="s">
        <v>3</v>
      </c>
      <c r="BB16" s="10" t="s">
        <v>4</v>
      </c>
      <c r="BC16" s="26" t="s">
        <v>29</v>
      </c>
      <c r="BD16" s="11" t="s">
        <v>29</v>
      </c>
      <c r="BE16" s="10" t="s">
        <v>2</v>
      </c>
      <c r="BF16" s="10" t="s">
        <v>3</v>
      </c>
      <c r="BG16" s="10" t="s">
        <v>4</v>
      </c>
      <c r="BH16" s="26" t="s">
        <v>29</v>
      </c>
      <c r="BI16" s="11" t="s">
        <v>29</v>
      </c>
      <c r="BJ16" s="10" t="s">
        <v>2</v>
      </c>
      <c r="BK16" s="10" t="s">
        <v>3</v>
      </c>
      <c r="BL16" s="10" t="s">
        <v>4</v>
      </c>
      <c r="BM16" s="26" t="s">
        <v>29</v>
      </c>
      <c r="BN16" s="11" t="s">
        <v>29</v>
      </c>
      <c r="BO16" s="10" t="s">
        <v>2</v>
      </c>
      <c r="BP16" s="10" t="s">
        <v>3</v>
      </c>
      <c r="BQ16" s="10" t="s">
        <v>4</v>
      </c>
      <c r="BR16" s="26" t="s">
        <v>29</v>
      </c>
      <c r="BS16" s="11" t="s">
        <v>29</v>
      </c>
      <c r="BT16" s="10" t="s">
        <v>2</v>
      </c>
      <c r="BU16" s="10" t="s">
        <v>3</v>
      </c>
      <c r="BV16" s="10" t="s">
        <v>4</v>
      </c>
      <c r="BW16" s="26" t="s">
        <v>29</v>
      </c>
      <c r="BX16" s="11" t="s">
        <v>29</v>
      </c>
      <c r="BY16" s="10" t="s">
        <v>2</v>
      </c>
      <c r="BZ16" s="10" t="s">
        <v>3</v>
      </c>
      <c r="CA16" s="10" t="s">
        <v>4</v>
      </c>
      <c r="CB16" s="26" t="s">
        <v>29</v>
      </c>
      <c r="CC16" s="11" t="s">
        <v>29</v>
      </c>
      <c r="CD16" s="10" t="s">
        <v>2</v>
      </c>
      <c r="CE16" s="10" t="s">
        <v>3</v>
      </c>
      <c r="CF16" s="10" t="s">
        <v>4</v>
      </c>
      <c r="CG16" s="26" t="s">
        <v>29</v>
      </c>
      <c r="CH16" s="11" t="s">
        <v>29</v>
      </c>
      <c r="CI16" s="10" t="s">
        <v>2</v>
      </c>
      <c r="CJ16" s="10" t="s">
        <v>3</v>
      </c>
      <c r="CK16" s="10" t="s">
        <v>4</v>
      </c>
      <c r="CL16" s="26" t="s">
        <v>29</v>
      </c>
      <c r="CM16" s="11" t="s">
        <v>29</v>
      </c>
      <c r="CN16" s="10" t="s">
        <v>2</v>
      </c>
      <c r="CO16" s="10" t="s">
        <v>3</v>
      </c>
      <c r="CP16" s="10" t="s">
        <v>4</v>
      </c>
      <c r="CQ16" s="26" t="s">
        <v>29</v>
      </c>
      <c r="CR16" s="11" t="s">
        <v>29</v>
      </c>
      <c r="CS16" s="10" t="s">
        <v>2</v>
      </c>
      <c r="CT16" s="10" t="s">
        <v>3</v>
      </c>
      <c r="CU16" s="10" t="s">
        <v>4</v>
      </c>
      <c r="CV16" s="26" t="s">
        <v>29</v>
      </c>
      <c r="CW16" s="11" t="s">
        <v>29</v>
      </c>
      <c r="CX16" s="10" t="s">
        <v>2</v>
      </c>
      <c r="CY16" s="10" t="s">
        <v>3</v>
      </c>
      <c r="CZ16" s="10" t="s">
        <v>4</v>
      </c>
      <c r="DA16" s="26" t="s">
        <v>29</v>
      </c>
      <c r="DB16" s="11" t="s">
        <v>29</v>
      </c>
      <c r="DC16" s="10" t="s">
        <v>2</v>
      </c>
      <c r="DD16" s="10" t="s">
        <v>3</v>
      </c>
      <c r="DE16" s="10" t="s">
        <v>4</v>
      </c>
      <c r="DF16" s="26" t="s">
        <v>29</v>
      </c>
      <c r="DG16" s="11" t="s">
        <v>29</v>
      </c>
      <c r="DH16" s="10" t="s">
        <v>2</v>
      </c>
      <c r="DI16" s="10" t="s">
        <v>3</v>
      </c>
      <c r="DJ16" s="10" t="s">
        <v>4</v>
      </c>
    </row>
    <row r="17" spans="1:114" ht="14.5" thickTop="1" x14ac:dyDescent="0.25">
      <c r="A17" s="1">
        <v>380</v>
      </c>
      <c r="B17" s="2">
        <v>1.3680000000000001E-3</v>
      </c>
      <c r="C17" s="2">
        <v>3.8999999999999999E-5</v>
      </c>
      <c r="D17" s="3">
        <v>6.45E-3</v>
      </c>
      <c r="E17" s="27">
        <f>((2*$E$5*($E$3^2))/(($A17*(10^(-9)))^5))*(1/((EXP(($E$5*$E$3)/($A17*(10^(-9))*$E$4*E$8)))-1))</f>
        <v>1.9499117351073527E-17</v>
      </c>
      <c r="F17" s="23">
        <f>E17/MAX(E$17:E$98)</f>
        <v>4.9708386649915243E-16</v>
      </c>
      <c r="G17" s="22">
        <f>$B17*F17</f>
        <v>6.800107293708406E-19</v>
      </c>
      <c r="H17" s="22">
        <f>$C17*F17</f>
        <v>1.9386270793466943E-20</v>
      </c>
      <c r="I17" s="22">
        <f>$D17*F17</f>
        <v>3.2061909389195333E-18</v>
      </c>
      <c r="J17" s="27">
        <f>((2*$E$5*($E$3^2))/(($A17*(10^(-9)))^5))*(1/((EXP(($E$5*$E$3)/($A17*(10^(-9))*$E$4*J$8)))-1))</f>
        <v>0.54139243317547514</v>
      </c>
      <c r="K17" s="23">
        <f>J17/MAX(J$17:J$98)</f>
        <v>1.3458366312398001E-7</v>
      </c>
      <c r="L17" s="22">
        <f>$B17*K17</f>
        <v>1.8411045115360465E-10</v>
      </c>
      <c r="M17" s="22">
        <f>$C17*K17</f>
        <v>5.2487628618352198E-12</v>
      </c>
      <c r="N17" s="22">
        <f>$D17*K17</f>
        <v>8.68064627149671E-10</v>
      </c>
      <c r="O17" s="27">
        <f>((2*$E$5*($E$3^2))/(($A17*(10^(-9)))^5))*(1/((EXP(($E$5*$E$3)/($A17*(10^(-9))*$E$4*O$8)))-1))</f>
        <v>163937.35520992347</v>
      </c>
      <c r="P17" s="23">
        <f>O17/MAX(O$17:O$98)</f>
        <v>8.7065198380250629E-5</v>
      </c>
      <c r="Q17" s="22">
        <f>$B17*P17</f>
        <v>1.1910519138418287E-7</v>
      </c>
      <c r="R17" s="22">
        <f>$C17*P17</f>
        <v>3.3955427368297743E-9</v>
      </c>
      <c r="S17" s="22">
        <f>$D17*P17</f>
        <v>5.6157052955261656E-7</v>
      </c>
      <c r="T17" s="27">
        <f>((2*$E$5*($E$3^2))/(($A17*(10^(-9)))^5))*(1/((EXP(($E$5*$E$3)/($A17*(10^(-9))*$E$4*T$8)))-1))</f>
        <v>90211270.311194643</v>
      </c>
      <c r="U17" s="23">
        <f>T17/MAX(T$17:T$98)</f>
        <v>2.2142711625014197E-3</v>
      </c>
      <c r="V17" s="22">
        <f>$B17*U17</f>
        <v>3.0291229503019422E-6</v>
      </c>
      <c r="W17" s="22">
        <f>$C17*U17</f>
        <v>8.6356575337555365E-8</v>
      </c>
      <c r="X17" s="22">
        <f>$D17*U17</f>
        <v>1.4282048998134158E-5</v>
      </c>
      <c r="Y17" s="27">
        <f>((2*$E$5*($E$3^2))/(($A17*(10^(-9)))^5))*(1/((EXP(($E$5*$E$3)/($A17*(10^(-9))*$E$4*Y$8)))-1))</f>
        <v>3977504077.6704035</v>
      </c>
      <c r="Z17" s="23">
        <f>Y17/MAX(Y$17:Y$98)</f>
        <v>1.5426191293539478E-2</v>
      </c>
      <c r="AA17" s="22">
        <f>$B17*Z17</f>
        <v>2.1103029689562008E-5</v>
      </c>
      <c r="AB17" s="22">
        <f>$C17*Z17</f>
        <v>6.0162146044803968E-7</v>
      </c>
      <c r="AC17" s="22">
        <f>$D17*Z17</f>
        <v>9.9498933843329639E-5</v>
      </c>
      <c r="AD17" s="27">
        <f>((2*$E$5*($E$3^2))/(($A17*(10^(-9)))^5))*(1/((EXP(($E$5*$E$3)/($A17*(10^(-9))*$E$4*AD$8)))-1))</f>
        <v>49641523487.389473</v>
      </c>
      <c r="AE17" s="23">
        <f>AD17/MAX(AD$17:AD$98)</f>
        <v>5.6204799849343082E-2</v>
      </c>
      <c r="AF17" s="22">
        <f>$B17*AE17</f>
        <v>7.6888166193901346E-5</v>
      </c>
      <c r="AG17" s="22">
        <f>$C17*AE17</f>
        <v>2.1919871941243803E-6</v>
      </c>
      <c r="AH17" s="22">
        <f>$D17*AE17</f>
        <v>3.6252095902826286E-4</v>
      </c>
      <c r="AI17" s="27">
        <f>((2*$E$5*($E$3^2))/(($A17*(10^(-9)))^5))*(1/((EXP(($E$5*$E$3)/($A17*(10^(-9))*$E$4*AI$8)))-1))</f>
        <v>301214619991.64532</v>
      </c>
      <c r="AJ17" s="23">
        <f>AI17/MAX(AI$17:AI$98)</f>
        <v>0.14126060238251786</v>
      </c>
      <c r="AK17" s="22">
        <f>$B17*AJ17</f>
        <v>1.9324450405928446E-4</v>
      </c>
      <c r="AL17" s="22">
        <f>$C17*AJ17</f>
        <v>5.5091634929181962E-6</v>
      </c>
      <c r="AM17" s="22">
        <f>$D17*AJ17</f>
        <v>9.1113088536724026E-4</v>
      </c>
      <c r="AN17" s="27">
        <f>((2*$E$5*($E$3^2))/(($A17*(10^(-9)))^5))*(1/((EXP(($E$5*$E$3)/($A17*(10^(-9))*$E$4*AN$8)))-1))</f>
        <v>1164578447256.7158</v>
      </c>
      <c r="AO17" s="23">
        <f>AN17/MAX(AN$17:AN$98)</f>
        <v>0.27767969326107061</v>
      </c>
      <c r="AP17" s="22">
        <f>$B17*AO17</f>
        <v>3.7986582038114465E-4</v>
      </c>
      <c r="AQ17" s="22">
        <f>$C17*AO17</f>
        <v>1.0829508037181753E-5</v>
      </c>
      <c r="AR17" s="22">
        <f>$D17*AO17</f>
        <v>1.7910340215339055E-3</v>
      </c>
      <c r="AS17" s="27">
        <f>((2*$E$5*($E$3^2))/(($A17*(10^(-9)))^5))*(1/((EXP(($E$5*$E$3)/($A17*(10^(-9))*$E$4*AS$8)))-1))</f>
        <v>3334227552844.334</v>
      </c>
      <c r="AT17" s="23">
        <f>AS17/MAX(AS$17:AS$98)</f>
        <v>0.44117425475895883</v>
      </c>
      <c r="AU17" s="22">
        <f>$B17*AT17</f>
        <v>6.0352638051025575E-4</v>
      </c>
      <c r="AV17" s="22">
        <f>$C17*AT17</f>
        <v>1.7205795935599393E-5</v>
      </c>
      <c r="AW17" s="22">
        <f>$D17*AT17</f>
        <v>2.8455739431952846E-3</v>
      </c>
      <c r="AX17" s="27">
        <f>((2*$E$5*($E$3^2))/(($A17*(10^(-9)))^5))*(1/((EXP(($E$5*$E$3)/($A17*(10^(-9))*$E$4*AX$8)))-1))</f>
        <v>7736302139715.4189</v>
      </c>
      <c r="AY17" s="23">
        <f>AX17/MAX(AX$17:AX$98)</f>
        <v>0.60444770110553259</v>
      </c>
      <c r="AZ17" s="22">
        <f>$B17*AY17</f>
        <v>8.2688445511236864E-4</v>
      </c>
      <c r="BA17" s="22">
        <f>$C17*AY17</f>
        <v>2.3573460343115772E-5</v>
      </c>
      <c r="BB17" s="22">
        <f>$D17*AY17</f>
        <v>3.8986876721306854E-3</v>
      </c>
      <c r="BC17" s="27">
        <f>((2*$E$5*($E$3^2))/(($A17*(10^(-9)))^5))*(1/((EXP(($E$5*$E$3)/($A17*(10^(-9))*$E$4*BC$8)))-1))</f>
        <v>15407336196950.082</v>
      </c>
      <c r="BD17" s="23">
        <f>BC17/MAX(BC$17:BC$98)</f>
        <v>0.74748426276955193</v>
      </c>
      <c r="BE17" s="22">
        <f>$B17*BD17</f>
        <v>1.0225584714687471E-3</v>
      </c>
      <c r="BF17" s="22">
        <f>$C17*BD17</f>
        <v>2.9151886248012524E-5</v>
      </c>
      <c r="BG17" s="22">
        <f>$D17*BD17</f>
        <v>4.8212734948636102E-3</v>
      </c>
      <c r="BH17" s="27">
        <f>((2*$E$5*($E$3^2))/(($A17*(10^(-9)))^5))*(1/((EXP(($E$5*$E$3)/($A17*(10^(-9))*$E$4*BH$8)))-1))</f>
        <v>27366325151933.629</v>
      </c>
      <c r="BI17" s="23">
        <f>BH17/MAX(BH$17:BH$98)</f>
        <v>0.859317175675683</v>
      </c>
      <c r="BJ17" s="22">
        <f>$B17*BI17</f>
        <v>1.1755458963243345E-3</v>
      </c>
      <c r="BK17" s="22">
        <f>$C17*BI17</f>
        <v>3.3513369851351635E-5</v>
      </c>
      <c r="BL17" s="22">
        <f>$D17*BI17</f>
        <v>5.5425957831081556E-3</v>
      </c>
      <c r="BM17" s="27">
        <f>((2*$E$5*($E$3^2))/(($A17*(10^(-9)))^5))*(1/((EXP(($E$5*$E$3)/($A17*(10^(-9))*$E$4*BM$8)))-1))</f>
        <v>44516896419503.523</v>
      </c>
      <c r="BN17" s="23">
        <f>BM17/MAX(BM$17:BM$98)</f>
        <v>0.93677713843547072</v>
      </c>
      <c r="BO17" s="22">
        <f>$B17*BN17</f>
        <v>1.2815111253797241E-3</v>
      </c>
      <c r="BP17" s="22">
        <f>$C17*BN17</f>
        <v>3.6534308398983359E-5</v>
      </c>
      <c r="BQ17" s="22">
        <f>$D17*BN17</f>
        <v>6.0422125429087864E-3</v>
      </c>
      <c r="BR17" s="27">
        <f>((2*$E$5*($E$3^2))/(($A17*(10^(-9)))^5))*(1/((EXP(($E$5*$E$3)/($A17*(10^(-9))*$E$4*BR$8)))-1))</f>
        <v>67590680330789.453</v>
      </c>
      <c r="BS17" s="23">
        <f>BR17/MAX(BR$17:BR$98)</f>
        <v>0.98192388720249713</v>
      </c>
      <c r="BT17" s="22">
        <f>$B17*BS17</f>
        <v>1.3432718776930162E-3</v>
      </c>
      <c r="BU17" s="22">
        <f>$C17*BS17</f>
        <v>3.8295031600897387E-5</v>
      </c>
      <c r="BV17" s="22">
        <f>$D17*BS17</f>
        <v>6.3334090724561061E-3</v>
      </c>
      <c r="BW17" s="27">
        <f>((2*$E$5*($E$3^2))/(($A17*(10^(-9)))^5))*(1/((EXP(($E$5*$E$3)/($A17*(10^(-9))*$E$4*BW$8)))-1))</f>
        <v>97127064570011.406</v>
      </c>
      <c r="BX17" s="23">
        <f>BW17/MAX(BW$17:BW$98)</f>
        <v>0.99935982926985556</v>
      </c>
      <c r="BY17" s="22">
        <f>$B17*BX17</f>
        <v>1.3671242464411626E-3</v>
      </c>
      <c r="BZ17" s="22">
        <f>$C17*BX17</f>
        <v>3.8975033341524364E-5</v>
      </c>
      <c r="CA17" s="22">
        <f>$D17*BX17</f>
        <v>6.4458708987905683E-3</v>
      </c>
      <c r="CB17" s="27">
        <f>((2*$E$5*($E$3^2))/(($A17*(10^(-9)))^5))*(1/((EXP(($E$5*$E$3)/($A17*(10^(-9))*$E$4*CB$8)))-1))</f>
        <v>133478609864560.39</v>
      </c>
      <c r="CC17" s="23">
        <f>CB17/MAX(CB$17:CB$98)</f>
        <v>1</v>
      </c>
      <c r="CD17" s="22">
        <f>$B17*CC17</f>
        <v>1.3680000000000001E-3</v>
      </c>
      <c r="CE17" s="22">
        <f>$C17*CC17</f>
        <v>3.8999999999999999E-5</v>
      </c>
      <c r="CF17" s="22">
        <f>$D17*CC17</f>
        <v>6.45E-3</v>
      </c>
      <c r="CG17" s="27">
        <f>((2*$E$5*($E$3^2))/(($A17*(10^(-9)))^5))*(1/((EXP(($E$5*$E$3)/($A17*(10^(-9))*$E$4*CG$8)))-1))</f>
        <v>176831442409325.66</v>
      </c>
      <c r="CH17" s="23">
        <f>CG17/MAX(CG$17:CG$98)</f>
        <v>1</v>
      </c>
      <c r="CI17" s="22">
        <f>$B17*CH17</f>
        <v>1.3680000000000001E-3</v>
      </c>
      <c r="CJ17" s="22">
        <f>$C17*CH17</f>
        <v>3.8999999999999999E-5</v>
      </c>
      <c r="CK17" s="22">
        <f>$D17*CH17</f>
        <v>6.45E-3</v>
      </c>
      <c r="CL17" s="27">
        <f>((2*$E$5*($E$3^2))/(($A17*(10^(-9)))^5))*(1/((EXP(($E$5*$E$3)/($A17*(10^(-9))*$E$4*CL$8)))-1))</f>
        <v>227232366465757.97</v>
      </c>
      <c r="CM17" s="23">
        <f>CL17/MAX(CL$17:CL$98)</f>
        <v>1</v>
      </c>
      <c r="CN17" s="22">
        <f>$B17*CM17</f>
        <v>1.3680000000000001E-3</v>
      </c>
      <c r="CO17" s="22">
        <f>$C17*CM17</f>
        <v>3.8999999999999999E-5</v>
      </c>
      <c r="CP17" s="22">
        <f>$D17*CM17</f>
        <v>6.45E-3</v>
      </c>
      <c r="CQ17" s="27">
        <f>((2*$E$5*($E$3^2))/(($A17*(10^(-9)))^5))*(1/((EXP(($E$5*$E$3)/($A17*(10^(-9))*$E$4*CQ$8)))-1))</f>
        <v>284617234131104.31</v>
      </c>
      <c r="CR17" s="23">
        <f>CQ17/MAX(CQ$17:CQ$98)</f>
        <v>1</v>
      </c>
      <c r="CS17" s="22">
        <f>$B17*CR17</f>
        <v>1.3680000000000001E-3</v>
      </c>
      <c r="CT17" s="22">
        <f>$C17*CR17</f>
        <v>3.8999999999999999E-5</v>
      </c>
      <c r="CU17" s="22">
        <f>$D17*CR17</f>
        <v>6.45E-3</v>
      </c>
      <c r="CV17" s="27">
        <f>((2*$E$5*($E$3^2))/(($A17*(10^(-9)))^5))*(1/((EXP(($E$5*$E$3)/($A17*(10^(-9))*$E$4*CV$8)))-1))</f>
        <v>348837422244391.44</v>
      </c>
      <c r="CW17" s="23">
        <f>CV17/MAX(CV$17:CV$98)</f>
        <v>1</v>
      </c>
      <c r="CX17" s="22">
        <f>$B17*CW17</f>
        <v>1.3680000000000001E-3</v>
      </c>
      <c r="CY17" s="22">
        <f>$C17*CW17</f>
        <v>3.8999999999999999E-5</v>
      </c>
      <c r="CZ17" s="22">
        <f>$D17*CW17</f>
        <v>6.45E-3</v>
      </c>
      <c r="DA17" s="27">
        <f>((2*$E$5*($E$3^2))/(($A17*(10^(-9)))^5))*(1/((EXP(($E$5*$E$3)/($A17*(10^(-9))*$E$4*DA$8)))-1))</f>
        <v>3.2658106523548984E+16</v>
      </c>
      <c r="DB17" s="23">
        <f>DA17/MAX(DA$17:DA$98)</f>
        <v>1</v>
      </c>
      <c r="DC17" s="22">
        <f>$B17*DB17</f>
        <v>1.3680000000000001E-3</v>
      </c>
      <c r="DD17" s="22">
        <f>$C17*DB17</f>
        <v>3.8999999999999999E-5</v>
      </c>
      <c r="DE17" s="22">
        <f>$D17*DB17</f>
        <v>6.45E-3</v>
      </c>
      <c r="DF17" s="27">
        <f>((2*$E$5*($E$3^2))/(($A17*(10^(-9)))^5))*(1/((EXP(($E$5*$E$3)/($A17*(10^(-9))*$E$4*DF$8)))-1))</f>
        <v>3.9625713720814648E+18</v>
      </c>
      <c r="DG17" s="23">
        <f>DF17/MAX(DF$17:DF$98)</f>
        <v>1</v>
      </c>
      <c r="DH17" s="22">
        <f>$B17*DG17</f>
        <v>1.3680000000000001E-3</v>
      </c>
      <c r="DI17" s="22">
        <f>$C17*DG17</f>
        <v>3.8999999999999999E-5</v>
      </c>
      <c r="DJ17" s="22">
        <f>$D17*DG17</f>
        <v>6.45E-3</v>
      </c>
    </row>
    <row r="18" spans="1:114" x14ac:dyDescent="0.25">
      <c r="A18" s="1">
        <v>385</v>
      </c>
      <c r="B18" s="2">
        <v>2.2360000000000001E-3</v>
      </c>
      <c r="C18" s="2">
        <v>6.3999999999999997E-5</v>
      </c>
      <c r="D18" s="3">
        <v>1.055E-2</v>
      </c>
      <c r="E18" s="27">
        <f t="shared" ref="E18:E81" si="0">((2*$E$5*($E$3^2))/(($A18*(10^(-9)))^5))*(1/((EXP(($E$5*$E$3)/($A18*(10^(-9))*$E$4*E$8)))-1))</f>
        <v>4.8835215965225066E-17</v>
      </c>
      <c r="F18" s="23">
        <f t="shared" ref="F18:F81" si="1">E18/MAX(E$17:E$98)</f>
        <v>1.244938298295781E-15</v>
      </c>
      <c r="G18" s="22">
        <f t="shared" ref="G18:G81" si="2">$B18*F18</f>
        <v>2.7836820349893665E-18</v>
      </c>
      <c r="H18" s="22">
        <f t="shared" ref="H18:H81" si="3">$C18*F18</f>
        <v>7.9676051090929973E-20</v>
      </c>
      <c r="I18" s="22">
        <f t="shared" ref="I18:I81" si="4">$D18*F18</f>
        <v>1.3134099047020489E-17</v>
      </c>
      <c r="J18" s="27">
        <f t="shared" ref="J18:J81" si="5">((2*$E$5*($E$3^2))/(($A18*(10^(-9)))^5))*(1/((EXP(($E$5*$E$3)/($A18*(10^(-9))*$E$4*J$8)))-1))</f>
        <v>0.82923653665724761</v>
      </c>
      <c r="K18" s="23">
        <f t="shared" ref="K18:K81" si="6">J18/MAX(J$17:J$98)</f>
        <v>2.0613825362313986E-7</v>
      </c>
      <c r="L18" s="22">
        <f t="shared" ref="L18:L81" si="7">$B18*K18</f>
        <v>4.6092513510134076E-10</v>
      </c>
      <c r="M18" s="22">
        <f t="shared" ref="M18:M81" si="8">$C18*K18</f>
        <v>1.3192848231880951E-11</v>
      </c>
      <c r="N18" s="22">
        <f t="shared" ref="N18:N81" si="9">$D18*K18</f>
        <v>2.1747585757241255E-9</v>
      </c>
      <c r="O18" s="27">
        <f t="shared" ref="O18:O81" si="10">((2*$E$5*($E$3^2))/(($A18*(10^(-9)))^5))*(1/((EXP(($E$5*$E$3)/($A18*(10^(-9))*$E$4*O$8)))-1))</f>
        <v>213137.66385412152</v>
      </c>
      <c r="P18" s="23">
        <f t="shared" ref="P18:P81" si="11">O18/MAX(O$17:O$98)</f>
        <v>1.131949027846643E-4</v>
      </c>
      <c r="Q18" s="22">
        <f t="shared" ref="Q18:Q81" si="12">$B18*P18</f>
        <v>2.5310380262650939E-7</v>
      </c>
      <c r="R18" s="22">
        <f t="shared" ref="R18:R81" si="13">$C18*P18</f>
        <v>7.2444737782185145E-9</v>
      </c>
      <c r="S18" s="22">
        <f t="shared" ref="S18:S81" si="14">$D18*P18</f>
        <v>1.1942062243782083E-6</v>
      </c>
      <c r="T18" s="27">
        <f t="shared" ref="T18:T81" si="15">((2*$E$5*($E$3^2))/(($A18*(10^(-9)))^5))*(1/((EXP(($E$5*$E$3)/($A18*(10^(-9))*$E$4*T$8)))-1))</f>
        <v>108056548.33176295</v>
      </c>
      <c r="U18" s="23">
        <f t="shared" ref="U18:U81" si="16">T18/MAX(T$17:T$98)</f>
        <v>2.6522905404733244E-3</v>
      </c>
      <c r="V18" s="22">
        <f t="shared" ref="V18:V81" si="17">$B18*U18</f>
        <v>5.9305216484983535E-6</v>
      </c>
      <c r="W18" s="22">
        <f t="shared" ref="W18:W81" si="18">$C18*U18</f>
        <v>1.6974659459029276E-7</v>
      </c>
      <c r="X18" s="22">
        <f t="shared" ref="X18:X81" si="19">$D18*U18</f>
        <v>2.7981665201993574E-5</v>
      </c>
      <c r="Y18" s="27">
        <f t="shared" ref="Y18:Y81" si="20">((2*$E$5*($E$3^2))/(($A18*(10^(-9)))^5))*(1/((EXP(($E$5*$E$3)/($A18*(10^(-9))*$E$4*Y$8)))-1))</f>
        <v>4535715009.271493</v>
      </c>
      <c r="Z18" s="23">
        <f t="shared" ref="Z18:Z81" si="21">Y18/MAX(Y$17:Y$98)</f>
        <v>1.7591134042779028E-2</v>
      </c>
      <c r="AA18" s="22">
        <f t="shared" ref="AA18:AA81" si="22">$B18*Z18</f>
        <v>3.9333775719653908E-5</v>
      </c>
      <c r="AB18" s="22">
        <f t="shared" ref="AB18:AB81" si="23">$C18*Z18</f>
        <v>1.1258325787378577E-6</v>
      </c>
      <c r="AC18" s="22">
        <f t="shared" ref="AC18:AC81" si="24">$D18*Z18</f>
        <v>1.8558646415131876E-4</v>
      </c>
      <c r="AD18" s="27">
        <f t="shared" ref="AD18:AD81" si="25">((2*$E$5*($E$3^2))/(($A18*(10^(-9)))^5))*(1/((EXP(($E$5*$E$3)/($A18*(10^(-9))*$E$4*AD$8)))-1))</f>
        <v>54782729035.515015</v>
      </c>
      <c r="AE18" s="23">
        <f t="shared" ref="AE18:AE81" si="26">AD18/MAX(AD$17:AD$98)</f>
        <v>6.2025741845414845E-2</v>
      </c>
      <c r="AF18" s="22">
        <f t="shared" ref="AF18:AF81" si="27">$B18*AE18</f>
        <v>1.3868955876634759E-4</v>
      </c>
      <c r="AG18" s="22">
        <f t="shared" ref="AG18:AG81" si="28">$C18*AE18</f>
        <v>3.9696474781065497E-6</v>
      </c>
      <c r="AH18" s="22">
        <f t="shared" ref="AH18:AH81" si="29">$D18*AE18</f>
        <v>6.5437157646912661E-4</v>
      </c>
      <c r="AI18" s="27">
        <f t="shared" ref="AI18:AI81" si="30">((2*$E$5*($E$3^2))/(($A18*(10^(-9)))^5))*(1/((EXP(($E$5*$E$3)/($A18*(10^(-9))*$E$4*AI$8)))-1))</f>
        <v>324718122733.6145</v>
      </c>
      <c r="AJ18" s="23">
        <f t="shared" ref="AJ18:AJ81" si="31">AI18/MAX(AI$17:AI$98)</f>
        <v>0.15228303866240964</v>
      </c>
      <c r="AK18" s="22">
        <f t="shared" ref="AK18:AK81" si="32">$B18*AJ18</f>
        <v>3.4050487444914796E-4</v>
      </c>
      <c r="AL18" s="22">
        <f t="shared" ref="AL18:AL81" si="33">$C18*AJ18</f>
        <v>9.7461144743942171E-6</v>
      </c>
      <c r="AM18" s="22">
        <f t="shared" ref="AM18:AM81" si="34">$D18*AJ18</f>
        <v>1.6065860578884216E-3</v>
      </c>
      <c r="AN18" s="27">
        <f t="shared" ref="AN18:AN81" si="35">((2*$E$5*($E$3^2))/(($A18*(10^(-9)))^5))*(1/((EXP(($E$5*$E$3)/($A18*(10^(-9))*$E$4*AN$8)))-1))</f>
        <v>1233603131513.5959</v>
      </c>
      <c r="AO18" s="23">
        <f t="shared" ref="AO18:AO81" si="36">AN18/MAX(AN$17:AN$98)</f>
        <v>0.29413779721880912</v>
      </c>
      <c r="AP18" s="22">
        <f t="shared" ref="AP18:AP81" si="37">$B18*AO18</f>
        <v>6.5769211458125722E-4</v>
      </c>
      <c r="AQ18" s="22">
        <f t="shared" ref="AQ18:AQ81" si="38">$C18*AO18</f>
        <v>1.8824819022003783E-5</v>
      </c>
      <c r="AR18" s="22">
        <f t="shared" ref="AR18:AR81" si="39">$D18*AO18</f>
        <v>3.1031537606584364E-3</v>
      </c>
      <c r="AS18" s="27">
        <f t="shared" ref="AS18:AS81" si="40">((2*$E$5*($E$3^2))/(($A18*(10^(-9)))^5))*(1/((EXP(($E$5*$E$3)/($A18*(10^(-9))*$E$4*AS$8)))-1))</f>
        <v>3483988197850.8452</v>
      </c>
      <c r="AT18" s="23">
        <f t="shared" ref="AT18:AT81" si="41">AS18/MAX(AS$17:AS$98)</f>
        <v>0.46099010112991384</v>
      </c>
      <c r="AU18" s="22">
        <f t="shared" ref="AU18:AU81" si="42">$B18*AT18</f>
        <v>1.0307738661264874E-3</v>
      </c>
      <c r="AV18" s="22">
        <f t="shared" ref="AV18:AV81" si="43">$C18*AT18</f>
        <v>2.9503366472314485E-5</v>
      </c>
      <c r="AW18" s="22">
        <f t="shared" ref="AW18:AW81" si="44">$D18*AT18</f>
        <v>4.8634455669205913E-3</v>
      </c>
      <c r="AX18" s="27">
        <f t="shared" ref="AX18:AX81" si="45">((2*$E$5*($E$3^2))/(($A18*(10^(-9)))^5))*(1/((EXP(($E$5*$E$3)/($A18*(10^(-9))*$E$4*AX$8)))-1))</f>
        <v>7996155661613.3447</v>
      </c>
      <c r="AY18" s="23">
        <f t="shared" ref="AY18:AY81" si="46">AX18/MAX(AX$17:AX$98)</f>
        <v>0.62475040659696457</v>
      </c>
      <c r="AZ18" s="22">
        <f t="shared" ref="AZ18:AZ81" si="47">$B18*AY18</f>
        <v>1.3969419091508129E-3</v>
      </c>
      <c r="BA18" s="22">
        <f t="shared" ref="BA18:BA81" si="48">$C18*AY18</f>
        <v>3.9984026022205727E-5</v>
      </c>
      <c r="BB18" s="22">
        <f t="shared" ref="BB18:BB81" si="49">$D18*AY18</f>
        <v>6.5911167895979766E-3</v>
      </c>
      <c r="BC18" s="27">
        <f t="shared" ref="BC18:BC81" si="50">((2*$E$5*($E$3^2))/(($A18*(10^(-9)))^5))*(1/((EXP(($E$5*$E$3)/($A18*(10^(-9))*$E$4*BC$8)))-1))</f>
        <v>15783784697554.076</v>
      </c>
      <c r="BD18" s="23">
        <f t="shared" ref="BD18:BD81" si="51">BC18/MAX(BC$17:BC$98)</f>
        <v>0.76574759695968797</v>
      </c>
      <c r="BE18" s="22">
        <f t="shared" ref="BE18:BE81" si="52">$B18*BD18</f>
        <v>1.7122116268018623E-3</v>
      </c>
      <c r="BF18" s="22">
        <f t="shared" ref="BF18:BF81" si="53">$C18*BD18</f>
        <v>4.9007846205420026E-5</v>
      </c>
      <c r="BG18" s="22">
        <f t="shared" ref="BG18:BG81" si="54">$D18*BD18</f>
        <v>8.0786371479247086E-3</v>
      </c>
      <c r="BH18" s="27">
        <f t="shared" ref="BH18:BH81" si="55">((2*$E$5*($E$3^2))/(($A18*(10^(-9)))^5))*(1/((EXP(($E$5*$E$3)/($A18*(10^(-9))*$E$4*BH$8)))-1))</f>
        <v>27828534469532.066</v>
      </c>
      <c r="BI18" s="23">
        <f t="shared" ref="BI18:BI81" si="56">BH18/MAX(BH$17:BH$98)</f>
        <v>0.87383079426219645</v>
      </c>
      <c r="BJ18" s="22">
        <f t="shared" ref="BJ18:BJ81" si="57">$B18*BI18</f>
        <v>1.9538856559702714E-3</v>
      </c>
      <c r="BK18" s="22">
        <f t="shared" ref="BK18:BK81" si="58">$C18*BI18</f>
        <v>5.592517083278057E-5</v>
      </c>
      <c r="BL18" s="22">
        <f t="shared" ref="BL18:BL81" si="59">$D18*BI18</f>
        <v>9.2189148794661734E-3</v>
      </c>
      <c r="BM18" s="27">
        <f t="shared" ref="BM18:BM81" si="60">((2*$E$5*($E$3^2))/(($A18*(10^(-9)))^5))*(1/((EXP(($E$5*$E$3)/($A18*(10^(-9))*$E$4*BM$8)))-1))</f>
        <v>44987767282749.742</v>
      </c>
      <c r="BN18" s="23">
        <f t="shared" ref="BN18:BN81" si="61">BM18/MAX(BM$17:BM$98)</f>
        <v>0.94668575955064749</v>
      </c>
      <c r="BO18" s="22">
        <f t="shared" ref="BO18:BO81" si="62">$B18*BN18</f>
        <v>2.1167893583552478E-3</v>
      </c>
      <c r="BP18" s="22">
        <f t="shared" ref="BP18:BP81" si="63">$C18*BN18</f>
        <v>6.0587888611241435E-5</v>
      </c>
      <c r="BQ18" s="22">
        <f t="shared" ref="BQ18:BQ81" si="64">$D18*BN18</f>
        <v>9.9875347632593318E-3</v>
      </c>
      <c r="BR18" s="27">
        <f t="shared" ref="BR18:BR81" si="65">((2*$E$5*($E$3^2))/(($A18*(10^(-9)))^5))*(1/((EXP(($E$5*$E$3)/($A18*(10^(-9))*$E$4*BR$8)))-1))</f>
        <v>67943936162573.539</v>
      </c>
      <c r="BS18" s="23">
        <f t="shared" ref="BS18:BS81" si="66">BR18/MAX(BR$17:BR$98)</f>
        <v>0.98705581275532173</v>
      </c>
      <c r="BT18" s="22">
        <f t="shared" ref="BT18:BT81" si="67">$B18*BS18</f>
        <v>2.2070567973208996E-3</v>
      </c>
      <c r="BU18" s="22">
        <f t="shared" ref="BU18:BU81" si="68">$C18*BS18</f>
        <v>6.3171572016340594E-5</v>
      </c>
      <c r="BV18" s="22">
        <f t="shared" ref="BV18:BV81" si="69">$D18*BS18</f>
        <v>1.0413438824568645E-2</v>
      </c>
      <c r="BW18" s="27">
        <f t="shared" ref="BW18:BW81" si="70">((2*$E$5*($E$3^2))/(($A18*(10^(-9)))^5))*(1/((EXP(($E$5*$E$3)/($A18*(10^(-9))*$E$4*BW$8)))-1))</f>
        <v>97189282303826.063</v>
      </c>
      <c r="BX18" s="23">
        <f t="shared" ref="BX18:BX81" si="71">BW18/MAX(BW$17:BW$98)</f>
        <v>1</v>
      </c>
      <c r="BY18" s="22">
        <f t="shared" ref="BY18:BY81" si="72">$B18*BX18</f>
        <v>2.2360000000000001E-3</v>
      </c>
      <c r="BZ18" s="22">
        <f t="shared" ref="BZ18:BZ81" si="73">$C18*BX18</f>
        <v>6.3999999999999997E-5</v>
      </c>
      <c r="CA18" s="22">
        <f t="shared" ref="CA18:CA81" si="74">$D18*BX18</f>
        <v>1.055E-2</v>
      </c>
      <c r="CB18" s="27">
        <f t="shared" ref="CB18:CB81" si="75">((2*$E$5*($E$3^2))/(($A18*(10^(-9)))^5))*(1/((EXP(($E$5*$E$3)/($A18*(10^(-9))*$E$4*CB$8)))-1))</f>
        <v>133034579575063.81</v>
      </c>
      <c r="CC18" s="23">
        <f t="shared" ref="CC18:CC81" si="76">CB18/MAX(CB$17:CB$98)</f>
        <v>0.99667339740841521</v>
      </c>
      <c r="CD18" s="22">
        <f t="shared" ref="CD18:CD81" si="77">$B18*CC18</f>
        <v>2.2285617166052166E-3</v>
      </c>
      <c r="CE18" s="22">
        <f t="shared" ref="CE18:CE81" si="78">$C18*CC18</f>
        <v>6.3787097434138575E-5</v>
      </c>
      <c r="CF18" s="22">
        <f t="shared" ref="CF18:CF81" si="79">$D18*CC18</f>
        <v>1.051490434265878E-2</v>
      </c>
      <c r="CG18" s="27">
        <f t="shared" ref="CG18:CG81" si="80">((2*$E$5*($E$3^2))/(($A18*(10^(-9)))^5))*(1/((EXP(($E$5*$E$3)/($A18*(10^(-9))*$E$4*CG$8)))-1))</f>
        <v>175631315616964.19</v>
      </c>
      <c r="CH18" s="23">
        <f t="shared" ref="CH18:CH81" si="81">CG18/MAX(CG$17:CG$98)</f>
        <v>0.99321315951501743</v>
      </c>
      <c r="CI18" s="22">
        <f t="shared" ref="CI18:CI81" si="82">$B18*CH18</f>
        <v>2.2208246246755792E-3</v>
      </c>
      <c r="CJ18" s="22">
        <f t="shared" ref="CJ18:CJ81" si="83">$C18*CH18</f>
        <v>6.3565642208961119E-5</v>
      </c>
      <c r="CK18" s="22">
        <f t="shared" ref="CK18:CK81" si="84">$D18*CH18</f>
        <v>1.0478398832883434E-2</v>
      </c>
      <c r="CL18" s="27">
        <f t="shared" ref="CL18:CL81" si="85">((2*$E$5*($E$3^2))/(($A18*(10^(-9)))^5))*(1/((EXP(($E$5*$E$3)/($A18*(10^(-9))*$E$4*CL$8)))-1))</f>
        <v>224999392422901.06</v>
      </c>
      <c r="CM18" s="23">
        <f t="shared" ref="CM18:CM81" si="86">CL18/MAX(CL$17:CL$98)</f>
        <v>0.9901731690885972</v>
      </c>
      <c r="CN18" s="22">
        <f t="shared" ref="CN18:CN81" si="87">$B18*CM18</f>
        <v>2.2140272060821036E-3</v>
      </c>
      <c r="CO18" s="22">
        <f t="shared" ref="CO18:CO81" si="88">$C18*CM18</f>
        <v>6.3371082821670217E-5</v>
      </c>
      <c r="CP18" s="22">
        <f t="shared" ref="CP18:CP81" si="89">$D18*CM18</f>
        <v>1.0446326933884701E-2</v>
      </c>
      <c r="CQ18" s="27">
        <f t="shared" ref="CQ18:CQ81" si="90">((2*$E$5*($E$3^2))/(($A18*(10^(-9)))^5))*(1/((EXP(($E$5*$E$3)/($A18*(10^(-9))*$E$4*CQ$8)))-1))</f>
        <v>281055271407802.66</v>
      </c>
      <c r="CR18" s="23">
        <f t="shared" ref="CR18:CR81" si="91">CQ18/MAX(CQ$17:CQ$98)</f>
        <v>0.98748507716275224</v>
      </c>
      <c r="CS18" s="22">
        <f t="shared" ref="CS18:CS81" si="92">$B18*CR18</f>
        <v>2.208016632535914E-3</v>
      </c>
      <c r="CT18" s="22">
        <f t="shared" ref="CT18:CT81" si="93">$C18*CR18</f>
        <v>6.3199044938416136E-5</v>
      </c>
      <c r="CU18" s="22">
        <f t="shared" ref="CU18:CU81" si="94">$D18*CR18</f>
        <v>1.0417967564067036E-2</v>
      </c>
      <c r="CV18" s="27">
        <f t="shared" ref="CV18:CV81" si="95">((2*$E$5*($E$3^2))/(($A18*(10^(-9)))^5))*(1/((EXP(($E$5*$E$3)/($A18*(10^(-9))*$E$4*CV$8)))-1))</f>
        <v>343637747089943.38</v>
      </c>
      <c r="CW18" s="23">
        <f t="shared" ref="CW18:CW81" si="96">CV18/MAX(CV$17:CV$98)</f>
        <v>0.98509427365620983</v>
      </c>
      <c r="CX18" s="22">
        <f t="shared" ref="CX18:CX81" si="97">$B18*CW18</f>
        <v>2.2026707958952853E-3</v>
      </c>
      <c r="CY18" s="22">
        <f t="shared" ref="CY18:CY81" si="98">$C18*CW18</f>
        <v>6.3046033513997424E-5</v>
      </c>
      <c r="CZ18" s="22">
        <f t="shared" ref="CZ18:CZ81" si="99">$D18*CW18</f>
        <v>1.0392744587073014E-2</v>
      </c>
      <c r="DA18" s="27">
        <f t="shared" ref="DA18:DA81" si="100">((2*$E$5*($E$3^2))/(($A18*(10^(-9)))^5))*(1/((EXP(($E$5*$E$3)/($A18*(10^(-9))*$E$4*DA$8)))-1))</f>
        <v>3.1075420536002476E+16</v>
      </c>
      <c r="DB18" s="23">
        <f t="shared" ref="DB18:DB81" si="101">DA18/MAX(DA$17:DA$98)</f>
        <v>0.95153772964745309</v>
      </c>
      <c r="DC18" s="22">
        <f t="shared" ref="DC18:DC81" si="102">$B18*DB18</f>
        <v>2.1276383634917053E-3</v>
      </c>
      <c r="DD18" s="22">
        <f t="shared" ref="DD18:DD81" si="103">$C18*DB18</f>
        <v>6.0898414697436993E-5</v>
      </c>
      <c r="DE18" s="22">
        <f t="shared" ref="DE18:DE81" si="104">$D18*DB18</f>
        <v>1.0038723047780631E-2</v>
      </c>
      <c r="DF18" s="27">
        <f t="shared" ref="DF18:DF81" si="105">((2*$E$5*($E$3^2))/(($A18*(10^(-9)))^5))*(1/((EXP(($E$5*$E$3)/($A18*(10^(-9))*$E$4*DF$8)))-1))</f>
        <v>3.760791445740222E+18</v>
      </c>
      <c r="DG18" s="23">
        <f t="shared" ref="DG18:DG81" si="106">DF18/MAX(DF$17:DF$98)</f>
        <v>0.94907853830396705</v>
      </c>
      <c r="DH18" s="22">
        <f t="shared" ref="DH18:DH81" si="107">$B18*DG18</f>
        <v>2.1221396116476703E-3</v>
      </c>
      <c r="DI18" s="22">
        <f t="shared" ref="DI18:DI81" si="108">$C18*DG18</f>
        <v>6.0741026451453888E-5</v>
      </c>
      <c r="DJ18" s="22">
        <f t="shared" ref="DJ18:DJ81" si="109">$D18*DG18</f>
        <v>1.0012778579106853E-2</v>
      </c>
    </row>
    <row r="19" spans="1:114" x14ac:dyDescent="0.25">
      <c r="A19" s="1">
        <v>390</v>
      </c>
      <c r="B19" s="2">
        <v>4.2430000000000002E-3</v>
      </c>
      <c r="C19" s="2">
        <v>1.2E-4</v>
      </c>
      <c r="D19" s="3">
        <v>2.0049999999999998E-2</v>
      </c>
      <c r="E19" s="27">
        <f>((2*$E$5*($E$3^2))/(($A19*(10^(-9)))^5))*(1/((EXP(($E$5*$E$3)/($A19*(10^(-9))*$E$4*E$8)))-1))</f>
        <v>1.1936202252397497E-16</v>
      </c>
      <c r="F19" s="23">
        <f t="shared" si="1"/>
        <v>3.0428523815263781E-15</v>
      </c>
      <c r="G19" s="22">
        <f t="shared" si="2"/>
        <v>1.2910822654816424E-17</v>
      </c>
      <c r="H19" s="22">
        <f t="shared" si="3"/>
        <v>3.6514228578316536E-19</v>
      </c>
      <c r="I19" s="22">
        <f t="shared" si="4"/>
        <v>6.1009190249603876E-17</v>
      </c>
      <c r="J19" s="27">
        <f t="shared" si="5"/>
        <v>1.2552645484731635</v>
      </c>
      <c r="K19" s="23">
        <f t="shared" si="6"/>
        <v>3.1204370576866035E-7</v>
      </c>
      <c r="L19" s="22">
        <f t="shared" si="7"/>
        <v>1.324001443576426E-9</v>
      </c>
      <c r="M19" s="22">
        <f t="shared" si="8"/>
        <v>3.7445244692239245E-11</v>
      </c>
      <c r="N19" s="22">
        <f t="shared" si="9"/>
        <v>6.2564763006616398E-9</v>
      </c>
      <c r="O19" s="27">
        <f t="shared" si="10"/>
        <v>275016.21143644769</v>
      </c>
      <c r="P19" s="23">
        <f t="shared" si="11"/>
        <v>1.460578705557272E-4</v>
      </c>
      <c r="Q19" s="22">
        <f t="shared" si="12"/>
        <v>6.197235447679505E-7</v>
      </c>
      <c r="R19" s="22">
        <f t="shared" si="13"/>
        <v>1.7526944466687265E-8</v>
      </c>
      <c r="S19" s="22">
        <f t="shared" si="14"/>
        <v>2.9284603046423301E-6</v>
      </c>
      <c r="T19" s="27">
        <f t="shared" si="15"/>
        <v>128727049.47595033</v>
      </c>
      <c r="U19" s="23">
        <f t="shared" si="16"/>
        <v>3.1596561328226754E-3</v>
      </c>
      <c r="V19" s="22">
        <f t="shared" si="17"/>
        <v>1.3406420971566613E-5</v>
      </c>
      <c r="W19" s="22">
        <f t="shared" si="18"/>
        <v>3.7915873593872107E-7</v>
      </c>
      <c r="X19" s="22">
        <f t="shared" si="19"/>
        <v>6.3351105463094635E-5</v>
      </c>
      <c r="Y19" s="27">
        <f t="shared" si="20"/>
        <v>5150588924.8259783</v>
      </c>
      <c r="Z19" s="23">
        <f t="shared" si="21"/>
        <v>1.9975836222218785E-2</v>
      </c>
      <c r="AA19" s="22">
        <f t="shared" si="22"/>
        <v>8.4757473090874312E-5</v>
      </c>
      <c r="AB19" s="22">
        <f t="shared" si="23"/>
        <v>2.3971003466662542E-6</v>
      </c>
      <c r="AC19" s="22">
        <f t="shared" si="24"/>
        <v>4.005155162554866E-4</v>
      </c>
      <c r="AD19" s="27">
        <f t="shared" si="25"/>
        <v>60253642836.786118</v>
      </c>
      <c r="AE19" s="23">
        <f t="shared" si="26"/>
        <v>6.8219983955481497E-2</v>
      </c>
      <c r="AF19" s="22">
        <f t="shared" si="27"/>
        <v>2.8945739192310803E-4</v>
      </c>
      <c r="AG19" s="22">
        <f t="shared" si="28"/>
        <v>8.18639807465778E-6</v>
      </c>
      <c r="AH19" s="22">
        <f t="shared" si="29"/>
        <v>1.3678106783074039E-3</v>
      </c>
      <c r="AI19" s="27">
        <f t="shared" si="30"/>
        <v>349091246034.62231</v>
      </c>
      <c r="AJ19" s="23">
        <f t="shared" si="31"/>
        <v>0.16371330084403696</v>
      </c>
      <c r="AK19" s="22">
        <f t="shared" si="32"/>
        <v>6.9463553548124884E-4</v>
      </c>
      <c r="AL19" s="22">
        <f t="shared" si="33"/>
        <v>1.9645596101284435E-5</v>
      </c>
      <c r="AM19" s="22">
        <f t="shared" si="34"/>
        <v>3.2824516819229409E-3</v>
      </c>
      <c r="AN19" s="27">
        <f t="shared" si="35"/>
        <v>1303706925712.3462</v>
      </c>
      <c r="AO19" s="23">
        <f t="shared" si="36"/>
        <v>0.31085320193491156</v>
      </c>
      <c r="AP19" s="22">
        <f t="shared" si="37"/>
        <v>1.3189501358098299E-3</v>
      </c>
      <c r="AQ19" s="22">
        <f t="shared" si="38"/>
        <v>3.730238423218939E-5</v>
      </c>
      <c r="AR19" s="22">
        <f t="shared" si="39"/>
        <v>6.2326066987949767E-3</v>
      </c>
      <c r="AS19" s="27">
        <f t="shared" si="40"/>
        <v>3633360750538.8062</v>
      </c>
      <c r="AT19" s="23">
        <f t="shared" si="41"/>
        <v>0.48075459637479828</v>
      </c>
      <c r="AU19" s="22">
        <f t="shared" si="42"/>
        <v>2.0398417524182693E-3</v>
      </c>
      <c r="AV19" s="22">
        <f t="shared" si="43"/>
        <v>5.7690551564975793E-5</v>
      </c>
      <c r="AW19" s="22">
        <f t="shared" si="44"/>
        <v>9.6391296573147042E-3</v>
      </c>
      <c r="AX19" s="27">
        <f t="shared" si="45"/>
        <v>8250910938642.2627</v>
      </c>
      <c r="AY19" s="23">
        <f t="shared" si="46"/>
        <v>0.64465477935331306</v>
      </c>
      <c r="AZ19" s="22">
        <f t="shared" si="47"/>
        <v>2.7352702287961076E-3</v>
      </c>
      <c r="BA19" s="22">
        <f t="shared" si="48"/>
        <v>7.735857352239757E-5</v>
      </c>
      <c r="BB19" s="22">
        <f t="shared" si="49"/>
        <v>1.2925328326033925E-2</v>
      </c>
      <c r="BC19" s="27">
        <f t="shared" si="50"/>
        <v>16146117665402.146</v>
      </c>
      <c r="BD19" s="23">
        <f t="shared" si="51"/>
        <v>0.78332611850857403</v>
      </c>
      <c r="BE19" s="22">
        <f t="shared" si="52"/>
        <v>3.3236527208318797E-3</v>
      </c>
      <c r="BF19" s="22">
        <f t="shared" si="53"/>
        <v>9.3999134221028883E-5</v>
      </c>
      <c r="BG19" s="22">
        <f t="shared" si="54"/>
        <v>1.5705688676096907E-2</v>
      </c>
      <c r="BH19" s="27">
        <f t="shared" si="55"/>
        <v>28263222284475.938</v>
      </c>
      <c r="BI19" s="23">
        <f t="shared" si="56"/>
        <v>0.88748022301685725</v>
      </c>
      <c r="BJ19" s="22">
        <f t="shared" si="57"/>
        <v>3.7655785862605257E-3</v>
      </c>
      <c r="BK19" s="22">
        <f t="shared" si="58"/>
        <v>1.0649762676202288E-4</v>
      </c>
      <c r="BL19" s="22">
        <f t="shared" si="59"/>
        <v>1.7793978471487986E-2</v>
      </c>
      <c r="BM19" s="27">
        <f t="shared" si="60"/>
        <v>45414332253362.414</v>
      </c>
      <c r="BN19" s="23">
        <f t="shared" si="61"/>
        <v>0.95566204371838837</v>
      </c>
      <c r="BO19" s="22">
        <f t="shared" si="62"/>
        <v>4.0548740514971216E-3</v>
      </c>
      <c r="BP19" s="22">
        <f t="shared" si="63"/>
        <v>1.1467944524620661E-4</v>
      </c>
      <c r="BQ19" s="22">
        <f t="shared" si="64"/>
        <v>1.9161023976553684E-2</v>
      </c>
      <c r="BR19" s="27">
        <f t="shared" si="65"/>
        <v>68234650547727.93</v>
      </c>
      <c r="BS19" s="23">
        <f t="shared" si="66"/>
        <v>0.99127916718435605</v>
      </c>
      <c r="BT19" s="22">
        <f t="shared" si="67"/>
        <v>4.2059975063632226E-3</v>
      </c>
      <c r="BU19" s="22">
        <f t="shared" si="68"/>
        <v>1.1895350006212273E-4</v>
      </c>
      <c r="BV19" s="22">
        <f t="shared" si="69"/>
        <v>1.9875147302046339E-2</v>
      </c>
      <c r="BW19" s="27">
        <f t="shared" si="70"/>
        <v>97171805435953.422</v>
      </c>
      <c r="BX19" s="23">
        <f t="shared" si="71"/>
        <v>0.99982017700451775</v>
      </c>
      <c r="BY19" s="22">
        <f t="shared" si="72"/>
        <v>4.2422370110301692E-3</v>
      </c>
      <c r="BZ19" s="22">
        <f t="shared" si="73"/>
        <v>1.1997842124054213E-4</v>
      </c>
      <c r="CA19" s="22">
        <f t="shared" si="74"/>
        <v>2.0046394548940579E-2</v>
      </c>
      <c r="CB19" s="27">
        <f t="shared" si="75"/>
        <v>132497596935047.61</v>
      </c>
      <c r="CC19" s="23">
        <f t="shared" si="76"/>
        <v>0.99265041094967799</v>
      </c>
      <c r="CD19" s="22">
        <f t="shared" si="77"/>
        <v>4.2118156936594838E-3</v>
      </c>
      <c r="CE19" s="22">
        <f t="shared" si="78"/>
        <v>1.1911804931396136E-4</v>
      </c>
      <c r="CF19" s="22">
        <f t="shared" si="79"/>
        <v>1.9902640739541042E-2</v>
      </c>
      <c r="CG19" s="27">
        <f t="shared" si="80"/>
        <v>174331691541462.47</v>
      </c>
      <c r="CH19" s="23">
        <f t="shared" si="81"/>
        <v>0.98586365165717071</v>
      </c>
      <c r="CI19" s="22">
        <f t="shared" si="82"/>
        <v>4.1830194739813755E-3</v>
      </c>
      <c r="CJ19" s="22">
        <f t="shared" si="83"/>
        <v>1.1830363819886049E-4</v>
      </c>
      <c r="CK19" s="22">
        <f t="shared" si="84"/>
        <v>1.9766566215726273E-2</v>
      </c>
      <c r="CL19" s="27">
        <f t="shared" si="85"/>
        <v>222669712644705.91</v>
      </c>
      <c r="CM19" s="23">
        <f t="shared" si="86"/>
        <v>0.97992075736385198</v>
      </c>
      <c r="CN19" s="22">
        <f t="shared" si="87"/>
        <v>4.1578037734948245E-3</v>
      </c>
      <c r="CO19" s="22">
        <f t="shared" si="88"/>
        <v>1.1759049088366224E-4</v>
      </c>
      <c r="CP19" s="22">
        <f t="shared" si="89"/>
        <v>1.9647411185145229E-2</v>
      </c>
      <c r="CQ19" s="27">
        <f t="shared" si="90"/>
        <v>277411038459896.47</v>
      </c>
      <c r="CR19" s="23">
        <f t="shared" si="91"/>
        <v>0.97468109865796659</v>
      </c>
      <c r="CS19" s="22">
        <f t="shared" si="92"/>
        <v>4.1355719016057521E-3</v>
      </c>
      <c r="CT19" s="22">
        <f t="shared" si="93"/>
        <v>1.1696173183895599E-4</v>
      </c>
      <c r="CU19" s="22">
        <f t="shared" si="94"/>
        <v>1.954235602809223E-2</v>
      </c>
      <c r="CV19" s="27">
        <f t="shared" si="95"/>
        <v>338383812350505.06</v>
      </c>
      <c r="CW19" s="23">
        <f t="shared" si="96"/>
        <v>0.97003300326373043</v>
      </c>
      <c r="CX19" s="22">
        <f t="shared" si="97"/>
        <v>4.1158500328480081E-3</v>
      </c>
      <c r="CY19" s="22">
        <f t="shared" si="98"/>
        <v>1.1640396039164765E-4</v>
      </c>
      <c r="CZ19" s="22">
        <f t="shared" si="99"/>
        <v>1.9449161715437792E-2</v>
      </c>
      <c r="DA19" s="27">
        <f t="shared" si="100"/>
        <v>2.9587353637700004E+16</v>
      </c>
      <c r="DB19" s="23">
        <f t="shared" si="101"/>
        <v>0.90597272124044503</v>
      </c>
      <c r="DC19" s="22">
        <f t="shared" si="102"/>
        <v>3.8440422562232087E-3</v>
      </c>
      <c r="DD19" s="22">
        <f t="shared" si="103"/>
        <v>1.0871672654885341E-4</v>
      </c>
      <c r="DE19" s="22">
        <f t="shared" si="104"/>
        <v>1.8164753060870922E-2</v>
      </c>
      <c r="DF19" s="27">
        <f t="shared" si="105"/>
        <v>3.5716932293376497E+18</v>
      </c>
      <c r="DG19" s="23">
        <f t="shared" si="106"/>
        <v>0.90135745049344207</v>
      </c>
      <c r="DH19" s="22">
        <f t="shared" si="107"/>
        <v>3.8244596624436751E-3</v>
      </c>
      <c r="DI19" s="22">
        <f t="shared" si="108"/>
        <v>1.0816289405921306E-4</v>
      </c>
      <c r="DJ19" s="22">
        <f t="shared" si="109"/>
        <v>1.8072216882393511E-2</v>
      </c>
    </row>
    <row r="20" spans="1:114" x14ac:dyDescent="0.25">
      <c r="A20" s="1">
        <v>395</v>
      </c>
      <c r="B20" s="2">
        <v>7.6499999999999997E-3</v>
      </c>
      <c r="C20" s="2">
        <v>2.1699999999999999E-4</v>
      </c>
      <c r="D20" s="3">
        <v>3.6209999999999999E-2</v>
      </c>
      <c r="E20" s="27">
        <f t="shared" si="0"/>
        <v>2.8498412290207515E-16</v>
      </c>
      <c r="F20" s="23">
        <f t="shared" si="1"/>
        <v>7.2649960073825598E-15</v>
      </c>
      <c r="G20" s="22">
        <f t="shared" si="2"/>
        <v>5.5577219456476577E-17</v>
      </c>
      <c r="H20" s="22">
        <f t="shared" si="3"/>
        <v>1.5765041336020154E-18</v>
      </c>
      <c r="I20" s="22">
        <f t="shared" si="4"/>
        <v>2.6306550542732248E-16</v>
      </c>
      <c r="J20" s="27">
        <f t="shared" si="5"/>
        <v>1.8788031951404611</v>
      </c>
      <c r="K20" s="23">
        <f t="shared" si="6"/>
        <v>4.6704793195564624E-7</v>
      </c>
      <c r="L20" s="22">
        <f t="shared" si="7"/>
        <v>3.5729166794606937E-9</v>
      </c>
      <c r="M20" s="22">
        <f t="shared" si="8"/>
        <v>1.0134940123437523E-10</v>
      </c>
      <c r="N20" s="22">
        <f t="shared" si="9"/>
        <v>1.6911805616113949E-8</v>
      </c>
      <c r="O20" s="27">
        <f t="shared" si="10"/>
        <v>352290.95946140325</v>
      </c>
      <c r="P20" s="23">
        <f t="shared" si="11"/>
        <v>1.8709757903438015E-4</v>
      </c>
      <c r="Q20" s="22">
        <f t="shared" si="12"/>
        <v>1.4312964796130081E-6</v>
      </c>
      <c r="R20" s="22">
        <f t="shared" si="13"/>
        <v>4.0600174650460491E-8</v>
      </c>
      <c r="S20" s="22">
        <f t="shared" si="14"/>
        <v>6.7748033368349053E-6</v>
      </c>
      <c r="T20" s="27">
        <f t="shared" si="15"/>
        <v>152549787.80784881</v>
      </c>
      <c r="U20" s="23">
        <f t="shared" si="16"/>
        <v>3.744394628557992E-3</v>
      </c>
      <c r="V20" s="22">
        <f t="shared" si="17"/>
        <v>2.8644618908468636E-5</v>
      </c>
      <c r="W20" s="22">
        <f t="shared" si="18"/>
        <v>8.1253363439708427E-7</v>
      </c>
      <c r="X20" s="22">
        <f t="shared" si="19"/>
        <v>1.3558452950008487E-4</v>
      </c>
      <c r="Y20" s="27">
        <f t="shared" si="20"/>
        <v>5825294273.3486929</v>
      </c>
      <c r="Z20" s="23">
        <f t="shared" si="21"/>
        <v>2.259258621664785E-2</v>
      </c>
      <c r="AA20" s="22">
        <f t="shared" si="22"/>
        <v>1.7283328455735603E-4</v>
      </c>
      <c r="AB20" s="22">
        <f t="shared" si="23"/>
        <v>4.9025912090125836E-6</v>
      </c>
      <c r="AC20" s="22">
        <f t="shared" si="24"/>
        <v>8.1807754690481859E-4</v>
      </c>
      <c r="AD20" s="27">
        <f t="shared" si="25"/>
        <v>66057787383.530792</v>
      </c>
      <c r="AE20" s="23">
        <f t="shared" si="26"/>
        <v>7.4791514392683153E-2</v>
      </c>
      <c r="AF20" s="22">
        <f t="shared" si="27"/>
        <v>5.7215508510402612E-4</v>
      </c>
      <c r="AG20" s="22">
        <f t="shared" si="28"/>
        <v>1.6229758623212243E-5</v>
      </c>
      <c r="AH20" s="22">
        <f t="shared" si="29"/>
        <v>2.7082007361590569E-3</v>
      </c>
      <c r="AI20" s="27">
        <f t="shared" si="30"/>
        <v>374303106624.2981</v>
      </c>
      <c r="AJ20" s="23">
        <f t="shared" si="31"/>
        <v>0.17553690560193499</v>
      </c>
      <c r="AK20" s="22">
        <f t="shared" si="32"/>
        <v>1.3428573278548026E-3</v>
      </c>
      <c r="AL20" s="22">
        <f t="shared" si="33"/>
        <v>3.809150851561989E-5</v>
      </c>
      <c r="AM20" s="22">
        <f t="shared" si="34"/>
        <v>6.3561913518460659E-3</v>
      </c>
      <c r="AN20" s="27">
        <f t="shared" si="35"/>
        <v>1374753893523.8145</v>
      </c>
      <c r="AO20" s="23">
        <f t="shared" si="36"/>
        <v>0.32779349503022837</v>
      </c>
      <c r="AP20" s="22">
        <f t="shared" si="37"/>
        <v>2.507620236981247E-3</v>
      </c>
      <c r="AQ20" s="22">
        <f t="shared" si="38"/>
        <v>7.1131188421559558E-5</v>
      </c>
      <c r="AR20" s="22">
        <f t="shared" si="39"/>
        <v>1.1869402455044569E-2</v>
      </c>
      <c r="AS20" s="27">
        <f t="shared" si="40"/>
        <v>3782053755638.0039</v>
      </c>
      <c r="AT20" s="23">
        <f t="shared" si="41"/>
        <v>0.50042917607064041</v>
      </c>
      <c r="AU20" s="22">
        <f t="shared" si="42"/>
        <v>3.8282831969403989E-3</v>
      </c>
      <c r="AV20" s="22">
        <f t="shared" si="43"/>
        <v>1.0859313120732896E-4</v>
      </c>
      <c r="AW20" s="22">
        <f t="shared" si="44"/>
        <v>1.8120540465517889E-2</v>
      </c>
      <c r="AX20" s="27">
        <f t="shared" si="45"/>
        <v>8500172216279.9219</v>
      </c>
      <c r="AY20" s="23">
        <f t="shared" si="46"/>
        <v>0.6641298985409736</v>
      </c>
      <c r="AZ20" s="22">
        <f t="shared" si="47"/>
        <v>5.0805937238384479E-3</v>
      </c>
      <c r="BA20" s="22">
        <f t="shared" si="48"/>
        <v>1.4411618798339126E-4</v>
      </c>
      <c r="BB20" s="22">
        <f t="shared" si="49"/>
        <v>2.4048143626168653E-2</v>
      </c>
      <c r="BC20" s="27">
        <f t="shared" si="50"/>
        <v>16494038767021.172</v>
      </c>
      <c r="BD20" s="23">
        <f t="shared" si="51"/>
        <v>0.80020545084878403</v>
      </c>
      <c r="BE20" s="22">
        <f t="shared" si="52"/>
        <v>6.1215716989931977E-3</v>
      </c>
      <c r="BF20" s="22">
        <f t="shared" si="53"/>
        <v>1.7364458283418611E-4</v>
      </c>
      <c r="BG20" s="22">
        <f t="shared" si="54"/>
        <v>2.8975439375234471E-2</v>
      </c>
      <c r="BH20" s="27">
        <f t="shared" si="55"/>
        <v>28670542387263.438</v>
      </c>
      <c r="BI20" s="23">
        <f t="shared" si="56"/>
        <v>0.90027029104316492</v>
      </c>
      <c r="BJ20" s="22">
        <f t="shared" si="57"/>
        <v>6.8870677264802112E-3</v>
      </c>
      <c r="BK20" s="22">
        <f t="shared" si="58"/>
        <v>1.9535865315636677E-4</v>
      </c>
      <c r="BL20" s="22">
        <f t="shared" si="59"/>
        <v>3.2598787238673002E-2</v>
      </c>
      <c r="BM20" s="27">
        <f t="shared" si="60"/>
        <v>45797639797990.195</v>
      </c>
      <c r="BN20" s="23">
        <f t="shared" si="61"/>
        <v>0.96372805401284867</v>
      </c>
      <c r="BO20" s="22">
        <f t="shared" si="62"/>
        <v>7.3725196131982917E-3</v>
      </c>
      <c r="BP20" s="22">
        <f t="shared" si="63"/>
        <v>2.0912898772078816E-4</v>
      </c>
      <c r="BQ20" s="22">
        <f t="shared" si="64"/>
        <v>3.4896592835805249E-2</v>
      </c>
      <c r="BR20" s="27">
        <f t="shared" si="65"/>
        <v>68465228296998.602</v>
      </c>
      <c r="BS20" s="23">
        <f t="shared" si="66"/>
        <v>0.99462888638762803</v>
      </c>
      <c r="BT20" s="22">
        <f t="shared" si="67"/>
        <v>7.6089109808653542E-3</v>
      </c>
      <c r="BU20" s="22">
        <f t="shared" si="68"/>
        <v>2.1583446834611526E-4</v>
      </c>
      <c r="BV20" s="22">
        <f t="shared" si="69"/>
        <v>3.601551197609601E-2</v>
      </c>
      <c r="BW20" s="27">
        <f t="shared" si="70"/>
        <v>97078796483630</v>
      </c>
      <c r="BX20" s="23">
        <f t="shared" si="71"/>
        <v>0.99886318925732298</v>
      </c>
      <c r="BY20" s="22">
        <f t="shared" si="72"/>
        <v>7.6413033978185206E-3</v>
      </c>
      <c r="BZ20" s="22">
        <f t="shared" si="73"/>
        <v>2.1675331206883909E-4</v>
      </c>
      <c r="CA20" s="22">
        <f t="shared" si="74"/>
        <v>3.6168836083007666E-2</v>
      </c>
      <c r="CB20" s="27">
        <f t="shared" si="75"/>
        <v>131873859882687.58</v>
      </c>
      <c r="CC20" s="23">
        <f t="shared" si="76"/>
        <v>0.98797747456689022</v>
      </c>
      <c r="CD20" s="22">
        <f t="shared" si="77"/>
        <v>7.5580276804367097E-3</v>
      </c>
      <c r="CE20" s="22">
        <f t="shared" si="78"/>
        <v>2.1439111198101517E-4</v>
      </c>
      <c r="CF20" s="22">
        <f t="shared" si="79"/>
        <v>3.5774664354067093E-2</v>
      </c>
      <c r="CG20" s="27">
        <f t="shared" si="80"/>
        <v>172940914605556.38</v>
      </c>
      <c r="CH20" s="23">
        <f t="shared" si="81"/>
        <v>0.977998664995541</v>
      </c>
      <c r="CI20" s="22">
        <f t="shared" si="82"/>
        <v>7.4816897872158885E-3</v>
      </c>
      <c r="CJ20" s="22">
        <f t="shared" si="83"/>
        <v>2.1222571030403238E-4</v>
      </c>
      <c r="CK20" s="22">
        <f t="shared" si="84"/>
        <v>3.5413331659488539E-2</v>
      </c>
      <c r="CL20" s="27">
        <f t="shared" si="85"/>
        <v>220253739963236.81</v>
      </c>
      <c r="CM20" s="23">
        <f t="shared" si="86"/>
        <v>0.9692885894247254</v>
      </c>
      <c r="CN20" s="22">
        <f t="shared" si="87"/>
        <v>7.4150577090991493E-3</v>
      </c>
      <c r="CO20" s="22">
        <f t="shared" si="88"/>
        <v>2.103356239051654E-4</v>
      </c>
      <c r="CP20" s="22">
        <f t="shared" si="89"/>
        <v>3.5097939823069309E-2</v>
      </c>
      <c r="CQ20" s="27">
        <f t="shared" si="90"/>
        <v>273696744187067.44</v>
      </c>
      <c r="CR20" s="23">
        <f t="shared" si="91"/>
        <v>0.96163096034090989</v>
      </c>
      <c r="CS20" s="22">
        <f t="shared" si="92"/>
        <v>7.3564768466079606E-3</v>
      </c>
      <c r="CT20" s="22">
        <f t="shared" si="93"/>
        <v>2.0867391839397744E-4</v>
      </c>
      <c r="CU20" s="22">
        <f t="shared" si="94"/>
        <v>3.4820657073944349E-2</v>
      </c>
      <c r="CV20" s="27">
        <f t="shared" si="95"/>
        <v>333089164229587.75</v>
      </c>
      <c r="CW20" s="23">
        <f t="shared" si="96"/>
        <v>0.95485502124892252</v>
      </c>
      <c r="CX20" s="22">
        <f t="shared" si="97"/>
        <v>7.3046409125542573E-3</v>
      </c>
      <c r="CY20" s="22">
        <f t="shared" si="98"/>
        <v>2.0720353961101618E-4</v>
      </c>
      <c r="CZ20" s="22">
        <f t="shared" si="99"/>
        <v>3.4575300319423484E-2</v>
      </c>
      <c r="DA20" s="27">
        <f t="shared" si="100"/>
        <v>2.8187205854128256E+16</v>
      </c>
      <c r="DB20" s="23">
        <f t="shared" si="101"/>
        <v>0.86309981975847661</v>
      </c>
      <c r="DC20" s="22">
        <f t="shared" si="102"/>
        <v>6.6027136211523453E-3</v>
      </c>
      <c r="DD20" s="22">
        <f t="shared" si="103"/>
        <v>1.8729266088758943E-4</v>
      </c>
      <c r="DE20" s="22">
        <f t="shared" si="104"/>
        <v>3.1252844473454437E-2</v>
      </c>
      <c r="DF20" s="27">
        <f t="shared" si="105"/>
        <v>3.3943321897973366E+18</v>
      </c>
      <c r="DG20" s="23">
        <f t="shared" si="106"/>
        <v>0.85659837289299279</v>
      </c>
      <c r="DH20" s="22">
        <f t="shared" si="107"/>
        <v>6.5529775526313944E-3</v>
      </c>
      <c r="DI20" s="22">
        <f t="shared" si="108"/>
        <v>1.8588184691777941E-4</v>
      </c>
      <c r="DJ20" s="22">
        <f t="shared" si="109"/>
        <v>3.1017427082455268E-2</v>
      </c>
    </row>
    <row r="21" spans="1:114" x14ac:dyDescent="0.25">
      <c r="A21" s="1">
        <v>400</v>
      </c>
      <c r="B21" s="2">
        <v>1.431E-2</v>
      </c>
      <c r="C21" s="2">
        <v>3.9599999999999998E-4</v>
      </c>
      <c r="D21" s="3">
        <v>6.7849999999999994E-2</v>
      </c>
      <c r="E21" s="27">
        <f t="shared" si="0"/>
        <v>6.6524665926355064E-16</v>
      </c>
      <c r="F21" s="23">
        <f t="shared" si="1"/>
        <v>1.6958889759395397E-14</v>
      </c>
      <c r="G21" s="22">
        <f t="shared" si="2"/>
        <v>2.4268171245694813E-16</v>
      </c>
      <c r="H21" s="22">
        <f t="shared" si="3"/>
        <v>6.7157203447205767E-18</v>
      </c>
      <c r="I21" s="22">
        <f t="shared" si="4"/>
        <v>1.1506606701749776E-15</v>
      </c>
      <c r="J21" s="27">
        <f t="shared" si="5"/>
        <v>2.7816665583727342</v>
      </c>
      <c r="K21" s="23">
        <f t="shared" si="6"/>
        <v>6.9148893127203675E-7</v>
      </c>
      <c r="L21" s="22">
        <f t="shared" si="7"/>
        <v>9.8952066065028456E-9</v>
      </c>
      <c r="M21" s="22">
        <f t="shared" si="8"/>
        <v>2.7382961678372655E-10</v>
      </c>
      <c r="N21" s="22">
        <f t="shared" si="9"/>
        <v>4.6917523986807691E-8</v>
      </c>
      <c r="O21" s="27">
        <f t="shared" si="10"/>
        <v>448138.77751446265</v>
      </c>
      <c r="P21" s="23">
        <f t="shared" si="11"/>
        <v>2.3800122623802032E-4</v>
      </c>
      <c r="Q21" s="22">
        <f t="shared" si="12"/>
        <v>3.4057975474660707E-6</v>
      </c>
      <c r="R21" s="22">
        <f t="shared" si="13"/>
        <v>9.4248485590256045E-8</v>
      </c>
      <c r="S21" s="22">
        <f t="shared" si="14"/>
        <v>1.6148383200249678E-5</v>
      </c>
      <c r="T21" s="27">
        <f t="shared" si="15"/>
        <v>179873116.624383</v>
      </c>
      <c r="U21" s="23">
        <f t="shared" si="16"/>
        <v>4.4150564965628357E-3</v>
      </c>
      <c r="V21" s="22">
        <f t="shared" si="17"/>
        <v>6.3179458465814181E-5</v>
      </c>
      <c r="W21" s="22">
        <f t="shared" si="18"/>
        <v>1.7483623726388828E-6</v>
      </c>
      <c r="X21" s="22">
        <f t="shared" si="19"/>
        <v>2.9956158329178835E-4</v>
      </c>
      <c r="Y21" s="27">
        <f t="shared" si="20"/>
        <v>6562944546.3537617</v>
      </c>
      <c r="Z21" s="23">
        <f t="shared" si="21"/>
        <v>2.545345926590252E-2</v>
      </c>
      <c r="AA21" s="22">
        <f t="shared" si="22"/>
        <v>3.6423900209506504E-4</v>
      </c>
      <c r="AB21" s="22">
        <f t="shared" si="23"/>
        <v>1.0079569869297397E-5</v>
      </c>
      <c r="AC21" s="22">
        <f t="shared" si="24"/>
        <v>1.7270172111914859E-3</v>
      </c>
      <c r="AD21" s="27">
        <f t="shared" si="25"/>
        <v>72197585966.074448</v>
      </c>
      <c r="AE21" s="23">
        <f t="shared" si="26"/>
        <v>8.1743076838884252E-2</v>
      </c>
      <c r="AF21" s="22">
        <f t="shared" si="27"/>
        <v>1.1697434295644337E-3</v>
      </c>
      <c r="AG21" s="22">
        <f t="shared" si="28"/>
        <v>3.2370258428198163E-5</v>
      </c>
      <c r="AH21" s="22">
        <f t="shared" si="29"/>
        <v>5.546267763518296E-3</v>
      </c>
      <c r="AI21" s="27">
        <f t="shared" si="30"/>
        <v>400320123094.88208</v>
      </c>
      <c r="AJ21" s="23">
        <f t="shared" si="31"/>
        <v>0.18773810426530838</v>
      </c>
      <c r="AK21" s="22">
        <f t="shared" si="32"/>
        <v>2.6865322720365627E-3</v>
      </c>
      <c r="AL21" s="22">
        <f t="shared" si="33"/>
        <v>7.4344289289062112E-5</v>
      </c>
      <c r="AM21" s="22">
        <f t="shared" si="34"/>
        <v>1.2738030374401172E-2</v>
      </c>
      <c r="AN21" s="27">
        <f t="shared" si="35"/>
        <v>1446607976794.2974</v>
      </c>
      <c r="AO21" s="23">
        <f t="shared" si="36"/>
        <v>0.34492623507801395</v>
      </c>
      <c r="AP21" s="22">
        <f t="shared" si="37"/>
        <v>4.9358944239663799E-3</v>
      </c>
      <c r="AQ21" s="22">
        <f t="shared" si="38"/>
        <v>1.3659078909089353E-4</v>
      </c>
      <c r="AR21" s="22">
        <f t="shared" si="39"/>
        <v>2.3403245050043243E-2</v>
      </c>
      <c r="AS21" s="27">
        <f t="shared" si="40"/>
        <v>3929788465960.1582</v>
      </c>
      <c r="AT21" s="23">
        <f t="shared" si="41"/>
        <v>0.51997695728695448</v>
      </c>
      <c r="AU21" s="22">
        <f t="shared" si="42"/>
        <v>7.4408702587763186E-3</v>
      </c>
      <c r="AV21" s="22">
        <f t="shared" si="43"/>
        <v>2.0591087508563396E-4</v>
      </c>
      <c r="AW21" s="22">
        <f t="shared" si="44"/>
        <v>3.5280436551919855E-2</v>
      </c>
      <c r="AX21" s="27">
        <f t="shared" si="45"/>
        <v>8743580495359.8164</v>
      </c>
      <c r="AY21" s="23">
        <f t="shared" si="46"/>
        <v>0.68314771507176753</v>
      </c>
      <c r="AZ21" s="22">
        <f t="shared" si="47"/>
        <v>9.7758438026769937E-3</v>
      </c>
      <c r="BA21" s="22">
        <f t="shared" si="48"/>
        <v>2.7052649516841993E-4</v>
      </c>
      <c r="BB21" s="22">
        <f t="shared" si="49"/>
        <v>4.6351572467619423E-2</v>
      </c>
      <c r="BC21" s="27">
        <f t="shared" si="50"/>
        <v>16827316325195.654</v>
      </c>
      <c r="BD21" s="23">
        <f t="shared" si="51"/>
        <v>0.81637435420009807</v>
      </c>
      <c r="BE21" s="22">
        <f t="shared" si="52"/>
        <v>1.1682317008603404E-2</v>
      </c>
      <c r="BF21" s="22">
        <f t="shared" si="53"/>
        <v>3.2328424426323883E-4</v>
      </c>
      <c r="BG21" s="22">
        <f t="shared" si="54"/>
        <v>5.5390999932476648E-2</v>
      </c>
      <c r="BH21" s="27">
        <f t="shared" si="55"/>
        <v>29050731137944.336</v>
      </c>
      <c r="BI21" s="23">
        <f t="shared" si="56"/>
        <v>0.91220842017248616</v>
      </c>
      <c r="BJ21" s="22">
        <f t="shared" si="57"/>
        <v>1.3053702492668276E-2</v>
      </c>
      <c r="BK21" s="22">
        <f t="shared" si="58"/>
        <v>3.6123453438830449E-4</v>
      </c>
      <c r="BL21" s="22">
        <f t="shared" si="59"/>
        <v>6.1893341308703179E-2</v>
      </c>
      <c r="BM21" s="27">
        <f t="shared" si="60"/>
        <v>46138813124609.156</v>
      </c>
      <c r="BN21" s="23">
        <f t="shared" si="61"/>
        <v>0.97090742630351445</v>
      </c>
      <c r="BO21" s="22">
        <f t="shared" si="62"/>
        <v>1.3893685270403291E-2</v>
      </c>
      <c r="BP21" s="22">
        <f t="shared" si="63"/>
        <v>3.8447934081619169E-4</v>
      </c>
      <c r="BQ21" s="22">
        <f t="shared" si="64"/>
        <v>6.5876068874693453E-2</v>
      </c>
      <c r="BR21" s="27">
        <f t="shared" si="65"/>
        <v>68638102198940.805</v>
      </c>
      <c r="BS21" s="23">
        <f t="shared" si="66"/>
        <v>0.99714031271090509</v>
      </c>
      <c r="BT21" s="22">
        <f t="shared" si="67"/>
        <v>1.4269077874893052E-2</v>
      </c>
      <c r="BU21" s="22">
        <f t="shared" si="68"/>
        <v>3.9486756383351837E-4</v>
      </c>
      <c r="BV21" s="22">
        <f t="shared" si="69"/>
        <v>6.7655970217434899E-2</v>
      </c>
      <c r="BW21" s="27">
        <f t="shared" si="70"/>
        <v>96914352476095.391</v>
      </c>
      <c r="BX21" s="23">
        <f t="shared" si="71"/>
        <v>0.99717119191320702</v>
      </c>
      <c r="BY21" s="22">
        <f t="shared" si="72"/>
        <v>1.4269519756277993E-2</v>
      </c>
      <c r="BZ21" s="22">
        <f t="shared" si="73"/>
        <v>3.9487979199762997E-4</v>
      </c>
      <c r="CA21" s="22">
        <f t="shared" si="74"/>
        <v>6.7658065371311096E-2</v>
      </c>
      <c r="CB21" s="27">
        <f t="shared" si="75"/>
        <v>131169359375369.28</v>
      </c>
      <c r="CC21" s="23">
        <f t="shared" si="76"/>
        <v>0.98269947153679316</v>
      </c>
      <c r="CD21" s="22">
        <f t="shared" si="77"/>
        <v>1.4062429437691509E-2</v>
      </c>
      <c r="CE21" s="22">
        <f t="shared" si="78"/>
        <v>3.8914899072857006E-4</v>
      </c>
      <c r="CF21" s="22">
        <f t="shared" si="79"/>
        <v>6.667615914377141E-2</v>
      </c>
      <c r="CG21" s="27">
        <f t="shared" si="80"/>
        <v>171466937445854.69</v>
      </c>
      <c r="CH21" s="23">
        <f t="shared" si="81"/>
        <v>0.96966317250835221</v>
      </c>
      <c r="CI21" s="22">
        <f t="shared" si="82"/>
        <v>1.387587999859452E-2</v>
      </c>
      <c r="CJ21" s="22">
        <f t="shared" si="83"/>
        <v>3.8398661631330747E-4</v>
      </c>
      <c r="CK21" s="22">
        <f t="shared" si="84"/>
        <v>6.5791646254691694E-2</v>
      </c>
      <c r="CL21" s="27">
        <f t="shared" si="85"/>
        <v>217761276844784.94</v>
      </c>
      <c r="CM21" s="23">
        <f t="shared" si="86"/>
        <v>0.95831980378376136</v>
      </c>
      <c r="CN21" s="22">
        <f t="shared" si="87"/>
        <v>1.3713556392145625E-2</v>
      </c>
      <c r="CO21" s="22">
        <f t="shared" si="88"/>
        <v>3.7949464229836946E-4</v>
      </c>
      <c r="CP21" s="22">
        <f t="shared" si="89"/>
        <v>6.50219986867282E-2</v>
      </c>
      <c r="CQ21" s="27">
        <f t="shared" si="90"/>
        <v>269923747619348.53</v>
      </c>
      <c r="CR21" s="23">
        <f t="shared" si="91"/>
        <v>0.94837457205775721</v>
      </c>
      <c r="CS21" s="22">
        <f t="shared" si="92"/>
        <v>1.3571240126146505E-2</v>
      </c>
      <c r="CT21" s="22">
        <f t="shared" si="93"/>
        <v>3.7555633053487186E-4</v>
      </c>
      <c r="CU21" s="22">
        <f t="shared" si="94"/>
        <v>6.4347214714118819E-2</v>
      </c>
      <c r="CV21" s="27">
        <f t="shared" si="95"/>
        <v>327766253328648.5</v>
      </c>
      <c r="CW21" s="23">
        <f t="shared" si="96"/>
        <v>0.9395960193141758</v>
      </c>
      <c r="CX21" s="22">
        <f t="shared" si="97"/>
        <v>1.3445619036385855E-2</v>
      </c>
      <c r="CY21" s="22">
        <f t="shared" si="98"/>
        <v>3.7208002364841358E-4</v>
      </c>
      <c r="CZ21" s="22">
        <f t="shared" si="99"/>
        <v>6.3751589910466824E-2</v>
      </c>
      <c r="DA21" s="27">
        <f t="shared" si="100"/>
        <v>2.6868823597206256E+16</v>
      </c>
      <c r="DB21" s="23">
        <f t="shared" si="101"/>
        <v>0.82273060068047077</v>
      </c>
      <c r="DC21" s="22">
        <f t="shared" si="102"/>
        <v>1.1773274895737536E-2</v>
      </c>
      <c r="DD21" s="22">
        <f t="shared" si="103"/>
        <v>3.2580131786946639E-4</v>
      </c>
      <c r="DE21" s="22">
        <f t="shared" si="104"/>
        <v>5.5822271256169939E-2</v>
      </c>
      <c r="DF21" s="27">
        <f t="shared" si="105"/>
        <v>3.2278448582457846E+18</v>
      </c>
      <c r="DG21" s="23">
        <f t="shared" si="106"/>
        <v>0.81458339930171597</v>
      </c>
      <c r="DH21" s="22">
        <f t="shared" si="107"/>
        <v>1.1656688444007555E-2</v>
      </c>
      <c r="DI21" s="22">
        <f t="shared" si="108"/>
        <v>3.2257502612347949E-4</v>
      </c>
      <c r="DJ21" s="22">
        <f t="shared" si="109"/>
        <v>5.5269483642621423E-2</v>
      </c>
    </row>
    <row r="22" spans="1:114" x14ac:dyDescent="0.25">
      <c r="A22" s="1">
        <v>405</v>
      </c>
      <c r="B22" s="2">
        <v>2.3189999999999999E-2</v>
      </c>
      <c r="C22" s="2">
        <v>6.4000000000000005E-4</v>
      </c>
      <c r="D22" s="3">
        <v>0.11020000000000001</v>
      </c>
      <c r="E22" s="27">
        <f t="shared" si="0"/>
        <v>1.5195647351547701E-15</v>
      </c>
      <c r="F22" s="23">
        <f>E22/MAX(E$17:E$98)</f>
        <v>3.8737707986813449E-14</v>
      </c>
      <c r="G22" s="22">
        <f t="shared" si="2"/>
        <v>8.9832744821420391E-16</v>
      </c>
      <c r="H22" s="22">
        <f t="shared" si="3"/>
        <v>2.4792133111560608E-17</v>
      </c>
      <c r="I22" s="22">
        <f t="shared" si="4"/>
        <v>4.2688954201468422E-15</v>
      </c>
      <c r="J22" s="27">
        <f t="shared" si="5"/>
        <v>4.0755454588758591</v>
      </c>
      <c r="K22" s="23">
        <f>J22/MAX(J$17:J$98)</f>
        <v>1.0131317016505764E-6</v>
      </c>
      <c r="L22" s="22">
        <f t="shared" si="7"/>
        <v>2.3494524161276863E-8</v>
      </c>
      <c r="M22" s="22">
        <f t="shared" si="8"/>
        <v>6.4840428905636894E-10</v>
      </c>
      <c r="N22" s="22">
        <f t="shared" si="9"/>
        <v>1.1164711352189352E-7</v>
      </c>
      <c r="O22" s="27">
        <f t="shared" si="10"/>
        <v>566249.61552103225</v>
      </c>
      <c r="P22" s="23">
        <f>O22/MAX(O$17:O$98)</f>
        <v>3.0072850110915449E-4</v>
      </c>
      <c r="Q22" s="22">
        <f t="shared" si="12"/>
        <v>6.9738939407212925E-6</v>
      </c>
      <c r="R22" s="22">
        <f t="shared" si="13"/>
        <v>1.9246624070985889E-7</v>
      </c>
      <c r="S22" s="22">
        <f t="shared" si="14"/>
        <v>3.3140280822228825E-5</v>
      </c>
      <c r="T22" s="27">
        <f t="shared" si="15"/>
        <v>211066358.67271641</v>
      </c>
      <c r="U22" s="23">
        <f>T22/MAX(T$17:T$98)</f>
        <v>5.1807069091363983E-3</v>
      </c>
      <c r="V22" s="22">
        <f t="shared" si="17"/>
        <v>1.2014059322287307E-4</v>
      </c>
      <c r="W22" s="22">
        <f t="shared" si="18"/>
        <v>3.3156524218472951E-6</v>
      </c>
      <c r="X22" s="22">
        <f t="shared" si="19"/>
        <v>5.709139013868311E-4</v>
      </c>
      <c r="Y22" s="27">
        <f t="shared" si="20"/>
        <v>7366580780.0208206</v>
      </c>
      <c r="Z22" s="23">
        <f>Y22/MAX(Y$17:Y$98)</f>
        <v>2.8570249601973907E-2</v>
      </c>
      <c r="AA22" s="22">
        <f t="shared" si="22"/>
        <v>6.6254408826977489E-4</v>
      </c>
      <c r="AB22" s="22">
        <f t="shared" si="23"/>
        <v>1.82849597452633E-5</v>
      </c>
      <c r="AC22" s="22">
        <f t="shared" si="24"/>
        <v>3.1484415061375248E-3</v>
      </c>
      <c r="AD22" s="27">
        <f t="shared" si="25"/>
        <v>78674361032.792038</v>
      </c>
      <c r="AE22" s="23">
        <f>AD22/MAX(AD$17:AD$98)</f>
        <v>8.907616858790264E-2</v>
      </c>
      <c r="AF22" s="22">
        <f t="shared" si="27"/>
        <v>2.0656763495534619E-3</v>
      </c>
      <c r="AG22" s="22">
        <f t="shared" si="28"/>
        <v>5.7008747896257695E-5</v>
      </c>
      <c r="AH22" s="22">
        <f t="shared" si="29"/>
        <v>9.8161937783868714E-3</v>
      </c>
      <c r="AI22" s="27">
        <f t="shared" si="30"/>
        <v>427106273297.0235</v>
      </c>
      <c r="AJ22" s="23">
        <f>AI22/MAX(AI$17:AI$98)</f>
        <v>0.2003000035289233</v>
      </c>
      <c r="AK22" s="22">
        <f t="shared" si="32"/>
        <v>4.6449570818357308E-3</v>
      </c>
      <c r="AL22" s="22">
        <f t="shared" si="33"/>
        <v>1.2819200225851093E-4</v>
      </c>
      <c r="AM22" s="22">
        <f t="shared" si="34"/>
        <v>2.2073060388887348E-2</v>
      </c>
      <c r="AN22" s="27">
        <f t="shared" si="35"/>
        <v>1519133692869.7517</v>
      </c>
      <c r="AO22" s="23">
        <f>AN22/MAX(AN$17:AN$98)</f>
        <v>0.36221911787248001</v>
      </c>
      <c r="AP22" s="22">
        <f t="shared" si="37"/>
        <v>8.3998613434628118E-3</v>
      </c>
      <c r="AQ22" s="22">
        <f t="shared" si="38"/>
        <v>2.3182023543838722E-4</v>
      </c>
      <c r="AR22" s="22">
        <f t="shared" si="39"/>
        <v>3.99165467895473E-2</v>
      </c>
      <c r="AS22" s="27">
        <f t="shared" si="40"/>
        <v>4076299487255.1582</v>
      </c>
      <c r="AT22" s="23">
        <f>AS22/MAX(AS$17:AS$98)</f>
        <v>0.53936282391104129</v>
      </c>
      <c r="AU22" s="22">
        <f t="shared" si="42"/>
        <v>1.2507823886497047E-2</v>
      </c>
      <c r="AV22" s="22">
        <f t="shared" si="43"/>
        <v>3.4519220730306645E-4</v>
      </c>
      <c r="AW22" s="22">
        <f t="shared" si="44"/>
        <v>5.9437783194996756E-2</v>
      </c>
      <c r="AX22" s="27">
        <f t="shared" si="45"/>
        <v>8980812766276.1504</v>
      </c>
      <c r="AY22" s="23">
        <f>AX22/MAX(AX$17:AX$98)</f>
        <v>0.7016829917703451</v>
      </c>
      <c r="AZ22" s="22">
        <f t="shared" si="47"/>
        <v>1.6272028579154302E-2</v>
      </c>
      <c r="BA22" s="22">
        <f t="shared" si="48"/>
        <v>4.4907711473302092E-4</v>
      </c>
      <c r="BB22" s="22">
        <f t="shared" si="49"/>
        <v>7.7325465693092038E-2</v>
      </c>
      <c r="BC22" s="27">
        <f t="shared" si="50"/>
        <v>17145779433100.135</v>
      </c>
      <c r="BD22" s="23">
        <f>BC22/MAX(BC$17:BC$98)</f>
        <v>0.83182453704730586</v>
      </c>
      <c r="BE22" s="22">
        <f t="shared" si="52"/>
        <v>1.9290011014127022E-2</v>
      </c>
      <c r="BF22" s="22">
        <f t="shared" si="53"/>
        <v>5.3236770371027577E-4</v>
      </c>
      <c r="BG22" s="22">
        <f t="shared" si="54"/>
        <v>9.1667063982613109E-2</v>
      </c>
      <c r="BH22" s="27">
        <f t="shared" si="55"/>
        <v>29404099278158.547</v>
      </c>
      <c r="BI22" s="23">
        <f>BH22/MAX(BH$17:BH$98)</f>
        <v>0.92330436785770864</v>
      </c>
      <c r="BJ22" s="22">
        <f t="shared" si="57"/>
        <v>2.1411428290620264E-2</v>
      </c>
      <c r="BK22" s="22">
        <f t="shared" si="58"/>
        <v>5.9091479542893355E-4</v>
      </c>
      <c r="BL22" s="22">
        <f t="shared" si="59"/>
        <v>0.1017481413379195</v>
      </c>
      <c r="BM22" s="27">
        <f t="shared" si="60"/>
        <v>46439037799159.883</v>
      </c>
      <c r="BN22" s="23">
        <f>BM22/MAX(BM$17:BM$98)</f>
        <v>0.97722510866984702</v>
      </c>
      <c r="BO22" s="22">
        <f t="shared" si="62"/>
        <v>2.2661850270053751E-2</v>
      </c>
      <c r="BP22" s="22">
        <f t="shared" si="63"/>
        <v>6.2542406954870216E-4</v>
      </c>
      <c r="BQ22" s="22">
        <f t="shared" si="64"/>
        <v>0.10769020697541715</v>
      </c>
      <c r="BR22" s="27">
        <f t="shared" si="65"/>
        <v>68755718200487.195</v>
      </c>
      <c r="BS22" s="23">
        <f>BR22/MAX(BR$17:BR$98)</f>
        <v>0.99884897965833686</v>
      </c>
      <c r="BT22" s="22">
        <f t="shared" si="67"/>
        <v>2.3163307838276831E-2</v>
      </c>
      <c r="BU22" s="22">
        <f t="shared" si="68"/>
        <v>6.3926334698133564E-4</v>
      </c>
      <c r="BV22" s="22">
        <f t="shared" si="69"/>
        <v>0.11007315755834873</v>
      </c>
      <c r="BW22" s="27">
        <f t="shared" si="70"/>
        <v>96682491042140.563</v>
      </c>
      <c r="BX22" s="23">
        <f>BW22/MAX(BW$17:BW$98)</f>
        <v>0.99478552315983559</v>
      </c>
      <c r="BY22" s="22">
        <f t="shared" si="72"/>
        <v>2.3069076282076585E-2</v>
      </c>
      <c r="BZ22" s="22">
        <f t="shared" si="73"/>
        <v>6.3666273482229478E-4</v>
      </c>
      <c r="CA22" s="22">
        <f t="shared" si="74"/>
        <v>0.10962536465221388</v>
      </c>
      <c r="CB22" s="27">
        <f t="shared" si="75"/>
        <v>130389870921935.05</v>
      </c>
      <c r="CC22" s="23">
        <f>CB22/MAX(CB$17:CB$98)</f>
        <v>0.97685967103074067</v>
      </c>
      <c r="CD22" s="22">
        <f t="shared" si="77"/>
        <v>2.2653375771202876E-2</v>
      </c>
      <c r="CE22" s="22">
        <f t="shared" si="78"/>
        <v>6.2519018945967405E-4</v>
      </c>
      <c r="CF22" s="22">
        <f t="shared" si="79"/>
        <v>0.10764993574758763</v>
      </c>
      <c r="CG22" s="27">
        <f t="shared" si="80"/>
        <v>169917323069520.41</v>
      </c>
      <c r="CH22" s="23">
        <f>CG22/MAX(CG$17:CG$98)</f>
        <v>0.96089994377922572</v>
      </c>
      <c r="CI22" s="22">
        <f t="shared" si="82"/>
        <v>2.2283269696240244E-2</v>
      </c>
      <c r="CJ22" s="22">
        <f t="shared" si="83"/>
        <v>6.1497596401870452E-4</v>
      </c>
      <c r="CK22" s="22">
        <f t="shared" si="84"/>
        <v>0.10589117380447068</v>
      </c>
      <c r="CL22" s="27">
        <f t="shared" si="85"/>
        <v>215201533412760.75</v>
      </c>
      <c r="CM22" s="23">
        <f>CL22/MAX(CL$17:CL$98)</f>
        <v>0.94705493218189862</v>
      </c>
      <c r="CN22" s="22">
        <f t="shared" si="87"/>
        <v>2.1962203877298227E-2</v>
      </c>
      <c r="CO22" s="22">
        <f t="shared" si="88"/>
        <v>6.0611515659641515E-4</v>
      </c>
      <c r="CP22" s="22">
        <f t="shared" si="89"/>
        <v>0.10436545352644523</v>
      </c>
      <c r="CQ22" s="27">
        <f t="shared" si="90"/>
        <v>266102596594411.09</v>
      </c>
      <c r="CR22" s="23">
        <f>CQ22/MAX(CQ$17:CQ$98)</f>
        <v>0.93494899353787986</v>
      </c>
      <c r="CS22" s="22">
        <f t="shared" si="92"/>
        <v>2.1681467160143433E-2</v>
      </c>
      <c r="CT22" s="22">
        <f t="shared" si="93"/>
        <v>5.9836735586424317E-4</v>
      </c>
      <c r="CU22" s="22">
        <f t="shared" si="94"/>
        <v>0.10303137908787437</v>
      </c>
      <c r="CV22" s="27">
        <f t="shared" si="95"/>
        <v>322426497909428.94</v>
      </c>
      <c r="CW22" s="23">
        <f>CV22/MAX(CV$17:CV$98)</f>
        <v>0.92428872978983512</v>
      </c>
      <c r="CX22" s="22">
        <f t="shared" si="97"/>
        <v>2.1434255643826276E-2</v>
      </c>
      <c r="CY22" s="22">
        <f t="shared" si="98"/>
        <v>5.9154478706549454E-4</v>
      </c>
      <c r="CZ22" s="22">
        <f t="shared" si="99"/>
        <v>0.10185661802283984</v>
      </c>
      <c r="DA22" s="27">
        <f t="shared" si="100"/>
        <v>2.5626549389579876E+16</v>
      </c>
      <c r="DB22" s="23">
        <f>DA22/MAX(DA$17:DA$98)</f>
        <v>0.78469183052915759</v>
      </c>
      <c r="DC22" s="22">
        <f t="shared" si="102"/>
        <v>1.8197003549971162E-2</v>
      </c>
      <c r="DD22" s="22">
        <f t="shared" si="103"/>
        <v>5.0220277153866085E-4</v>
      </c>
      <c r="DE22" s="22">
        <f t="shared" si="104"/>
        <v>8.6473039724313167E-2</v>
      </c>
      <c r="DF22" s="27">
        <f t="shared" si="105"/>
        <v>3.0714409754017613E+18</v>
      </c>
      <c r="DG22" s="23">
        <f>DF22/MAX(DF$17:DF$98)</f>
        <v>0.77511309879281509</v>
      </c>
      <c r="DH22" s="22">
        <f t="shared" si="107"/>
        <v>1.797487276100538E-2</v>
      </c>
      <c r="DI22" s="22">
        <f t="shared" si="108"/>
        <v>4.9607238322740171E-4</v>
      </c>
      <c r="DJ22" s="22">
        <f t="shared" si="109"/>
        <v>8.5417463486968229E-2</v>
      </c>
    </row>
    <row r="23" spans="1:114" x14ac:dyDescent="0.25">
      <c r="A23" s="1">
        <v>410</v>
      </c>
      <c r="B23" s="2">
        <v>4.351E-2</v>
      </c>
      <c r="C23" s="2">
        <v>1.2099999999999999E-3</v>
      </c>
      <c r="D23" s="3">
        <v>0.2074</v>
      </c>
      <c r="E23" s="27">
        <f t="shared" si="0"/>
        <v>3.3992186475370282E-15</v>
      </c>
      <c r="F23" s="23">
        <f t="shared" si="1"/>
        <v>8.6655037659984091E-14</v>
      </c>
      <c r="G23" s="22">
        <f t="shared" si="2"/>
        <v>3.7703606885859075E-15</v>
      </c>
      <c r="H23" s="22">
        <f t="shared" si="3"/>
        <v>1.0485259556858075E-16</v>
      </c>
      <c r="I23" s="22">
        <f t="shared" si="4"/>
        <v>1.7972254810680699E-14</v>
      </c>
      <c r="J23" s="27">
        <f t="shared" si="5"/>
        <v>5.9114443435239421</v>
      </c>
      <c r="K23" s="23">
        <f t="shared" si="6"/>
        <v>1.4695141367945941E-6</v>
      </c>
      <c r="L23" s="22">
        <f t="shared" si="7"/>
        <v>6.3938560091932793E-8</v>
      </c>
      <c r="M23" s="22">
        <f t="shared" si="8"/>
        <v>1.7781121055214587E-9</v>
      </c>
      <c r="N23" s="22">
        <f t="shared" si="9"/>
        <v>3.0477723197119884E-7</v>
      </c>
      <c r="O23" s="27">
        <f t="shared" si="10"/>
        <v>710883.50944608194</v>
      </c>
      <c r="P23" s="23">
        <f t="shared" si="11"/>
        <v>3.7754185857101941E-4</v>
      </c>
      <c r="Q23" s="22">
        <f t="shared" si="12"/>
        <v>1.6426846266425055E-5</v>
      </c>
      <c r="R23" s="22">
        <f t="shared" si="13"/>
        <v>4.5682564887093345E-7</v>
      </c>
      <c r="S23" s="22">
        <f t="shared" si="14"/>
        <v>7.8302181467629426E-5</v>
      </c>
      <c r="T23" s="27">
        <f t="shared" si="15"/>
        <v>246519266.98249662</v>
      </c>
      <c r="U23" s="23">
        <f t="shared" si="16"/>
        <v>6.0509125079085914E-3</v>
      </c>
      <c r="V23" s="22">
        <f t="shared" si="17"/>
        <v>2.6327520321910283E-4</v>
      </c>
      <c r="W23" s="22">
        <f t="shared" si="18"/>
        <v>7.3216041345693953E-6</v>
      </c>
      <c r="X23" s="22">
        <f t="shared" si="19"/>
        <v>1.2549592541402418E-3</v>
      </c>
      <c r="Y23" s="27">
        <f t="shared" si="20"/>
        <v>8239154670.85882</v>
      </c>
      <c r="Z23" s="23">
        <f t="shared" si="21"/>
        <v>3.1954404965479841E-2</v>
      </c>
      <c r="AA23" s="22">
        <f t="shared" si="22"/>
        <v>1.3903361600480278E-3</v>
      </c>
      <c r="AB23" s="22">
        <f t="shared" si="23"/>
        <v>3.8664830008230604E-5</v>
      </c>
      <c r="AC23" s="22">
        <f t="shared" si="24"/>
        <v>6.6273435898405193E-3</v>
      </c>
      <c r="AD23" s="27">
        <f t="shared" si="25"/>
        <v>85488340403.535645</v>
      </c>
      <c r="AE23" s="23">
        <f t="shared" si="26"/>
        <v>9.6791047580435691E-2</v>
      </c>
      <c r="AF23" s="22">
        <f t="shared" si="27"/>
        <v>4.2113784802247567E-3</v>
      </c>
      <c r="AG23" s="22">
        <f t="shared" si="28"/>
        <v>1.1711716757232717E-4</v>
      </c>
      <c r="AH23" s="22">
        <f t="shared" si="29"/>
        <v>2.0074463268182362E-2</v>
      </c>
      <c r="AI23" s="27">
        <f t="shared" si="30"/>
        <v>454623354343.62927</v>
      </c>
      <c r="AJ23" s="23">
        <f t="shared" si="31"/>
        <v>0.21320468738709694</v>
      </c>
      <c r="AK23" s="22">
        <f t="shared" si="32"/>
        <v>9.2765359482125873E-3</v>
      </c>
      <c r="AL23" s="22">
        <f t="shared" si="33"/>
        <v>2.579776717383873E-4</v>
      </c>
      <c r="AM23" s="22">
        <f t="shared" si="34"/>
        <v>4.4218652164083903E-2</v>
      </c>
      <c r="AN23" s="27">
        <f t="shared" si="35"/>
        <v>1592196777822.5493</v>
      </c>
      <c r="AO23" s="23">
        <f t="shared" si="36"/>
        <v>0.37964012979846162</v>
      </c>
      <c r="AP23" s="22">
        <f t="shared" si="37"/>
        <v>1.6518142047531065E-2</v>
      </c>
      <c r="AQ23" s="22">
        <f t="shared" si="38"/>
        <v>4.5936455705613855E-4</v>
      </c>
      <c r="AR23" s="22">
        <f t="shared" si="39"/>
        <v>7.8737362920200935E-2</v>
      </c>
      <c r="AS23" s="27">
        <f t="shared" si="40"/>
        <v>4221335276466.4185</v>
      </c>
      <c r="AT23" s="23">
        <f t="shared" si="41"/>
        <v>0.55855349257553311</v>
      </c>
      <c r="AU23" s="22">
        <f t="shared" si="42"/>
        <v>2.4302662461961444E-2</v>
      </c>
      <c r="AV23" s="22">
        <f t="shared" si="43"/>
        <v>6.7584972601639497E-4</v>
      </c>
      <c r="AW23" s="22">
        <f t="shared" si="44"/>
        <v>0.11584399436016557</v>
      </c>
      <c r="AX23" s="27">
        <f t="shared" si="45"/>
        <v>9211581065785.8672</v>
      </c>
      <c r="AY23" s="23">
        <f t="shared" si="46"/>
        <v>0.71971322968085827</v>
      </c>
      <c r="AZ23" s="22">
        <f t="shared" si="47"/>
        <v>3.1314722623414143E-2</v>
      </c>
      <c r="BA23" s="22">
        <f t="shared" si="48"/>
        <v>8.7085300791383841E-4</v>
      </c>
      <c r="BB23" s="22">
        <f t="shared" si="49"/>
        <v>0.14926852383581002</v>
      </c>
      <c r="BC23" s="27">
        <f t="shared" si="50"/>
        <v>17449314041685.701</v>
      </c>
      <c r="BD23" s="23">
        <f t="shared" si="51"/>
        <v>0.84655046632043607</v>
      </c>
      <c r="BE23" s="22">
        <f t="shared" si="52"/>
        <v>3.6833410789602172E-2</v>
      </c>
      <c r="BF23" s="22">
        <f t="shared" si="53"/>
        <v>1.0243260642477277E-3</v>
      </c>
      <c r="BG23" s="22">
        <f t="shared" si="54"/>
        <v>0.17557456671485844</v>
      </c>
      <c r="BH23" s="27">
        <f t="shared" si="55"/>
        <v>29731024110882.652</v>
      </c>
      <c r="BI23" s="23">
        <f t="shared" si="56"/>
        <v>0.93356998161311899</v>
      </c>
      <c r="BJ23" s="22">
        <f t="shared" si="57"/>
        <v>4.0619629899986805E-2</v>
      </c>
      <c r="BK23" s="22">
        <f t="shared" si="58"/>
        <v>1.1296196777518738E-3</v>
      </c>
      <c r="BL23" s="22">
        <f t="shared" si="59"/>
        <v>0.19362241418656087</v>
      </c>
      <c r="BM23" s="27">
        <f t="shared" si="60"/>
        <v>46699550332111.703</v>
      </c>
      <c r="BN23" s="23">
        <f t="shared" si="61"/>
        <v>0.98270712122628079</v>
      </c>
      <c r="BO23" s="22">
        <f t="shared" si="62"/>
        <v>4.2757586844555474E-2</v>
      </c>
      <c r="BP23" s="22">
        <f t="shared" si="63"/>
        <v>1.1890756166837997E-3</v>
      </c>
      <c r="BQ23" s="22">
        <f t="shared" si="64"/>
        <v>0.20381345694233063</v>
      </c>
      <c r="BR23" s="27">
        <f t="shared" si="65"/>
        <v>68820522240869.336</v>
      </c>
      <c r="BS23" s="23">
        <f t="shared" si="66"/>
        <v>0.99979042062219525</v>
      </c>
      <c r="BT23" s="22">
        <f t="shared" si="67"/>
        <v>4.3500881201271713E-2</v>
      </c>
      <c r="BU23" s="22">
        <f t="shared" si="68"/>
        <v>1.2097464089528562E-3</v>
      </c>
      <c r="BV23" s="22">
        <f t="shared" si="69"/>
        <v>0.20735653323704328</v>
      </c>
      <c r="BW23" s="27">
        <f t="shared" si="70"/>
        <v>96387138736130.359</v>
      </c>
      <c r="BX23" s="23">
        <f t="shared" si="71"/>
        <v>0.99174658410185501</v>
      </c>
      <c r="BY23" s="22">
        <f t="shared" si="72"/>
        <v>4.3150893874271713E-2</v>
      </c>
      <c r="BZ23" s="22">
        <f t="shared" si="73"/>
        <v>1.2000133667632445E-3</v>
      </c>
      <c r="CA23" s="22">
        <f t="shared" si="74"/>
        <v>0.20568824154272472</v>
      </c>
      <c r="CB23" s="27">
        <f t="shared" si="75"/>
        <v>129540948652084.06</v>
      </c>
      <c r="CC23" s="23">
        <f t="shared" si="76"/>
        <v>0.97049968368361161</v>
      </c>
      <c r="CD23" s="22">
        <f t="shared" si="77"/>
        <v>4.222644123707394E-2</v>
      </c>
      <c r="CE23" s="22">
        <f t="shared" si="78"/>
        <v>1.17430461725717E-3</v>
      </c>
      <c r="CF23" s="22">
        <f t="shared" si="79"/>
        <v>0.20128163439598104</v>
      </c>
      <c r="CG23" s="27">
        <f t="shared" si="80"/>
        <v>168299249399677.59</v>
      </c>
      <c r="CH23" s="23">
        <f t="shared" si="81"/>
        <v>0.95174957070192345</v>
      </c>
      <c r="CI23" s="22">
        <f t="shared" si="82"/>
        <v>4.1410623821240687E-2</v>
      </c>
      <c r="CJ23" s="22">
        <f t="shared" si="83"/>
        <v>1.1516169805493273E-3</v>
      </c>
      <c r="CK23" s="22">
        <f t="shared" si="84"/>
        <v>0.19739286096357891</v>
      </c>
      <c r="CL23" s="27">
        <f t="shared" si="85"/>
        <v>212583147152550.97</v>
      </c>
      <c r="CM23" s="23">
        <f t="shared" si="86"/>
        <v>0.93553198630524093</v>
      </c>
      <c r="CN23" s="22">
        <f t="shared" si="87"/>
        <v>4.0704996724141032E-2</v>
      </c>
      <c r="CO23" s="22">
        <f t="shared" si="88"/>
        <v>1.1319937034293414E-3</v>
      </c>
      <c r="CP23" s="22">
        <f t="shared" si="89"/>
        <v>0.19402933395970698</v>
      </c>
      <c r="CQ23" s="27">
        <f t="shared" si="90"/>
        <v>262243066798349.59</v>
      </c>
      <c r="CR23" s="23">
        <f t="shared" si="91"/>
        <v>0.92138857156327914</v>
      </c>
      <c r="CS23" s="22">
        <f t="shared" si="92"/>
        <v>4.0089616748718276E-2</v>
      </c>
      <c r="CT23" s="22">
        <f t="shared" si="93"/>
        <v>1.1148801715915677E-3</v>
      </c>
      <c r="CU23" s="22">
        <f t="shared" si="94"/>
        <v>0.19109598974222408</v>
      </c>
      <c r="CV23" s="27">
        <f t="shared" si="95"/>
        <v>317080345592225.38</v>
      </c>
      <c r="CW23" s="23">
        <f t="shared" si="96"/>
        <v>0.9089631025024677</v>
      </c>
      <c r="CX23" s="22">
        <f t="shared" si="97"/>
        <v>3.9548984589882367E-2</v>
      </c>
      <c r="CY23" s="22">
        <f t="shared" si="98"/>
        <v>1.0998453540279859E-3</v>
      </c>
      <c r="CZ23" s="22">
        <f t="shared" si="99"/>
        <v>0.18851894745901179</v>
      </c>
      <c r="DA23" s="27">
        <f t="shared" si="100"/>
        <v>2.4455176727696588E+16</v>
      </c>
      <c r="DB23" s="23">
        <f t="shared" si="101"/>
        <v>0.74882408476629048</v>
      </c>
      <c r="DC23" s="22">
        <f t="shared" si="102"/>
        <v>3.2581335928181299E-2</v>
      </c>
      <c r="DD23" s="22">
        <f t="shared" si="103"/>
        <v>9.0607714256721143E-4</v>
      </c>
      <c r="DE23" s="22">
        <f t="shared" si="104"/>
        <v>0.15530611518052864</v>
      </c>
      <c r="DF23" s="27">
        <f t="shared" si="105"/>
        <v>2.9243964828828861E+18</v>
      </c>
      <c r="DG23" s="23">
        <f t="shared" si="106"/>
        <v>0.73800474699002205</v>
      </c>
      <c r="DH23" s="22">
        <f t="shared" si="107"/>
        <v>3.2110586541535861E-2</v>
      </c>
      <c r="DI23" s="22">
        <f t="shared" si="108"/>
        <v>8.9298574385792665E-4</v>
      </c>
      <c r="DJ23" s="22">
        <f t="shared" si="109"/>
        <v>0.15306218452573059</v>
      </c>
    </row>
    <row r="24" spans="1:114" x14ac:dyDescent="0.25">
      <c r="A24" s="1">
        <v>415</v>
      </c>
      <c r="B24" s="2">
        <v>7.7630000000000005E-2</v>
      </c>
      <c r="C24" s="2">
        <v>2.1800000000000001E-3</v>
      </c>
      <c r="D24" s="3">
        <v>0.37130000000000002</v>
      </c>
      <c r="E24" s="27">
        <f t="shared" si="0"/>
        <v>7.4523697561313173E-15</v>
      </c>
      <c r="F24" s="23">
        <f t="shared" si="1"/>
        <v>1.8998053636284986E-13</v>
      </c>
      <c r="G24" s="22">
        <f t="shared" si="2"/>
        <v>1.4748189037848036E-14</v>
      </c>
      <c r="H24" s="22">
        <f t="shared" si="3"/>
        <v>4.141575692710127E-16</v>
      </c>
      <c r="I24" s="22">
        <f t="shared" si="4"/>
        <v>7.0539773151526162E-14</v>
      </c>
      <c r="J24" s="27">
        <f t="shared" si="5"/>
        <v>8.4916219722988089</v>
      </c>
      <c r="K24" s="23">
        <f t="shared" si="6"/>
        <v>2.1109153376837763E-6</v>
      </c>
      <c r="L24" s="22">
        <f t="shared" si="7"/>
        <v>1.6387035766439157E-7</v>
      </c>
      <c r="M24" s="22">
        <f t="shared" si="8"/>
        <v>4.6017954361506322E-9</v>
      </c>
      <c r="N24" s="22">
        <f t="shared" si="9"/>
        <v>7.8378286488198619E-7</v>
      </c>
      <c r="O24" s="27">
        <f t="shared" si="10"/>
        <v>886930.12189168332</v>
      </c>
      <c r="P24" s="23">
        <f t="shared" si="11"/>
        <v>4.7103814083762256E-4</v>
      </c>
      <c r="Q24" s="22">
        <f t="shared" si="12"/>
        <v>3.6566690873224639E-5</v>
      </c>
      <c r="R24" s="22">
        <f t="shared" si="13"/>
        <v>1.0268631470260172E-6</v>
      </c>
      <c r="S24" s="22">
        <f t="shared" si="14"/>
        <v>1.7489646169300925E-4</v>
      </c>
      <c r="T24" s="27">
        <f t="shared" si="15"/>
        <v>286641319.07326394</v>
      </c>
      <c r="U24" s="23">
        <f t="shared" si="16"/>
        <v>7.0357240798828886E-3</v>
      </c>
      <c r="V24" s="22">
        <f t="shared" si="17"/>
        <v>5.4618326032130867E-4</v>
      </c>
      <c r="W24" s="22">
        <f t="shared" si="18"/>
        <v>1.5337878494144697E-5</v>
      </c>
      <c r="X24" s="22">
        <f t="shared" si="19"/>
        <v>2.6123643508605167E-3</v>
      </c>
      <c r="Y24" s="27">
        <f t="shared" si="20"/>
        <v>9183512443.4118214</v>
      </c>
      <c r="Z24" s="23">
        <f t="shared" si="21"/>
        <v>3.5616964038826089E-2</v>
      </c>
      <c r="AA24" s="22">
        <f t="shared" si="22"/>
        <v>2.7649449183340695E-3</v>
      </c>
      <c r="AB24" s="22">
        <f t="shared" si="23"/>
        <v>7.7644981604640877E-5</v>
      </c>
      <c r="AC24" s="22">
        <f t="shared" si="24"/>
        <v>1.3224578747616128E-2</v>
      </c>
      <c r="AD24" s="27">
        <f t="shared" si="25"/>
        <v>92638670808.498474</v>
      </c>
      <c r="AE24" s="23">
        <f t="shared" si="26"/>
        <v>0.10488674773294408</v>
      </c>
      <c r="AF24" s="22">
        <f t="shared" si="27"/>
        <v>8.1423582265084497E-3</v>
      </c>
      <c r="AG24" s="22">
        <f t="shared" si="28"/>
        <v>2.2865311005781811E-4</v>
      </c>
      <c r="AH24" s="22">
        <f t="shared" si="29"/>
        <v>3.8944449433242143E-2</v>
      </c>
      <c r="AI24" s="27">
        <f t="shared" si="30"/>
        <v>482831242644.53021</v>
      </c>
      <c r="AJ24" s="23">
        <f t="shared" si="31"/>
        <v>0.22643333908213939</v>
      </c>
      <c r="AK24" s="22">
        <f t="shared" si="32"/>
        <v>1.7578020112946482E-2</v>
      </c>
      <c r="AL24" s="22">
        <f t="shared" si="33"/>
        <v>4.9362467919906387E-4</v>
      </c>
      <c r="AM24" s="22">
        <f t="shared" si="34"/>
        <v>8.4074698801198361E-2</v>
      </c>
      <c r="AN24" s="27">
        <f t="shared" si="35"/>
        <v>1665664774897.0835</v>
      </c>
      <c r="AO24" s="23">
        <f t="shared" si="36"/>
        <v>0.39715768813917929</v>
      </c>
      <c r="AP24" s="22">
        <f t="shared" si="37"/>
        <v>3.0831351330244491E-2</v>
      </c>
      <c r="AQ24" s="22">
        <f t="shared" si="38"/>
        <v>8.6580376014341084E-4</v>
      </c>
      <c r="AR24" s="22">
        <f t="shared" si="39"/>
        <v>0.14746464960607727</v>
      </c>
      <c r="AS24" s="27">
        <f t="shared" si="40"/>
        <v>4364658504492.9746</v>
      </c>
      <c r="AT24" s="23">
        <f t="shared" si="41"/>
        <v>0.57751756065790627</v>
      </c>
      <c r="AU24" s="22">
        <f t="shared" si="42"/>
        <v>4.4832688233873264E-2</v>
      </c>
      <c r="AV24" s="22">
        <f t="shared" si="43"/>
        <v>1.2589882822342357E-3</v>
      </c>
      <c r="AW24" s="22">
        <f t="shared" si="44"/>
        <v>0.21443227027228062</v>
      </c>
      <c r="AX24" s="27">
        <f t="shared" si="45"/>
        <v>9435631385365.7539</v>
      </c>
      <c r="AY24" s="23">
        <f t="shared" si="46"/>
        <v>0.73721858277543173</v>
      </c>
      <c r="AZ24" s="22">
        <f t="shared" si="47"/>
        <v>5.7230278580856768E-2</v>
      </c>
      <c r="BA24" s="22">
        <f t="shared" si="48"/>
        <v>1.6071365104504411E-3</v>
      </c>
      <c r="BB24" s="22">
        <f t="shared" si="49"/>
        <v>0.27372925978451784</v>
      </c>
      <c r="BC24" s="27">
        <f t="shared" si="50"/>
        <v>17737859058673.559</v>
      </c>
      <c r="BD24" s="23">
        <f t="shared" si="51"/>
        <v>0.86054917813810194</v>
      </c>
      <c r="BE24" s="22">
        <f t="shared" si="52"/>
        <v>6.6804432698860855E-2</v>
      </c>
      <c r="BF24" s="22">
        <f t="shared" si="53"/>
        <v>1.8759972083410624E-3</v>
      </c>
      <c r="BG24" s="22">
        <f t="shared" si="54"/>
        <v>0.31952190984267725</v>
      </c>
      <c r="BH24" s="27">
        <f t="shared" si="55"/>
        <v>30031942070367.91</v>
      </c>
      <c r="BI24" s="23">
        <f t="shared" si="56"/>
        <v>0.94301896570650179</v>
      </c>
      <c r="BJ24" s="22">
        <f t="shared" si="57"/>
        <v>7.3206562307795736E-2</v>
      </c>
      <c r="BK24" s="22">
        <f t="shared" si="58"/>
        <v>2.0557813452401741E-3</v>
      </c>
      <c r="BL24" s="22">
        <f t="shared" si="59"/>
        <v>0.35014294196682411</v>
      </c>
      <c r="BM24" s="27">
        <f t="shared" si="60"/>
        <v>46921627706544.789</v>
      </c>
      <c r="BN24" s="23">
        <f t="shared" si="61"/>
        <v>0.98738033575975281</v>
      </c>
      <c r="BO24" s="22">
        <f t="shared" si="62"/>
        <v>7.6650335465029612E-2</v>
      </c>
      <c r="BP24" s="22">
        <f t="shared" si="63"/>
        <v>2.1524891319562611E-3</v>
      </c>
      <c r="BQ24" s="22">
        <f t="shared" si="64"/>
        <v>0.36661431866759625</v>
      </c>
      <c r="BR24" s="27">
        <f t="shared" si="65"/>
        <v>68834948626573.719</v>
      </c>
      <c r="BS24" s="23">
        <f t="shared" si="66"/>
        <v>1</v>
      </c>
      <c r="BT24" s="22">
        <f t="shared" si="67"/>
        <v>7.7630000000000005E-2</v>
      </c>
      <c r="BU24" s="22">
        <f t="shared" si="68"/>
        <v>2.1800000000000001E-3</v>
      </c>
      <c r="BV24" s="22">
        <f t="shared" si="69"/>
        <v>0.37130000000000002</v>
      </c>
      <c r="BW24" s="27">
        <f t="shared" si="70"/>
        <v>96032121386475.609</v>
      </c>
      <c r="BX24" s="23">
        <f t="shared" si="71"/>
        <v>0.98809373945438739</v>
      </c>
      <c r="BY24" s="22">
        <f t="shared" si="72"/>
        <v>7.6705716993844097E-2</v>
      </c>
      <c r="BZ24" s="22">
        <f t="shared" si="73"/>
        <v>2.1540443520105647E-3</v>
      </c>
      <c r="CA24" s="22">
        <f t="shared" si="74"/>
        <v>0.36687920545941405</v>
      </c>
      <c r="CB24" s="27">
        <f t="shared" si="75"/>
        <v>128627921603995.77</v>
      </c>
      <c r="CC24" s="23">
        <f t="shared" si="76"/>
        <v>0.96365943378128838</v>
      </c>
      <c r="CD24" s="22">
        <f t="shared" si="77"/>
        <v>7.4808881844441427E-2</v>
      </c>
      <c r="CE24" s="22">
        <f t="shared" si="78"/>
        <v>2.1007775656432088E-3</v>
      </c>
      <c r="CF24" s="22">
        <f t="shared" si="79"/>
        <v>0.35780674776299237</v>
      </c>
      <c r="CG24" s="27">
        <f t="shared" si="80"/>
        <v>166619515811570.31</v>
      </c>
      <c r="CH24" s="23">
        <f t="shared" si="81"/>
        <v>0.94225050444299951</v>
      </c>
      <c r="CI24" s="22">
        <f t="shared" si="82"/>
        <v>7.3146906659910055E-2</v>
      </c>
      <c r="CJ24" s="22">
        <f t="shared" si="83"/>
        <v>2.0541060996857388E-3</v>
      </c>
      <c r="CK24" s="22">
        <f t="shared" si="84"/>
        <v>0.34985761229968576</v>
      </c>
      <c r="CL24" s="27">
        <f t="shared" si="85"/>
        <v>209914203866536.34</v>
      </c>
      <c r="CM24" s="23">
        <f t="shared" si="86"/>
        <v>0.92378655000351229</v>
      </c>
      <c r="CN24" s="22">
        <f t="shared" si="87"/>
        <v>7.171354987677267E-2</v>
      </c>
      <c r="CO24" s="22">
        <f t="shared" si="88"/>
        <v>2.0138546790076568E-3</v>
      </c>
      <c r="CP24" s="22">
        <f t="shared" si="89"/>
        <v>0.34300194601630413</v>
      </c>
      <c r="CQ24" s="27">
        <f t="shared" si="90"/>
        <v>258354200766251.38</v>
      </c>
      <c r="CR24" s="23">
        <f t="shared" si="91"/>
        <v>0.90772507699672433</v>
      </c>
      <c r="CS24" s="22">
        <f t="shared" si="92"/>
        <v>7.0466697727255709E-2</v>
      </c>
      <c r="CT24" s="22">
        <f t="shared" si="93"/>
        <v>1.9788406678528593E-3</v>
      </c>
      <c r="CU24" s="22">
        <f t="shared" si="94"/>
        <v>0.33703832108888376</v>
      </c>
      <c r="CV24" s="27">
        <f t="shared" si="95"/>
        <v>311737333187103.69</v>
      </c>
      <c r="CW24" s="23">
        <f t="shared" si="96"/>
        <v>0.8936464762909071</v>
      </c>
      <c r="CX24" s="22">
        <f t="shared" si="97"/>
        <v>6.9373775954463118E-2</v>
      </c>
      <c r="CY24" s="22">
        <f t="shared" si="98"/>
        <v>1.9481493183141775E-3</v>
      </c>
      <c r="CZ24" s="22">
        <f t="shared" si="99"/>
        <v>0.33181093664681383</v>
      </c>
      <c r="DA24" s="27">
        <f t="shared" si="100"/>
        <v>2.3349909507345864E+16</v>
      </c>
      <c r="DB24" s="23">
        <f t="shared" si="101"/>
        <v>0.71498050539178681</v>
      </c>
      <c r="DC24" s="22">
        <f t="shared" si="102"/>
        <v>5.5503936633564413E-2</v>
      </c>
      <c r="DD24" s="22">
        <f t="shared" si="103"/>
        <v>1.5586575017540953E-3</v>
      </c>
      <c r="DE24" s="22">
        <f t="shared" si="104"/>
        <v>0.26547226165197046</v>
      </c>
      <c r="DF24" s="27">
        <f t="shared" si="105"/>
        <v>2.7860472604078003E+18</v>
      </c>
      <c r="DG24" s="23">
        <f t="shared" si="106"/>
        <v>0.70309074557926299</v>
      </c>
      <c r="DH24" s="22">
        <f t="shared" si="107"/>
        <v>5.4580934579318188E-2</v>
      </c>
      <c r="DI24" s="22">
        <f t="shared" si="108"/>
        <v>1.5327378253627935E-3</v>
      </c>
      <c r="DJ24" s="22">
        <f t="shared" si="109"/>
        <v>0.26105759383358035</v>
      </c>
    </row>
    <row r="25" spans="1:114" x14ac:dyDescent="0.25">
      <c r="A25" s="1">
        <v>420</v>
      </c>
      <c r="B25" s="2">
        <v>0.13438</v>
      </c>
      <c r="C25" s="2">
        <v>4.0000000000000001E-3</v>
      </c>
      <c r="D25" s="3">
        <v>0.64559999999999995</v>
      </c>
      <c r="E25" s="27">
        <f t="shared" si="0"/>
        <v>1.6024378489885517E-14</v>
      </c>
      <c r="F25" s="23">
        <f t="shared" si="1"/>
        <v>4.0850361965535852E-13</v>
      </c>
      <c r="G25" s="22">
        <f t="shared" si="2"/>
        <v>5.4894716409287079E-14</v>
      </c>
      <c r="H25" s="22">
        <f t="shared" si="3"/>
        <v>1.6340144786214341E-15</v>
      </c>
      <c r="I25" s="22">
        <f t="shared" si="4"/>
        <v>2.6372993684949943E-13</v>
      </c>
      <c r="J25" s="27">
        <f t="shared" si="5"/>
        <v>12.084566271427633</v>
      </c>
      <c r="K25" s="23">
        <f t="shared" si="6"/>
        <v>3.0040781813921039E-6</v>
      </c>
      <c r="L25" s="22">
        <f t="shared" si="7"/>
        <v>4.0368802601547092E-7</v>
      </c>
      <c r="M25" s="22">
        <f t="shared" si="8"/>
        <v>1.2016312725568416E-8</v>
      </c>
      <c r="N25" s="22">
        <f t="shared" si="9"/>
        <v>1.9394328739067421E-6</v>
      </c>
      <c r="O25" s="27">
        <f t="shared" si="10"/>
        <v>1099970.4684867179</v>
      </c>
      <c r="P25" s="23">
        <f t="shared" si="11"/>
        <v>5.8418135957225828E-4</v>
      </c>
      <c r="Q25" s="22">
        <f t="shared" si="12"/>
        <v>7.8502291099320065E-5</v>
      </c>
      <c r="R25" s="22">
        <f t="shared" si="13"/>
        <v>2.3367254382890332E-6</v>
      </c>
      <c r="S25" s="22">
        <f t="shared" si="14"/>
        <v>3.7714748573984991E-4</v>
      </c>
      <c r="T25" s="27">
        <f t="shared" si="15"/>
        <v>331860849.25070018</v>
      </c>
      <c r="U25" s="23">
        <f t="shared" si="16"/>
        <v>8.1456552593059811E-3</v>
      </c>
      <c r="V25" s="22">
        <f t="shared" si="17"/>
        <v>1.0946131537455377E-3</v>
      </c>
      <c r="W25" s="22">
        <f t="shared" si="18"/>
        <v>3.2582621037223926E-5</v>
      </c>
      <c r="X25" s="22">
        <f t="shared" si="19"/>
        <v>5.2588350354079412E-3</v>
      </c>
      <c r="Y25" s="27">
        <f t="shared" si="20"/>
        <v>10202379592.054155</v>
      </c>
      <c r="Z25" s="23">
        <f t="shared" si="21"/>
        <v>3.9568497269400489E-2</v>
      </c>
      <c r="AA25" s="22">
        <f t="shared" si="22"/>
        <v>5.3172146630620374E-3</v>
      </c>
      <c r="AB25" s="22">
        <f t="shared" si="23"/>
        <v>1.5827398907760197E-4</v>
      </c>
      <c r="AC25" s="22">
        <f t="shared" si="24"/>
        <v>2.5545421837124955E-2</v>
      </c>
      <c r="AD25" s="27">
        <f t="shared" si="25"/>
        <v>100123438184.42564</v>
      </c>
      <c r="AE25" s="23">
        <f t="shared" si="26"/>
        <v>0.11336110191729432</v>
      </c>
      <c r="AF25" s="22">
        <f t="shared" si="27"/>
        <v>1.5233464875646011E-2</v>
      </c>
      <c r="AG25" s="22">
        <f t="shared" si="28"/>
        <v>4.5344440766917728E-4</v>
      </c>
      <c r="AH25" s="22">
        <f t="shared" si="29"/>
        <v>7.3185927397805203E-2</v>
      </c>
      <c r="AI25" s="27">
        <f t="shared" si="30"/>
        <v>511688151659.60077</v>
      </c>
      <c r="AJ25" s="23">
        <f t="shared" si="31"/>
        <v>0.23996636198281879</v>
      </c>
      <c r="AK25" s="22">
        <f t="shared" si="32"/>
        <v>3.2246679723251188E-2</v>
      </c>
      <c r="AL25" s="22">
        <f t="shared" si="33"/>
        <v>9.5986544793127515E-4</v>
      </c>
      <c r="AM25" s="22">
        <f t="shared" si="34"/>
        <v>0.1549222832961078</v>
      </c>
      <c r="AN25" s="27">
        <f t="shared" si="35"/>
        <v>1739407568190.2407</v>
      </c>
      <c r="AO25" s="23">
        <f t="shared" si="36"/>
        <v>0.4147407683259145</v>
      </c>
      <c r="AP25" s="22">
        <f t="shared" si="37"/>
        <v>5.5732864447636393E-2</v>
      </c>
      <c r="AQ25" s="22">
        <f t="shared" si="38"/>
        <v>1.6589630733036581E-3</v>
      </c>
      <c r="AR25" s="22">
        <f t="shared" si="39"/>
        <v>0.26775664003121036</v>
      </c>
      <c r="AS25" s="27">
        <f t="shared" si="40"/>
        <v>4506046294667.0186</v>
      </c>
      <c r="AT25" s="23">
        <f t="shared" si="41"/>
        <v>0.59622553783506027</v>
      </c>
      <c r="AU25" s="22">
        <f t="shared" si="42"/>
        <v>8.0120787774275393E-2</v>
      </c>
      <c r="AV25" s="22">
        <f t="shared" si="43"/>
        <v>2.3849021513402411E-3</v>
      </c>
      <c r="AW25" s="22">
        <f t="shared" si="44"/>
        <v>0.3849232072263149</v>
      </c>
      <c r="AX25" s="27">
        <f t="shared" si="45"/>
        <v>9652742457783.5508</v>
      </c>
      <c r="AY25" s="23">
        <f t="shared" si="46"/>
        <v>0.75418176314732988</v>
      </c>
      <c r="AZ25" s="22">
        <f t="shared" si="47"/>
        <v>0.10134694533173819</v>
      </c>
      <c r="BA25" s="22">
        <f t="shared" si="48"/>
        <v>3.0167270525893195E-3</v>
      </c>
      <c r="BB25" s="22">
        <f t="shared" si="49"/>
        <v>0.48689974628791616</v>
      </c>
      <c r="BC25" s="27">
        <f t="shared" si="50"/>
        <v>18011402491852.355</v>
      </c>
      <c r="BD25" s="23">
        <f t="shared" si="51"/>
        <v>0.87382009070023459</v>
      </c>
      <c r="BE25" s="22">
        <f t="shared" si="52"/>
        <v>0.11742394378829753</v>
      </c>
      <c r="BF25" s="22">
        <f t="shared" si="53"/>
        <v>3.4952803628009385E-3</v>
      </c>
      <c r="BG25" s="22">
        <f t="shared" si="54"/>
        <v>0.56413825055607136</v>
      </c>
      <c r="BH25" s="27">
        <f t="shared" si="55"/>
        <v>30307341697014.191</v>
      </c>
      <c r="BI25" s="23">
        <f t="shared" si="56"/>
        <v>0.95166666056644167</v>
      </c>
      <c r="BJ25" s="22">
        <f t="shared" si="57"/>
        <v>0.12788496584691844</v>
      </c>
      <c r="BK25" s="22">
        <f t="shared" si="58"/>
        <v>3.8066666422657668E-3</v>
      </c>
      <c r="BL25" s="22">
        <f t="shared" si="59"/>
        <v>0.6143959960616947</v>
      </c>
      <c r="BM25" s="27">
        <f t="shared" si="60"/>
        <v>47106577813220.547</v>
      </c>
      <c r="BN25" s="23">
        <f t="shared" si="61"/>
        <v>0.99127227445315069</v>
      </c>
      <c r="BO25" s="22">
        <f t="shared" si="62"/>
        <v>0.13320716824101439</v>
      </c>
      <c r="BP25" s="22">
        <f t="shared" si="63"/>
        <v>3.9650890978126033E-3</v>
      </c>
      <c r="BQ25" s="22">
        <f t="shared" si="64"/>
        <v>0.63996538038695405</v>
      </c>
      <c r="BR25" s="27">
        <f t="shared" si="65"/>
        <v>68801409835714.281</v>
      </c>
      <c r="BS25" s="23">
        <f t="shared" si="66"/>
        <v>0.99951276507749887</v>
      </c>
      <c r="BT25" s="22">
        <f t="shared" si="67"/>
        <v>0.1343145253711143</v>
      </c>
      <c r="BU25" s="22">
        <f t="shared" si="68"/>
        <v>3.9980510603099956E-3</v>
      </c>
      <c r="BV25" s="22">
        <f t="shared" si="69"/>
        <v>0.64528544113403319</v>
      </c>
      <c r="BW25" s="27">
        <f t="shared" si="70"/>
        <v>95621156263260.922</v>
      </c>
      <c r="BX25" s="23">
        <f t="shared" si="71"/>
        <v>0.98386523695418415</v>
      </c>
      <c r="BY25" s="22">
        <f t="shared" si="72"/>
        <v>0.13221181054190326</v>
      </c>
      <c r="BZ25" s="22">
        <f t="shared" si="73"/>
        <v>3.9354609478167366E-3</v>
      </c>
      <c r="CA25" s="22">
        <f t="shared" si="74"/>
        <v>0.63518339697762127</v>
      </c>
      <c r="CB25" s="27">
        <f t="shared" si="75"/>
        <v>127655891939705.58</v>
      </c>
      <c r="CC25" s="23">
        <f t="shared" si="76"/>
        <v>0.95637714589054323</v>
      </c>
      <c r="CD25" s="22">
        <f t="shared" si="77"/>
        <v>0.12851796086477119</v>
      </c>
      <c r="CE25" s="22">
        <f t="shared" si="78"/>
        <v>3.825508583562173E-3</v>
      </c>
      <c r="CF25" s="22">
        <f t="shared" si="79"/>
        <v>0.61743708538693465</v>
      </c>
      <c r="CG25" s="27">
        <f t="shared" si="80"/>
        <v>164884551306905.53</v>
      </c>
      <c r="CH25" s="23">
        <f t="shared" si="81"/>
        <v>0.93243910166854993</v>
      </c>
      <c r="CI25" s="22">
        <f t="shared" si="82"/>
        <v>0.12530116648221973</v>
      </c>
      <c r="CJ25" s="22">
        <f t="shared" si="83"/>
        <v>3.7297564066741998E-3</v>
      </c>
      <c r="CK25" s="22">
        <f t="shared" si="84"/>
        <v>0.60198268403721578</v>
      </c>
      <c r="CL25" s="27">
        <f t="shared" si="85"/>
        <v>207202259508047.5</v>
      </c>
      <c r="CM25" s="23">
        <f t="shared" si="86"/>
        <v>0.91185187537652634</v>
      </c>
      <c r="CN25" s="22">
        <f t="shared" si="87"/>
        <v>0.12253465501309761</v>
      </c>
      <c r="CO25" s="22">
        <f t="shared" si="88"/>
        <v>3.6474075015061054E-3</v>
      </c>
      <c r="CP25" s="22">
        <f t="shared" si="89"/>
        <v>0.58869157074308531</v>
      </c>
      <c r="CQ25" s="27">
        <f t="shared" si="90"/>
        <v>254444346509961</v>
      </c>
      <c r="CR25" s="23">
        <f t="shared" si="91"/>
        <v>0.89398784050004276</v>
      </c>
      <c r="CS25" s="22">
        <f t="shared" si="92"/>
        <v>0.12013408600639575</v>
      </c>
      <c r="CT25" s="22">
        <f t="shared" si="93"/>
        <v>3.5759513620001711E-3</v>
      </c>
      <c r="CU25" s="22">
        <f t="shared" si="94"/>
        <v>0.57715854982682757</v>
      </c>
      <c r="CV25" s="27">
        <f t="shared" si="95"/>
        <v>306406144429578</v>
      </c>
      <c r="CW25" s="23">
        <f t="shared" si="96"/>
        <v>0.87836374451509802</v>
      </c>
      <c r="CX25" s="22">
        <f t="shared" si="97"/>
        <v>0.11803451998793887</v>
      </c>
      <c r="CY25" s="22">
        <f t="shared" si="98"/>
        <v>3.5134549780603923E-3</v>
      </c>
      <c r="CZ25" s="22">
        <f t="shared" si="99"/>
        <v>0.56707163345894729</v>
      </c>
      <c r="DA25" s="27">
        <f t="shared" si="100"/>
        <v>2.2306325505567128E+16</v>
      </c>
      <c r="DB25" s="23">
        <f t="shared" si="101"/>
        <v>0.68302568274993425</v>
      </c>
      <c r="DC25" s="22">
        <f t="shared" si="102"/>
        <v>9.1784991247936168E-2</v>
      </c>
      <c r="DD25" s="22">
        <f t="shared" si="103"/>
        <v>2.732102730999737E-3</v>
      </c>
      <c r="DE25" s="22">
        <f t="shared" si="104"/>
        <v>0.4409613807833575</v>
      </c>
      <c r="DF25" s="27">
        <f t="shared" si="105"/>
        <v>2.6557835217239798E+18</v>
      </c>
      <c r="DG25" s="23">
        <f t="shared" si="106"/>
        <v>0.67021720805723839</v>
      </c>
      <c r="DH25" s="22">
        <f t="shared" si="107"/>
        <v>9.0063788418731694E-2</v>
      </c>
      <c r="DI25" s="22">
        <f t="shared" si="108"/>
        <v>2.6808688322289536E-3</v>
      </c>
      <c r="DJ25" s="22">
        <f t="shared" si="109"/>
        <v>0.43269222952175307</v>
      </c>
    </row>
    <row r="26" spans="1:114" x14ac:dyDescent="0.25">
      <c r="A26" s="1">
        <v>425</v>
      </c>
      <c r="B26" s="2">
        <v>0.21476999999999999</v>
      </c>
      <c r="C26" s="2">
        <v>7.3000000000000001E-3</v>
      </c>
      <c r="D26" s="3">
        <v>1.03905</v>
      </c>
      <c r="E26" s="27">
        <f t="shared" si="0"/>
        <v>3.3817433143025868E-14</v>
      </c>
      <c r="F26" s="23">
        <f t="shared" si="1"/>
        <v>8.620954538173699E-13</v>
      </c>
      <c r="G26" s="22">
        <f t="shared" si="2"/>
        <v>1.8515224061635651E-13</v>
      </c>
      <c r="H26" s="22">
        <f t="shared" si="3"/>
        <v>6.2932968128667999E-15</v>
      </c>
      <c r="I26" s="22">
        <f t="shared" si="4"/>
        <v>8.9576028128893825E-13</v>
      </c>
      <c r="J26" s="27">
        <f t="shared" si="5"/>
        <v>17.043614064891138</v>
      </c>
      <c r="K26" s="23">
        <f t="shared" si="6"/>
        <v>4.2368379629365382E-6</v>
      </c>
      <c r="L26" s="22">
        <f t="shared" si="7"/>
        <v>9.0994568929988026E-7</v>
      </c>
      <c r="M26" s="22">
        <f t="shared" si="8"/>
        <v>3.0928917129436728E-8</v>
      </c>
      <c r="N26" s="22">
        <f t="shared" si="9"/>
        <v>4.4022864853892101E-6</v>
      </c>
      <c r="O26" s="27">
        <f t="shared" si="10"/>
        <v>1356340.433821145</v>
      </c>
      <c r="P26" s="23">
        <f t="shared" si="11"/>
        <v>7.2033642845206129E-4</v>
      </c>
      <c r="Q26" s="22">
        <f t="shared" si="12"/>
        <v>1.5470665473864921E-4</v>
      </c>
      <c r="R26" s="22">
        <f t="shared" si="13"/>
        <v>5.2584559277000478E-6</v>
      </c>
      <c r="S26" s="22">
        <f t="shared" si="14"/>
        <v>7.4846556598311435E-4</v>
      </c>
      <c r="T26" s="27">
        <f t="shared" si="15"/>
        <v>382624025.51681191</v>
      </c>
      <c r="U26" s="23">
        <f t="shared" si="16"/>
        <v>9.3916574155252491E-3</v>
      </c>
      <c r="V26" s="22">
        <f t="shared" si="17"/>
        <v>2.0170462631323577E-3</v>
      </c>
      <c r="W26" s="22">
        <f t="shared" si="18"/>
        <v>6.8559099133334319E-5</v>
      </c>
      <c r="X26" s="22">
        <f t="shared" si="19"/>
        <v>9.7584016376015097E-3</v>
      </c>
      <c r="Y26" s="27">
        <f t="shared" si="20"/>
        <v>11298346602.005136</v>
      </c>
      <c r="Z26" s="23">
        <f t="shared" si="21"/>
        <v>4.3819051490532647E-2</v>
      </c>
      <c r="AA26" s="22">
        <f t="shared" si="22"/>
        <v>9.4110176886216968E-3</v>
      </c>
      <c r="AB26" s="22">
        <f t="shared" si="23"/>
        <v>3.1987907588088834E-4</v>
      </c>
      <c r="AC26" s="22">
        <f t="shared" si="24"/>
        <v>4.5530185451237951E-2</v>
      </c>
      <c r="AD26" s="27">
        <f t="shared" si="25"/>
        <v>107939694132.13692</v>
      </c>
      <c r="AE26" s="23">
        <f t="shared" si="26"/>
        <v>0.1222107719163214</v>
      </c>
      <c r="AF26" s="22">
        <f t="shared" si="27"/>
        <v>2.6247207484468345E-2</v>
      </c>
      <c r="AG26" s="22">
        <f t="shared" si="28"/>
        <v>8.9213863498914623E-4</v>
      </c>
      <c r="AH26" s="22">
        <f t="shared" si="29"/>
        <v>0.12698310255965375</v>
      </c>
      <c r="AI26" s="27">
        <f t="shared" si="30"/>
        <v>541150885321.93896</v>
      </c>
      <c r="AJ26" s="23">
        <f t="shared" si="31"/>
        <v>0.25378349843221498</v>
      </c>
      <c r="AK26" s="22">
        <f t="shared" si="32"/>
        <v>5.4505081958286808E-2</v>
      </c>
      <c r="AL26" s="22">
        <f t="shared" si="33"/>
        <v>1.8526195385551694E-3</v>
      </c>
      <c r="AM26" s="22">
        <f t="shared" si="34"/>
        <v>0.26369374404599299</v>
      </c>
      <c r="AN26" s="27">
        <f t="shared" si="35"/>
        <v>1813297862185.3389</v>
      </c>
      <c r="AO26" s="23">
        <f t="shared" si="36"/>
        <v>0.43235901827709727</v>
      </c>
      <c r="AP26" s="22">
        <f t="shared" si="37"/>
        <v>9.2857746355372181E-2</v>
      </c>
      <c r="AQ26" s="22">
        <f t="shared" si="38"/>
        <v>3.1562208334228103E-3</v>
      </c>
      <c r="AR26" s="22">
        <f t="shared" si="39"/>
        <v>0.44924263794081792</v>
      </c>
      <c r="AS26" s="27">
        <f t="shared" si="40"/>
        <v>4645290348088.9561</v>
      </c>
      <c r="AT26" s="23">
        <f t="shared" si="41"/>
        <v>0.61464986266724964</v>
      </c>
      <c r="AU26" s="22">
        <f t="shared" si="42"/>
        <v>0.13200835100504521</v>
      </c>
      <c r="AV26" s="22">
        <f t="shared" si="43"/>
        <v>4.486943997470922E-3</v>
      </c>
      <c r="AW26" s="22">
        <f t="shared" si="44"/>
        <v>0.63865193980440571</v>
      </c>
      <c r="AX26" s="27">
        <f t="shared" si="45"/>
        <v>9862724446241.6953</v>
      </c>
      <c r="AY26" s="23">
        <f t="shared" si="46"/>
        <v>0.77058793859199304</v>
      </c>
      <c r="AZ26" s="22">
        <f t="shared" si="47"/>
        <v>0.16549917157140234</v>
      </c>
      <c r="BA26" s="22">
        <f t="shared" si="48"/>
        <v>5.6252919517215489E-3</v>
      </c>
      <c r="BB26" s="22">
        <f t="shared" si="49"/>
        <v>0.80067939759401041</v>
      </c>
      <c r="BC26" s="27">
        <f t="shared" si="50"/>
        <v>18269977664204.906</v>
      </c>
      <c r="BD26" s="23">
        <f t="shared" si="51"/>
        <v>0.88636482066560762</v>
      </c>
      <c r="BE26" s="22">
        <f t="shared" si="52"/>
        <v>0.19036457253435254</v>
      </c>
      <c r="BF26" s="22">
        <f t="shared" si="53"/>
        <v>6.4704631908589355E-3</v>
      </c>
      <c r="BG26" s="22">
        <f t="shared" si="54"/>
        <v>0.92097736691259957</v>
      </c>
      <c r="BH26" s="27">
        <f t="shared" si="55"/>
        <v>30557757025299.781</v>
      </c>
      <c r="BI26" s="23">
        <f t="shared" si="56"/>
        <v>0.95952983515980017</v>
      </c>
      <c r="BJ26" s="22">
        <f t="shared" si="57"/>
        <v>0.20607822269727027</v>
      </c>
      <c r="BK26" s="22">
        <f t="shared" si="58"/>
        <v>7.0045677966665415E-3</v>
      </c>
      <c r="BL26" s="22">
        <f t="shared" si="59"/>
        <v>0.99699947522279042</v>
      </c>
      <c r="BM26" s="27">
        <f t="shared" si="60"/>
        <v>47255730753536.461</v>
      </c>
      <c r="BN26" s="23">
        <f t="shared" si="61"/>
        <v>0.99441092687181221</v>
      </c>
      <c r="BO26" s="22">
        <f t="shared" si="62"/>
        <v>0.21356963476425911</v>
      </c>
      <c r="BP26" s="22">
        <f t="shared" si="63"/>
        <v>7.2591997661642293E-3</v>
      </c>
      <c r="BQ26" s="22">
        <f t="shared" si="64"/>
        <v>1.0332426735661564</v>
      </c>
      <c r="BR26" s="27">
        <f t="shared" si="65"/>
        <v>68722287642308.195</v>
      </c>
      <c r="BS26" s="23">
        <f t="shared" si="66"/>
        <v>0.99836331708654702</v>
      </c>
      <c r="BT26" s="22">
        <f t="shared" si="67"/>
        <v>0.21441848961067769</v>
      </c>
      <c r="BU26" s="22">
        <f t="shared" si="68"/>
        <v>7.2880522147317937E-3</v>
      </c>
      <c r="BV26" s="22">
        <f t="shared" si="69"/>
        <v>1.0373494046187768</v>
      </c>
      <c r="BW26" s="27">
        <f t="shared" si="70"/>
        <v>95157845874887.422</v>
      </c>
      <c r="BX26" s="23">
        <f t="shared" si="71"/>
        <v>0.97909814353203972</v>
      </c>
      <c r="BY26" s="22">
        <f t="shared" si="72"/>
        <v>0.21028090828637616</v>
      </c>
      <c r="BZ26" s="22">
        <f t="shared" si="73"/>
        <v>7.14741644778389E-3</v>
      </c>
      <c r="CA26" s="22">
        <f t="shared" si="74"/>
        <v>1.017331926036966</v>
      </c>
      <c r="CB26" s="27">
        <f t="shared" si="75"/>
        <v>126629734824862.36</v>
      </c>
      <c r="CC26" s="23">
        <f t="shared" si="76"/>
        <v>0.94868934395820026</v>
      </c>
      <c r="CD26" s="22">
        <f t="shared" si="77"/>
        <v>0.20375001040190266</v>
      </c>
      <c r="CE26" s="22">
        <f t="shared" si="78"/>
        <v>6.9254322108948619E-3</v>
      </c>
      <c r="CF26" s="22">
        <f t="shared" si="79"/>
        <v>0.98573566283976799</v>
      </c>
      <c r="CG26" s="27">
        <f t="shared" si="80"/>
        <v>163100424015403.16</v>
      </c>
      <c r="CH26" s="23">
        <f t="shared" si="81"/>
        <v>0.92234967827645586</v>
      </c>
      <c r="CI26" s="22">
        <f t="shared" si="82"/>
        <v>0.19809304040343442</v>
      </c>
      <c r="CJ26" s="22">
        <f t="shared" si="83"/>
        <v>6.7331526514181278E-3</v>
      </c>
      <c r="CK26" s="22">
        <f t="shared" si="84"/>
        <v>0.95836743321315154</v>
      </c>
      <c r="CL26" s="27">
        <f t="shared" si="85"/>
        <v>204454362577035.06</v>
      </c>
      <c r="CM26" s="23">
        <f t="shared" si="86"/>
        <v>0.89975898133263787</v>
      </c>
      <c r="CN26" s="22">
        <f t="shared" si="87"/>
        <v>0.19324123642081062</v>
      </c>
      <c r="CO26" s="22">
        <f t="shared" si="88"/>
        <v>6.5682405637282563E-3</v>
      </c>
      <c r="CP26" s="22">
        <f t="shared" si="89"/>
        <v>0.93489456955367745</v>
      </c>
      <c r="CQ26" s="27">
        <f t="shared" si="90"/>
        <v>250521195502240.66</v>
      </c>
      <c r="CR26" s="23">
        <f t="shared" si="91"/>
        <v>0.88020388599111365</v>
      </c>
      <c r="CS26" s="22">
        <f t="shared" si="92"/>
        <v>0.18904138859431147</v>
      </c>
      <c r="CT26" s="22">
        <f t="shared" si="93"/>
        <v>6.4254883677351297E-3</v>
      </c>
      <c r="CU26" s="22">
        <f t="shared" si="94"/>
        <v>0.91457584773906664</v>
      </c>
      <c r="CV26" s="27">
        <f t="shared" si="95"/>
        <v>301094665455224.81</v>
      </c>
      <c r="CW26" s="23">
        <f t="shared" si="96"/>
        <v>0.86313751408322636</v>
      </c>
      <c r="CX26" s="22">
        <f t="shared" si="97"/>
        <v>0.18537604389965451</v>
      </c>
      <c r="CY26" s="22">
        <f t="shared" si="98"/>
        <v>6.3009038528075529E-3</v>
      </c>
      <c r="CZ26" s="22">
        <f t="shared" si="99"/>
        <v>0.89684303400817633</v>
      </c>
      <c r="DA26" s="27">
        <f t="shared" si="100"/>
        <v>2.1320343473825812E+16</v>
      </c>
      <c r="DB26" s="23">
        <f t="shared" si="101"/>
        <v>0.65283464791359591</v>
      </c>
      <c r="DC26" s="22">
        <f t="shared" si="102"/>
        <v>0.14020929733240298</v>
      </c>
      <c r="DD26" s="22">
        <f t="shared" si="103"/>
        <v>4.7656929297692505E-3</v>
      </c>
      <c r="DE26" s="22">
        <f t="shared" si="104"/>
        <v>0.67832784091462184</v>
      </c>
      <c r="DF26" s="27">
        <f t="shared" si="105"/>
        <v>2.5330447931704044E+18</v>
      </c>
      <c r="DG26" s="23">
        <f t="shared" si="106"/>
        <v>0.63924269251454346</v>
      </c>
      <c r="DH26" s="22">
        <f t="shared" si="107"/>
        <v>0.13729015307134848</v>
      </c>
      <c r="DI26" s="22">
        <f t="shared" si="108"/>
        <v>4.6664716553561671E-3</v>
      </c>
      <c r="DJ26" s="22">
        <f t="shared" si="109"/>
        <v>0.66420511965723639</v>
      </c>
    </row>
    <row r="27" spans="1:114" x14ac:dyDescent="0.25">
      <c r="A27" s="1">
        <v>430</v>
      </c>
      <c r="B27" s="2">
        <v>0.28389999999999999</v>
      </c>
      <c r="C27" s="2">
        <v>1.1599999999999999E-2</v>
      </c>
      <c r="D27" s="3">
        <v>1.3855999999999999</v>
      </c>
      <c r="E27" s="27">
        <f t="shared" si="0"/>
        <v>7.0090600545310135E-14</v>
      </c>
      <c r="F27" s="23">
        <f t="shared" si="1"/>
        <v>1.7867940428796996E-12</v>
      </c>
      <c r="G27" s="22">
        <f t="shared" si="2"/>
        <v>5.0727082877354665E-13</v>
      </c>
      <c r="H27" s="22">
        <f t="shared" si="3"/>
        <v>2.0726810897404512E-14</v>
      </c>
      <c r="I27" s="22">
        <f t="shared" si="4"/>
        <v>2.4757818258141117E-12</v>
      </c>
      <c r="J27" s="27">
        <f t="shared" si="5"/>
        <v>23.829912526190476</v>
      </c>
      <c r="K27" s="23">
        <f t="shared" si="6"/>
        <v>5.9238303366889595E-6</v>
      </c>
      <c r="L27" s="22">
        <f t="shared" si="7"/>
        <v>1.6817754325859956E-6</v>
      </c>
      <c r="M27" s="22">
        <f t="shared" si="8"/>
        <v>6.8716431905591928E-8</v>
      </c>
      <c r="N27" s="22">
        <f t="shared" si="9"/>
        <v>8.2080593145162215E-6</v>
      </c>
      <c r="O27" s="27">
        <f t="shared" si="10"/>
        <v>1663195.637827819</v>
      </c>
      <c r="P27" s="23">
        <f t="shared" si="11"/>
        <v>8.8330361293934739E-4</v>
      </c>
      <c r="Q27" s="22">
        <f t="shared" si="12"/>
        <v>2.5076989571348073E-4</v>
      </c>
      <c r="R27" s="22">
        <f t="shared" si="13"/>
        <v>1.0246321910096428E-5</v>
      </c>
      <c r="S27" s="22">
        <f t="shared" si="14"/>
        <v>1.2239054860887597E-3</v>
      </c>
      <c r="T27" s="27">
        <f t="shared" si="15"/>
        <v>439393679.26605833</v>
      </c>
      <c r="U27" s="23">
        <f t="shared" si="16"/>
        <v>1.078509092741925E-2</v>
      </c>
      <c r="V27" s="22">
        <f t="shared" si="17"/>
        <v>3.0618873142943246E-3</v>
      </c>
      <c r="W27" s="22">
        <f t="shared" si="18"/>
        <v>1.251070547580633E-4</v>
      </c>
      <c r="X27" s="22">
        <f t="shared" si="19"/>
        <v>1.4943821989032111E-2</v>
      </c>
      <c r="Y27" s="27">
        <f t="shared" si="20"/>
        <v>12473855737.684374</v>
      </c>
      <c r="Z27" s="23">
        <f t="shared" si="21"/>
        <v>4.8378098681984408E-2</v>
      </c>
      <c r="AA27" s="22">
        <f t="shared" si="22"/>
        <v>1.3734542215815373E-2</v>
      </c>
      <c r="AB27" s="22">
        <f t="shared" si="23"/>
        <v>5.6118594471101912E-4</v>
      </c>
      <c r="AC27" s="22">
        <f t="shared" si="24"/>
        <v>6.7032693533757598E-2</v>
      </c>
      <c r="AD27" s="27">
        <f t="shared" si="25"/>
        <v>116083487922.49675</v>
      </c>
      <c r="AE27" s="23">
        <f t="shared" si="26"/>
        <v>0.13143128466141824</v>
      </c>
      <c r="AF27" s="22">
        <f t="shared" si="27"/>
        <v>3.7313341715376633E-2</v>
      </c>
      <c r="AG27" s="22">
        <f t="shared" si="28"/>
        <v>1.5246029020724514E-3</v>
      </c>
      <c r="AH27" s="22">
        <f t="shared" si="29"/>
        <v>0.1821111880268611</v>
      </c>
      <c r="AI27" s="27">
        <f t="shared" si="30"/>
        <v>571175085341.19995</v>
      </c>
      <c r="AJ27" s="23">
        <f t="shared" si="31"/>
        <v>0.267863945725549</v>
      </c>
      <c r="AK27" s="22">
        <f t="shared" si="32"/>
        <v>7.6046574191483363E-2</v>
      </c>
      <c r="AL27" s="22">
        <f t="shared" si="33"/>
        <v>3.1072217704163681E-3</v>
      </c>
      <c r="AM27" s="22">
        <f t="shared" si="34"/>
        <v>0.37115228319732069</v>
      </c>
      <c r="AN27" s="27">
        <f t="shared" si="35"/>
        <v>1887211608268.8491</v>
      </c>
      <c r="AO27" s="23">
        <f t="shared" si="36"/>
        <v>0.44998286009607735</v>
      </c>
      <c r="AP27" s="22">
        <f t="shared" si="37"/>
        <v>0.12775013398127635</v>
      </c>
      <c r="AQ27" s="22">
        <f t="shared" si="38"/>
        <v>5.2198011771144972E-3</v>
      </c>
      <c r="AR27" s="22">
        <f t="shared" si="39"/>
        <v>0.62349625094912475</v>
      </c>
      <c r="AS27" s="27">
        <f t="shared" si="40"/>
        <v>4782196966756.0352</v>
      </c>
      <c r="AT27" s="23">
        <f t="shared" si="41"/>
        <v>0.63276490565838928</v>
      </c>
      <c r="AU27" s="22">
        <f t="shared" si="42"/>
        <v>0.1796419567164167</v>
      </c>
      <c r="AV27" s="22">
        <f t="shared" si="43"/>
        <v>7.3400729056373147E-3</v>
      </c>
      <c r="AW27" s="22">
        <f t="shared" si="44"/>
        <v>0.87675905328026416</v>
      </c>
      <c r="AX27" s="27">
        <f t="shared" si="45"/>
        <v>10065417558188.449</v>
      </c>
      <c r="AY27" s="23">
        <f t="shared" si="46"/>
        <v>0.78642462430223448</v>
      </c>
      <c r="AZ27" s="22">
        <f t="shared" si="47"/>
        <v>0.22326595083940437</v>
      </c>
      <c r="BA27" s="22">
        <f t="shared" si="48"/>
        <v>9.1225256419059202E-3</v>
      </c>
      <c r="BB27" s="22">
        <f t="shared" si="49"/>
        <v>1.089669959433176</v>
      </c>
      <c r="BC27" s="27">
        <f t="shared" si="50"/>
        <v>18513659523698.688</v>
      </c>
      <c r="BD27" s="23">
        <f t="shared" si="51"/>
        <v>0.89818700412195873</v>
      </c>
      <c r="BE27" s="22">
        <f t="shared" si="52"/>
        <v>0.25499529047022407</v>
      </c>
      <c r="BF27" s="22">
        <f t="shared" si="53"/>
        <v>1.041896924781472E-2</v>
      </c>
      <c r="BG27" s="22">
        <f t="shared" si="54"/>
        <v>1.244527912911386</v>
      </c>
      <c r="BH27" s="27">
        <f t="shared" si="55"/>
        <v>30783761387276.559</v>
      </c>
      <c r="BI27" s="23">
        <f t="shared" si="56"/>
        <v>0.96662649241816601</v>
      </c>
      <c r="BJ27" s="22">
        <f t="shared" si="57"/>
        <v>0.27442526119751731</v>
      </c>
      <c r="BK27" s="22">
        <f t="shared" si="58"/>
        <v>1.1212867312050725E-2</v>
      </c>
      <c r="BL27" s="22">
        <f t="shared" si="59"/>
        <v>1.3393576678946109</v>
      </c>
      <c r="BM27" s="27">
        <f t="shared" si="60"/>
        <v>47370430967995.742</v>
      </c>
      <c r="BN27" s="23">
        <f t="shared" si="61"/>
        <v>0.99682458432148169</v>
      </c>
      <c r="BO27" s="22">
        <f t="shared" si="62"/>
        <v>0.28299849948886863</v>
      </c>
      <c r="BP27" s="22">
        <f t="shared" si="63"/>
        <v>1.1563165178129187E-2</v>
      </c>
      <c r="BQ27" s="22">
        <f t="shared" si="64"/>
        <v>1.381200144035845</v>
      </c>
      <c r="BR27" s="27">
        <f t="shared" si="65"/>
        <v>68599925454110.633</v>
      </c>
      <c r="BS27" s="23">
        <f t="shared" si="66"/>
        <v>0.99658569989297041</v>
      </c>
      <c r="BT27" s="22">
        <f t="shared" si="67"/>
        <v>0.28293068019961426</v>
      </c>
      <c r="BU27" s="22">
        <f t="shared" si="68"/>
        <v>1.1560394118758456E-2</v>
      </c>
      <c r="BV27" s="22">
        <f t="shared" si="69"/>
        <v>1.3808691457716997</v>
      </c>
      <c r="BW27" s="27">
        <f t="shared" si="70"/>
        <v>94645673216875.047</v>
      </c>
      <c r="BX27" s="23">
        <f t="shared" si="71"/>
        <v>0.97382829642676683</v>
      </c>
      <c r="BY27" s="22">
        <f t="shared" si="72"/>
        <v>0.27646985335555907</v>
      </c>
      <c r="BZ27" s="22">
        <f t="shared" si="73"/>
        <v>1.1296408238550494E-2</v>
      </c>
      <c r="CA27" s="22">
        <f t="shared" si="74"/>
        <v>1.349336487528928</v>
      </c>
      <c r="CB27" s="27">
        <f t="shared" si="75"/>
        <v>125554099735066.75</v>
      </c>
      <c r="CC27" s="23">
        <f t="shared" si="76"/>
        <v>0.94063086109800986</v>
      </c>
      <c r="CD27" s="22">
        <f t="shared" si="77"/>
        <v>0.26704510146572497</v>
      </c>
      <c r="CE27" s="22">
        <f t="shared" si="78"/>
        <v>1.0911317988736914E-2</v>
      </c>
      <c r="CF27" s="22">
        <f t="shared" si="79"/>
        <v>1.3033381211374024</v>
      </c>
      <c r="CG27" s="27">
        <f t="shared" si="80"/>
        <v>161272851750468.03</v>
      </c>
      <c r="CH27" s="23">
        <f t="shared" si="81"/>
        <v>0.91201456908979495</v>
      </c>
      <c r="CI27" s="22">
        <f t="shared" si="82"/>
        <v>0.25892093616459277</v>
      </c>
      <c r="CJ27" s="22">
        <f t="shared" si="83"/>
        <v>1.0579369001441621E-2</v>
      </c>
      <c r="CK27" s="22">
        <f t="shared" si="84"/>
        <v>1.2636873869308198</v>
      </c>
      <c r="CL27" s="27">
        <f t="shared" si="85"/>
        <v>201677076808137.31</v>
      </c>
      <c r="CM27" s="23">
        <f t="shared" si="86"/>
        <v>0.88753675343397165</v>
      </c>
      <c r="CN27" s="22">
        <f t="shared" si="87"/>
        <v>0.25197168429990452</v>
      </c>
      <c r="CO27" s="22">
        <f t="shared" si="88"/>
        <v>1.029542633983407E-2</v>
      </c>
      <c r="CP27" s="22">
        <f t="shared" si="89"/>
        <v>1.2297709255581111</v>
      </c>
      <c r="CQ27" s="27">
        <f t="shared" si="90"/>
        <v>246591819799996.78</v>
      </c>
      <c r="CR27" s="23">
        <f t="shared" si="91"/>
        <v>0.86639806107597916</v>
      </c>
      <c r="CS27" s="22">
        <f t="shared" si="92"/>
        <v>0.24597040953947047</v>
      </c>
      <c r="CT27" s="22">
        <f t="shared" si="93"/>
        <v>1.0050217508481358E-2</v>
      </c>
      <c r="CU27" s="22">
        <f t="shared" si="94"/>
        <v>1.2004811534268767</v>
      </c>
      <c r="CV27" s="27">
        <f t="shared" si="95"/>
        <v>295810037900582.56</v>
      </c>
      <c r="CW27" s="23">
        <f t="shared" si="96"/>
        <v>0.84798825767420527</v>
      </c>
      <c r="CX27" s="22">
        <f t="shared" si="97"/>
        <v>0.24074386635370687</v>
      </c>
      <c r="CY27" s="22">
        <f t="shared" si="98"/>
        <v>9.83666378902078E-3</v>
      </c>
      <c r="CZ27" s="22">
        <f t="shared" si="99"/>
        <v>1.1749725298333789</v>
      </c>
      <c r="DA27" s="27">
        <f t="shared" si="100"/>
        <v>2.0388193450432872E+16</v>
      </c>
      <c r="DB27" s="23">
        <f t="shared" si="101"/>
        <v>0.62429196364251649</v>
      </c>
      <c r="DC27" s="22">
        <f t="shared" si="102"/>
        <v>0.17723648847811041</v>
      </c>
      <c r="DD27" s="22">
        <f t="shared" si="103"/>
        <v>7.2417867782531911E-3</v>
      </c>
      <c r="DE27" s="22">
        <f t="shared" si="104"/>
        <v>0.86501894482307085</v>
      </c>
      <c r="DF27" s="27">
        <f t="shared" si="105"/>
        <v>2.4173154083399142E+18</v>
      </c>
      <c r="DG27" s="23">
        <f t="shared" si="106"/>
        <v>0.6100370646624198</v>
      </c>
      <c r="DH27" s="22">
        <f t="shared" si="107"/>
        <v>0.17318952265766097</v>
      </c>
      <c r="DI27" s="22">
        <f t="shared" si="108"/>
        <v>7.0764299500840691E-3</v>
      </c>
      <c r="DJ27" s="22">
        <f t="shared" si="109"/>
        <v>0.84526735679624887</v>
      </c>
    </row>
    <row r="28" spans="1:114" x14ac:dyDescent="0.25">
      <c r="A28" s="1">
        <v>435</v>
      </c>
      <c r="B28" s="2">
        <v>0.32850000000000001</v>
      </c>
      <c r="C28" s="2">
        <v>1.6840000000000001E-2</v>
      </c>
      <c r="D28" s="3">
        <v>1.62296</v>
      </c>
      <c r="E28" s="27">
        <f t="shared" si="0"/>
        <v>1.4276192233967286E-13</v>
      </c>
      <c r="F28" s="23">
        <f t="shared" si="1"/>
        <v>3.6393774686190778E-12</v>
      </c>
      <c r="G28" s="22">
        <f t="shared" si="2"/>
        <v>1.1955354984413672E-12</v>
      </c>
      <c r="H28" s="22">
        <f t="shared" si="3"/>
        <v>6.1287116571545274E-14</v>
      </c>
      <c r="I28" s="22">
        <f t="shared" si="4"/>
        <v>5.9065640564700187E-12</v>
      </c>
      <c r="J28" s="27">
        <f t="shared" si="5"/>
        <v>33.040510419048246</v>
      </c>
      <c r="K28" s="23">
        <f t="shared" si="6"/>
        <v>8.2134744617686212E-6</v>
      </c>
      <c r="L28" s="22">
        <f t="shared" si="7"/>
        <v>2.6981263606909921E-6</v>
      </c>
      <c r="M28" s="22">
        <f t="shared" si="8"/>
        <v>1.3831490993618358E-7</v>
      </c>
      <c r="N28" s="22">
        <f t="shared" si="9"/>
        <v>1.3330140512472002E-5</v>
      </c>
      <c r="O28" s="27">
        <f t="shared" si="10"/>
        <v>2028577.1757251753</v>
      </c>
      <c r="P28" s="23">
        <f t="shared" si="11"/>
        <v>1.0773534439908413E-3</v>
      </c>
      <c r="Q28" s="22">
        <f t="shared" si="12"/>
        <v>3.5391060635099142E-4</v>
      </c>
      <c r="R28" s="22">
        <f t="shared" si="13"/>
        <v>1.814263199680577E-5</v>
      </c>
      <c r="S28" s="22">
        <f t="shared" si="14"/>
        <v>1.7485015454593758E-3</v>
      </c>
      <c r="T28" s="27">
        <f t="shared" si="15"/>
        <v>502647997.40494174</v>
      </c>
      <c r="U28" s="23">
        <f t="shared" si="16"/>
        <v>1.2337693080957921E-2</v>
      </c>
      <c r="V28" s="22">
        <f t="shared" si="17"/>
        <v>4.052932177094677E-3</v>
      </c>
      <c r="W28" s="22">
        <f t="shared" si="18"/>
        <v>2.0776675148333139E-4</v>
      </c>
      <c r="X28" s="22">
        <f t="shared" si="19"/>
        <v>2.0023582362671467E-2</v>
      </c>
      <c r="Y28" s="27">
        <f t="shared" si="20"/>
        <v>13731188969.718361</v>
      </c>
      <c r="Z28" s="23">
        <f t="shared" si="21"/>
        <v>5.3254489146539394E-2</v>
      </c>
      <c r="AA28" s="22">
        <f t="shared" si="22"/>
        <v>1.7494099684638192E-2</v>
      </c>
      <c r="AB28" s="22">
        <f t="shared" si="23"/>
        <v>8.9680559722772342E-4</v>
      </c>
      <c r="AC28" s="22">
        <f t="shared" si="24"/>
        <v>8.6429905705267568E-2</v>
      </c>
      <c r="AD28" s="27">
        <f t="shared" si="25"/>
        <v>124549903431.10312</v>
      </c>
      <c r="AE28" s="23">
        <f t="shared" si="26"/>
        <v>0.14101707405048636</v>
      </c>
      <c r="AF28" s="22">
        <f t="shared" si="27"/>
        <v>4.632410882558477E-2</v>
      </c>
      <c r="AG28" s="22">
        <f t="shared" si="28"/>
        <v>2.3747275270101903E-3</v>
      </c>
      <c r="AH28" s="22">
        <f t="shared" si="29"/>
        <v>0.22886507050097732</v>
      </c>
      <c r="AI28" s="27">
        <f t="shared" si="30"/>
        <v>601715470847.1333</v>
      </c>
      <c r="AJ28" s="23">
        <f t="shared" si="31"/>
        <v>0.28218646849579876</v>
      </c>
      <c r="AK28" s="22">
        <f t="shared" si="32"/>
        <v>9.26982549008699E-2</v>
      </c>
      <c r="AL28" s="22">
        <f t="shared" si="33"/>
        <v>4.7520201294692513E-3</v>
      </c>
      <c r="AM28" s="22">
        <f t="shared" si="34"/>
        <v>0.45797735090994152</v>
      </c>
      <c r="AN28" s="27">
        <f t="shared" si="35"/>
        <v>1961028379785.0156</v>
      </c>
      <c r="AO28" s="23">
        <f t="shared" si="36"/>
        <v>0.46758357949837737</v>
      </c>
      <c r="AP28" s="22">
        <f t="shared" si="37"/>
        <v>0.15360120586521697</v>
      </c>
      <c r="AQ28" s="22">
        <f t="shared" si="38"/>
        <v>7.8741074787526746E-3</v>
      </c>
      <c r="AR28" s="22">
        <f t="shared" si="39"/>
        <v>0.75886944618268648</v>
      </c>
      <c r="AS28" s="27">
        <f t="shared" si="40"/>
        <v>4916586985103.126</v>
      </c>
      <c r="AT28" s="23">
        <f t="shared" si="41"/>
        <v>0.65054696019775105</v>
      </c>
      <c r="AU28" s="22">
        <f t="shared" si="42"/>
        <v>0.21370467642496122</v>
      </c>
      <c r="AV28" s="22">
        <f t="shared" si="43"/>
        <v>1.0955210809730128E-2</v>
      </c>
      <c r="AW28" s="22">
        <f t="shared" si="44"/>
        <v>1.055811694522542</v>
      </c>
      <c r="AX28" s="27">
        <f t="shared" si="45"/>
        <v>10260690603693.559</v>
      </c>
      <c r="AY28" s="23">
        <f t="shared" si="46"/>
        <v>0.80168157023219022</v>
      </c>
      <c r="AZ28" s="22">
        <f t="shared" si="47"/>
        <v>0.26335239582127451</v>
      </c>
      <c r="BA28" s="22">
        <f t="shared" si="48"/>
        <v>1.3500317642710084E-2</v>
      </c>
      <c r="BB28" s="22">
        <f t="shared" si="49"/>
        <v>1.3010971212240354</v>
      </c>
      <c r="BC28" s="27">
        <f t="shared" si="50"/>
        <v>18742561066349.578</v>
      </c>
      <c r="BD28" s="23">
        <f t="shared" si="51"/>
        <v>0.90929212305154261</v>
      </c>
      <c r="BE28" s="22">
        <f t="shared" si="52"/>
        <v>0.29870246242243176</v>
      </c>
      <c r="BF28" s="22">
        <f t="shared" si="53"/>
        <v>1.5312479352187979E-2</v>
      </c>
      <c r="BG28" s="22">
        <f t="shared" si="54"/>
        <v>1.4757447440277316</v>
      </c>
      <c r="BH28" s="27">
        <f t="shared" si="55"/>
        <v>30985961629439.527</v>
      </c>
      <c r="BI28" s="23">
        <f t="shared" si="56"/>
        <v>0.97297568764448028</v>
      </c>
      <c r="BJ28" s="22">
        <f t="shared" si="57"/>
        <v>0.31962251339121178</v>
      </c>
      <c r="BK28" s="22">
        <f t="shared" si="58"/>
        <v>1.6384910579933049E-2</v>
      </c>
      <c r="BL28" s="22">
        <f t="shared" si="59"/>
        <v>1.5791006220194856</v>
      </c>
      <c r="BM28" s="27">
        <f t="shared" si="60"/>
        <v>47452030145676.039</v>
      </c>
      <c r="BN28" s="23">
        <f t="shared" si="61"/>
        <v>0.9985416906409722</v>
      </c>
      <c r="BO28" s="22">
        <f t="shared" si="62"/>
        <v>0.32802094537555937</v>
      </c>
      <c r="BP28" s="22">
        <f t="shared" si="63"/>
        <v>1.6815442070393972E-2</v>
      </c>
      <c r="BQ28" s="22">
        <f t="shared" si="64"/>
        <v>1.6205932222426722</v>
      </c>
      <c r="BR28" s="27">
        <f t="shared" si="65"/>
        <v>68436621761660.211</v>
      </c>
      <c r="BS28" s="23">
        <f t="shared" si="66"/>
        <v>0.99421330482754611</v>
      </c>
      <c r="BT28" s="22">
        <f t="shared" si="67"/>
        <v>0.32659907063584892</v>
      </c>
      <c r="BU28" s="22">
        <f t="shared" si="68"/>
        <v>1.6742552053295879E-2</v>
      </c>
      <c r="BV28" s="22">
        <f t="shared" si="69"/>
        <v>1.6135684252029141</v>
      </c>
      <c r="BW28" s="27">
        <f t="shared" si="70"/>
        <v>94087998309149.328</v>
      </c>
      <c r="BX28" s="23">
        <f t="shared" si="71"/>
        <v>0.96809026755664551</v>
      </c>
      <c r="BY28" s="22">
        <f t="shared" si="72"/>
        <v>0.31801765289235806</v>
      </c>
      <c r="BZ28" s="22">
        <f t="shared" si="73"/>
        <v>1.6302640105653913E-2</v>
      </c>
      <c r="CA28" s="22">
        <f t="shared" si="74"/>
        <v>1.5711717806337333</v>
      </c>
      <c r="CB28" s="27">
        <f t="shared" si="75"/>
        <v>124433412974955.47</v>
      </c>
      <c r="CC28" s="23">
        <f t="shared" si="76"/>
        <v>0.93223485846321741</v>
      </c>
      <c r="CD28" s="22">
        <f t="shared" si="77"/>
        <v>0.30623915100516691</v>
      </c>
      <c r="CE28" s="22">
        <f t="shared" si="78"/>
        <v>1.5698835016520581E-2</v>
      </c>
      <c r="CF28" s="22">
        <f t="shared" si="79"/>
        <v>1.5129798858914634</v>
      </c>
      <c r="CG28" s="27">
        <f t="shared" si="80"/>
        <v>159407213380279.78</v>
      </c>
      <c r="CH28" s="23">
        <f t="shared" si="81"/>
        <v>0.90146419216152385</v>
      </c>
      <c r="CI28" s="22">
        <f t="shared" si="82"/>
        <v>0.29613098712506059</v>
      </c>
      <c r="CJ28" s="22">
        <f t="shared" si="83"/>
        <v>1.5180656996000063E-2</v>
      </c>
      <c r="CK28" s="22">
        <f t="shared" si="84"/>
        <v>1.4630403253104667</v>
      </c>
      <c r="CL28" s="27">
        <f t="shared" si="85"/>
        <v>198876503924182.28</v>
      </c>
      <c r="CM28" s="23">
        <f t="shared" si="86"/>
        <v>0.87521204402961372</v>
      </c>
      <c r="CN28" s="22">
        <f t="shared" si="87"/>
        <v>0.2875071564637281</v>
      </c>
      <c r="CO28" s="22">
        <f t="shared" si="88"/>
        <v>1.4738570821458696E-2</v>
      </c>
      <c r="CP28" s="22">
        <f t="shared" si="89"/>
        <v>1.420434138978302</v>
      </c>
      <c r="CQ28" s="27">
        <f t="shared" si="90"/>
        <v>242662708135314.06</v>
      </c>
      <c r="CR28" s="23">
        <f t="shared" si="91"/>
        <v>0.85259316385435546</v>
      </c>
      <c r="CS28" s="22">
        <f t="shared" si="92"/>
        <v>0.28007685432615576</v>
      </c>
      <c r="CT28" s="22">
        <f t="shared" si="93"/>
        <v>1.4357668879307346E-2</v>
      </c>
      <c r="CU28" s="22">
        <f t="shared" si="94"/>
        <v>1.3837246012090647</v>
      </c>
      <c r="CV28" s="27">
        <f t="shared" si="95"/>
        <v>290558709561813.69</v>
      </c>
      <c r="CW28" s="23">
        <f t="shared" si="96"/>
        <v>0.83293445895908391</v>
      </c>
      <c r="CX28" s="22">
        <f t="shared" si="97"/>
        <v>0.27361896976805905</v>
      </c>
      <c r="CY28" s="22">
        <f t="shared" si="98"/>
        <v>1.4026616288870974E-2</v>
      </c>
      <c r="CZ28" s="22">
        <f t="shared" si="99"/>
        <v>1.3518193095122348</v>
      </c>
      <c r="DA28" s="27">
        <f t="shared" si="100"/>
        <v>1.9506389946437496E+16</v>
      </c>
      <c r="DB28" s="23">
        <f t="shared" si="101"/>
        <v>0.59729090332814927</v>
      </c>
      <c r="DC28" s="22">
        <f t="shared" si="102"/>
        <v>0.19621006174329705</v>
      </c>
      <c r="DD28" s="22">
        <f t="shared" si="103"/>
        <v>1.0058378812046034E-2</v>
      </c>
      <c r="DE28" s="22">
        <f t="shared" si="104"/>
        <v>0.96937924446545309</v>
      </c>
      <c r="DF28" s="27">
        <f t="shared" si="105"/>
        <v>2.3081204605724355E+18</v>
      </c>
      <c r="DG28" s="23">
        <f t="shared" si="106"/>
        <v>0.58248047639834</v>
      </c>
      <c r="DH28" s="22">
        <f t="shared" si="107"/>
        <v>0.19134483649685469</v>
      </c>
      <c r="DI28" s="22">
        <f t="shared" si="108"/>
        <v>9.8089712225480456E-3</v>
      </c>
      <c r="DJ28" s="22">
        <f t="shared" si="109"/>
        <v>0.94534251397544988</v>
      </c>
    </row>
    <row r="29" spans="1:114" x14ac:dyDescent="0.25">
      <c r="A29" s="1">
        <v>440</v>
      </c>
      <c r="B29" s="2">
        <v>0.34827999999999998</v>
      </c>
      <c r="C29" s="2">
        <v>2.3E-2</v>
      </c>
      <c r="D29" s="3">
        <v>1.7470600000000001</v>
      </c>
      <c r="E29" s="27">
        <f t="shared" si="0"/>
        <v>2.8592998855245653E-13</v>
      </c>
      <c r="F29" s="23">
        <f t="shared" si="1"/>
        <v>7.2891086144413834E-12</v>
      </c>
      <c r="G29" s="22">
        <f t="shared" si="2"/>
        <v>2.5386507482376448E-12</v>
      </c>
      <c r="H29" s="22">
        <f t="shared" si="3"/>
        <v>1.6764949813215182E-13</v>
      </c>
      <c r="I29" s="22">
        <f t="shared" si="4"/>
        <v>1.2734510095945964E-11</v>
      </c>
      <c r="J29" s="27">
        <f t="shared" si="5"/>
        <v>45.442462634721402</v>
      </c>
      <c r="K29" s="23">
        <f t="shared" si="6"/>
        <v>1.1296450980823271E-5</v>
      </c>
      <c r="L29" s="22">
        <f t="shared" si="7"/>
        <v>3.9343279476011287E-6</v>
      </c>
      <c r="M29" s="22">
        <f t="shared" si="8"/>
        <v>2.5981837255893521E-7</v>
      </c>
      <c r="N29" s="22">
        <f t="shared" si="9"/>
        <v>1.9735577650557104E-5</v>
      </c>
      <c r="O29" s="27">
        <f t="shared" si="10"/>
        <v>2461477.722552292</v>
      </c>
      <c r="P29" s="23">
        <f t="shared" si="11"/>
        <v>1.3072618253976217E-3</v>
      </c>
      <c r="Q29" s="22">
        <f t="shared" si="12"/>
        <v>4.5529314854948365E-4</v>
      </c>
      <c r="R29" s="22">
        <f t="shared" si="13"/>
        <v>3.0067021984145297E-5</v>
      </c>
      <c r="S29" s="22">
        <f t="shared" si="14"/>
        <v>2.2838648446791691E-3</v>
      </c>
      <c r="T29" s="27">
        <f t="shared" si="15"/>
        <v>572879087.80432284</v>
      </c>
      <c r="U29" s="23">
        <f t="shared" si="16"/>
        <v>1.4061542857664613E-2</v>
      </c>
      <c r="V29" s="22">
        <f t="shared" si="17"/>
        <v>4.8973541464674307E-3</v>
      </c>
      <c r="W29" s="22">
        <f t="shared" si="18"/>
        <v>3.2341548572628609E-4</v>
      </c>
      <c r="X29" s="22">
        <f t="shared" si="19"/>
        <v>2.4566359064911541E-2</v>
      </c>
      <c r="Y29" s="27">
        <f t="shared" si="20"/>
        <v>15072457095.544149</v>
      </c>
      <c r="Z29" s="23">
        <f t="shared" si="21"/>
        <v>5.8456409315791408E-2</v>
      </c>
      <c r="AA29" s="22">
        <f t="shared" si="22"/>
        <v>2.0359198236503829E-2</v>
      </c>
      <c r="AB29" s="22">
        <f t="shared" si="23"/>
        <v>1.3444974142632024E-3</v>
      </c>
      <c r="AC29" s="22">
        <f t="shared" si="24"/>
        <v>0.10212685445924655</v>
      </c>
      <c r="AD29" s="27">
        <f t="shared" si="25"/>
        <v>133333100383.87177</v>
      </c>
      <c r="AE29" s="23">
        <f t="shared" si="26"/>
        <v>0.15096152764674087</v>
      </c>
      <c r="AF29" s="22">
        <f t="shared" si="27"/>
        <v>5.2576880848806906E-2</v>
      </c>
      <c r="AG29" s="22">
        <f t="shared" si="28"/>
        <v>3.47211513587504E-3</v>
      </c>
      <c r="AH29" s="22">
        <f t="shared" si="29"/>
        <v>0.2637388464905151</v>
      </c>
      <c r="AI29" s="27">
        <f t="shared" si="30"/>
        <v>632726069071.93103</v>
      </c>
      <c r="AJ29" s="23">
        <f t="shared" si="31"/>
        <v>0.29672950689678562</v>
      </c>
      <c r="AK29" s="22">
        <f t="shared" si="32"/>
        <v>0.10334495266201249</v>
      </c>
      <c r="AL29" s="22">
        <f t="shared" si="33"/>
        <v>6.8247786586260696E-3</v>
      </c>
      <c r="AM29" s="22">
        <f t="shared" si="34"/>
        <v>0.51840425231909826</v>
      </c>
      <c r="AN29" s="27">
        <f t="shared" si="35"/>
        <v>2034631697530.6946</v>
      </c>
      <c r="AO29" s="23">
        <f t="shared" si="36"/>
        <v>0.48513340342201372</v>
      </c>
      <c r="AP29" s="22">
        <f t="shared" si="37"/>
        <v>0.16896226174381893</v>
      </c>
      <c r="AQ29" s="22">
        <f t="shared" si="38"/>
        <v>1.1158068278706315E-2</v>
      </c>
      <c r="AR29" s="22">
        <f t="shared" si="39"/>
        <v>0.84755716378246326</v>
      </c>
      <c r="AS29" s="27">
        <f t="shared" si="40"/>
        <v>5048295620167.7139</v>
      </c>
      <c r="AT29" s="23">
        <f t="shared" si="41"/>
        <v>0.66797422273427776</v>
      </c>
      <c r="AU29" s="22">
        <f t="shared" si="42"/>
        <v>0.23264206229389425</v>
      </c>
      <c r="AV29" s="22">
        <f t="shared" si="43"/>
        <v>1.5363407122888388E-2</v>
      </c>
      <c r="AW29" s="22">
        <f t="shared" si="44"/>
        <v>1.1669910455701473</v>
      </c>
      <c r="AX29" s="27">
        <f t="shared" si="45"/>
        <v>10448439516175.408</v>
      </c>
      <c r="AY29" s="23">
        <f t="shared" si="46"/>
        <v>0.81635064551974001</v>
      </c>
      <c r="AZ29" s="22">
        <f t="shared" si="47"/>
        <v>0.28431860282161503</v>
      </c>
      <c r="BA29" s="22">
        <f t="shared" si="48"/>
        <v>1.8776064846954019E-2</v>
      </c>
      <c r="BB29" s="22">
        <f t="shared" si="49"/>
        <v>1.4262135587617171</v>
      </c>
      <c r="BC29" s="27">
        <f t="shared" si="50"/>
        <v>18956829887389.125</v>
      </c>
      <c r="BD29" s="23">
        <f t="shared" si="51"/>
        <v>0.91968733801160507</v>
      </c>
      <c r="BE29" s="22">
        <f t="shared" si="52"/>
        <v>0.3203087060826818</v>
      </c>
      <c r="BF29" s="22">
        <f t="shared" si="53"/>
        <v>2.1152808774266917E-2</v>
      </c>
      <c r="BG29" s="22">
        <f t="shared" si="54"/>
        <v>1.6067489607465548</v>
      </c>
      <c r="BH29" s="27">
        <f t="shared" si="55"/>
        <v>31164992736889.355</v>
      </c>
      <c r="BI29" s="23">
        <f t="shared" si="56"/>
        <v>0.97859735970887896</v>
      </c>
      <c r="BJ29" s="22">
        <f t="shared" si="57"/>
        <v>0.34082588843940836</v>
      </c>
      <c r="BK29" s="22">
        <f t="shared" si="58"/>
        <v>2.2507739273304215E-2</v>
      </c>
      <c r="BL29" s="22">
        <f t="shared" si="59"/>
        <v>1.709668303252994</v>
      </c>
      <c r="BM29" s="27">
        <f t="shared" si="60"/>
        <v>47501880868959.945</v>
      </c>
      <c r="BN29" s="23">
        <f t="shared" si="61"/>
        <v>0.9995907084670751</v>
      </c>
      <c r="BO29" s="22">
        <f t="shared" si="62"/>
        <v>0.34813745194491291</v>
      </c>
      <c r="BP29" s="22">
        <f t="shared" si="63"/>
        <v>2.2990586294742727E-2</v>
      </c>
      <c r="BQ29" s="22">
        <f t="shared" si="64"/>
        <v>1.7463449431344882</v>
      </c>
      <c r="BR29" s="27">
        <f t="shared" si="65"/>
        <v>68234624600772.055</v>
      </c>
      <c r="BS29" s="23">
        <f t="shared" si="66"/>
        <v>0.99127879023984755</v>
      </c>
      <c r="BT29" s="22">
        <f t="shared" si="67"/>
        <v>0.3452425770647341</v>
      </c>
      <c r="BU29" s="22">
        <f t="shared" si="68"/>
        <v>2.2799412175516492E-2</v>
      </c>
      <c r="BV29" s="22">
        <f t="shared" si="69"/>
        <v>1.7318235232764281</v>
      </c>
      <c r="BW29" s="27">
        <f t="shared" si="70"/>
        <v>93488055871029.172</v>
      </c>
      <c r="BX29" s="23">
        <f t="shared" si="71"/>
        <v>0.96191733959690751</v>
      </c>
      <c r="BY29" s="22">
        <f t="shared" si="72"/>
        <v>0.33501657103481092</v>
      </c>
      <c r="BZ29" s="22">
        <f t="shared" si="73"/>
        <v>2.2124098810728871E-2</v>
      </c>
      <c r="CA29" s="22">
        <f t="shared" si="74"/>
        <v>1.6805273073161733</v>
      </c>
      <c r="CB29" s="27">
        <f t="shared" si="75"/>
        <v>123271881218496.75</v>
      </c>
      <c r="CC29" s="23">
        <f t="shared" si="76"/>
        <v>0.92353285176988043</v>
      </c>
      <c r="CD29" s="22">
        <f t="shared" si="77"/>
        <v>0.32164802161441391</v>
      </c>
      <c r="CE29" s="22">
        <f t="shared" si="78"/>
        <v>2.1241255590707251E-2</v>
      </c>
      <c r="CF29" s="22">
        <f t="shared" si="79"/>
        <v>1.6134673040130874</v>
      </c>
      <c r="CG29" s="27">
        <f t="shared" si="80"/>
        <v>157508560806624.78</v>
      </c>
      <c r="CH29" s="23">
        <f t="shared" si="81"/>
        <v>0.89072711651600578</v>
      </c>
      <c r="CI29" s="22">
        <f t="shared" si="82"/>
        <v>0.31022244014019446</v>
      </c>
      <c r="CJ29" s="22">
        <f t="shared" si="83"/>
        <v>2.0486723679868132E-2</v>
      </c>
      <c r="CK29" s="22">
        <f t="shared" si="84"/>
        <v>1.5561537161804531</v>
      </c>
      <c r="CL29" s="27">
        <f t="shared" si="85"/>
        <v>196058306265443.78</v>
      </c>
      <c r="CM29" s="23">
        <f t="shared" si="86"/>
        <v>0.86280977184202379</v>
      </c>
      <c r="CN29" s="22">
        <f t="shared" si="87"/>
        <v>0.30049938733714004</v>
      </c>
      <c r="CO29" s="22">
        <f t="shared" si="88"/>
        <v>1.9844624752366546E-2</v>
      </c>
      <c r="CP29" s="22">
        <f t="shared" si="89"/>
        <v>1.507380439994326</v>
      </c>
      <c r="CQ29" s="27">
        <f t="shared" si="90"/>
        <v>238739800842531.34</v>
      </c>
      <c r="CR29" s="23">
        <f t="shared" si="91"/>
        <v>0.8388100656355888</v>
      </c>
      <c r="CS29" s="22">
        <f t="shared" si="92"/>
        <v>0.29214076965956287</v>
      </c>
      <c r="CT29" s="22">
        <f t="shared" si="93"/>
        <v>1.9292631509618543E-2</v>
      </c>
      <c r="CU29" s="22">
        <f t="shared" si="94"/>
        <v>1.4654515132693118</v>
      </c>
      <c r="CV29" s="27">
        <f t="shared" si="95"/>
        <v>285346482579133.25</v>
      </c>
      <c r="CW29" s="23">
        <f t="shared" si="96"/>
        <v>0.81799275072965894</v>
      </c>
      <c r="CX29" s="22">
        <f t="shared" si="97"/>
        <v>0.28489051522412562</v>
      </c>
      <c r="CY29" s="22">
        <f t="shared" si="98"/>
        <v>1.8813833266782154E-2</v>
      </c>
      <c r="CZ29" s="22">
        <f t="shared" si="99"/>
        <v>1.4290824150897581</v>
      </c>
      <c r="DA29" s="27">
        <f t="shared" si="100"/>
        <v>1.8671707699592956E+16</v>
      </c>
      <c r="DB29" s="23">
        <f t="shared" si="101"/>
        <v>0.57173270857357361</v>
      </c>
      <c r="DC29" s="22">
        <f t="shared" si="102"/>
        <v>0.1991230677420042</v>
      </c>
      <c r="DD29" s="22">
        <f t="shared" si="103"/>
        <v>1.3149852297192193E-2</v>
      </c>
      <c r="DE29" s="22">
        <f t="shared" si="104"/>
        <v>0.99885134584054758</v>
      </c>
      <c r="DF29" s="27">
        <f t="shared" si="105"/>
        <v>2.2050221621611868E+18</v>
      </c>
      <c r="DG29" s="23">
        <f t="shared" si="106"/>
        <v>0.55646244701024272</v>
      </c>
      <c r="DH29" s="22">
        <f t="shared" si="107"/>
        <v>0.19380474104472734</v>
      </c>
      <c r="DI29" s="22">
        <f t="shared" si="108"/>
        <v>1.2798636281235582E-2</v>
      </c>
      <c r="DJ29" s="22">
        <f t="shared" si="109"/>
        <v>0.97217328267371472</v>
      </c>
    </row>
    <row r="30" spans="1:114" x14ac:dyDescent="0.25">
      <c r="A30" s="1">
        <v>445</v>
      </c>
      <c r="B30" s="2">
        <v>0.34805999999999998</v>
      </c>
      <c r="C30" s="2">
        <v>2.98E-2</v>
      </c>
      <c r="D30" s="3">
        <v>1.7826</v>
      </c>
      <c r="E30" s="27">
        <f t="shared" si="0"/>
        <v>5.6344453726133735E-13</v>
      </c>
      <c r="F30" s="23">
        <f t="shared" si="1"/>
        <v>1.4363685499039859E-11</v>
      </c>
      <c r="G30" s="22">
        <f t="shared" si="2"/>
        <v>4.9994243747958134E-12</v>
      </c>
      <c r="H30" s="22">
        <f t="shared" si="3"/>
        <v>4.2803782787138778E-13</v>
      </c>
      <c r="I30" s="22">
        <f t="shared" si="4"/>
        <v>2.5604705770588453E-11</v>
      </c>
      <c r="J30" s="27">
        <f t="shared" si="5"/>
        <v>62.013930104923681</v>
      </c>
      <c r="K30" s="23">
        <f t="shared" si="6"/>
        <v>1.5415918965254506E-5</v>
      </c>
      <c r="L30" s="22">
        <f t="shared" si="7"/>
        <v>5.3656647550464829E-6</v>
      </c>
      <c r="M30" s="22">
        <f t="shared" si="8"/>
        <v>4.5939438516458428E-7</v>
      </c>
      <c r="N30" s="22">
        <f t="shared" si="9"/>
        <v>2.7480417147462682E-5</v>
      </c>
      <c r="O30" s="27">
        <f t="shared" si="10"/>
        <v>2971907.4674758338</v>
      </c>
      <c r="P30" s="23">
        <f t="shared" si="11"/>
        <v>1.5783450507189168E-3</v>
      </c>
      <c r="Q30" s="22">
        <f t="shared" si="12"/>
        <v>5.4935877835322617E-4</v>
      </c>
      <c r="R30" s="22">
        <f t="shared" si="13"/>
        <v>4.7034682511423717E-5</v>
      </c>
      <c r="S30" s="22">
        <f t="shared" si="14"/>
        <v>2.8135578874115409E-3</v>
      </c>
      <c r="T30" s="27">
        <f t="shared" si="15"/>
        <v>650591430.06464839</v>
      </c>
      <c r="U30" s="23">
        <f t="shared" si="16"/>
        <v>1.596902290803838E-2</v>
      </c>
      <c r="V30" s="22">
        <f t="shared" si="17"/>
        <v>5.5581781133718384E-3</v>
      </c>
      <c r="W30" s="22">
        <f t="shared" si="18"/>
        <v>4.7587688265954373E-4</v>
      </c>
      <c r="X30" s="22">
        <f t="shared" si="19"/>
        <v>2.8466380235869216E-2</v>
      </c>
      <c r="Y30" s="27">
        <f t="shared" si="20"/>
        <v>16499590092.84931</v>
      </c>
      <c r="Z30" s="23">
        <f t="shared" si="21"/>
        <v>6.3991344337315237E-2</v>
      </c>
      <c r="AA30" s="22">
        <f t="shared" si="22"/>
        <v>2.2272827310045939E-2</v>
      </c>
      <c r="AB30" s="22">
        <f t="shared" si="23"/>
        <v>1.9069420612519942E-3</v>
      </c>
      <c r="AC30" s="22">
        <f t="shared" si="24"/>
        <v>0.11407097041569814</v>
      </c>
      <c r="AD30" s="27">
        <f t="shared" si="25"/>
        <v>142426359305.25735</v>
      </c>
      <c r="AE30" s="23">
        <f t="shared" si="26"/>
        <v>0.16125703756968998</v>
      </c>
      <c r="AF30" s="22">
        <f t="shared" si="27"/>
        <v>5.6127124496506295E-2</v>
      </c>
      <c r="AG30" s="22">
        <f t="shared" si="28"/>
        <v>4.8054597195767617E-3</v>
      </c>
      <c r="AH30" s="22">
        <f t="shared" si="29"/>
        <v>0.28745679517172934</v>
      </c>
      <c r="AI30" s="27">
        <f t="shared" si="30"/>
        <v>664160435995.24316</v>
      </c>
      <c r="AJ30" s="23">
        <f t="shared" si="31"/>
        <v>0.31147128007905456</v>
      </c>
      <c r="AK30" s="22">
        <f t="shared" si="32"/>
        <v>0.10841069374431572</v>
      </c>
      <c r="AL30" s="22">
        <f t="shared" si="33"/>
        <v>9.2818441463558259E-3</v>
      </c>
      <c r="AM30" s="22">
        <f t="shared" si="34"/>
        <v>0.55522870386892265</v>
      </c>
      <c r="AN30" s="27">
        <f t="shared" si="35"/>
        <v>2107909307868.8877</v>
      </c>
      <c r="AO30" s="23">
        <f t="shared" si="36"/>
        <v>0.50260556634031683</v>
      </c>
      <c r="AP30" s="22">
        <f t="shared" si="37"/>
        <v>0.17493689342041066</v>
      </c>
      <c r="AQ30" s="22">
        <f t="shared" si="38"/>
        <v>1.4977645876941441E-2</v>
      </c>
      <c r="AR30" s="22">
        <f t="shared" si="39"/>
        <v>0.89594468255824877</v>
      </c>
      <c r="AS30" s="27">
        <f t="shared" si="40"/>
        <v>5177172250117.8154</v>
      </c>
      <c r="AT30" s="23">
        <f t="shared" si="41"/>
        <v>0.68502676347211044</v>
      </c>
      <c r="AU30" s="22">
        <f t="shared" si="42"/>
        <v>0.23843041529410275</v>
      </c>
      <c r="AV30" s="22">
        <f t="shared" si="43"/>
        <v>2.0413797551468892E-2</v>
      </c>
      <c r="AW30" s="22">
        <f t="shared" si="44"/>
        <v>1.2211287085653841</v>
      </c>
      <c r="AX30" s="27">
        <f t="shared" si="45"/>
        <v>10628585851262.002</v>
      </c>
      <c r="AY30" s="23">
        <f t="shared" si="46"/>
        <v>0.83042572120049463</v>
      </c>
      <c r="AZ30" s="22">
        <f t="shared" si="47"/>
        <v>0.28903797652104413</v>
      </c>
      <c r="BA30" s="22">
        <f t="shared" si="48"/>
        <v>2.4746686491774739E-2</v>
      </c>
      <c r="BB30" s="22">
        <f t="shared" si="49"/>
        <v>1.4803168906120017</v>
      </c>
      <c r="BC30" s="27">
        <f t="shared" si="50"/>
        <v>19156644872009.828</v>
      </c>
      <c r="BD30" s="23">
        <f t="shared" si="51"/>
        <v>0.92938132758645975</v>
      </c>
      <c r="BE30" s="22">
        <f t="shared" si="52"/>
        <v>0.32348046487974313</v>
      </c>
      <c r="BF30" s="22">
        <f t="shared" si="53"/>
        <v>2.7695563562076499E-2</v>
      </c>
      <c r="BG30" s="22">
        <f t="shared" si="54"/>
        <v>1.6567151545556231</v>
      </c>
      <c r="BH30" s="27">
        <f t="shared" si="55"/>
        <v>31321512855540.383</v>
      </c>
      <c r="BI30" s="23">
        <f t="shared" si="56"/>
        <v>0.98351217474337471</v>
      </c>
      <c r="BJ30" s="22">
        <f t="shared" si="57"/>
        <v>0.34232124754117899</v>
      </c>
      <c r="BK30" s="22">
        <f t="shared" si="58"/>
        <v>2.9308662807352566E-2</v>
      </c>
      <c r="BL30" s="22">
        <f t="shared" si="59"/>
        <v>1.7532088026975396</v>
      </c>
      <c r="BM30" s="27">
        <f t="shared" si="60"/>
        <v>47521330947350.016</v>
      </c>
      <c r="BN30" s="23">
        <f t="shared" si="61"/>
        <v>1</v>
      </c>
      <c r="BO30" s="22">
        <f t="shared" si="62"/>
        <v>0.34805999999999998</v>
      </c>
      <c r="BP30" s="22">
        <f t="shared" si="63"/>
        <v>2.98E-2</v>
      </c>
      <c r="BQ30" s="22">
        <f t="shared" si="64"/>
        <v>1.7826</v>
      </c>
      <c r="BR30" s="27">
        <f t="shared" si="65"/>
        <v>67996126935714.93</v>
      </c>
      <c r="BS30" s="23">
        <f t="shared" si="66"/>
        <v>0.98781401442733174</v>
      </c>
      <c r="BT30" s="22">
        <f t="shared" si="67"/>
        <v>0.34381854586157706</v>
      </c>
      <c r="BU30" s="22">
        <f t="shared" si="68"/>
        <v>2.9436857629934487E-2</v>
      </c>
      <c r="BV30" s="22">
        <f t="shared" si="69"/>
        <v>1.7608772621181614</v>
      </c>
      <c r="BW30" s="27">
        <f t="shared" si="70"/>
        <v>92848953995602.75</v>
      </c>
      <c r="BX30" s="23">
        <f t="shared" si="71"/>
        <v>0.95534149234012355</v>
      </c>
      <c r="BY30" s="22">
        <f t="shared" si="72"/>
        <v>0.33251615982390337</v>
      </c>
      <c r="BZ30" s="22">
        <f t="shared" si="73"/>
        <v>2.8469176471735681E-2</v>
      </c>
      <c r="CA30" s="22">
        <f t="shared" si="74"/>
        <v>1.7029917442455043</v>
      </c>
      <c r="CB30" s="27">
        <f t="shared" si="75"/>
        <v>122073495899612.33</v>
      </c>
      <c r="CC30" s="23">
        <f t="shared" si="76"/>
        <v>0.91455474419069294</v>
      </c>
      <c r="CD30" s="22">
        <f t="shared" si="77"/>
        <v>0.31831992426301259</v>
      </c>
      <c r="CE30" s="22">
        <f t="shared" si="78"/>
        <v>2.725373137688265E-2</v>
      </c>
      <c r="CF30" s="22">
        <f t="shared" si="79"/>
        <v>1.6302852869943292</v>
      </c>
      <c r="CG30" s="27">
        <f t="shared" si="80"/>
        <v>155581631371716.06</v>
      </c>
      <c r="CH30" s="23">
        <f t="shared" si="81"/>
        <v>0.8798301323108535</v>
      </c>
      <c r="CI30" s="22">
        <f t="shared" si="82"/>
        <v>0.30623367585211564</v>
      </c>
      <c r="CJ30" s="22">
        <f t="shared" si="83"/>
        <v>2.6218937942863434E-2</v>
      </c>
      <c r="CK30" s="22">
        <f t="shared" si="84"/>
        <v>1.5683851938573274</v>
      </c>
      <c r="CL30" s="27">
        <f t="shared" si="85"/>
        <v>193227729137678.34</v>
      </c>
      <c r="CM30" s="23">
        <f t="shared" si="86"/>
        <v>0.85035302031586313</v>
      </c>
      <c r="CN30" s="22">
        <f t="shared" si="87"/>
        <v>0.2959738722511393</v>
      </c>
      <c r="CO30" s="22">
        <f t="shared" si="88"/>
        <v>2.5340520005412721E-2</v>
      </c>
      <c r="CP30" s="22">
        <f t="shared" si="89"/>
        <v>1.5158392940150576</v>
      </c>
      <c r="CQ30" s="27">
        <f t="shared" si="90"/>
        <v>234828523523294.38</v>
      </c>
      <c r="CR30" s="23">
        <f t="shared" si="91"/>
        <v>0.8250678292205047</v>
      </c>
      <c r="CS30" s="22">
        <f t="shared" si="92"/>
        <v>0.28717310863848883</v>
      </c>
      <c r="CT30" s="22">
        <f t="shared" si="93"/>
        <v>2.4587021310771041E-2</v>
      </c>
      <c r="CU30" s="22">
        <f t="shared" si="94"/>
        <v>1.4707659123684715</v>
      </c>
      <c r="CV30" s="27">
        <f t="shared" si="95"/>
        <v>280178559145003.13</v>
      </c>
      <c r="CW30" s="23">
        <f t="shared" si="96"/>
        <v>0.80317804592855091</v>
      </c>
      <c r="CX30" s="22">
        <f t="shared" si="97"/>
        <v>0.2795541506658914</v>
      </c>
      <c r="CY30" s="22">
        <f t="shared" si="98"/>
        <v>2.3934705768670819E-2</v>
      </c>
      <c r="CZ30" s="22">
        <f t="shared" si="99"/>
        <v>1.4317451846722349</v>
      </c>
      <c r="DA30" s="27">
        <f t="shared" si="100"/>
        <v>1.7881159726285068E+16</v>
      </c>
      <c r="DB30" s="23">
        <f t="shared" si="101"/>
        <v>0.54752591713764509</v>
      </c>
      <c r="DC30" s="22">
        <f t="shared" si="102"/>
        <v>0.19057187071892873</v>
      </c>
      <c r="DD30" s="22">
        <f t="shared" si="103"/>
        <v>1.6316272330701823E-2</v>
      </c>
      <c r="DE30" s="22">
        <f t="shared" si="104"/>
        <v>0.97601969988956616</v>
      </c>
      <c r="DF30" s="27">
        <f t="shared" si="105"/>
        <v>2.1076165653672635E+18</v>
      </c>
      <c r="DG30" s="23">
        <f t="shared" si="106"/>
        <v>0.53188103568723155</v>
      </c>
      <c r="DH30" s="22">
        <f t="shared" si="107"/>
        <v>0.18512651328129781</v>
      </c>
      <c r="DI30" s="22">
        <f t="shared" si="108"/>
        <v>1.5850054863479502E-2</v>
      </c>
      <c r="DJ30" s="22">
        <f t="shared" si="109"/>
        <v>0.94813113421605899</v>
      </c>
    </row>
    <row r="31" spans="1:114" x14ac:dyDescent="0.25">
      <c r="A31" s="1">
        <v>450</v>
      </c>
      <c r="B31" s="2">
        <v>0.3362</v>
      </c>
      <c r="C31" s="2">
        <v>3.7999999999999999E-2</v>
      </c>
      <c r="D31" s="3">
        <v>1.7721100000000001</v>
      </c>
      <c r="E31" s="27">
        <f t="shared" si="0"/>
        <v>1.0930123284213922E-12</v>
      </c>
      <c r="F31" s="23">
        <f t="shared" si="1"/>
        <v>2.7863763500712231E-11</v>
      </c>
      <c r="G31" s="22">
        <f t="shared" si="2"/>
        <v>9.367797288939452E-12</v>
      </c>
      <c r="H31" s="22">
        <f t="shared" si="3"/>
        <v>1.0588230130270648E-12</v>
      </c>
      <c r="I31" s="22">
        <f t="shared" si="4"/>
        <v>4.9377653937247156E-11</v>
      </c>
      <c r="J31" s="27">
        <f t="shared" si="5"/>
        <v>83.993357606484665</v>
      </c>
      <c r="K31" s="23">
        <f t="shared" si="6"/>
        <v>2.0879740927408268E-5</v>
      </c>
      <c r="L31" s="22">
        <f t="shared" si="7"/>
        <v>7.0197688997946601E-6</v>
      </c>
      <c r="M31" s="22">
        <f t="shared" si="8"/>
        <v>7.934301552415142E-7</v>
      </c>
      <c r="N31" s="22">
        <f t="shared" si="9"/>
        <v>3.7001197694869468E-5</v>
      </c>
      <c r="O31" s="27">
        <f t="shared" si="10"/>
        <v>3570959.3238123455</v>
      </c>
      <c r="P31" s="23">
        <f t="shared" si="11"/>
        <v>1.8964944355568554E-3</v>
      </c>
      <c r="Q31" s="22">
        <f t="shared" si="12"/>
        <v>6.376014292342148E-4</v>
      </c>
      <c r="R31" s="22">
        <f t="shared" si="13"/>
        <v>7.206678855116051E-5</v>
      </c>
      <c r="S31" s="22">
        <f t="shared" si="14"/>
        <v>3.3607967541946591E-3</v>
      </c>
      <c r="T31" s="27">
        <f t="shared" si="15"/>
        <v>736300224.44108403</v>
      </c>
      <c r="U31" s="23">
        <f t="shared" si="16"/>
        <v>1.8072779025271046E-2</v>
      </c>
      <c r="V31" s="22">
        <f t="shared" si="17"/>
        <v>6.076068308296126E-3</v>
      </c>
      <c r="W31" s="22">
        <f t="shared" si="18"/>
        <v>6.8676560296029973E-4</v>
      </c>
      <c r="X31" s="22">
        <f t="shared" si="19"/>
        <v>3.2026952438473075E-2</v>
      </c>
      <c r="Y31" s="27">
        <f t="shared" si="20"/>
        <v>18014328730.207703</v>
      </c>
      <c r="Z31" s="23">
        <f t="shared" si="21"/>
        <v>6.9866045537695043E-2</v>
      </c>
      <c r="AA31" s="22">
        <f t="shared" si="22"/>
        <v>2.3488964509773072E-2</v>
      </c>
      <c r="AB31" s="22">
        <f t="shared" si="23"/>
        <v>2.6549097304324116E-3</v>
      </c>
      <c r="AC31" s="22">
        <f t="shared" si="24"/>
        <v>0.12381031795780477</v>
      </c>
      <c r="AD31" s="27">
        <f t="shared" si="25"/>
        <v>151822129576.90515</v>
      </c>
      <c r="AE31" s="23">
        <f t="shared" si="26"/>
        <v>0.17189505490778645</v>
      </c>
      <c r="AF31" s="22">
        <f t="shared" si="27"/>
        <v>5.7791117459997807E-2</v>
      </c>
      <c r="AG31" s="22">
        <f t="shared" si="28"/>
        <v>6.5320120864958845E-3</v>
      </c>
      <c r="AH31" s="22">
        <f t="shared" si="29"/>
        <v>0.30461694575263748</v>
      </c>
      <c r="AI31" s="27">
        <f t="shared" si="30"/>
        <v>695971866086.19763</v>
      </c>
      <c r="AJ31" s="23">
        <f t="shared" si="31"/>
        <v>0.32638988455257656</v>
      </c>
      <c r="AK31" s="22">
        <f t="shared" si="32"/>
        <v>0.10973227918657624</v>
      </c>
      <c r="AL31" s="22">
        <f t="shared" si="33"/>
        <v>1.2402815612997909E-2</v>
      </c>
      <c r="AM31" s="22">
        <f t="shared" si="34"/>
        <v>0.57839877831446651</v>
      </c>
      <c r="AN31" s="27">
        <f t="shared" si="35"/>
        <v>2180753415850.9456</v>
      </c>
      <c r="AO31" s="23">
        <f t="shared" si="36"/>
        <v>0.51997436584710977</v>
      </c>
      <c r="AP31" s="22">
        <f t="shared" si="37"/>
        <v>0.17481538179779829</v>
      </c>
      <c r="AQ31" s="22">
        <f t="shared" si="38"/>
        <v>1.9759025902190169E-2</v>
      </c>
      <c r="AR31" s="22">
        <f t="shared" si="39"/>
        <v>0.92145177346132168</v>
      </c>
      <c r="AS31" s="27">
        <f t="shared" si="40"/>
        <v>5303080130358.4053</v>
      </c>
      <c r="AT31" s="23">
        <f t="shared" si="41"/>
        <v>0.70168648880670459</v>
      </c>
      <c r="AU31" s="22">
        <f t="shared" si="42"/>
        <v>0.23590699753681407</v>
      </c>
      <c r="AV31" s="22">
        <f t="shared" si="43"/>
        <v>2.6664086574654775E-2</v>
      </c>
      <c r="AW31" s="22">
        <f t="shared" si="44"/>
        <v>1.2434656436792493</v>
      </c>
      <c r="AX31" s="27">
        <f t="shared" si="45"/>
        <v>10801075277678.748</v>
      </c>
      <c r="AY31" s="23">
        <f t="shared" si="46"/>
        <v>0.84390255229882727</v>
      </c>
      <c r="AZ31" s="22">
        <f t="shared" si="47"/>
        <v>0.28372003808286572</v>
      </c>
      <c r="BA31" s="22">
        <f t="shared" si="48"/>
        <v>3.2068296987355437E-2</v>
      </c>
      <c r="BB31" s="22">
        <f t="shared" si="49"/>
        <v>1.4954881519542749</v>
      </c>
      <c r="BC31" s="27">
        <f t="shared" si="50"/>
        <v>19342213034203.242</v>
      </c>
      <c r="BD31" s="23">
        <f t="shared" si="51"/>
        <v>0.93838413502426343</v>
      </c>
      <c r="BE31" s="22">
        <f t="shared" si="52"/>
        <v>0.31548474619515737</v>
      </c>
      <c r="BF31" s="22">
        <f t="shared" si="53"/>
        <v>3.565859713092201E-2</v>
      </c>
      <c r="BG31" s="22">
        <f t="shared" si="54"/>
        <v>1.6629199095178475</v>
      </c>
      <c r="BH31" s="27">
        <f t="shared" si="55"/>
        <v>31456198700590.207</v>
      </c>
      <c r="BI31" s="23">
        <f t="shared" si="56"/>
        <v>0.98774138196535832</v>
      </c>
      <c r="BJ31" s="22">
        <f t="shared" si="57"/>
        <v>0.33207865261675346</v>
      </c>
      <c r="BK31" s="22">
        <f t="shared" si="58"/>
        <v>3.7534172514683613E-2</v>
      </c>
      <c r="BL31" s="22">
        <f t="shared" si="59"/>
        <v>1.7503863803946311</v>
      </c>
      <c r="BM31" s="27">
        <f t="shared" si="60"/>
        <v>47511718394378.828</v>
      </c>
      <c r="BN31" s="23">
        <f t="shared" si="61"/>
        <v>0.99979772130158062</v>
      </c>
      <c r="BO31" s="22">
        <f t="shared" si="62"/>
        <v>0.33613199390159143</v>
      </c>
      <c r="BP31" s="22">
        <f t="shared" si="63"/>
        <v>3.7992313409460063E-2</v>
      </c>
      <c r="BQ31" s="22">
        <f t="shared" si="64"/>
        <v>1.7717515398957442</v>
      </c>
      <c r="BR31" s="27">
        <f t="shared" si="65"/>
        <v>67723262875564.867</v>
      </c>
      <c r="BS31" s="23">
        <f t="shared" si="66"/>
        <v>0.98384998066840013</v>
      </c>
      <c r="BT31" s="22">
        <f t="shared" si="67"/>
        <v>0.33077036350071615</v>
      </c>
      <c r="BU31" s="22">
        <f t="shared" si="68"/>
        <v>3.73862992653992E-2</v>
      </c>
      <c r="BV31" s="22">
        <f t="shared" si="69"/>
        <v>1.7434903892422786</v>
      </c>
      <c r="BW31" s="27">
        <f t="shared" si="70"/>
        <v>92173673697118.703</v>
      </c>
      <c r="BX31" s="23">
        <f t="shared" si="71"/>
        <v>0.94839339803922074</v>
      </c>
      <c r="BY31" s="22">
        <f t="shared" si="72"/>
        <v>0.318849860420786</v>
      </c>
      <c r="BZ31" s="22">
        <f t="shared" si="73"/>
        <v>3.603894912549039E-2</v>
      </c>
      <c r="CA31" s="22">
        <f t="shared" si="74"/>
        <v>1.6806574245992836</v>
      </c>
      <c r="CB31" s="27">
        <f t="shared" si="75"/>
        <v>120842038301239.89</v>
      </c>
      <c r="CC31" s="23">
        <f t="shared" si="76"/>
        <v>0.90532886448141225</v>
      </c>
      <c r="CD31" s="22">
        <f t="shared" si="77"/>
        <v>0.3043715642386508</v>
      </c>
      <c r="CE31" s="22">
        <f t="shared" si="78"/>
        <v>3.4402496850293666E-2</v>
      </c>
      <c r="CF31" s="22">
        <f t="shared" si="79"/>
        <v>1.6043423340361556</v>
      </c>
      <c r="CG31" s="27">
        <f t="shared" si="80"/>
        <v>153630860538250.63</v>
      </c>
      <c r="CH31" s="23">
        <f t="shared" si="81"/>
        <v>0.86879832254395783</v>
      </c>
      <c r="CI31" s="22">
        <f t="shared" si="82"/>
        <v>0.2920899960392786</v>
      </c>
      <c r="CJ31" s="22">
        <f t="shared" si="83"/>
        <v>3.3014336256670399E-2</v>
      </c>
      <c r="CK31" s="22">
        <f t="shared" si="84"/>
        <v>1.5396061953633733</v>
      </c>
      <c r="CL31" s="27">
        <f t="shared" si="85"/>
        <v>190389622750538.72</v>
      </c>
      <c r="CM31" s="23">
        <f t="shared" si="86"/>
        <v>0.83786313416415903</v>
      </c>
      <c r="CN31" s="22">
        <f t="shared" si="87"/>
        <v>0.28168958570599029</v>
      </c>
      <c r="CO31" s="22">
        <f t="shared" si="88"/>
        <v>3.1838799098238044E-2</v>
      </c>
      <c r="CP31" s="22">
        <f t="shared" si="89"/>
        <v>1.484785638683648</v>
      </c>
      <c r="CQ31" s="27">
        <f t="shared" si="90"/>
        <v>230933819380121.22</v>
      </c>
      <c r="CR31" s="23">
        <f t="shared" si="91"/>
        <v>0.81138382250508867</v>
      </c>
      <c r="CS31" s="22">
        <f t="shared" si="92"/>
        <v>0.27278724112621083</v>
      </c>
      <c r="CT31" s="22">
        <f t="shared" si="93"/>
        <v>3.0832585255193369E-2</v>
      </c>
      <c r="CU31" s="22">
        <f t="shared" si="94"/>
        <v>1.4378613856994928</v>
      </c>
      <c r="CV31" s="27">
        <f t="shared" si="95"/>
        <v>275059584758446.44</v>
      </c>
      <c r="CW31" s="23">
        <f t="shared" si="96"/>
        <v>0.78850366164483032</v>
      </c>
      <c r="CX31" s="22">
        <f t="shared" si="97"/>
        <v>0.26509493104499193</v>
      </c>
      <c r="CY31" s="22">
        <f t="shared" si="98"/>
        <v>2.996313914250355E-2</v>
      </c>
      <c r="CZ31" s="22">
        <f t="shared" si="99"/>
        <v>1.3973152238374202</v>
      </c>
      <c r="DA31" s="27">
        <f t="shared" si="100"/>
        <v>1.7131977432203868E+16</v>
      </c>
      <c r="DB31" s="23">
        <f t="shared" si="101"/>
        <v>0.52458575391841555</v>
      </c>
      <c r="DC31" s="22">
        <f t="shared" si="102"/>
        <v>0.17636573046737131</v>
      </c>
      <c r="DD31" s="22">
        <f t="shared" si="103"/>
        <v>1.9934258648899791E-2</v>
      </c>
      <c r="DE31" s="22">
        <f t="shared" si="104"/>
        <v>0.92962366037636346</v>
      </c>
      <c r="DF31" s="27">
        <f t="shared" si="105"/>
        <v>2.0155306057293883E+18</v>
      </c>
      <c r="DG31" s="23">
        <f t="shared" si="106"/>
        <v>0.50864209536512839</v>
      </c>
      <c r="DH31" s="22">
        <f t="shared" si="107"/>
        <v>0.17100547246175615</v>
      </c>
      <c r="DI31" s="22">
        <f t="shared" si="108"/>
        <v>1.9328399623874878E-2</v>
      </c>
      <c r="DJ31" s="22">
        <f t="shared" si="109"/>
        <v>0.90136974361749767</v>
      </c>
    </row>
    <row r="32" spans="1:114" x14ac:dyDescent="0.25">
      <c r="A32" s="1">
        <v>455</v>
      </c>
      <c r="B32" s="2">
        <v>0.31869999999999998</v>
      </c>
      <c r="C32" s="2">
        <v>4.8000000000000001E-2</v>
      </c>
      <c r="D32" s="3">
        <v>1.7441</v>
      </c>
      <c r="E32" s="27">
        <f t="shared" si="0"/>
        <v>2.088377978649504E-12</v>
      </c>
      <c r="F32" s="23">
        <f t="shared" si="1"/>
        <v>5.3238255950166236E-11</v>
      </c>
      <c r="G32" s="22">
        <f t="shared" si="2"/>
        <v>1.6967032171317977E-11</v>
      </c>
      <c r="H32" s="22">
        <f t="shared" si="3"/>
        <v>2.5554362856079792E-12</v>
      </c>
      <c r="I32" s="22">
        <f t="shared" si="4"/>
        <v>9.2852842202684925E-11</v>
      </c>
      <c r="J32" s="27">
        <f t="shared" si="5"/>
        <v>112.93791283808181</v>
      </c>
      <c r="K32" s="23">
        <f t="shared" si="6"/>
        <v>2.80750100738836E-5</v>
      </c>
      <c r="L32" s="22">
        <f t="shared" si="7"/>
        <v>8.9475057105467022E-6</v>
      </c>
      <c r="M32" s="22">
        <f t="shared" si="8"/>
        <v>1.3476004835464129E-6</v>
      </c>
      <c r="N32" s="22">
        <f t="shared" si="9"/>
        <v>4.8965625069860383E-5</v>
      </c>
      <c r="O32" s="27">
        <f t="shared" si="10"/>
        <v>4270872.848340651</v>
      </c>
      <c r="P32" s="23">
        <f t="shared" si="11"/>
        <v>2.2682102643503937E-3</v>
      </c>
      <c r="Q32" s="22">
        <f t="shared" si="12"/>
        <v>7.2287861124847039E-4</v>
      </c>
      <c r="R32" s="22">
        <f t="shared" si="13"/>
        <v>1.088740926888189E-4</v>
      </c>
      <c r="S32" s="22">
        <f t="shared" si="14"/>
        <v>3.9559855220535215E-3</v>
      </c>
      <c r="T32" s="27">
        <f t="shared" si="15"/>
        <v>830529652.43983114</v>
      </c>
      <c r="U32" s="23">
        <f t="shared" si="16"/>
        <v>2.0385677450898664E-2</v>
      </c>
      <c r="V32" s="22">
        <f t="shared" si="17"/>
        <v>6.4969154036014038E-3</v>
      </c>
      <c r="W32" s="22">
        <f t="shared" si="18"/>
        <v>9.7851251764313578E-4</v>
      </c>
      <c r="X32" s="22">
        <f t="shared" si="19"/>
        <v>3.5554660042112357E-2</v>
      </c>
      <c r="Y32" s="27">
        <f t="shared" si="20"/>
        <v>19618217445.35416</v>
      </c>
      <c r="Z32" s="23">
        <f t="shared" si="21"/>
        <v>7.6086502801912273E-2</v>
      </c>
      <c r="AA32" s="22">
        <f t="shared" si="22"/>
        <v>2.4248768442969439E-2</v>
      </c>
      <c r="AB32" s="22">
        <f t="shared" si="23"/>
        <v>3.6521521344917893E-3</v>
      </c>
      <c r="AC32" s="22">
        <f t="shared" si="24"/>
        <v>0.13270246953681519</v>
      </c>
      <c r="AD32" s="27">
        <f t="shared" si="25"/>
        <v>161512080036.01013</v>
      </c>
      <c r="AE32" s="23">
        <f t="shared" si="26"/>
        <v>0.18286614700656936</v>
      </c>
      <c r="AF32" s="22">
        <f t="shared" si="27"/>
        <v>5.8279441050993655E-2</v>
      </c>
      <c r="AG32" s="22">
        <f t="shared" si="28"/>
        <v>8.7775750563153301E-3</v>
      </c>
      <c r="AH32" s="22">
        <f t="shared" si="29"/>
        <v>0.31893684699415764</v>
      </c>
      <c r="AI32" s="27">
        <f t="shared" si="30"/>
        <v>728113590471.46069</v>
      </c>
      <c r="AJ32" s="23">
        <f t="shared" si="31"/>
        <v>0.34146338712161206</v>
      </c>
      <c r="AK32" s="22">
        <f t="shared" si="32"/>
        <v>0.10882438147565776</v>
      </c>
      <c r="AL32" s="22">
        <f t="shared" si="33"/>
        <v>1.639024258183738E-2</v>
      </c>
      <c r="AM32" s="22">
        <f t="shared" si="34"/>
        <v>0.59554629347880361</v>
      </c>
      <c r="AN32" s="27">
        <f t="shared" si="35"/>
        <v>2253060875892.2261</v>
      </c>
      <c r="AO32" s="23">
        <f t="shared" si="36"/>
        <v>0.5372152081210213</v>
      </c>
      <c r="AP32" s="22">
        <f t="shared" si="37"/>
        <v>0.17121048682816947</v>
      </c>
      <c r="AQ32" s="22">
        <f t="shared" si="38"/>
        <v>2.5786329989809023E-2</v>
      </c>
      <c r="AR32" s="22">
        <f t="shared" si="39"/>
        <v>0.93695704448387329</v>
      </c>
      <c r="AS32" s="27">
        <f t="shared" si="40"/>
        <v>5425896055875.4688</v>
      </c>
      <c r="AT32" s="23">
        <f t="shared" si="41"/>
        <v>0.71793709664728222</v>
      </c>
      <c r="AU32" s="22">
        <f t="shared" si="42"/>
        <v>0.22880655270148884</v>
      </c>
      <c r="AV32" s="22">
        <f t="shared" si="43"/>
        <v>3.4460980639069549E-2</v>
      </c>
      <c r="AW32" s="22">
        <f t="shared" si="44"/>
        <v>1.252154090262525</v>
      </c>
      <c r="AX32" s="27">
        <f t="shared" si="45"/>
        <v>10965876072290.436</v>
      </c>
      <c r="AY32" s="23">
        <f t="shared" si="46"/>
        <v>0.85677866024347693</v>
      </c>
      <c r="AZ32" s="22">
        <f t="shared" si="47"/>
        <v>0.2730553590195961</v>
      </c>
      <c r="BA32" s="22">
        <f t="shared" si="48"/>
        <v>4.1125375691686894E-2</v>
      </c>
      <c r="BB32" s="22">
        <f t="shared" si="49"/>
        <v>1.4943076613306481</v>
      </c>
      <c r="BC32" s="27">
        <f t="shared" si="50"/>
        <v>19513766509614.039</v>
      </c>
      <c r="BD32" s="23">
        <f t="shared" si="51"/>
        <v>0.94670702234584847</v>
      </c>
      <c r="BE32" s="22">
        <f t="shared" si="52"/>
        <v>0.30171552802162188</v>
      </c>
      <c r="BF32" s="22">
        <f t="shared" si="53"/>
        <v>4.5441937072600726E-2</v>
      </c>
      <c r="BG32" s="22">
        <f t="shared" si="54"/>
        <v>1.6511517176733943</v>
      </c>
      <c r="BH32" s="27">
        <f t="shared" si="55"/>
        <v>31569741337486.301</v>
      </c>
      <c r="BI32" s="23">
        <f t="shared" si="56"/>
        <v>0.99130668119770438</v>
      </c>
      <c r="BJ32" s="22">
        <f t="shared" si="57"/>
        <v>0.31592943929770839</v>
      </c>
      <c r="BK32" s="22">
        <f t="shared" si="58"/>
        <v>4.7582720697489811E-2</v>
      </c>
      <c r="BL32" s="22">
        <f t="shared" si="59"/>
        <v>1.7289379826769162</v>
      </c>
      <c r="BM32" s="27">
        <f t="shared" si="60"/>
        <v>47474367002327.914</v>
      </c>
      <c r="BN32" s="23">
        <f t="shared" si="61"/>
        <v>0.99901172917328152</v>
      </c>
      <c r="BO32" s="22">
        <f t="shared" si="62"/>
        <v>0.31838503808752483</v>
      </c>
      <c r="BP32" s="22">
        <f t="shared" si="63"/>
        <v>4.7952563000317514E-2</v>
      </c>
      <c r="BQ32" s="22">
        <f t="shared" si="64"/>
        <v>1.7423763568511204</v>
      </c>
      <c r="BR32" s="27">
        <f t="shared" si="65"/>
        <v>67418104641615.305</v>
      </c>
      <c r="BS32" s="23">
        <f t="shared" si="66"/>
        <v>0.97941679316643748</v>
      </c>
      <c r="BT32" s="22">
        <f t="shared" si="67"/>
        <v>0.31214013198214363</v>
      </c>
      <c r="BU32" s="22">
        <f t="shared" si="68"/>
        <v>4.7012006071989E-2</v>
      </c>
      <c r="BV32" s="22">
        <f t="shared" si="69"/>
        <v>1.7082008289615835</v>
      </c>
      <c r="BW32" s="27">
        <f t="shared" si="70"/>
        <v>91465069216370.5</v>
      </c>
      <c r="BX32" s="23">
        <f t="shared" si="71"/>
        <v>0.94110242454964377</v>
      </c>
      <c r="BY32" s="22">
        <f t="shared" si="72"/>
        <v>0.29992934270397148</v>
      </c>
      <c r="BZ32" s="22">
        <f t="shared" si="73"/>
        <v>4.5172916378382902E-2</v>
      </c>
      <c r="CA32" s="22">
        <f t="shared" si="74"/>
        <v>1.6413767386570337</v>
      </c>
      <c r="CB32" s="27">
        <f t="shared" si="75"/>
        <v>119581085208385.72</v>
      </c>
      <c r="CC32" s="23">
        <f t="shared" si="76"/>
        <v>0.89588200933260864</v>
      </c>
      <c r="CD32" s="22">
        <f t="shared" si="77"/>
        <v>0.28551759637430235</v>
      </c>
      <c r="CE32" s="22">
        <f t="shared" si="78"/>
        <v>4.3002336447965216E-2</v>
      </c>
      <c r="CF32" s="22">
        <f t="shared" si="79"/>
        <v>1.5625078124770027</v>
      </c>
      <c r="CG32" s="27">
        <f t="shared" si="80"/>
        <v>151660394710279.97</v>
      </c>
      <c r="CH32" s="23">
        <f t="shared" si="81"/>
        <v>0.85765513555682993</v>
      </c>
      <c r="CI32" s="22">
        <f t="shared" si="82"/>
        <v>0.27333469170196167</v>
      </c>
      <c r="CJ32" s="22">
        <f t="shared" si="83"/>
        <v>4.1167446506727837E-2</v>
      </c>
      <c r="CK32" s="22">
        <f t="shared" si="84"/>
        <v>1.4958363219246671</v>
      </c>
      <c r="CL32" s="27">
        <f t="shared" si="85"/>
        <v>187548463642825.97</v>
      </c>
      <c r="CM32" s="23">
        <f t="shared" si="86"/>
        <v>0.82535981365615874</v>
      </c>
      <c r="CN32" s="22">
        <f t="shared" si="87"/>
        <v>0.2630421726122178</v>
      </c>
      <c r="CO32" s="22">
        <f t="shared" si="88"/>
        <v>3.9617271055495618E-2</v>
      </c>
      <c r="CP32" s="22">
        <f t="shared" si="89"/>
        <v>1.4395100509977063</v>
      </c>
      <c r="CQ32" s="27">
        <f t="shared" si="90"/>
        <v>227060180173145.28</v>
      </c>
      <c r="CR32" s="23">
        <f t="shared" si="91"/>
        <v>0.79777382724671442</v>
      </c>
      <c r="CS32" s="22">
        <f t="shared" si="92"/>
        <v>0.25425051874352789</v>
      </c>
      <c r="CT32" s="22">
        <f t="shared" si="93"/>
        <v>3.8293143707842293E-2</v>
      </c>
      <c r="CU32" s="22">
        <f t="shared" si="94"/>
        <v>1.3913973321009947</v>
      </c>
      <c r="CV32" s="27">
        <f t="shared" si="95"/>
        <v>269993689067384.78</v>
      </c>
      <c r="CW32" s="23">
        <f t="shared" si="96"/>
        <v>0.77398143619531268</v>
      </c>
      <c r="CX32" s="22">
        <f t="shared" si="97"/>
        <v>0.24666788371544615</v>
      </c>
      <c r="CY32" s="22">
        <f t="shared" si="98"/>
        <v>3.7151108937375006E-2</v>
      </c>
      <c r="CZ32" s="22">
        <f t="shared" si="99"/>
        <v>1.3499010228682449</v>
      </c>
      <c r="DA32" s="27">
        <f t="shared" si="100"/>
        <v>1.6421592569621618E+16</v>
      </c>
      <c r="DB32" s="23">
        <f t="shared" si="101"/>
        <v>0.50283357848013621</v>
      </c>
      <c r="DC32" s="22">
        <f t="shared" si="102"/>
        <v>0.16025306146161941</v>
      </c>
      <c r="DD32" s="22">
        <f t="shared" si="103"/>
        <v>2.413601176704654E-2</v>
      </c>
      <c r="DE32" s="22">
        <f t="shared" si="104"/>
        <v>0.87699204422720556</v>
      </c>
      <c r="DF32" s="27">
        <f t="shared" si="105"/>
        <v>1.9284194328506332E+18</v>
      </c>
      <c r="DG32" s="23">
        <f t="shared" si="106"/>
        <v>0.48665859912011389</v>
      </c>
      <c r="DH32" s="22">
        <f t="shared" si="107"/>
        <v>0.15509809553958029</v>
      </c>
      <c r="DI32" s="22">
        <f t="shared" si="108"/>
        <v>2.3359612757765467E-2</v>
      </c>
      <c r="DJ32" s="22">
        <f t="shared" si="109"/>
        <v>0.84878126272539067</v>
      </c>
    </row>
    <row r="33" spans="1:114" x14ac:dyDescent="0.25">
      <c r="A33" s="1">
        <v>460</v>
      </c>
      <c r="B33" s="2">
        <v>0.2908</v>
      </c>
      <c r="C33" s="2">
        <v>0.06</v>
      </c>
      <c r="D33" s="3">
        <v>1.6692</v>
      </c>
      <c r="E33" s="27">
        <f t="shared" si="0"/>
        <v>3.932068495822148E-12</v>
      </c>
      <c r="F33" s="23">
        <f t="shared" si="1"/>
        <v>1.0023878394347787E-10</v>
      </c>
      <c r="G33" s="22">
        <f t="shared" si="2"/>
        <v>2.9149438370763369E-11</v>
      </c>
      <c r="H33" s="22">
        <f t="shared" si="3"/>
        <v>6.0143270366086719E-12</v>
      </c>
      <c r="I33" s="22">
        <f t="shared" si="4"/>
        <v>1.6731857815845326E-10</v>
      </c>
      <c r="J33" s="27">
        <f t="shared" si="5"/>
        <v>150.7924698490699</v>
      </c>
      <c r="K33" s="23">
        <f t="shared" si="6"/>
        <v>3.7485198758258988E-5</v>
      </c>
      <c r="L33" s="22">
        <f t="shared" si="7"/>
        <v>1.0900695798901713E-5</v>
      </c>
      <c r="M33" s="22">
        <f t="shared" si="8"/>
        <v>2.249111925495539E-6</v>
      </c>
      <c r="N33" s="22">
        <f t="shared" si="9"/>
        <v>6.2570293767285907E-5</v>
      </c>
      <c r="O33" s="27">
        <f t="shared" si="10"/>
        <v>5085096.2980968934</v>
      </c>
      <c r="P33" s="23">
        <f t="shared" si="11"/>
        <v>2.7006347480082104E-3</v>
      </c>
      <c r="Q33" s="22">
        <f t="shared" si="12"/>
        <v>7.8534458472078762E-4</v>
      </c>
      <c r="R33" s="22">
        <f t="shared" si="13"/>
        <v>1.6203808488049262E-4</v>
      </c>
      <c r="S33" s="22">
        <f t="shared" si="14"/>
        <v>4.507899521375305E-3</v>
      </c>
      <c r="T33" s="27">
        <f t="shared" si="15"/>
        <v>933811063.06259847</v>
      </c>
      <c r="U33" s="23">
        <f t="shared" si="16"/>
        <v>2.2920760355457676E-2</v>
      </c>
      <c r="V33" s="22">
        <f t="shared" si="17"/>
        <v>6.665357111367092E-3</v>
      </c>
      <c r="W33" s="22">
        <f t="shared" si="18"/>
        <v>1.3752456213274604E-3</v>
      </c>
      <c r="X33" s="22">
        <f t="shared" si="19"/>
        <v>3.8259333185329952E-2</v>
      </c>
      <c r="Y33" s="27">
        <f t="shared" si="20"/>
        <v>21312598488.690231</v>
      </c>
      <c r="Z33" s="23">
        <f t="shared" si="21"/>
        <v>8.2657921859754693E-2</v>
      </c>
      <c r="AA33" s="22">
        <f t="shared" si="22"/>
        <v>2.4036923676816663E-2</v>
      </c>
      <c r="AB33" s="22">
        <f t="shared" si="23"/>
        <v>4.9594753115852815E-3</v>
      </c>
      <c r="AC33" s="22">
        <f t="shared" si="24"/>
        <v>0.13797260316830254</v>
      </c>
      <c r="AD33" s="27">
        <f t="shared" si="25"/>
        <v>171487151568.60132</v>
      </c>
      <c r="AE33" s="23">
        <f t="shared" si="26"/>
        <v>0.19416005701548741</v>
      </c>
      <c r="AF33" s="22">
        <f t="shared" si="27"/>
        <v>5.6461744580103737E-2</v>
      </c>
      <c r="AG33" s="22">
        <f t="shared" si="28"/>
        <v>1.1649603420929244E-2</v>
      </c>
      <c r="AH33" s="22">
        <f t="shared" si="29"/>
        <v>0.32409196717025157</v>
      </c>
      <c r="AI33" s="27">
        <f t="shared" si="30"/>
        <v>760538963036.98181</v>
      </c>
      <c r="AJ33" s="23">
        <f t="shared" si="31"/>
        <v>0.35666991216083538</v>
      </c>
      <c r="AK33" s="22">
        <f t="shared" si="32"/>
        <v>0.10371961045637093</v>
      </c>
      <c r="AL33" s="22">
        <f t="shared" si="33"/>
        <v>2.1400194729650122E-2</v>
      </c>
      <c r="AM33" s="22">
        <f t="shared" si="34"/>
        <v>0.59535341737886638</v>
      </c>
      <c r="AN33" s="27">
        <f t="shared" si="35"/>
        <v>2324733342649.5703</v>
      </c>
      <c r="AO33" s="23">
        <f t="shared" si="36"/>
        <v>0.55430464390040124</v>
      </c>
      <c r="AP33" s="22">
        <f t="shared" si="37"/>
        <v>0.16119179044623669</v>
      </c>
      <c r="AQ33" s="22">
        <f t="shared" si="38"/>
        <v>3.3258278634024072E-2</v>
      </c>
      <c r="AR33" s="22">
        <f t="shared" si="39"/>
        <v>0.92524531159854972</v>
      </c>
      <c r="AS33" s="27">
        <f t="shared" si="40"/>
        <v>5545509977900.0332</v>
      </c>
      <c r="AT33" s="23">
        <f t="shared" si="41"/>
        <v>0.73376402569505117</v>
      </c>
      <c r="AU33" s="22">
        <f t="shared" si="42"/>
        <v>0.21337857867212087</v>
      </c>
      <c r="AV33" s="22">
        <f t="shared" si="43"/>
        <v>4.4025841541703067E-2</v>
      </c>
      <c r="AW33" s="22">
        <f t="shared" si="44"/>
        <v>1.2247989116901794</v>
      </c>
      <c r="AX33" s="27">
        <f t="shared" si="45"/>
        <v>11122977629786.43</v>
      </c>
      <c r="AY33" s="23">
        <f t="shared" si="46"/>
        <v>0.86905321642724631</v>
      </c>
      <c r="AZ33" s="22">
        <f t="shared" si="47"/>
        <v>0.25272067533704323</v>
      </c>
      <c r="BA33" s="22">
        <f t="shared" si="48"/>
        <v>5.214319298563478E-2</v>
      </c>
      <c r="BB33" s="22">
        <f t="shared" si="49"/>
        <v>1.4506236288603596</v>
      </c>
      <c r="BC33" s="27">
        <f t="shared" si="50"/>
        <v>19671559706081.715</v>
      </c>
      <c r="BD33" s="23">
        <f t="shared" si="51"/>
        <v>0.95436233210374422</v>
      </c>
      <c r="BE33" s="22">
        <f t="shared" si="52"/>
        <v>0.27752856617576882</v>
      </c>
      <c r="BF33" s="22">
        <f t="shared" si="53"/>
        <v>5.7261739926224652E-2</v>
      </c>
      <c r="BG33" s="22">
        <f t="shared" si="54"/>
        <v>1.5930216047475698</v>
      </c>
      <c r="BH33" s="27">
        <f t="shared" si="55"/>
        <v>31662842320127.477</v>
      </c>
      <c r="BI33" s="23">
        <f t="shared" si="56"/>
        <v>0.99423010160624214</v>
      </c>
      <c r="BJ33" s="22">
        <f t="shared" si="57"/>
        <v>0.28912211354709522</v>
      </c>
      <c r="BK33" s="22">
        <f t="shared" si="58"/>
        <v>5.9653806096374523E-2</v>
      </c>
      <c r="BL33" s="22">
        <f t="shared" si="59"/>
        <v>1.6595688856011395</v>
      </c>
      <c r="BM33" s="27">
        <f t="shared" si="60"/>
        <v>47410582470579.688</v>
      </c>
      <c r="BN33" s="23">
        <f t="shared" si="61"/>
        <v>0.99766949968440433</v>
      </c>
      <c r="BO33" s="22">
        <f t="shared" si="62"/>
        <v>0.2901222905082248</v>
      </c>
      <c r="BP33" s="22">
        <f t="shared" si="63"/>
        <v>5.9860169981064255E-2</v>
      </c>
      <c r="BQ33" s="22">
        <f t="shared" si="64"/>
        <v>1.6653099288732076</v>
      </c>
      <c r="BR33" s="27">
        <f t="shared" si="65"/>
        <v>67082660209149.82</v>
      </c>
      <c r="BS33" s="23">
        <f t="shared" si="66"/>
        <v>0.97454362279065565</v>
      </c>
      <c r="BT33" s="22">
        <f t="shared" si="67"/>
        <v>0.28339728550752269</v>
      </c>
      <c r="BU33" s="22">
        <f t="shared" si="68"/>
        <v>5.8472617367439333E-2</v>
      </c>
      <c r="BV33" s="22">
        <f t="shared" si="69"/>
        <v>1.6267082151621624</v>
      </c>
      <c r="BW33" s="27">
        <f t="shared" si="70"/>
        <v>90725868979758.281</v>
      </c>
      <c r="BX33" s="23">
        <f t="shared" si="71"/>
        <v>0.93349664519733433</v>
      </c>
      <c r="BY33" s="22">
        <f t="shared" si="72"/>
        <v>0.27146082442338482</v>
      </c>
      <c r="BZ33" s="22">
        <f t="shared" si="73"/>
        <v>5.6009798711840059E-2</v>
      </c>
      <c r="CA33" s="22">
        <f t="shared" si="74"/>
        <v>1.5581926001633906</v>
      </c>
      <c r="CB33" s="27">
        <f t="shared" si="75"/>
        <v>118294015006608.88</v>
      </c>
      <c r="CC33" s="23">
        <f t="shared" si="76"/>
        <v>0.88623948905851513</v>
      </c>
      <c r="CD33" s="22">
        <f t="shared" si="77"/>
        <v>0.2577184434182162</v>
      </c>
      <c r="CE33" s="22">
        <f t="shared" si="78"/>
        <v>5.3174369343510906E-2</v>
      </c>
      <c r="CF33" s="22">
        <f t="shared" si="79"/>
        <v>1.4793109551364734</v>
      </c>
      <c r="CG33" s="27">
        <f t="shared" si="80"/>
        <v>149674104082323.47</v>
      </c>
      <c r="CH33" s="23">
        <f t="shared" si="81"/>
        <v>0.846422457697659</v>
      </c>
      <c r="CI33" s="22">
        <f t="shared" si="82"/>
        <v>0.24613965069847923</v>
      </c>
      <c r="CJ33" s="22">
        <f t="shared" si="83"/>
        <v>5.0785347461859538E-2</v>
      </c>
      <c r="CK33" s="22">
        <f t="shared" si="84"/>
        <v>1.4128483663889324</v>
      </c>
      <c r="CL33" s="27">
        <f t="shared" si="85"/>
        <v>184708375512593.03</v>
      </c>
      <c r="CM33" s="23">
        <f t="shared" si="86"/>
        <v>0.81286120628606418</v>
      </c>
      <c r="CN33" s="22">
        <f t="shared" si="87"/>
        <v>0.23638003878798747</v>
      </c>
      <c r="CO33" s="22">
        <f t="shared" si="88"/>
        <v>4.8771672377163851E-2</v>
      </c>
      <c r="CP33" s="22">
        <f t="shared" si="89"/>
        <v>1.3568279255326983</v>
      </c>
      <c r="CQ33" s="27">
        <f t="shared" si="90"/>
        <v>223211675774932.59</v>
      </c>
      <c r="CR33" s="23">
        <f t="shared" si="91"/>
        <v>0.78425214290471867</v>
      </c>
      <c r="CS33" s="22">
        <f t="shared" si="92"/>
        <v>0.2280605231566922</v>
      </c>
      <c r="CT33" s="22">
        <f t="shared" si="93"/>
        <v>4.7055128574283116E-2</v>
      </c>
      <c r="CU33" s="22">
        <f t="shared" si="94"/>
        <v>1.3090736769365565</v>
      </c>
      <c r="CV33" s="27">
        <f t="shared" si="95"/>
        <v>264984524356336.91</v>
      </c>
      <c r="CW33" s="23">
        <f t="shared" si="96"/>
        <v>0.75962183945589368</v>
      </c>
      <c r="CX33" s="22">
        <f t="shared" si="97"/>
        <v>0.22089803091377389</v>
      </c>
      <c r="CY33" s="22">
        <f t="shared" si="98"/>
        <v>4.5577310367353616E-2</v>
      </c>
      <c r="CZ33" s="22">
        <f t="shared" si="99"/>
        <v>1.2679607744197778</v>
      </c>
      <c r="DA33" s="27">
        <f t="shared" si="100"/>
        <v>1.5747620852914282E+16</v>
      </c>
      <c r="DB33" s="23">
        <f t="shared" si="101"/>
        <v>0.48219638335612164</v>
      </c>
      <c r="DC33" s="22">
        <f t="shared" si="102"/>
        <v>0.14022270827996017</v>
      </c>
      <c r="DD33" s="22">
        <f t="shared" si="103"/>
        <v>2.8931783001367298E-2</v>
      </c>
      <c r="DE33" s="22">
        <f t="shared" si="104"/>
        <v>0.80488220309803826</v>
      </c>
      <c r="DF33" s="27">
        <f t="shared" si="105"/>
        <v>1.8459639979389588E+18</v>
      </c>
      <c r="DG33" s="23">
        <f t="shared" si="106"/>
        <v>0.46585003135711556</v>
      </c>
      <c r="DH33" s="22">
        <f t="shared" si="107"/>
        <v>0.13546918911864922</v>
      </c>
      <c r="DI33" s="22">
        <f t="shared" si="108"/>
        <v>2.7951001881426931E-2</v>
      </c>
      <c r="DJ33" s="22">
        <f t="shared" si="109"/>
        <v>0.77759687234129726</v>
      </c>
    </row>
    <row r="34" spans="1:114" x14ac:dyDescent="0.25">
      <c r="A34" s="1">
        <v>465</v>
      </c>
      <c r="B34" s="2">
        <v>0.25109999999999999</v>
      </c>
      <c r="C34" s="2">
        <v>7.3899999999999993E-2</v>
      </c>
      <c r="D34" s="3">
        <v>1.5281</v>
      </c>
      <c r="E34" s="27">
        <f t="shared" si="0"/>
        <v>7.299099920538829E-12</v>
      </c>
      <c r="F34" s="23">
        <f t="shared" si="1"/>
        <v>1.8607328450512365E-10</v>
      </c>
      <c r="G34" s="22">
        <f t="shared" si="2"/>
        <v>4.6723001739236549E-11</v>
      </c>
      <c r="H34" s="22">
        <f t="shared" si="3"/>
        <v>1.3750815724928637E-11</v>
      </c>
      <c r="I34" s="22">
        <f t="shared" si="4"/>
        <v>2.8433858605227944E-10</v>
      </c>
      <c r="J34" s="27">
        <f t="shared" si="5"/>
        <v>199.97051671607781</v>
      </c>
      <c r="K34" s="23">
        <f t="shared" si="6"/>
        <v>4.9710271158743568E-5</v>
      </c>
      <c r="L34" s="22">
        <f t="shared" si="7"/>
        <v>1.2482249087960509E-5</v>
      </c>
      <c r="M34" s="22">
        <f t="shared" si="8"/>
        <v>3.6735890386311494E-6</v>
      </c>
      <c r="N34" s="22">
        <f t="shared" si="9"/>
        <v>7.5962265357676047E-5</v>
      </c>
      <c r="O34" s="27">
        <f t="shared" si="10"/>
        <v>6028346.2544344785</v>
      </c>
      <c r="P34" s="23">
        <f t="shared" si="11"/>
        <v>3.2015836895446506E-3</v>
      </c>
      <c r="Q34" s="22">
        <f t="shared" si="12"/>
        <v>8.0391766444466175E-4</v>
      </c>
      <c r="R34" s="22">
        <f t="shared" si="13"/>
        <v>2.3659703465734965E-4</v>
      </c>
      <c r="S34" s="22">
        <f t="shared" si="14"/>
        <v>4.8923400359931809E-3</v>
      </c>
      <c r="T34" s="27">
        <f t="shared" si="15"/>
        <v>1046681098.9514798</v>
      </c>
      <c r="U34" s="23">
        <f t="shared" si="16"/>
        <v>2.5691199843972851E-2</v>
      </c>
      <c r="V34" s="22">
        <f t="shared" si="17"/>
        <v>6.4510602808215828E-3</v>
      </c>
      <c r="W34" s="22">
        <f t="shared" si="18"/>
        <v>1.8985796684695935E-3</v>
      </c>
      <c r="X34" s="22">
        <f t="shared" si="19"/>
        <v>3.9258722481574915E-2</v>
      </c>
      <c r="Y34" s="27">
        <f t="shared" si="20"/>
        <v>23098607317.894604</v>
      </c>
      <c r="Z34" s="23">
        <f t="shared" si="21"/>
        <v>8.9584706424459329E-2</v>
      </c>
      <c r="AA34" s="22">
        <f t="shared" si="22"/>
        <v>2.2494719783181738E-2</v>
      </c>
      <c r="AB34" s="22">
        <f t="shared" si="23"/>
        <v>6.6203098047675438E-3</v>
      </c>
      <c r="AC34" s="22">
        <f t="shared" si="24"/>
        <v>0.13689438988721631</v>
      </c>
      <c r="AD34" s="27">
        <f t="shared" si="25"/>
        <v>181737611182.36267</v>
      </c>
      <c r="AE34" s="23">
        <f t="shared" si="26"/>
        <v>0.20576576510987304</v>
      </c>
      <c r="AF34" s="22">
        <f t="shared" si="27"/>
        <v>5.1667783619089122E-2</v>
      </c>
      <c r="AG34" s="22">
        <f t="shared" si="28"/>
        <v>1.5206090041619616E-2</v>
      </c>
      <c r="AH34" s="22">
        <f t="shared" si="29"/>
        <v>0.31443066566439698</v>
      </c>
      <c r="AI34" s="27">
        <f t="shared" si="30"/>
        <v>793201634133.01636</v>
      </c>
      <c r="AJ34" s="23">
        <f t="shared" si="31"/>
        <v>0.37198772307776851</v>
      </c>
      <c r="AK34" s="22">
        <f t="shared" si="32"/>
        <v>9.3406117264827671E-2</v>
      </c>
      <c r="AL34" s="22">
        <f t="shared" si="33"/>
        <v>2.7489892735447091E-2</v>
      </c>
      <c r="AM34" s="22">
        <f t="shared" si="34"/>
        <v>0.56843443963513807</v>
      </c>
      <c r="AN34" s="27">
        <f t="shared" si="35"/>
        <v>2395677384808.8027</v>
      </c>
      <c r="AO34" s="23">
        <f t="shared" si="36"/>
        <v>0.57122039561457805</v>
      </c>
      <c r="AP34" s="22">
        <f t="shared" si="37"/>
        <v>0.14343344133882055</v>
      </c>
      <c r="AQ34" s="22">
        <f t="shared" si="38"/>
        <v>4.2213187235917313E-2</v>
      </c>
      <c r="AR34" s="22">
        <f t="shared" si="39"/>
        <v>0.87288188653863674</v>
      </c>
      <c r="AS34" s="27">
        <f t="shared" si="40"/>
        <v>5661824582388.8027</v>
      </c>
      <c r="AT34" s="23">
        <f t="shared" si="41"/>
        <v>0.74915439966911923</v>
      </c>
      <c r="AU34" s="22">
        <f t="shared" si="42"/>
        <v>0.18811266975691582</v>
      </c>
      <c r="AV34" s="22">
        <f t="shared" si="43"/>
        <v>5.5362510135547903E-2</v>
      </c>
      <c r="AW34" s="22">
        <f t="shared" si="44"/>
        <v>1.1447828381343812</v>
      </c>
      <c r="AX34" s="27">
        <f t="shared" si="45"/>
        <v>11272388995987.26</v>
      </c>
      <c r="AY34" s="23">
        <f t="shared" si="46"/>
        <v>0.88072692761227134</v>
      </c>
      <c r="AZ34" s="22">
        <f t="shared" si="47"/>
        <v>0.22115053152344133</v>
      </c>
      <c r="BA34" s="22">
        <f t="shared" si="48"/>
        <v>6.508571995054685E-2</v>
      </c>
      <c r="BB34" s="22">
        <f t="shared" si="49"/>
        <v>1.3458388180843119</v>
      </c>
      <c r="BC34" s="27">
        <f t="shared" si="50"/>
        <v>19815866613600.938</v>
      </c>
      <c r="BD34" s="23">
        <f t="shared" si="51"/>
        <v>0.96136335687536645</v>
      </c>
      <c r="BE34" s="22">
        <f t="shared" si="52"/>
        <v>0.2413983389114045</v>
      </c>
      <c r="BF34" s="22">
        <f t="shared" si="53"/>
        <v>7.1044752073089579E-2</v>
      </c>
      <c r="BG34" s="22">
        <f t="shared" si="54"/>
        <v>1.4690593456412475</v>
      </c>
      <c r="BH34" s="27">
        <f t="shared" si="55"/>
        <v>31736210169951.852</v>
      </c>
      <c r="BI34" s="23">
        <f t="shared" si="56"/>
        <v>0.99653389114124391</v>
      </c>
      <c r="BJ34" s="22">
        <f t="shared" si="57"/>
        <v>0.25022966006556635</v>
      </c>
      <c r="BK34" s="22">
        <f t="shared" si="58"/>
        <v>7.3643854555337923E-2</v>
      </c>
      <c r="BL34" s="22">
        <f t="shared" si="59"/>
        <v>1.5228034390529348</v>
      </c>
      <c r="BM34" s="27">
        <f t="shared" si="60"/>
        <v>47321649044852.867</v>
      </c>
      <c r="BN34" s="23">
        <f t="shared" si="61"/>
        <v>0.9957980574509081</v>
      </c>
      <c r="BO34" s="22">
        <f t="shared" si="62"/>
        <v>0.25004489222592302</v>
      </c>
      <c r="BP34" s="22">
        <f t="shared" si="63"/>
        <v>7.3589476445622096E-2</v>
      </c>
      <c r="BQ34" s="22">
        <f t="shared" si="64"/>
        <v>1.5216790115907326</v>
      </c>
      <c r="BR34" s="27">
        <f t="shared" si="65"/>
        <v>66718871552248.82</v>
      </c>
      <c r="BS34" s="23">
        <f t="shared" si="66"/>
        <v>0.96925868157751505</v>
      </c>
      <c r="BT34" s="22">
        <f t="shared" si="67"/>
        <v>0.24338085494411402</v>
      </c>
      <c r="BU34" s="22">
        <f t="shared" si="68"/>
        <v>7.162821656857836E-2</v>
      </c>
      <c r="BV34" s="22">
        <f t="shared" si="69"/>
        <v>1.4811241913186008</v>
      </c>
      <c r="BW34" s="27">
        <f t="shared" si="70"/>
        <v>89958677117756.859</v>
      </c>
      <c r="BX34" s="23">
        <f t="shared" si="71"/>
        <v>0.92560285440255219</v>
      </c>
      <c r="BY34" s="22">
        <f t="shared" si="72"/>
        <v>0.23241887674048084</v>
      </c>
      <c r="BZ34" s="22">
        <f t="shared" si="73"/>
        <v>6.8402050940348597E-2</v>
      </c>
      <c r="CA34" s="22">
        <f t="shared" si="74"/>
        <v>1.4144137218125401</v>
      </c>
      <c r="CB34" s="27">
        <f t="shared" si="75"/>
        <v>116984014121841.97</v>
      </c>
      <c r="CC34" s="23">
        <f t="shared" si="76"/>
        <v>0.87642517584311563</v>
      </c>
      <c r="CD34" s="22">
        <f t="shared" si="77"/>
        <v>0.22007036165420632</v>
      </c>
      <c r="CE34" s="22">
        <f t="shared" si="78"/>
        <v>6.4767820494806241E-2</v>
      </c>
      <c r="CF34" s="22">
        <f t="shared" si="79"/>
        <v>1.339265311205865</v>
      </c>
      <c r="CG34" s="27">
        <f t="shared" si="80"/>
        <v>147675595421757.34</v>
      </c>
      <c r="CH34" s="23">
        <f t="shared" si="81"/>
        <v>0.83512068560703712</v>
      </c>
      <c r="CI34" s="22">
        <f t="shared" si="82"/>
        <v>0.20969880415592701</v>
      </c>
      <c r="CJ34" s="22">
        <f t="shared" si="83"/>
        <v>6.1715418666360038E-2</v>
      </c>
      <c r="CK34" s="22">
        <f t="shared" si="84"/>
        <v>1.2761479196761134</v>
      </c>
      <c r="CL34" s="27">
        <f t="shared" si="85"/>
        <v>181873149388710.28</v>
      </c>
      <c r="CM34" s="23">
        <f t="shared" si="86"/>
        <v>0.80038399554368522</v>
      </c>
      <c r="CN34" s="22">
        <f t="shared" si="87"/>
        <v>0.20097642128101936</v>
      </c>
      <c r="CO34" s="22">
        <f t="shared" si="88"/>
        <v>5.9148377270678336E-2</v>
      </c>
      <c r="CP34" s="22">
        <f t="shared" si="89"/>
        <v>1.2230667835903053</v>
      </c>
      <c r="CQ34" s="27">
        <f t="shared" si="90"/>
        <v>219391982315086.97</v>
      </c>
      <c r="CR34" s="23">
        <f t="shared" si="91"/>
        <v>0.77083168552620962</v>
      </c>
      <c r="CS34" s="22">
        <f t="shared" si="92"/>
        <v>0.19355583623563122</v>
      </c>
      <c r="CT34" s="22">
        <f t="shared" si="93"/>
        <v>5.6964461560386884E-2</v>
      </c>
      <c r="CU34" s="22">
        <f t="shared" si="94"/>
        <v>1.177907898652601</v>
      </c>
      <c r="CV34" s="27">
        <f t="shared" si="95"/>
        <v>260035301748761.88</v>
      </c>
      <c r="CW34" s="23">
        <f t="shared" si="96"/>
        <v>0.74543407664153694</v>
      </c>
      <c r="CX34" s="22">
        <f t="shared" si="97"/>
        <v>0.18717849664468991</v>
      </c>
      <c r="CY34" s="22">
        <f t="shared" si="98"/>
        <v>5.5087578263809577E-2</v>
      </c>
      <c r="CZ34" s="22">
        <f t="shared" si="99"/>
        <v>1.1390978125159326</v>
      </c>
      <c r="DA34" s="27">
        <f t="shared" si="100"/>
        <v>1.5107847064864646E+16</v>
      </c>
      <c r="DB34" s="23">
        <f t="shared" si="101"/>
        <v>0.46260633799974704</v>
      </c>
      <c r="DC34" s="22">
        <f t="shared" si="102"/>
        <v>0.11616045147173648</v>
      </c>
      <c r="DD34" s="22">
        <f t="shared" si="103"/>
        <v>3.4186608378181306E-2</v>
      </c>
      <c r="DE34" s="22">
        <f t="shared" si="104"/>
        <v>0.70690874509741342</v>
      </c>
      <c r="DF34" s="27">
        <f t="shared" si="105"/>
        <v>1.7678688709514744E+18</v>
      </c>
      <c r="DG34" s="23">
        <f t="shared" si="106"/>
        <v>0.44614183694131065</v>
      </c>
      <c r="DH34" s="22">
        <f t="shared" si="107"/>
        <v>0.1120262152559631</v>
      </c>
      <c r="DI34" s="22">
        <f t="shared" si="108"/>
        <v>3.2969881749962855E-2</v>
      </c>
      <c r="DJ34" s="22">
        <f t="shared" si="109"/>
        <v>0.68174934103001683</v>
      </c>
    </row>
    <row r="35" spans="1:114" x14ac:dyDescent="0.25">
      <c r="A35" s="1">
        <v>470</v>
      </c>
      <c r="B35" s="2">
        <v>0.19536000000000001</v>
      </c>
      <c r="C35" s="2">
        <v>9.0980000000000005E-2</v>
      </c>
      <c r="D35" s="3">
        <v>1.2876399999999999</v>
      </c>
      <c r="E35" s="27">
        <f t="shared" si="0"/>
        <v>1.3364515630979507E-11</v>
      </c>
      <c r="F35" s="23">
        <f t="shared" si="1"/>
        <v>3.4069670868306798E-10</v>
      </c>
      <c r="G35" s="22">
        <f t="shared" si="2"/>
        <v>6.6558509008324164E-11</v>
      </c>
      <c r="H35" s="22">
        <f t="shared" si="3"/>
        <v>3.0996586555985529E-11</v>
      </c>
      <c r="I35" s="22">
        <f t="shared" si="4"/>
        <v>4.3869470996866563E-10</v>
      </c>
      <c r="J35" s="27">
        <f t="shared" si="5"/>
        <v>263.44845947589943</v>
      </c>
      <c r="K35" s="23">
        <f t="shared" si="6"/>
        <v>6.5490126104411322E-5</v>
      </c>
      <c r="L35" s="22">
        <f t="shared" si="7"/>
        <v>1.2794151035757797E-5</v>
      </c>
      <c r="M35" s="22">
        <f t="shared" si="8"/>
        <v>5.9582916729793425E-6</v>
      </c>
      <c r="N35" s="22">
        <f t="shared" si="9"/>
        <v>8.4327705977084186E-5</v>
      </c>
      <c r="O35" s="27">
        <f t="shared" si="10"/>
        <v>7116664.2525633033</v>
      </c>
      <c r="P35" s="23">
        <f t="shared" si="11"/>
        <v>3.7795765593609844E-3</v>
      </c>
      <c r="Q35" s="22">
        <f t="shared" si="12"/>
        <v>7.3837807663676197E-4</v>
      </c>
      <c r="R35" s="22">
        <f t="shared" si="13"/>
        <v>3.4386587537066241E-4</v>
      </c>
      <c r="S35" s="22">
        <f t="shared" si="14"/>
        <v>4.8667339608955773E-3</v>
      </c>
      <c r="T35" s="27">
        <f t="shared" si="15"/>
        <v>1169679776.78109</v>
      </c>
      <c r="U35" s="23">
        <f t="shared" si="16"/>
        <v>2.8710250838426161E-2</v>
      </c>
      <c r="V35" s="22">
        <f t="shared" si="17"/>
        <v>5.6088346037949351E-3</v>
      </c>
      <c r="W35" s="22">
        <f t="shared" si="18"/>
        <v>2.6120586212800122E-3</v>
      </c>
      <c r="X35" s="22">
        <f t="shared" si="19"/>
        <v>3.6968467389591059E-2</v>
      </c>
      <c r="Y35" s="27">
        <f t="shared" si="20"/>
        <v>24977169218.971935</v>
      </c>
      <c r="Z35" s="23">
        <f t="shared" si="21"/>
        <v>9.6870445087924625E-2</v>
      </c>
      <c r="AA35" s="22">
        <f t="shared" si="22"/>
        <v>1.8924610152376956E-2</v>
      </c>
      <c r="AB35" s="22">
        <f t="shared" si="23"/>
        <v>8.8132730940993827E-3</v>
      </c>
      <c r="AC35" s="22">
        <f t="shared" si="24"/>
        <v>0.12473425991301526</v>
      </c>
      <c r="AD35" s="27">
        <f t="shared" si="25"/>
        <v>192253107075.68405</v>
      </c>
      <c r="AE35" s="23">
        <f t="shared" si="26"/>
        <v>0.21767155084086207</v>
      </c>
      <c r="AF35" s="22">
        <f t="shared" si="27"/>
        <v>4.2524314172270816E-2</v>
      </c>
      <c r="AG35" s="22">
        <f t="shared" si="28"/>
        <v>1.980375769550163E-2</v>
      </c>
      <c r="AH35" s="22">
        <f t="shared" si="29"/>
        <v>0.28028259572472763</v>
      </c>
      <c r="AI35" s="27">
        <f t="shared" si="30"/>
        <v>826055711698.02307</v>
      </c>
      <c r="AJ35" s="23">
        <f t="shared" si="31"/>
        <v>0.38739529787504612</v>
      </c>
      <c r="AK35" s="22">
        <f t="shared" si="32"/>
        <v>7.5681545392869018E-2</v>
      </c>
      <c r="AL35" s="22">
        <f t="shared" si="33"/>
        <v>3.52452242006717E-2</v>
      </c>
      <c r="AM35" s="22">
        <f t="shared" si="34"/>
        <v>0.49882568135582434</v>
      </c>
      <c r="AN35" s="27">
        <f t="shared" si="35"/>
        <v>2465804564511.8701</v>
      </c>
      <c r="AO35" s="23">
        <f t="shared" si="36"/>
        <v>0.58794137632230281</v>
      </c>
      <c r="AP35" s="22">
        <f t="shared" si="37"/>
        <v>0.11486022727832508</v>
      </c>
      <c r="AQ35" s="22">
        <f t="shared" si="38"/>
        <v>5.3490906417803116E-2</v>
      </c>
      <c r="AR35" s="22">
        <f t="shared" si="39"/>
        <v>0.75705683380764988</v>
      </c>
      <c r="AS35" s="27">
        <f t="shared" si="40"/>
        <v>5774754837232.8223</v>
      </c>
      <c r="AT35" s="23">
        <f t="shared" si="41"/>
        <v>0.76409696739460276</v>
      </c>
      <c r="AU35" s="22">
        <f t="shared" si="42"/>
        <v>0.1492739835502096</v>
      </c>
      <c r="AV35" s="22">
        <f t="shared" si="43"/>
        <v>6.9517542093560966E-2</v>
      </c>
      <c r="AW35" s="22">
        <f t="shared" si="44"/>
        <v>0.98388181909598627</v>
      </c>
      <c r="AX35" s="27">
        <f t="shared" si="45"/>
        <v>11414137432367.414</v>
      </c>
      <c r="AY35" s="23">
        <f t="shared" si="46"/>
        <v>0.89180192377425416</v>
      </c>
      <c r="AZ35" s="22">
        <f t="shared" si="47"/>
        <v>0.17422242382853831</v>
      </c>
      <c r="BA35" s="22">
        <f t="shared" si="48"/>
        <v>8.1136139024981652E-2</v>
      </c>
      <c r="BB35" s="22">
        <f t="shared" si="49"/>
        <v>1.1483198291286805</v>
      </c>
      <c r="BC35" s="27">
        <f t="shared" si="50"/>
        <v>19946978273773.652</v>
      </c>
      <c r="BD35" s="23">
        <f t="shared" si="51"/>
        <v>0.96772421649392237</v>
      </c>
      <c r="BE35" s="22">
        <f t="shared" si="52"/>
        <v>0.18905460293425269</v>
      </c>
      <c r="BF35" s="22">
        <f t="shared" si="53"/>
        <v>8.8043549216617056E-2</v>
      </c>
      <c r="BG35" s="22">
        <f t="shared" si="54"/>
        <v>1.2460804101262342</v>
      </c>
      <c r="BH35" s="27">
        <f t="shared" si="55"/>
        <v>31790557178835.969</v>
      </c>
      <c r="BI35" s="23">
        <f t="shared" si="56"/>
        <v>0.99824041614675496</v>
      </c>
      <c r="BJ35" s="22">
        <f t="shared" si="57"/>
        <v>0.19501624769843007</v>
      </c>
      <c r="BK35" s="22">
        <f t="shared" si="58"/>
        <v>9.0819913061031765E-2</v>
      </c>
      <c r="BL35" s="22">
        <f t="shared" si="59"/>
        <v>1.2853742894472076</v>
      </c>
      <c r="BM35" s="27">
        <f t="shared" si="60"/>
        <v>47208826626237.414</v>
      </c>
      <c r="BN35" s="23">
        <f t="shared" si="61"/>
        <v>0.99342391480030656</v>
      </c>
      <c r="BO35" s="22">
        <f t="shared" si="62"/>
        <v>0.19407529599538789</v>
      </c>
      <c r="BP35" s="22">
        <f t="shared" si="63"/>
        <v>9.0381707768531896E-2</v>
      </c>
      <c r="BQ35" s="22">
        <f t="shared" si="64"/>
        <v>1.2791723696534667</v>
      </c>
      <c r="BR35" s="27">
        <f t="shared" si="65"/>
        <v>66328613425570.945</v>
      </c>
      <c r="BS35" s="23">
        <f t="shared" si="66"/>
        <v>0.96358920503304912</v>
      </c>
      <c r="BT35" s="22">
        <f t="shared" si="67"/>
        <v>0.1882467870952565</v>
      </c>
      <c r="BU35" s="22">
        <f t="shared" si="68"/>
        <v>8.7667345873906816E-2</v>
      </c>
      <c r="BV35" s="22">
        <f t="shared" si="69"/>
        <v>1.2407560039687553</v>
      </c>
      <c r="BW35" s="27">
        <f t="shared" si="70"/>
        <v>89165975457886.703</v>
      </c>
      <c r="BX35" s="23">
        <f t="shared" si="71"/>
        <v>0.9174465881859537</v>
      </c>
      <c r="BY35" s="22">
        <f t="shared" si="72"/>
        <v>0.17923236546800791</v>
      </c>
      <c r="BZ35" s="22">
        <f t="shared" si="73"/>
        <v>8.346929059315808E-2</v>
      </c>
      <c r="CA35" s="22">
        <f t="shared" si="74"/>
        <v>1.1813409248117612</v>
      </c>
      <c r="CB35" s="27">
        <f t="shared" si="75"/>
        <v>115654083710549.25</v>
      </c>
      <c r="CC35" s="23">
        <f t="shared" si="76"/>
        <v>0.86646155386171964</v>
      </c>
      <c r="CD35" s="22">
        <f t="shared" si="77"/>
        <v>0.16927192916242556</v>
      </c>
      <c r="CE35" s="22">
        <f t="shared" si="78"/>
        <v>7.8830672170339261E-2</v>
      </c>
      <c r="CF35" s="22">
        <f t="shared" si="79"/>
        <v>1.1156905552145047</v>
      </c>
      <c r="CG35" s="27">
        <f t="shared" si="80"/>
        <v>145668224705056.69</v>
      </c>
      <c r="CH35" s="23">
        <f t="shared" si="81"/>
        <v>0.82376879767720823</v>
      </c>
      <c r="CI35" s="22">
        <f t="shared" si="82"/>
        <v>0.16093147231421939</v>
      </c>
      <c r="CJ35" s="22">
        <f t="shared" si="83"/>
        <v>7.4946485212672415E-2</v>
      </c>
      <c r="CK35" s="22">
        <f t="shared" si="84"/>
        <v>1.0607176546410804</v>
      </c>
      <c r="CL35" s="27">
        <f t="shared" si="85"/>
        <v>179046263096485.72</v>
      </c>
      <c r="CM35" s="23">
        <f t="shared" si="86"/>
        <v>0.78794348657838098</v>
      </c>
      <c r="CN35" s="22">
        <f t="shared" si="87"/>
        <v>0.15393263953795253</v>
      </c>
      <c r="CO35" s="22">
        <f t="shared" si="88"/>
        <v>7.1687098408901112E-2</v>
      </c>
      <c r="CP35" s="22">
        <f t="shared" si="89"/>
        <v>1.0145875510577864</v>
      </c>
      <c r="CQ35" s="27">
        <f t="shared" si="90"/>
        <v>215604408920252.84</v>
      </c>
      <c r="CR35" s="23">
        <f t="shared" si="91"/>
        <v>0.75752408169681729</v>
      </c>
      <c r="CS35" s="22">
        <f t="shared" si="92"/>
        <v>0.14798990460029024</v>
      </c>
      <c r="CT35" s="22">
        <f t="shared" si="93"/>
        <v>6.8919540952776442E-2</v>
      </c>
      <c r="CU35" s="22">
        <f t="shared" si="94"/>
        <v>0.97541830855608969</v>
      </c>
      <c r="CV35" s="27">
        <f t="shared" si="95"/>
        <v>255148825202339.28</v>
      </c>
      <c r="CW35" s="23">
        <f t="shared" si="96"/>
        <v>0.73142618575935059</v>
      </c>
      <c r="CX35" s="22">
        <f t="shared" si="97"/>
        <v>0.14289141964994673</v>
      </c>
      <c r="CY35" s="22">
        <f t="shared" si="98"/>
        <v>6.6545154380385718E-2</v>
      </c>
      <c r="CZ35" s="22">
        <f t="shared" si="99"/>
        <v>0.94181361383117013</v>
      </c>
      <c r="DA35" s="27">
        <f t="shared" si="100"/>
        <v>1.4500211504683454E+16</v>
      </c>
      <c r="DB35" s="23">
        <f t="shared" si="101"/>
        <v>0.44400037381921381</v>
      </c>
      <c r="DC35" s="22">
        <f t="shared" si="102"/>
        <v>8.6739913029321616E-2</v>
      </c>
      <c r="DD35" s="22">
        <f t="shared" si="103"/>
        <v>4.0395154010072078E-2</v>
      </c>
      <c r="DE35" s="22">
        <f t="shared" si="104"/>
        <v>0.57171264134457245</v>
      </c>
      <c r="DF35" s="27">
        <f t="shared" si="105"/>
        <v>1.6938602633147259E+18</v>
      </c>
      <c r="DG35" s="23">
        <f t="shared" si="106"/>
        <v>0.42746492220907878</v>
      </c>
      <c r="DH35" s="22">
        <f t="shared" si="107"/>
        <v>8.3509547202765627E-2</v>
      </c>
      <c r="DI35" s="22">
        <f t="shared" si="108"/>
        <v>3.889075862258199E-2</v>
      </c>
      <c r="DJ35" s="22">
        <f t="shared" si="109"/>
        <v>0.55042093243329815</v>
      </c>
    </row>
    <row r="36" spans="1:114" x14ac:dyDescent="0.25">
      <c r="A36" s="1">
        <v>475</v>
      </c>
      <c r="B36" s="2">
        <v>0.1421</v>
      </c>
      <c r="C36" s="2">
        <v>0.11260000000000001</v>
      </c>
      <c r="D36" s="3">
        <v>1.0419</v>
      </c>
      <c r="E36" s="27">
        <f t="shared" si="0"/>
        <v>2.4147033207453658E-11</v>
      </c>
      <c r="F36" s="23">
        <f t="shared" si="1"/>
        <v>6.1557148537206292E-10</v>
      </c>
      <c r="G36" s="22">
        <f t="shared" si="2"/>
        <v>8.7472708071370147E-11</v>
      </c>
      <c r="H36" s="22">
        <f t="shared" si="3"/>
        <v>6.9313349252894283E-11</v>
      </c>
      <c r="I36" s="22">
        <f t="shared" si="4"/>
        <v>6.4136393060915243E-10</v>
      </c>
      <c r="J36" s="27">
        <f t="shared" si="5"/>
        <v>344.87487984818597</v>
      </c>
      <c r="K36" s="23">
        <f t="shared" si="6"/>
        <v>8.5731757234160571E-5</v>
      </c>
      <c r="L36" s="22">
        <f t="shared" si="7"/>
        <v>1.2182482702974218E-5</v>
      </c>
      <c r="M36" s="22">
        <f t="shared" si="8"/>
        <v>9.6533958645664812E-6</v>
      </c>
      <c r="N36" s="22">
        <f t="shared" si="9"/>
        <v>8.9323917862271904E-5</v>
      </c>
      <c r="O36" s="27">
        <f t="shared" si="10"/>
        <v>8367469.8698091814</v>
      </c>
      <c r="P36" s="23">
        <f t="shared" si="11"/>
        <v>4.4438646897946767E-3</v>
      </c>
      <c r="Q36" s="22">
        <f t="shared" si="12"/>
        <v>6.3147317241982355E-4</v>
      </c>
      <c r="R36" s="22">
        <f t="shared" si="13"/>
        <v>5.0037916407088059E-4</v>
      </c>
      <c r="S36" s="22">
        <f t="shared" si="14"/>
        <v>4.630062620297074E-3</v>
      </c>
      <c r="T36" s="27">
        <f t="shared" si="15"/>
        <v>1303348536.1710334</v>
      </c>
      <c r="U36" s="23">
        <f t="shared" si="16"/>
        <v>3.1991203187544823E-2</v>
      </c>
      <c r="V36" s="22">
        <f t="shared" si="17"/>
        <v>4.5459499729501194E-3</v>
      </c>
      <c r="W36" s="22">
        <f t="shared" si="18"/>
        <v>3.6022094789175474E-3</v>
      </c>
      <c r="X36" s="22">
        <f t="shared" si="19"/>
        <v>3.3331634601102951E-2</v>
      </c>
      <c r="Y36" s="27">
        <f t="shared" si="20"/>
        <v>26948997119.726585</v>
      </c>
      <c r="Z36" s="23">
        <f t="shared" si="21"/>
        <v>0.10451790284057515</v>
      </c>
      <c r="AA36" s="22">
        <f t="shared" si="22"/>
        <v>1.4851993993645729E-2</v>
      </c>
      <c r="AB36" s="22">
        <f t="shared" si="23"/>
        <v>1.1768715859848762E-2</v>
      </c>
      <c r="AC36" s="22">
        <f t="shared" si="24"/>
        <v>0.10889720296959525</v>
      </c>
      <c r="AD36" s="27">
        <f t="shared" si="25"/>
        <v>203022724253.55573</v>
      </c>
      <c r="AE36" s="23">
        <f t="shared" si="26"/>
        <v>0.22986505610445637</v>
      </c>
      <c r="AF36" s="22">
        <f t="shared" si="27"/>
        <v>3.2663824472443252E-2</v>
      </c>
      <c r="AG36" s="22">
        <f t="shared" si="28"/>
        <v>2.5882805317361788E-2</v>
      </c>
      <c r="AH36" s="22">
        <f t="shared" si="29"/>
        <v>0.23949640195523311</v>
      </c>
      <c r="AI36" s="27">
        <f t="shared" si="30"/>
        <v>859055909746.76135</v>
      </c>
      <c r="AJ36" s="23">
        <f t="shared" si="31"/>
        <v>0.40287139878686923</v>
      </c>
      <c r="AK36" s="22">
        <f t="shared" si="32"/>
        <v>5.7248025767614119E-2</v>
      </c>
      <c r="AL36" s="22">
        <f t="shared" si="33"/>
        <v>4.5363319503401479E-2</v>
      </c>
      <c r="AM36" s="22">
        <f t="shared" si="34"/>
        <v>0.41975171039603909</v>
      </c>
      <c r="AN36" s="27">
        <f t="shared" si="35"/>
        <v>2535031485141.9448</v>
      </c>
      <c r="AO36" s="23">
        <f t="shared" si="36"/>
        <v>0.6044477011055317</v>
      </c>
      <c r="AP36" s="22">
        <f t="shared" si="37"/>
        <v>8.5892018327096059E-2</v>
      </c>
      <c r="AQ36" s="22">
        <f t="shared" si="38"/>
        <v>6.8060811144482869E-2</v>
      </c>
      <c r="AR36" s="22">
        <f t="shared" si="39"/>
        <v>0.62977405978185352</v>
      </c>
      <c r="AS36" s="27">
        <f t="shared" si="40"/>
        <v>5884227514528.1436</v>
      </c>
      <c r="AT36" s="23">
        <f t="shared" si="41"/>
        <v>0.77858203959101924</v>
      </c>
      <c r="AU36" s="22">
        <f t="shared" si="42"/>
        <v>0.11063650782588384</v>
      </c>
      <c r="AV36" s="22">
        <f t="shared" si="43"/>
        <v>8.7668337657948764E-2</v>
      </c>
      <c r="AW36" s="22">
        <f t="shared" si="44"/>
        <v>0.81120462704988294</v>
      </c>
      <c r="AX36" s="27">
        <f t="shared" si="45"/>
        <v>11548267018128.871</v>
      </c>
      <c r="AY36" s="23">
        <f t="shared" si="46"/>
        <v>0.90228164888058671</v>
      </c>
      <c r="AZ36" s="22">
        <f t="shared" si="47"/>
        <v>0.12821422230593138</v>
      </c>
      <c r="BA36" s="22">
        <f t="shared" si="48"/>
        <v>0.10159691366395407</v>
      </c>
      <c r="BB36" s="22">
        <f t="shared" si="49"/>
        <v>0.94008724996868331</v>
      </c>
      <c r="BC36" s="27">
        <f t="shared" si="50"/>
        <v>20065200407423.543</v>
      </c>
      <c r="BD36" s="23">
        <f t="shared" si="51"/>
        <v>0.97345974295253401</v>
      </c>
      <c r="BE36" s="22">
        <f t="shared" si="52"/>
        <v>0.13832862947355509</v>
      </c>
      <c r="BF36" s="22">
        <f t="shared" si="53"/>
        <v>0.10961156705645533</v>
      </c>
      <c r="BG36" s="22">
        <f t="shared" si="54"/>
        <v>1.0142477061822452</v>
      </c>
      <c r="BH36" s="27">
        <f t="shared" si="55"/>
        <v>31826596518301.344</v>
      </c>
      <c r="BI36" s="23">
        <f t="shared" si="56"/>
        <v>0.99937207058814115</v>
      </c>
      <c r="BJ36" s="22">
        <f t="shared" si="57"/>
        <v>0.14201077123057487</v>
      </c>
      <c r="BK36" s="22">
        <f t="shared" si="58"/>
        <v>0.1125292951482247</v>
      </c>
      <c r="BL36" s="22">
        <f t="shared" si="59"/>
        <v>1.0412457603457843</v>
      </c>
      <c r="BM36" s="27">
        <f t="shared" si="60"/>
        <v>47073348310786.219</v>
      </c>
      <c r="BN36" s="23">
        <f t="shared" si="61"/>
        <v>0.99057301999684888</v>
      </c>
      <c r="BO36" s="22">
        <f t="shared" si="62"/>
        <v>0.14076042614155224</v>
      </c>
      <c r="BP36" s="22">
        <f t="shared" si="63"/>
        <v>0.11153852205164519</v>
      </c>
      <c r="BQ36" s="22">
        <f t="shared" si="64"/>
        <v>1.0320780295347169</v>
      </c>
      <c r="BR36" s="27">
        <f t="shared" si="65"/>
        <v>65913692622140.375</v>
      </c>
      <c r="BS36" s="23">
        <f t="shared" si="66"/>
        <v>0.95756144135036669</v>
      </c>
      <c r="BT36" s="22">
        <f t="shared" si="67"/>
        <v>0.1360694808158871</v>
      </c>
      <c r="BU36" s="22">
        <f t="shared" si="68"/>
        <v>0.1078214182960513</v>
      </c>
      <c r="BV36" s="22">
        <f t="shared" si="69"/>
        <v>0.99768326574294708</v>
      </c>
      <c r="BW36" s="27">
        <f t="shared" si="70"/>
        <v>88350125915981.063</v>
      </c>
      <c r="BX36" s="23">
        <f t="shared" si="71"/>
        <v>0.90905214877281759</v>
      </c>
      <c r="BY36" s="22">
        <f t="shared" si="72"/>
        <v>0.12917631034061738</v>
      </c>
      <c r="BZ36" s="22">
        <f t="shared" si="73"/>
        <v>0.10235927195181926</v>
      </c>
      <c r="CA36" s="22">
        <f t="shared" si="74"/>
        <v>0.9471414338063987</v>
      </c>
      <c r="CB36" s="27">
        <f t="shared" si="75"/>
        <v>114307046521042.11</v>
      </c>
      <c r="CC36" s="23">
        <f t="shared" si="76"/>
        <v>0.85636977068481979</v>
      </c>
      <c r="CD36" s="22">
        <f t="shared" si="77"/>
        <v>0.12169014441431289</v>
      </c>
      <c r="CE36" s="22">
        <f t="shared" si="78"/>
        <v>9.6427236179110712E-2</v>
      </c>
      <c r="CF36" s="22">
        <f t="shared" si="79"/>
        <v>0.8922516640765138</v>
      </c>
      <c r="CG36" s="27">
        <f t="shared" si="80"/>
        <v>143655109542156.78</v>
      </c>
      <c r="CH36" s="23">
        <f t="shared" si="81"/>
        <v>0.81238442431310942</v>
      </c>
      <c r="CI36" s="22">
        <f t="shared" si="82"/>
        <v>0.11543982669489285</v>
      </c>
      <c r="CJ36" s="22">
        <f t="shared" si="83"/>
        <v>9.147448617765612E-2</v>
      </c>
      <c r="CK36" s="22">
        <f t="shared" si="84"/>
        <v>0.84642333169182871</v>
      </c>
      <c r="CL36" s="27">
        <f t="shared" si="85"/>
        <v>176230899983585.69</v>
      </c>
      <c r="CM36" s="23">
        <f t="shared" si="86"/>
        <v>0.77555368860774598</v>
      </c>
      <c r="CN36" s="22">
        <f t="shared" si="87"/>
        <v>0.11020617915116071</v>
      </c>
      <c r="CO36" s="22">
        <f t="shared" si="88"/>
        <v>8.7327345337232201E-2</v>
      </c>
      <c r="CP36" s="22">
        <f t="shared" si="89"/>
        <v>0.80804938816041061</v>
      </c>
      <c r="CQ36" s="27">
        <f t="shared" si="90"/>
        <v>211851923066441.34</v>
      </c>
      <c r="CR36" s="23">
        <f t="shared" si="91"/>
        <v>0.74433975761585536</v>
      </c>
      <c r="CS36" s="22">
        <f t="shared" si="92"/>
        <v>0.10577067955721305</v>
      </c>
      <c r="CT36" s="22">
        <f t="shared" si="93"/>
        <v>8.3812656707545313E-2</v>
      </c>
      <c r="CU36" s="22">
        <f t="shared" si="94"/>
        <v>0.7755275934599597</v>
      </c>
      <c r="CV36" s="27">
        <f t="shared" si="95"/>
        <v>250327523381990.31</v>
      </c>
      <c r="CW36" s="23">
        <f t="shared" si="96"/>
        <v>0.71760512897785877</v>
      </c>
      <c r="CX36" s="22">
        <f t="shared" si="97"/>
        <v>0.10197168882775373</v>
      </c>
      <c r="CY36" s="22">
        <f t="shared" si="98"/>
        <v>8.08023375229069E-2</v>
      </c>
      <c r="CZ36" s="22">
        <f t="shared" si="99"/>
        <v>0.74767278388203107</v>
      </c>
      <c r="DA36" s="27">
        <f t="shared" si="100"/>
        <v>1.3922797644902202E+16</v>
      </c>
      <c r="DB36" s="23">
        <f t="shared" si="101"/>
        <v>0.42631980622828836</v>
      </c>
      <c r="DC36" s="22">
        <f t="shared" si="102"/>
        <v>6.0580044465039777E-2</v>
      </c>
      <c r="DD36" s="22">
        <f t="shared" si="103"/>
        <v>4.8003610181305272E-2</v>
      </c>
      <c r="DE36" s="22">
        <f t="shared" si="104"/>
        <v>0.44418260610925364</v>
      </c>
      <c r="DF36" s="27">
        <f t="shared" si="105"/>
        <v>1.6236842349350694E+18</v>
      </c>
      <c r="DG36" s="23">
        <f t="shared" si="106"/>
        <v>0.40975520248665664</v>
      </c>
      <c r="DH36" s="22">
        <f t="shared" si="107"/>
        <v>5.8226214273353914E-2</v>
      </c>
      <c r="DI36" s="22">
        <f t="shared" si="108"/>
        <v>4.6138435799997539E-2</v>
      </c>
      <c r="DJ36" s="22">
        <f t="shared" si="109"/>
        <v>0.42692394547084755</v>
      </c>
    </row>
    <row r="37" spans="1:114" x14ac:dyDescent="0.25">
      <c r="A37" s="1">
        <v>480</v>
      </c>
      <c r="B37" s="2">
        <v>9.5640000000000003E-2</v>
      </c>
      <c r="C37" s="2">
        <v>0.13902</v>
      </c>
      <c r="D37" s="3">
        <v>0.81294999999999995</v>
      </c>
      <c r="E37" s="27">
        <f t="shared" si="0"/>
        <v>4.3070898112835282E-11</v>
      </c>
      <c r="F37" s="23">
        <f t="shared" si="1"/>
        <v>1.0979906516814971E-9</v>
      </c>
      <c r="G37" s="22">
        <f t="shared" si="2"/>
        <v>1.0501182592681839E-10</v>
      </c>
      <c r="H37" s="22">
        <f t="shared" si="3"/>
        <v>1.5264266039676174E-10</v>
      </c>
      <c r="I37" s="22">
        <f t="shared" si="4"/>
        <v>8.9261150028447304E-10</v>
      </c>
      <c r="J37" s="27">
        <f t="shared" si="5"/>
        <v>448.6963813025277</v>
      </c>
      <c r="K37" s="23">
        <f t="shared" si="6"/>
        <v>1.115405368190576E-4</v>
      </c>
      <c r="L37" s="22">
        <f t="shared" si="7"/>
        <v>1.0667736941374669E-5</v>
      </c>
      <c r="M37" s="22">
        <f t="shared" si="8"/>
        <v>1.5506365428585389E-5</v>
      </c>
      <c r="N37" s="22">
        <f t="shared" si="9"/>
        <v>9.0676879407052872E-5</v>
      </c>
      <c r="O37" s="27">
        <f t="shared" si="10"/>
        <v>9799609.7471117564</v>
      </c>
      <c r="P37" s="23">
        <f t="shared" si="11"/>
        <v>5.20445730985952E-3</v>
      </c>
      <c r="Q37" s="22">
        <f t="shared" si="12"/>
        <v>4.9775429711496446E-4</v>
      </c>
      <c r="R37" s="22">
        <f t="shared" si="13"/>
        <v>7.2352365521667053E-4</v>
      </c>
      <c r="S37" s="22">
        <f t="shared" si="14"/>
        <v>4.2309635700502968E-3</v>
      </c>
      <c r="T37" s="27">
        <f t="shared" si="15"/>
        <v>1448228271.1634338</v>
      </c>
      <c r="U37" s="23">
        <f t="shared" si="16"/>
        <v>3.5547333348641894E-2</v>
      </c>
      <c r="V37" s="22">
        <f t="shared" si="17"/>
        <v>3.3997469614641109E-3</v>
      </c>
      <c r="W37" s="22">
        <f t="shared" si="18"/>
        <v>4.9417902821281964E-3</v>
      </c>
      <c r="X37" s="22">
        <f t="shared" si="19"/>
        <v>2.8898204645778424E-2</v>
      </c>
      <c r="Y37" s="27">
        <f t="shared" si="20"/>
        <v>29014590553.495705</v>
      </c>
      <c r="Z37" s="23">
        <f t="shared" si="21"/>
        <v>0.1125290170523459</v>
      </c>
      <c r="AA37" s="22">
        <f t="shared" si="22"/>
        <v>1.0762275190886362E-2</v>
      </c>
      <c r="AB37" s="22">
        <f t="shared" si="23"/>
        <v>1.5643783950617128E-2</v>
      </c>
      <c r="AC37" s="22">
        <f t="shared" si="24"/>
        <v>9.148046441270459E-2</v>
      </c>
      <c r="AD37" s="27">
        <f t="shared" si="25"/>
        <v>214035040276.04105</v>
      </c>
      <c r="AE37" s="23">
        <f t="shared" si="26"/>
        <v>0.24233334826069394</v>
      </c>
      <c r="AF37" s="22">
        <f t="shared" si="27"/>
        <v>2.3176761427652768E-2</v>
      </c>
      <c r="AG37" s="22">
        <f t="shared" si="28"/>
        <v>3.3689182075201676E-2</v>
      </c>
      <c r="AH37" s="22">
        <f t="shared" si="29"/>
        <v>0.19700489546853112</v>
      </c>
      <c r="AI37" s="27">
        <f t="shared" si="30"/>
        <v>892157684282.63428</v>
      </c>
      <c r="AJ37" s="23">
        <f t="shared" si="31"/>
        <v>0.41839513601780909</v>
      </c>
      <c r="AK37" s="22">
        <f t="shared" si="32"/>
        <v>4.0015310808743265E-2</v>
      </c>
      <c r="AL37" s="22">
        <f t="shared" si="33"/>
        <v>5.8165291809195822E-2</v>
      </c>
      <c r="AM37" s="22">
        <f t="shared" si="34"/>
        <v>0.34013432582567787</v>
      </c>
      <c r="AN37" s="27">
        <f t="shared" si="35"/>
        <v>2603279810146.1724</v>
      </c>
      <c r="AO37" s="23">
        <f t="shared" si="36"/>
        <v>0.620720691557482</v>
      </c>
      <c r="AP37" s="22">
        <f t="shared" si="37"/>
        <v>5.9365726940557577E-2</v>
      </c>
      <c r="AQ37" s="22">
        <f t="shared" si="38"/>
        <v>8.6292590540321151E-2</v>
      </c>
      <c r="AR37" s="22">
        <f t="shared" si="39"/>
        <v>0.50461488620165496</v>
      </c>
      <c r="AS37" s="27">
        <f t="shared" si="40"/>
        <v>5990180693679.9658</v>
      </c>
      <c r="AT37" s="23">
        <f t="shared" si="41"/>
        <v>0.79260142312462711</v>
      </c>
      <c r="AU37" s="22">
        <f t="shared" si="42"/>
        <v>7.5804400107639336E-2</v>
      </c>
      <c r="AV37" s="22">
        <f t="shared" si="43"/>
        <v>0.11018744984278567</v>
      </c>
      <c r="AW37" s="22">
        <f t="shared" si="44"/>
        <v>0.64434532692916557</v>
      </c>
      <c r="AX37" s="27">
        <f t="shared" si="45"/>
        <v>11674837295020.066</v>
      </c>
      <c r="AY37" s="23">
        <f t="shared" si="46"/>
        <v>0.91217075500823186</v>
      </c>
      <c r="AZ37" s="22">
        <f t="shared" si="47"/>
        <v>8.7240011008987303E-2</v>
      </c>
      <c r="BA37" s="22">
        <f t="shared" si="48"/>
        <v>0.12680997836124439</v>
      </c>
      <c r="BB37" s="22">
        <f t="shared" si="49"/>
        <v>0.74154921528394202</v>
      </c>
      <c r="BC37" s="27">
        <f t="shared" si="50"/>
        <v>20170851197871.52</v>
      </c>
      <c r="BD37" s="23">
        <f t="shared" si="51"/>
        <v>0.97858537286023073</v>
      </c>
      <c r="BE37" s="22">
        <f t="shared" si="52"/>
        <v>9.3591905060352476E-2</v>
      </c>
      <c r="BF37" s="22">
        <f t="shared" si="53"/>
        <v>0.13604293853502927</v>
      </c>
      <c r="BG37" s="22">
        <f t="shared" si="54"/>
        <v>0.79554097886672448</v>
      </c>
      <c r="BH37" s="27">
        <f t="shared" si="55"/>
        <v>31845039637351.063</v>
      </c>
      <c r="BI37" s="23">
        <f t="shared" si="56"/>
        <v>0.99995119434277269</v>
      </c>
      <c r="BJ37" s="22">
        <f t="shared" si="57"/>
        <v>9.5635332226942787E-2</v>
      </c>
      <c r="BK37" s="22">
        <f t="shared" si="58"/>
        <v>0.13901321503753225</v>
      </c>
      <c r="BL37" s="22">
        <f t="shared" si="59"/>
        <v>0.81291032344095704</v>
      </c>
      <c r="BM37" s="27">
        <f t="shared" si="60"/>
        <v>46916418322376.844</v>
      </c>
      <c r="BN37" s="23">
        <f t="shared" si="61"/>
        <v>0.98727071374235353</v>
      </c>
      <c r="BO37" s="22">
        <f t="shared" si="62"/>
        <v>9.4422571062318689E-2</v>
      </c>
      <c r="BP37" s="22">
        <f t="shared" si="63"/>
        <v>0.13725037462446199</v>
      </c>
      <c r="BQ37" s="22">
        <f t="shared" si="64"/>
        <v>0.80260172673684627</v>
      </c>
      <c r="BR37" s="27">
        <f t="shared" si="65"/>
        <v>65475847651081.258</v>
      </c>
      <c r="BS37" s="23">
        <f t="shared" si="66"/>
        <v>0.95120064672793725</v>
      </c>
      <c r="BT37" s="22">
        <f t="shared" si="67"/>
        <v>9.0972829853059919E-2</v>
      </c>
      <c r="BU37" s="22">
        <f t="shared" si="68"/>
        <v>0.13223591390811784</v>
      </c>
      <c r="BV37" s="22">
        <f t="shared" si="69"/>
        <v>0.77327856575747655</v>
      </c>
      <c r="BW37" s="27">
        <f t="shared" si="70"/>
        <v>87513373217586.531</v>
      </c>
      <c r="BX37" s="23">
        <f t="shared" si="71"/>
        <v>0.90044263259408164</v>
      </c>
      <c r="BY37" s="22">
        <f t="shared" si="72"/>
        <v>8.6118333381297971E-2</v>
      </c>
      <c r="BZ37" s="22">
        <f t="shared" si="73"/>
        <v>0.12517953478322924</v>
      </c>
      <c r="CA37" s="22">
        <f t="shared" si="74"/>
        <v>0.73201483816735857</v>
      </c>
      <c r="CB37" s="27">
        <f t="shared" si="75"/>
        <v>112945553857413.31</v>
      </c>
      <c r="CC37" s="23">
        <f t="shared" si="76"/>
        <v>0.84616968945075322</v>
      </c>
      <c r="CD37" s="22">
        <f t="shared" si="77"/>
        <v>8.0927669099070038E-2</v>
      </c>
      <c r="CE37" s="22">
        <f t="shared" si="78"/>
        <v>0.11763451022744371</v>
      </c>
      <c r="CF37" s="22">
        <f t="shared" si="79"/>
        <v>0.68789364903898975</v>
      </c>
      <c r="CG37" s="27">
        <f t="shared" si="80"/>
        <v>141639141335207.28</v>
      </c>
      <c r="CH37" s="23">
        <f t="shared" si="81"/>
        <v>0.8009839166913767</v>
      </c>
      <c r="CI37" s="22">
        <f t="shared" si="82"/>
        <v>7.6606101792363268E-2</v>
      </c>
      <c r="CJ37" s="22">
        <f t="shared" si="83"/>
        <v>0.11135278409843519</v>
      </c>
      <c r="CK37" s="22">
        <f t="shared" si="84"/>
        <v>0.65115987507425466</v>
      </c>
      <c r="CL37" s="27">
        <f t="shared" si="85"/>
        <v>173429966884129.16</v>
      </c>
      <c r="CM37" s="23">
        <f t="shared" si="86"/>
        <v>0.76322739397366446</v>
      </c>
      <c r="CN37" s="22">
        <f t="shared" si="87"/>
        <v>7.2995067959641266E-2</v>
      </c>
      <c r="CO37" s="22">
        <f t="shared" si="88"/>
        <v>0.10610387231021884</v>
      </c>
      <c r="CP37" s="22">
        <f t="shared" si="89"/>
        <v>0.62046570993089045</v>
      </c>
      <c r="CQ37" s="27">
        <f t="shared" si="90"/>
        <v>208137174569753.66</v>
      </c>
      <c r="CR37" s="23">
        <f t="shared" si="91"/>
        <v>0.73128802338750376</v>
      </c>
      <c r="CS37" s="22">
        <f t="shared" si="92"/>
        <v>6.9940386556780865E-2</v>
      </c>
      <c r="CT37" s="22">
        <f t="shared" si="93"/>
        <v>0.10166366101133077</v>
      </c>
      <c r="CU37" s="22">
        <f t="shared" si="94"/>
        <v>0.59450059861287119</v>
      </c>
      <c r="CV37" s="27">
        <f t="shared" si="95"/>
        <v>245573479499909.31</v>
      </c>
      <c r="CW37" s="23">
        <f t="shared" si="96"/>
        <v>0.70397687816837318</v>
      </c>
      <c r="CX37" s="22">
        <f t="shared" si="97"/>
        <v>6.7328348628023213E-2</v>
      </c>
      <c r="CY37" s="22">
        <f t="shared" si="98"/>
        <v>9.7866865602967243E-2</v>
      </c>
      <c r="CZ37" s="22">
        <f t="shared" si="99"/>
        <v>0.57229800310697898</v>
      </c>
      <c r="DA37" s="27">
        <f t="shared" si="100"/>
        <v>1.3373820878604732E+16</v>
      </c>
      <c r="DB37" s="23">
        <f t="shared" si="101"/>
        <v>0.40950999008350919</v>
      </c>
      <c r="DC37" s="22">
        <f t="shared" si="102"/>
        <v>3.9165535451586818E-2</v>
      </c>
      <c r="DD37" s="22">
        <f t="shared" si="103"/>
        <v>5.6930078821409449E-2</v>
      </c>
      <c r="DE37" s="22">
        <f t="shared" si="104"/>
        <v>0.33291114643838876</v>
      </c>
      <c r="DF37" s="27">
        <f t="shared" si="105"/>
        <v>1.5571050666083497E+18</v>
      </c>
      <c r="DG37" s="23">
        <f t="shared" si="106"/>
        <v>0.39295319134918988</v>
      </c>
      <c r="DH37" s="22">
        <f t="shared" si="107"/>
        <v>3.7582043220636518E-2</v>
      </c>
      <c r="DI37" s="22">
        <f t="shared" si="108"/>
        <v>5.4628352661364378E-2</v>
      </c>
      <c r="DJ37" s="22">
        <f t="shared" si="109"/>
        <v>0.31945129690732388</v>
      </c>
    </row>
    <row r="38" spans="1:114" x14ac:dyDescent="0.25">
      <c r="A38" s="1">
        <v>485</v>
      </c>
      <c r="B38" s="2">
        <v>5.7950000000000002E-2</v>
      </c>
      <c r="C38" s="2">
        <v>0.16930000000000001</v>
      </c>
      <c r="D38" s="3">
        <v>0.61619999999999997</v>
      </c>
      <c r="E38" s="27">
        <f t="shared" si="0"/>
        <v>7.5873308549632102E-11</v>
      </c>
      <c r="F38" s="23">
        <f t="shared" si="1"/>
        <v>1.9342105029106817E-9</v>
      </c>
      <c r="G38" s="22">
        <f t="shared" si="2"/>
        <v>1.1208749864367401E-10</v>
      </c>
      <c r="H38" s="22">
        <f t="shared" si="3"/>
        <v>3.2746183814277842E-10</v>
      </c>
      <c r="I38" s="22">
        <f t="shared" si="4"/>
        <v>1.1918605118935621E-9</v>
      </c>
      <c r="J38" s="27">
        <f t="shared" si="5"/>
        <v>580.30172463189501</v>
      </c>
      <c r="K38" s="23">
        <f t="shared" si="6"/>
        <v>1.4425604613651889E-4</v>
      </c>
      <c r="L38" s="22">
        <f t="shared" si="7"/>
        <v>8.3596378736112707E-6</v>
      </c>
      <c r="M38" s="22">
        <f t="shared" si="8"/>
        <v>2.442254861091265E-5</v>
      </c>
      <c r="N38" s="22">
        <f t="shared" si="9"/>
        <v>8.8890575629322932E-5</v>
      </c>
      <c r="O38" s="27">
        <f t="shared" si="10"/>
        <v>11433402.045376696</v>
      </c>
      <c r="P38" s="23">
        <f t="shared" si="11"/>
        <v>6.0721451554906422E-3</v>
      </c>
      <c r="Q38" s="22">
        <f t="shared" si="12"/>
        <v>3.5188081176068271E-4</v>
      </c>
      <c r="R38" s="22">
        <f t="shared" si="13"/>
        <v>1.0280141748245657E-3</v>
      </c>
      <c r="S38" s="22">
        <f t="shared" si="14"/>
        <v>3.7416558448133334E-3</v>
      </c>
      <c r="T38" s="27">
        <f t="shared" si="15"/>
        <v>1604857357.9419463</v>
      </c>
      <c r="U38" s="23">
        <f t="shared" si="16"/>
        <v>3.9391855977202579E-2</v>
      </c>
      <c r="V38" s="22">
        <f t="shared" si="17"/>
        <v>2.2827580538788894E-3</v>
      </c>
      <c r="W38" s="22">
        <f t="shared" si="18"/>
        <v>6.6690412169403968E-3</v>
      </c>
      <c r="X38" s="22">
        <f t="shared" si="19"/>
        <v>2.4273261653152228E-2</v>
      </c>
      <c r="Y38" s="27">
        <f t="shared" si="20"/>
        <v>31174235723.986717</v>
      </c>
      <c r="Z38" s="23">
        <f t="shared" si="21"/>
        <v>0.12090489772414535</v>
      </c>
      <c r="AA38" s="22">
        <f t="shared" si="22"/>
        <v>7.0064388231142237E-3</v>
      </c>
      <c r="AB38" s="22">
        <f t="shared" si="23"/>
        <v>2.046919918469781E-2</v>
      </c>
      <c r="AC38" s="22">
        <f t="shared" si="24"/>
        <v>7.4501597977618364E-2</v>
      </c>
      <c r="AD38" s="27">
        <f t="shared" si="25"/>
        <v>225278180760.78067</v>
      </c>
      <c r="AE38" s="23">
        <f t="shared" si="26"/>
        <v>0.25506298297432967</v>
      </c>
      <c r="AF38" s="22">
        <f t="shared" si="27"/>
        <v>1.4780899863362404E-2</v>
      </c>
      <c r="AG38" s="22">
        <f t="shared" si="28"/>
        <v>4.3182163017554016E-2</v>
      </c>
      <c r="AH38" s="22">
        <f t="shared" si="29"/>
        <v>0.15716981010878192</v>
      </c>
      <c r="AI38" s="27">
        <f t="shared" si="30"/>
        <v>925317356794.13403</v>
      </c>
      <c r="AJ38" s="23">
        <f t="shared" si="31"/>
        <v>0.43394602565892743</v>
      </c>
      <c r="AK38" s="22">
        <f t="shared" si="32"/>
        <v>2.5147172186934845E-2</v>
      </c>
      <c r="AL38" s="22">
        <f t="shared" si="33"/>
        <v>7.3467062144056419E-2</v>
      </c>
      <c r="AM38" s="22">
        <f t="shared" si="34"/>
        <v>0.26739754101103108</v>
      </c>
      <c r="AN38" s="27">
        <f t="shared" si="35"/>
        <v>2670476255513.9766</v>
      </c>
      <c r="AO38" s="23">
        <f t="shared" si="36"/>
        <v>0.63674287398917617</v>
      </c>
      <c r="AP38" s="22">
        <f t="shared" si="37"/>
        <v>3.6899249547672763E-2</v>
      </c>
      <c r="AQ38" s="22">
        <f t="shared" si="38"/>
        <v>0.10780056856636754</v>
      </c>
      <c r="AR38" s="22">
        <f t="shared" si="39"/>
        <v>0.39236095895213036</v>
      </c>
      <c r="AS38" s="27">
        <f t="shared" si="40"/>
        <v>6092563250567.4766</v>
      </c>
      <c r="AT38" s="23">
        <f t="shared" si="41"/>
        <v>0.80614835341636215</v>
      </c>
      <c r="AU38" s="22">
        <f t="shared" si="42"/>
        <v>4.671629708047819E-2</v>
      </c>
      <c r="AV38" s="22">
        <f t="shared" si="43"/>
        <v>0.13648091623339012</v>
      </c>
      <c r="AW38" s="22">
        <f t="shared" si="44"/>
        <v>0.49674861537516235</v>
      </c>
      <c r="AX38" s="27">
        <f t="shared" si="45"/>
        <v>11793921959067.617</v>
      </c>
      <c r="AY38" s="23">
        <f t="shared" si="46"/>
        <v>0.92147500012696171</v>
      </c>
      <c r="AZ38" s="22">
        <f t="shared" si="47"/>
        <v>5.3399476257357435E-2</v>
      </c>
      <c r="BA38" s="22">
        <f t="shared" si="48"/>
        <v>0.15600571752149461</v>
      </c>
      <c r="BB38" s="22">
        <f t="shared" si="49"/>
        <v>0.56781289507823374</v>
      </c>
      <c r="BC38" s="27">
        <f t="shared" si="50"/>
        <v>20264259226403.059</v>
      </c>
      <c r="BD38" s="23">
        <f t="shared" si="51"/>
        <v>0.98311704728150262</v>
      </c>
      <c r="BE38" s="22">
        <f t="shared" si="52"/>
        <v>5.6971632889963077E-2</v>
      </c>
      <c r="BF38" s="22">
        <f t="shared" si="53"/>
        <v>0.16644171610475839</v>
      </c>
      <c r="BG38" s="22">
        <f t="shared" si="54"/>
        <v>0.60579672453486189</v>
      </c>
      <c r="BH38" s="27">
        <f t="shared" si="55"/>
        <v>31846593931298.332</v>
      </c>
      <c r="BI38" s="23">
        <f t="shared" si="56"/>
        <v>1</v>
      </c>
      <c r="BJ38" s="22">
        <f t="shared" si="57"/>
        <v>5.7950000000000002E-2</v>
      </c>
      <c r="BK38" s="22">
        <f t="shared" si="58"/>
        <v>0.16930000000000001</v>
      </c>
      <c r="BL38" s="22">
        <f t="shared" si="59"/>
        <v>0.61619999999999997</v>
      </c>
      <c r="BM38" s="27">
        <f t="shared" si="60"/>
        <v>46739210303590.617</v>
      </c>
      <c r="BN38" s="23">
        <f t="shared" si="61"/>
        <v>0.98354169321086715</v>
      </c>
      <c r="BO38" s="22">
        <f t="shared" si="62"/>
        <v>5.699624112156975E-2</v>
      </c>
      <c r="BP38" s="22">
        <f t="shared" si="63"/>
        <v>0.1665136086605998</v>
      </c>
      <c r="BQ38" s="22">
        <f t="shared" si="64"/>
        <v>0.60605839135653627</v>
      </c>
      <c r="BR38" s="27">
        <f t="shared" si="65"/>
        <v>65016748783915.148</v>
      </c>
      <c r="BS38" s="23">
        <f t="shared" si="66"/>
        <v>0.94453108604217717</v>
      </c>
      <c r="BT38" s="22">
        <f t="shared" si="67"/>
        <v>5.473557643614417E-2</v>
      </c>
      <c r="BU38" s="22">
        <f t="shared" si="68"/>
        <v>0.15990911286694059</v>
      </c>
      <c r="BV38" s="22">
        <f t="shared" si="69"/>
        <v>0.58202005521918954</v>
      </c>
      <c r="BW38" s="27">
        <f t="shared" si="70"/>
        <v>86657847888732.172</v>
      </c>
      <c r="BX38" s="23">
        <f t="shared" si="71"/>
        <v>0.89163996105896448</v>
      </c>
      <c r="BY38" s="22">
        <f t="shared" si="72"/>
        <v>5.167053574336699E-2</v>
      </c>
      <c r="BZ38" s="22">
        <f t="shared" si="73"/>
        <v>0.15095464540728268</v>
      </c>
      <c r="CA38" s="22">
        <f t="shared" si="74"/>
        <v>0.54942854400453389</v>
      </c>
      <c r="CB38" s="27">
        <f t="shared" si="75"/>
        <v>111572092587087.78</v>
      </c>
      <c r="CC38" s="23">
        <f t="shared" si="76"/>
        <v>0.83587994136512989</v>
      </c>
      <c r="CD38" s="22">
        <f t="shared" si="77"/>
        <v>4.843924260210928E-2</v>
      </c>
      <c r="CE38" s="22">
        <f t="shared" si="78"/>
        <v>0.14151447407311649</v>
      </c>
      <c r="CF38" s="22">
        <f t="shared" si="79"/>
        <v>0.51506921986919296</v>
      </c>
      <c r="CG38" s="27">
        <f t="shared" si="80"/>
        <v>139622997128485.25</v>
      </c>
      <c r="CH38" s="23">
        <f t="shared" si="81"/>
        <v>0.78958241377282279</v>
      </c>
      <c r="CI38" s="22">
        <f t="shared" si="82"/>
        <v>4.5756300878135085E-2</v>
      </c>
      <c r="CJ38" s="22">
        <f t="shared" si="83"/>
        <v>0.13367630265173891</v>
      </c>
      <c r="CK38" s="22">
        <f t="shared" si="84"/>
        <v>0.48654068336681339</v>
      </c>
      <c r="CL38" s="27">
        <f t="shared" si="85"/>
        <v>170646111308635</v>
      </c>
      <c r="CM38" s="23">
        <f t="shared" si="86"/>
        <v>0.75097625379151234</v>
      </c>
      <c r="CN38" s="22">
        <f t="shared" si="87"/>
        <v>4.3519073907218139E-2</v>
      </c>
      <c r="CO38" s="22">
        <f t="shared" si="88"/>
        <v>0.12714027976690304</v>
      </c>
      <c r="CP38" s="22">
        <f t="shared" si="89"/>
        <v>0.4627515675863299</v>
      </c>
      <c r="CQ38" s="27">
        <f t="shared" si="90"/>
        <v>204462518248825.38</v>
      </c>
      <c r="CR38" s="23">
        <f t="shared" si="91"/>
        <v>0.71837715264509605</v>
      </c>
      <c r="CS38" s="22">
        <f t="shared" si="92"/>
        <v>4.162995599578332E-2</v>
      </c>
      <c r="CT38" s="22">
        <f t="shared" si="93"/>
        <v>0.12162125194281477</v>
      </c>
      <c r="CU38" s="22">
        <f t="shared" si="94"/>
        <v>0.44266400145990814</v>
      </c>
      <c r="CV38" s="27">
        <f t="shared" si="95"/>
        <v>240888459214590.91</v>
      </c>
      <c r="CW38" s="23">
        <f t="shared" si="96"/>
        <v>0.69054649488215536</v>
      </c>
      <c r="CX38" s="22">
        <f t="shared" si="97"/>
        <v>4.0017169378420904E-2</v>
      </c>
      <c r="CY38" s="22">
        <f t="shared" si="98"/>
        <v>0.11690952158354891</v>
      </c>
      <c r="CZ38" s="22">
        <f t="shared" si="99"/>
        <v>0.42551475014638412</v>
      </c>
      <c r="DA38" s="27">
        <f t="shared" si="100"/>
        <v>1.2851618251113612E+16</v>
      </c>
      <c r="DB38" s="23">
        <f t="shared" si="101"/>
        <v>0.393520005265664</v>
      </c>
      <c r="DC38" s="22">
        <f t="shared" si="102"/>
        <v>2.2804484305145228E-2</v>
      </c>
      <c r="DD38" s="22">
        <f t="shared" si="103"/>
        <v>6.6622936891476914E-2</v>
      </c>
      <c r="DE38" s="22">
        <f t="shared" si="104"/>
        <v>0.24248702724470214</v>
      </c>
      <c r="DF38" s="27">
        <f t="shared" si="105"/>
        <v>1.4939037810491284E+18</v>
      </c>
      <c r="DG38" s="23">
        <f t="shared" si="106"/>
        <v>0.37700362738562071</v>
      </c>
      <c r="DH38" s="22">
        <f t="shared" si="107"/>
        <v>2.1847360206996722E-2</v>
      </c>
      <c r="DI38" s="22">
        <f t="shared" si="108"/>
        <v>6.3826714116385588E-2</v>
      </c>
      <c r="DJ38" s="22">
        <f t="shared" si="109"/>
        <v>0.23230963519501946</v>
      </c>
    </row>
    <row r="39" spans="1:114" x14ac:dyDescent="0.25">
      <c r="A39" s="1">
        <v>490</v>
      </c>
      <c r="B39" s="2">
        <v>3.2009999999999997E-2</v>
      </c>
      <c r="C39" s="2">
        <v>0.20802000000000001</v>
      </c>
      <c r="D39" s="3">
        <v>0.46517999999999998</v>
      </c>
      <c r="E39" s="27">
        <f t="shared" si="0"/>
        <v>1.3205267706768717E-10</v>
      </c>
      <c r="F39" s="23">
        <f t="shared" si="1"/>
        <v>3.3663705959878233E-9</v>
      </c>
      <c r="G39" s="22">
        <f t="shared" si="2"/>
        <v>1.0775752277757021E-10</v>
      </c>
      <c r="H39" s="22">
        <f t="shared" si="3"/>
        <v>7.0027241137738702E-10</v>
      </c>
      <c r="I39" s="22">
        <f t="shared" si="4"/>
        <v>1.5659682738416156E-9</v>
      </c>
      <c r="J39" s="27">
        <f t="shared" si="5"/>
        <v>746.18600852329985</v>
      </c>
      <c r="K39" s="23">
        <f t="shared" si="6"/>
        <v>1.8549288879029762E-4</v>
      </c>
      <c r="L39" s="22">
        <f t="shared" si="7"/>
        <v>5.937627370177426E-6</v>
      </c>
      <c r="M39" s="22">
        <f t="shared" si="8"/>
        <v>3.8586230726157716E-5</v>
      </c>
      <c r="N39" s="22">
        <f t="shared" si="9"/>
        <v>8.6287582007470642E-5</v>
      </c>
      <c r="O39" s="27">
        <f t="shared" si="10"/>
        <v>13290675.870705908</v>
      </c>
      <c r="P39" s="23">
        <f t="shared" si="11"/>
        <v>7.058521407819901E-3</v>
      </c>
      <c r="Q39" s="22">
        <f t="shared" si="12"/>
        <v>2.2594327026431501E-4</v>
      </c>
      <c r="R39" s="22">
        <f t="shared" si="13"/>
        <v>1.4683136232546959E-3</v>
      </c>
      <c r="S39" s="22">
        <f t="shared" si="14"/>
        <v>3.2834829884896615E-3</v>
      </c>
      <c r="T39" s="27">
        <f t="shared" si="15"/>
        <v>1773769691.9765296</v>
      </c>
      <c r="U39" s="23">
        <f t="shared" si="16"/>
        <v>4.3537875747829524E-2</v>
      </c>
      <c r="V39" s="22">
        <f t="shared" si="17"/>
        <v>1.3936474026880229E-3</v>
      </c>
      <c r="W39" s="22">
        <f t="shared" si="18"/>
        <v>9.056748913063498E-3</v>
      </c>
      <c r="X39" s="22">
        <f t="shared" si="19"/>
        <v>2.0252949040375338E-2</v>
      </c>
      <c r="Y39" s="27">
        <f t="shared" si="20"/>
        <v>33428006616.217033</v>
      </c>
      <c r="Z39" s="23">
        <f t="shared" si="21"/>
        <v>0.12964583179647921</v>
      </c>
      <c r="AA39" s="22">
        <f t="shared" si="22"/>
        <v>4.1499630758052991E-3</v>
      </c>
      <c r="AB39" s="22">
        <f t="shared" si="23"/>
        <v>2.6968925930303606E-2</v>
      </c>
      <c r="AC39" s="22">
        <f t="shared" si="24"/>
        <v>6.0308648035086197E-2</v>
      </c>
      <c r="AD39" s="27">
        <f t="shared" si="25"/>
        <v>236739874296.72482</v>
      </c>
      <c r="AE39" s="23">
        <f t="shared" si="26"/>
        <v>0.26804006638890093</v>
      </c>
      <c r="AF39" s="22">
        <f t="shared" si="27"/>
        <v>8.5799625251087187E-3</v>
      </c>
      <c r="AG39" s="22">
        <f t="shared" si="28"/>
        <v>5.5757694610219177E-2</v>
      </c>
      <c r="AH39" s="22">
        <f t="shared" si="29"/>
        <v>0.12468687808278893</v>
      </c>
      <c r="AI39" s="27">
        <f t="shared" si="30"/>
        <v>958492225581.38843</v>
      </c>
      <c r="AJ39" s="23">
        <f t="shared" si="31"/>
        <v>0.44950404189658055</v>
      </c>
      <c r="AK39" s="22">
        <f t="shared" si="32"/>
        <v>1.4388624381109542E-2</v>
      </c>
      <c r="AL39" s="22">
        <f t="shared" si="33"/>
        <v>9.3505830795326692E-2</v>
      </c>
      <c r="AM39" s="22">
        <f t="shared" si="34"/>
        <v>0.20910029020945134</v>
      </c>
      <c r="AN39" s="27">
        <f t="shared" si="35"/>
        <v>2736552558448.7461</v>
      </c>
      <c r="AO39" s="23">
        <f t="shared" si="36"/>
        <v>0.65249797195958181</v>
      </c>
      <c r="AP39" s="22">
        <f t="shared" si="37"/>
        <v>2.0886460082426211E-2</v>
      </c>
      <c r="AQ39" s="22">
        <f t="shared" si="38"/>
        <v>0.13573262812703221</v>
      </c>
      <c r="AR39" s="22">
        <f t="shared" si="39"/>
        <v>0.30352900659615828</v>
      </c>
      <c r="AS39" s="27">
        <f t="shared" si="40"/>
        <v>6191334337476.1797</v>
      </c>
      <c r="AT39" s="23">
        <f t="shared" si="41"/>
        <v>0.81921742562815725</v>
      </c>
      <c r="AU39" s="22">
        <f t="shared" si="42"/>
        <v>2.622314979435731E-2</v>
      </c>
      <c r="AV39" s="22">
        <f t="shared" si="43"/>
        <v>0.17041360887916929</v>
      </c>
      <c r="AW39" s="22">
        <f t="shared" si="44"/>
        <v>0.38108356205370619</v>
      </c>
      <c r="AX39" s="27">
        <f t="shared" si="45"/>
        <v>11905607602470.639</v>
      </c>
      <c r="AY39" s="23">
        <f t="shared" si="46"/>
        <v>0.9302011498018673</v>
      </c>
      <c r="AZ39" s="22">
        <f t="shared" si="47"/>
        <v>2.977573880515777E-2</v>
      </c>
      <c r="BA39" s="22">
        <f t="shared" si="48"/>
        <v>0.19350044318178444</v>
      </c>
      <c r="BB39" s="22">
        <f t="shared" si="49"/>
        <v>0.43271097086483262</v>
      </c>
      <c r="BC39" s="27">
        <f t="shared" si="50"/>
        <v>20345761555673.672</v>
      </c>
      <c r="BD39" s="23">
        <f t="shared" si="51"/>
        <v>0.98707111875304654</v>
      </c>
      <c r="BE39" s="22">
        <f t="shared" si="52"/>
        <v>3.159614651128502E-2</v>
      </c>
      <c r="BF39" s="22">
        <f t="shared" si="53"/>
        <v>0.20533053412300875</v>
      </c>
      <c r="BG39" s="22">
        <f t="shared" si="54"/>
        <v>0.45916574302154217</v>
      </c>
      <c r="BH39" s="27">
        <f t="shared" si="55"/>
        <v>31831960664158.625</v>
      </c>
      <c r="BI39" s="23">
        <f t="shared" si="56"/>
        <v>0.99954050762316138</v>
      </c>
      <c r="BJ39" s="22">
        <f t="shared" si="57"/>
        <v>3.1995291649017391E-2</v>
      </c>
      <c r="BK39" s="22">
        <f t="shared" si="58"/>
        <v>0.20792441639577003</v>
      </c>
      <c r="BL39" s="22">
        <f t="shared" si="59"/>
        <v>0.46496625333614217</v>
      </c>
      <c r="BM39" s="27">
        <f t="shared" si="60"/>
        <v>46542865931418.633</v>
      </c>
      <c r="BN39" s="23">
        <f t="shared" si="61"/>
        <v>0.97940998291871395</v>
      </c>
      <c r="BO39" s="22">
        <f t="shared" si="62"/>
        <v>3.1350913553228027E-2</v>
      </c>
      <c r="BP39" s="22">
        <f t="shared" si="63"/>
        <v>0.20373686464675089</v>
      </c>
      <c r="BQ39" s="22">
        <f t="shared" si="64"/>
        <v>0.45560193585412734</v>
      </c>
      <c r="BR39" s="27">
        <f t="shared" si="65"/>
        <v>64537998422477.617</v>
      </c>
      <c r="BS39" s="23">
        <f t="shared" si="66"/>
        <v>0.93757603819236002</v>
      </c>
      <c r="BT39" s="22">
        <f t="shared" si="67"/>
        <v>3.0011808982537441E-2</v>
      </c>
      <c r="BU39" s="22">
        <f t="shared" si="68"/>
        <v>0.19503456746477474</v>
      </c>
      <c r="BV39" s="22">
        <f t="shared" si="69"/>
        <v>0.43614162144632201</v>
      </c>
      <c r="BW39" s="27">
        <f t="shared" si="70"/>
        <v>85785569462096.188</v>
      </c>
      <c r="BX39" s="23">
        <f t="shared" si="71"/>
        <v>0.88266491354385745</v>
      </c>
      <c r="BY39" s="22">
        <f t="shared" si="72"/>
        <v>2.8254103882538874E-2</v>
      </c>
      <c r="BZ39" s="22">
        <f t="shared" si="73"/>
        <v>0.18361195531539323</v>
      </c>
      <c r="CA39" s="22">
        <f t="shared" si="74"/>
        <v>0.4105980644823316</v>
      </c>
      <c r="CB39" s="27">
        <f t="shared" si="75"/>
        <v>110188992141522.55</v>
      </c>
      <c r="CC39" s="23">
        <f t="shared" si="76"/>
        <v>0.82551797814893624</v>
      </c>
      <c r="CD39" s="22">
        <f t="shared" si="77"/>
        <v>2.6424830480547445E-2</v>
      </c>
      <c r="CE39" s="22">
        <f t="shared" si="78"/>
        <v>0.17172424981454174</v>
      </c>
      <c r="CF39" s="22">
        <f t="shared" si="79"/>
        <v>0.38401445307532217</v>
      </c>
      <c r="CG39" s="27">
        <f t="shared" si="80"/>
        <v>137609151115374.23</v>
      </c>
      <c r="CH39" s="23">
        <f t="shared" si="81"/>
        <v>0.77819390737558714</v>
      </c>
      <c r="CI39" s="22">
        <f t="shared" si="82"/>
        <v>2.490998697509254E-2</v>
      </c>
      <c r="CJ39" s="22">
        <f t="shared" si="83"/>
        <v>0.16187989661226965</v>
      </c>
      <c r="CK39" s="22">
        <f t="shared" si="84"/>
        <v>0.36200024183297563</v>
      </c>
      <c r="CL39" s="27">
        <f t="shared" si="85"/>
        <v>167881737855755.41</v>
      </c>
      <c r="CM39" s="23">
        <f t="shared" si="86"/>
        <v>0.73881085017461101</v>
      </c>
      <c r="CN39" s="22">
        <f t="shared" si="87"/>
        <v>2.3649335314089297E-2</v>
      </c>
      <c r="CO39" s="22">
        <f t="shared" si="88"/>
        <v>0.15368743305332258</v>
      </c>
      <c r="CP39" s="22">
        <f t="shared" si="89"/>
        <v>0.34368003128422553</v>
      </c>
      <c r="CQ39" s="27">
        <f t="shared" si="90"/>
        <v>200830035297956.44</v>
      </c>
      <c r="CR39" s="23">
        <f t="shared" si="91"/>
        <v>0.70561445764541209</v>
      </c>
      <c r="CS39" s="22">
        <f t="shared" si="92"/>
        <v>2.2586718789229639E-2</v>
      </c>
      <c r="CT39" s="22">
        <f t="shared" si="93"/>
        <v>0.14678191947939864</v>
      </c>
      <c r="CU39" s="22">
        <f t="shared" si="94"/>
        <v>0.32823773340749279</v>
      </c>
      <c r="CV39" s="27">
        <f t="shared" si="95"/>
        <v>236273936682158</v>
      </c>
      <c r="CW39" s="23">
        <f t="shared" si="96"/>
        <v>0.6773182050308445</v>
      </c>
      <c r="CX39" s="22">
        <f t="shared" si="97"/>
        <v>2.1680955743037331E-2</v>
      </c>
      <c r="CY39" s="22">
        <f t="shared" si="98"/>
        <v>0.14089573301051628</v>
      </c>
      <c r="CZ39" s="22">
        <f t="shared" si="99"/>
        <v>0.31507488261624822</v>
      </c>
      <c r="DA39" s="27">
        <f t="shared" si="100"/>
        <v>1.2354639081438926E+16</v>
      </c>
      <c r="DB39" s="23">
        <f t="shared" si="101"/>
        <v>0.3783023695060303</v>
      </c>
      <c r="DC39" s="22">
        <f t="shared" si="102"/>
        <v>1.2109458847888029E-2</v>
      </c>
      <c r="DD39" s="22">
        <f t="shared" si="103"/>
        <v>7.8694458904644424E-2</v>
      </c>
      <c r="DE39" s="22">
        <f t="shared" si="104"/>
        <v>0.17597869624681517</v>
      </c>
      <c r="DF39" s="27">
        <f t="shared" si="105"/>
        <v>1.4338767976123226E+18</v>
      </c>
      <c r="DG39" s="23">
        <f t="shared" si="106"/>
        <v>0.36185513470237729</v>
      </c>
      <c r="DH39" s="22">
        <f t="shared" si="107"/>
        <v>1.1582982861823096E-2</v>
      </c>
      <c r="DI39" s="22">
        <f t="shared" si="108"/>
        <v>7.5273105120788525E-2</v>
      </c>
      <c r="DJ39" s="22">
        <f t="shared" si="109"/>
        <v>0.16832777156085185</v>
      </c>
    </row>
    <row r="40" spans="1:114" x14ac:dyDescent="0.25">
      <c r="A40" s="1">
        <v>495</v>
      </c>
      <c r="B40" s="2">
        <v>1.47E-2</v>
      </c>
      <c r="C40" s="2">
        <v>0.2586</v>
      </c>
      <c r="D40" s="3">
        <v>0.3533</v>
      </c>
      <c r="E40" s="27">
        <f t="shared" si="0"/>
        <v>2.2715368945498148E-10</v>
      </c>
      <c r="F40" s="23">
        <f t="shared" si="1"/>
        <v>5.7907459199743434E-9</v>
      </c>
      <c r="G40" s="22">
        <f t="shared" si="2"/>
        <v>8.512396502362285E-11</v>
      </c>
      <c r="H40" s="22">
        <f t="shared" si="3"/>
        <v>1.4974868949053653E-9</v>
      </c>
      <c r="I40" s="22">
        <f t="shared" si="4"/>
        <v>2.0458705335269354E-9</v>
      </c>
      <c r="J40" s="27">
        <f t="shared" si="5"/>
        <v>954.13669088403196</v>
      </c>
      <c r="K40" s="23">
        <f t="shared" si="6"/>
        <v>2.3718693338025502E-4</v>
      </c>
      <c r="L40" s="22">
        <f t="shared" si="7"/>
        <v>3.4866479206897486E-6</v>
      </c>
      <c r="M40" s="22">
        <f t="shared" si="8"/>
        <v>6.1336540972133948E-5</v>
      </c>
      <c r="N40" s="22">
        <f t="shared" si="9"/>
        <v>8.3798143563244097E-5</v>
      </c>
      <c r="O40" s="27">
        <f t="shared" si="10"/>
        <v>15394805.239686744</v>
      </c>
      <c r="P40" s="23">
        <f t="shared" si="11"/>
        <v>8.175999731740909E-3</v>
      </c>
      <c r="Q40" s="22">
        <f t="shared" si="12"/>
        <v>1.2018719605659135E-4</v>
      </c>
      <c r="R40" s="22">
        <f t="shared" si="13"/>
        <v>2.114313530628199E-3</v>
      </c>
      <c r="S40" s="22">
        <f t="shared" si="14"/>
        <v>2.8885807052240631E-3</v>
      </c>
      <c r="T40" s="27">
        <f t="shared" si="15"/>
        <v>1955492747.1774206</v>
      </c>
      <c r="U40" s="23">
        <f t="shared" si="16"/>
        <v>4.7998339715412668E-2</v>
      </c>
      <c r="V40" s="22">
        <f t="shared" si="17"/>
        <v>7.0557559381656618E-4</v>
      </c>
      <c r="W40" s="22">
        <f t="shared" si="18"/>
        <v>1.2412370650405716E-2</v>
      </c>
      <c r="X40" s="22">
        <f t="shared" si="19"/>
        <v>1.6957813421455296E-2</v>
      </c>
      <c r="Y40" s="27">
        <f t="shared" si="20"/>
        <v>35775767093.780136</v>
      </c>
      <c r="Z40" s="23">
        <f t="shared" si="21"/>
        <v>0.13875129128340247</v>
      </c>
      <c r="AA40" s="22">
        <f t="shared" si="22"/>
        <v>2.0396439818660163E-3</v>
      </c>
      <c r="AB40" s="22">
        <f t="shared" si="23"/>
        <v>3.5881083925887874E-2</v>
      </c>
      <c r="AC40" s="22">
        <f t="shared" si="24"/>
        <v>4.9020831210426094E-2</v>
      </c>
      <c r="AD40" s="27">
        <f t="shared" si="25"/>
        <v>248407506461.67325</v>
      </c>
      <c r="AE40" s="23">
        <f t="shared" si="26"/>
        <v>0.28125031628611191</v>
      </c>
      <c r="AF40" s="22">
        <f t="shared" si="27"/>
        <v>4.1343796494058447E-3</v>
      </c>
      <c r="AG40" s="22">
        <f t="shared" si="28"/>
        <v>7.2731331791588541E-2</v>
      </c>
      <c r="AH40" s="22">
        <f t="shared" si="29"/>
        <v>9.936573674388334E-2</v>
      </c>
      <c r="AI40" s="27">
        <f t="shared" si="30"/>
        <v>991640665231.9137</v>
      </c>
      <c r="AJ40" s="23">
        <f t="shared" si="31"/>
        <v>0.46504966366355727</v>
      </c>
      <c r="AK40" s="22">
        <f t="shared" si="32"/>
        <v>6.8362300558542912E-3</v>
      </c>
      <c r="AL40" s="22">
        <f t="shared" si="33"/>
        <v>0.1202618430233959</v>
      </c>
      <c r="AM40" s="22">
        <f t="shared" si="34"/>
        <v>0.16430204617233479</v>
      </c>
      <c r="AN40" s="27">
        <f t="shared" si="35"/>
        <v>2801445424675.3662</v>
      </c>
      <c r="AO40" s="23">
        <f t="shared" si="36"/>
        <v>0.66797089371172835</v>
      </c>
      <c r="AP40" s="22">
        <f t="shared" si="37"/>
        <v>9.8191721375624069E-3</v>
      </c>
      <c r="AQ40" s="22">
        <f t="shared" si="38"/>
        <v>0.17273727311385295</v>
      </c>
      <c r="AR40" s="22">
        <f t="shared" si="39"/>
        <v>0.23599411674835363</v>
      </c>
      <c r="AS40" s="27">
        <f t="shared" si="40"/>
        <v>6286462858008.5205</v>
      </c>
      <c r="AT40" s="23">
        <f t="shared" si="41"/>
        <v>0.83180452518480741</v>
      </c>
      <c r="AU40" s="22">
        <f t="shared" si="42"/>
        <v>1.2227526520216669E-2</v>
      </c>
      <c r="AV40" s="22">
        <f t="shared" si="43"/>
        <v>0.21510465021279118</v>
      </c>
      <c r="AW40" s="22">
        <f t="shared" si="44"/>
        <v>0.29387653874779246</v>
      </c>
      <c r="AX40" s="27">
        <f t="shared" si="45"/>
        <v>12009992508089.518</v>
      </c>
      <c r="AY40" s="23">
        <f t="shared" si="46"/>
        <v>0.93835688300514286</v>
      </c>
      <c r="AZ40" s="22">
        <f t="shared" si="47"/>
        <v>1.37938461801756E-2</v>
      </c>
      <c r="BA40" s="22">
        <f t="shared" si="48"/>
        <v>0.24265908994512994</v>
      </c>
      <c r="BB40" s="22">
        <f t="shared" si="49"/>
        <v>0.33152148676571697</v>
      </c>
      <c r="BC40" s="27">
        <f t="shared" si="50"/>
        <v>20415701956174.406</v>
      </c>
      <c r="BD40" s="23">
        <f t="shared" si="51"/>
        <v>0.99046426524104536</v>
      </c>
      <c r="BE40" s="22">
        <f t="shared" si="52"/>
        <v>1.4559824699043366E-2</v>
      </c>
      <c r="BF40" s="22">
        <f t="shared" si="53"/>
        <v>0.25613405899133435</v>
      </c>
      <c r="BG40" s="22">
        <f t="shared" si="54"/>
        <v>0.34993102490966133</v>
      </c>
      <c r="BH40" s="27">
        <f t="shared" si="55"/>
        <v>31801833127532.047</v>
      </c>
      <c r="BI40" s="23">
        <f t="shared" si="56"/>
        <v>0.99859448693750907</v>
      </c>
      <c r="BJ40" s="22">
        <f t="shared" si="57"/>
        <v>1.4679338957981384E-2</v>
      </c>
      <c r="BK40" s="22">
        <f t="shared" si="58"/>
        <v>0.25823653432203986</v>
      </c>
      <c r="BL40" s="22">
        <f t="shared" si="59"/>
        <v>0.35280343223502197</v>
      </c>
      <c r="BM40" s="27">
        <f t="shared" si="60"/>
        <v>46328493826674.711</v>
      </c>
      <c r="BN40" s="23">
        <f t="shared" si="61"/>
        <v>0.97489891177507471</v>
      </c>
      <c r="BO40" s="22">
        <f t="shared" si="62"/>
        <v>1.4331014003093598E-2</v>
      </c>
      <c r="BP40" s="22">
        <f t="shared" si="63"/>
        <v>0.25210885858503429</v>
      </c>
      <c r="BQ40" s="22">
        <f t="shared" si="64"/>
        <v>0.34443178553013387</v>
      </c>
      <c r="BR40" s="27">
        <f t="shared" si="65"/>
        <v>64041131745697.672</v>
      </c>
      <c r="BS40" s="23">
        <f t="shared" si="66"/>
        <v>0.93035780549670677</v>
      </c>
      <c r="BT40" s="22">
        <f t="shared" si="67"/>
        <v>1.367625974080159E-2</v>
      </c>
      <c r="BU40" s="22">
        <f t="shared" si="68"/>
        <v>0.24059052850144838</v>
      </c>
      <c r="BV40" s="22">
        <f t="shared" si="69"/>
        <v>0.32869541268198649</v>
      </c>
      <c r="BW40" s="27">
        <f t="shared" si="70"/>
        <v>84898449850807.438</v>
      </c>
      <c r="BX40" s="23">
        <f t="shared" si="71"/>
        <v>0.8735371621060446</v>
      </c>
      <c r="BY40" s="22">
        <f t="shared" si="72"/>
        <v>1.2840996282958855E-2</v>
      </c>
      <c r="BZ40" s="22">
        <f t="shared" si="73"/>
        <v>0.22589671012062312</v>
      </c>
      <c r="CA40" s="22">
        <f t="shared" si="74"/>
        <v>0.30862067937206555</v>
      </c>
      <c r="CB40" s="27">
        <f t="shared" si="75"/>
        <v>108798431467189.34</v>
      </c>
      <c r="CC40" s="23">
        <f t="shared" si="76"/>
        <v>0.81510012411416466</v>
      </c>
      <c r="CD40" s="22">
        <f t="shared" si="77"/>
        <v>1.1981971824478219E-2</v>
      </c>
      <c r="CE40" s="22">
        <f t="shared" si="78"/>
        <v>0.21078489209592297</v>
      </c>
      <c r="CF40" s="22">
        <f t="shared" si="79"/>
        <v>0.28797487384953435</v>
      </c>
      <c r="CG40" s="27">
        <f t="shared" si="80"/>
        <v>135599885776242.06</v>
      </c>
      <c r="CH40" s="23">
        <f t="shared" si="81"/>
        <v>0.76683130516098108</v>
      </c>
      <c r="CI40" s="22">
        <f t="shared" si="82"/>
        <v>1.1272420185866421E-2</v>
      </c>
      <c r="CJ40" s="22">
        <f t="shared" si="83"/>
        <v>0.19830257551462971</v>
      </c>
      <c r="CK40" s="22">
        <f t="shared" si="84"/>
        <v>0.27092150011337462</v>
      </c>
      <c r="CL40" s="27">
        <f t="shared" si="85"/>
        <v>165139023848585.63</v>
      </c>
      <c r="CM40" s="23">
        <f t="shared" si="86"/>
        <v>0.72674076504620966</v>
      </c>
      <c r="CN40" s="22">
        <f t="shared" si="87"/>
        <v>1.0683089246179282E-2</v>
      </c>
      <c r="CO40" s="22">
        <f t="shared" si="88"/>
        <v>0.18793516184094983</v>
      </c>
      <c r="CP40" s="22">
        <f t="shared" si="89"/>
        <v>0.25675751229082588</v>
      </c>
      <c r="CQ40" s="27">
        <f t="shared" si="90"/>
        <v>197241553414172.97</v>
      </c>
      <c r="CR40" s="23">
        <f t="shared" si="91"/>
        <v>0.69300635998492222</v>
      </c>
      <c r="CS40" s="22">
        <f t="shared" si="92"/>
        <v>1.0187193491778357E-2</v>
      </c>
      <c r="CT40" s="22">
        <f t="shared" si="93"/>
        <v>0.17921144469210087</v>
      </c>
      <c r="CU40" s="22">
        <f t="shared" si="94"/>
        <v>0.24483914698267303</v>
      </c>
      <c r="CV40" s="27">
        <f t="shared" si="95"/>
        <v>231731118853437.81</v>
      </c>
      <c r="CW40" s="23">
        <f t="shared" si="96"/>
        <v>0.66429546853803345</v>
      </c>
      <c r="CX40" s="22">
        <f t="shared" si="97"/>
        <v>9.7651433875090912E-3</v>
      </c>
      <c r="CY40" s="22">
        <f t="shared" si="98"/>
        <v>0.17178680816393546</v>
      </c>
      <c r="CZ40" s="22">
        <f t="shared" si="99"/>
        <v>0.23469558903448723</v>
      </c>
      <c r="DA40" s="27">
        <f t="shared" si="100"/>
        <v>1.1881436388712532E+16</v>
      </c>
      <c r="DB40" s="23">
        <f t="shared" si="101"/>
        <v>0.36381277586148819</v>
      </c>
      <c r="DC40" s="22">
        <f t="shared" si="102"/>
        <v>5.3480478051638764E-3</v>
      </c>
      <c r="DD40" s="22">
        <f t="shared" si="103"/>
        <v>9.4081983837780839E-2</v>
      </c>
      <c r="DE40" s="22">
        <f t="shared" si="104"/>
        <v>0.12853505371186377</v>
      </c>
      <c r="DF40" s="27">
        <f t="shared" si="105"/>
        <v>1.3768347074132995E+18</v>
      </c>
      <c r="DG40" s="23">
        <f t="shared" si="106"/>
        <v>0.34745991381098429</v>
      </c>
      <c r="DH40" s="22">
        <f t="shared" si="107"/>
        <v>5.107660733021469E-3</v>
      </c>
      <c r="DI40" s="22">
        <f t="shared" si="108"/>
        <v>8.9853133711520539E-2</v>
      </c>
      <c r="DJ40" s="22">
        <f t="shared" si="109"/>
        <v>0.12275758754942075</v>
      </c>
    </row>
    <row r="41" spans="1:114" x14ac:dyDescent="0.25">
      <c r="A41" s="1">
        <v>500</v>
      </c>
      <c r="B41" s="2">
        <v>4.8999999999999998E-3</v>
      </c>
      <c r="C41" s="2">
        <v>0.32300000000000001</v>
      </c>
      <c r="D41" s="3">
        <v>0.27200000000000002</v>
      </c>
      <c r="E41" s="27">
        <f t="shared" si="0"/>
        <v>3.8633280212438785E-10</v>
      </c>
      <c r="F41" s="23">
        <f t="shared" si="1"/>
        <v>9.8486408168044544E-9</v>
      </c>
      <c r="G41" s="22">
        <f t="shared" si="2"/>
        <v>4.8258340002341827E-11</v>
      </c>
      <c r="H41" s="22">
        <f t="shared" si="3"/>
        <v>3.1811109838278389E-9</v>
      </c>
      <c r="I41" s="22">
        <f t="shared" si="4"/>
        <v>2.6788303021708119E-9</v>
      </c>
      <c r="J41" s="27">
        <f t="shared" si="5"/>
        <v>1213.4432712259265</v>
      </c>
      <c r="K41" s="23">
        <f t="shared" si="6"/>
        <v>3.016474380272669E-4</v>
      </c>
      <c r="L41" s="22">
        <f t="shared" si="7"/>
        <v>1.4780724463336078E-6</v>
      </c>
      <c r="M41" s="22">
        <f t="shared" si="8"/>
        <v>9.7432122482807206E-5</v>
      </c>
      <c r="N41" s="22">
        <f t="shared" si="9"/>
        <v>8.2048103143416603E-5</v>
      </c>
      <c r="O41" s="27">
        <f t="shared" si="10"/>
        <v>17770737.197216082</v>
      </c>
      <c r="P41" s="23">
        <f t="shared" si="11"/>
        <v>9.4378292089542098E-3</v>
      </c>
      <c r="Q41" s="22">
        <f t="shared" si="12"/>
        <v>4.6245363123875629E-5</v>
      </c>
      <c r="R41" s="22">
        <f t="shared" si="13"/>
        <v>3.0484188344922099E-3</v>
      </c>
      <c r="S41" s="22">
        <f t="shared" si="14"/>
        <v>2.5670895448355454E-3</v>
      </c>
      <c r="T41" s="27">
        <f t="shared" si="15"/>
        <v>2150545668.9492073</v>
      </c>
      <c r="U41" s="23">
        <f t="shared" si="16"/>
        <v>5.2785990508390321E-2</v>
      </c>
      <c r="V41" s="22">
        <f t="shared" si="17"/>
        <v>2.5865135349111256E-4</v>
      </c>
      <c r="W41" s="22">
        <f t="shared" si="18"/>
        <v>1.7049874934210073E-2</v>
      </c>
      <c r="X41" s="22">
        <f t="shared" si="19"/>
        <v>1.4357789418282169E-2</v>
      </c>
      <c r="Y41" s="27">
        <f t="shared" si="20"/>
        <v>38217173918.922775</v>
      </c>
      <c r="Z41" s="23">
        <f t="shared" si="21"/>
        <v>0.14821994498546515</v>
      </c>
      <c r="AA41" s="22">
        <f t="shared" si="22"/>
        <v>7.262777304287792E-4</v>
      </c>
      <c r="AB41" s="22">
        <f t="shared" si="23"/>
        <v>4.7875042230305247E-2</v>
      </c>
      <c r="AC41" s="22">
        <f t="shared" si="24"/>
        <v>4.031582503604652E-2</v>
      </c>
      <c r="AD41" s="27">
        <f t="shared" si="25"/>
        <v>260268172670.80167</v>
      </c>
      <c r="AE41" s="23">
        <f t="shared" si="26"/>
        <v>0.29467912192164553</v>
      </c>
      <c r="AF41" s="22">
        <f t="shared" si="27"/>
        <v>1.4439276974160631E-3</v>
      </c>
      <c r="AG41" s="22">
        <f t="shared" si="28"/>
        <v>9.5181356380691501E-2</v>
      </c>
      <c r="AH41" s="22">
        <f t="shared" si="29"/>
        <v>8.0152721162687596E-2</v>
      </c>
      <c r="AI41" s="27">
        <f t="shared" si="30"/>
        <v>1024722214625.7804</v>
      </c>
      <c r="AJ41" s="23">
        <f t="shared" si="31"/>
        <v>0.48056391591085607</v>
      </c>
      <c r="AK41" s="22">
        <f t="shared" si="32"/>
        <v>2.3547631879631947E-3</v>
      </c>
      <c r="AL41" s="22">
        <f t="shared" si="33"/>
        <v>0.15522214483920652</v>
      </c>
      <c r="AM41" s="22">
        <f t="shared" si="34"/>
        <v>0.13071338512775285</v>
      </c>
      <c r="AN41" s="27">
        <f t="shared" si="35"/>
        <v>2865096456719.5088</v>
      </c>
      <c r="AO41" s="23">
        <f t="shared" si="36"/>
        <v>0.68314771507176852</v>
      </c>
      <c r="AP41" s="22">
        <f t="shared" si="37"/>
        <v>3.3474238038516658E-3</v>
      </c>
      <c r="AQ41" s="22">
        <f t="shared" si="38"/>
        <v>0.22065671196818124</v>
      </c>
      <c r="AR41" s="22">
        <f t="shared" si="39"/>
        <v>0.18581617849952106</v>
      </c>
      <c r="AS41" s="27">
        <f t="shared" si="40"/>
        <v>6377926940716.5254</v>
      </c>
      <c r="AT41" s="23">
        <f t="shared" si="41"/>
        <v>0.8439067581267351</v>
      </c>
      <c r="AU41" s="22">
        <f t="shared" si="42"/>
        <v>4.1351431148210016E-3</v>
      </c>
      <c r="AV41" s="22">
        <f t="shared" si="43"/>
        <v>0.27258188287493545</v>
      </c>
      <c r="AW41" s="22">
        <f t="shared" si="44"/>
        <v>0.22954263821047197</v>
      </c>
      <c r="AX41" s="27">
        <f t="shared" si="45"/>
        <v>12107185498239.061</v>
      </c>
      <c r="AY41" s="23">
        <f t="shared" si="46"/>
        <v>0.94595070217074562</v>
      </c>
      <c r="AZ41" s="22">
        <f t="shared" si="47"/>
        <v>4.6351584406366534E-3</v>
      </c>
      <c r="BA41" s="22">
        <f t="shared" si="48"/>
        <v>0.30554207680115086</v>
      </c>
      <c r="BB41" s="22">
        <f t="shared" si="49"/>
        <v>0.25729859099044283</v>
      </c>
      <c r="BC41" s="27">
        <f t="shared" si="50"/>
        <v>20474429270397.027</v>
      </c>
      <c r="BD41" s="23">
        <f t="shared" si="51"/>
        <v>0.99331341077892366</v>
      </c>
      <c r="BE41" s="22">
        <f t="shared" si="52"/>
        <v>4.8672357128167259E-3</v>
      </c>
      <c r="BF41" s="22">
        <f t="shared" si="53"/>
        <v>0.32084023168159237</v>
      </c>
      <c r="BG41" s="22">
        <f t="shared" si="54"/>
        <v>0.27018124773186725</v>
      </c>
      <c r="BH41" s="27">
        <f t="shared" si="55"/>
        <v>31756895019366.945</v>
      </c>
      <c r="BI41" s="23">
        <f t="shared" si="56"/>
        <v>0.99718340642252379</v>
      </c>
      <c r="BJ41" s="22">
        <f t="shared" si="57"/>
        <v>4.8861986914703667E-3</v>
      </c>
      <c r="BK41" s="22">
        <f t="shared" si="58"/>
        <v>0.32209024027447519</v>
      </c>
      <c r="BL41" s="22">
        <f t="shared" si="59"/>
        <v>0.27123388654692648</v>
      </c>
      <c r="BM41" s="27">
        <f t="shared" si="60"/>
        <v>46097168728040.898</v>
      </c>
      <c r="BN41" s="23">
        <f t="shared" si="61"/>
        <v>0.9700310957012761</v>
      </c>
      <c r="BO41" s="22">
        <f t="shared" si="62"/>
        <v>4.7531523689362531E-3</v>
      </c>
      <c r="BP41" s="22">
        <f t="shared" si="63"/>
        <v>0.31332004391151219</v>
      </c>
      <c r="BQ41" s="22">
        <f t="shared" si="64"/>
        <v>0.26384845803074713</v>
      </c>
      <c r="BR41" s="27">
        <f t="shared" si="65"/>
        <v>63527617596412.672</v>
      </c>
      <c r="BS41" s="23">
        <f t="shared" si="66"/>
        <v>0.92289772657559366</v>
      </c>
      <c r="BT41" s="22">
        <f t="shared" si="67"/>
        <v>4.5221988602204086E-3</v>
      </c>
      <c r="BU41" s="22">
        <f t="shared" si="68"/>
        <v>0.29809596568391677</v>
      </c>
      <c r="BV41" s="22">
        <f t="shared" si="69"/>
        <v>0.2510281816285615</v>
      </c>
      <c r="BW41" s="27">
        <f t="shared" si="70"/>
        <v>83998296847774.766</v>
      </c>
      <c r="BX41" s="23">
        <f t="shared" si="71"/>
        <v>0.86427530748900272</v>
      </c>
      <c r="BY41" s="22">
        <f t="shared" si="72"/>
        <v>4.2349490066961133E-3</v>
      </c>
      <c r="BZ41" s="22">
        <f t="shared" si="73"/>
        <v>0.2791609243189479</v>
      </c>
      <c r="CA41" s="22">
        <f t="shared" si="74"/>
        <v>0.23508288363700874</v>
      </c>
      <c r="CB41" s="27">
        <f t="shared" si="75"/>
        <v>107402445890731.59</v>
      </c>
      <c r="CC41" s="23">
        <f t="shared" si="76"/>
        <v>0.80464162759645119</v>
      </c>
      <c r="CD41" s="22">
        <f t="shared" si="77"/>
        <v>3.9427439752226104E-3</v>
      </c>
      <c r="CE41" s="22">
        <f t="shared" si="78"/>
        <v>0.25989924571365375</v>
      </c>
      <c r="CF41" s="22">
        <f t="shared" si="79"/>
        <v>0.21886252270623474</v>
      </c>
      <c r="CG41" s="27">
        <f t="shared" si="80"/>
        <v>133597302627893.48</v>
      </c>
      <c r="CH41" s="23">
        <f t="shared" si="81"/>
        <v>0.75550649142274873</v>
      </c>
      <c r="CI41" s="22">
        <f t="shared" si="82"/>
        <v>3.7019818079714688E-3</v>
      </c>
      <c r="CJ41" s="22">
        <f t="shared" si="83"/>
        <v>0.24402859672954785</v>
      </c>
      <c r="CK41" s="22">
        <f t="shared" si="84"/>
        <v>0.20549776566698766</v>
      </c>
      <c r="CL41" s="27">
        <f t="shared" si="85"/>
        <v>162419934204015</v>
      </c>
      <c r="CM41" s="23">
        <f t="shared" si="86"/>
        <v>0.71477464557625126</v>
      </c>
      <c r="CN41" s="22">
        <f t="shared" si="87"/>
        <v>3.502395763323631E-3</v>
      </c>
      <c r="CO41" s="22">
        <f t="shared" si="88"/>
        <v>0.23087221052112916</v>
      </c>
      <c r="CP41" s="22">
        <f t="shared" si="89"/>
        <v>0.19441870359674035</v>
      </c>
      <c r="CQ41" s="27">
        <f t="shared" si="90"/>
        <v>193698665724569.78</v>
      </c>
      <c r="CR41" s="23">
        <f t="shared" si="91"/>
        <v>0.68055845710082907</v>
      </c>
      <c r="CS41" s="22">
        <f t="shared" si="92"/>
        <v>3.3347364397940623E-3</v>
      </c>
      <c r="CT41" s="22">
        <f t="shared" si="93"/>
        <v>0.21982038164356779</v>
      </c>
      <c r="CU41" s="22">
        <f t="shared" si="94"/>
        <v>0.18511190033142552</v>
      </c>
      <c r="CV41" s="27">
        <f t="shared" si="95"/>
        <v>227260968109440.78</v>
      </c>
      <c r="CW41" s="23">
        <f t="shared" si="96"/>
        <v>0.65148104422760122</v>
      </c>
      <c r="CX41" s="22">
        <f t="shared" si="97"/>
        <v>3.192257116715246E-3</v>
      </c>
      <c r="CY41" s="22">
        <f t="shared" si="98"/>
        <v>0.21042837728551519</v>
      </c>
      <c r="CZ41" s="22">
        <f t="shared" si="99"/>
        <v>0.17720284402990755</v>
      </c>
      <c r="DA41" s="27">
        <f t="shared" si="100"/>
        <v>1.1430659047624012E+16</v>
      </c>
      <c r="DB41" s="23">
        <f t="shared" si="101"/>
        <v>0.35000985251186056</v>
      </c>
      <c r="DC41" s="22">
        <f t="shared" si="102"/>
        <v>1.7150482773081166E-3</v>
      </c>
      <c r="DD41" s="22">
        <f t="shared" si="103"/>
        <v>0.11305318236133097</v>
      </c>
      <c r="DE41" s="22">
        <f t="shared" si="104"/>
        <v>9.5202679883226074E-2</v>
      </c>
      <c r="DF41" s="27">
        <f t="shared" si="105"/>
        <v>1.3226011569916739E+18</v>
      </c>
      <c r="DG41" s="23">
        <f t="shared" si="106"/>
        <v>0.3337734599079123</v>
      </c>
      <c r="DH41" s="22">
        <f t="shared" si="107"/>
        <v>1.6354899535487703E-3</v>
      </c>
      <c r="DI41" s="22">
        <f t="shared" si="108"/>
        <v>0.10780882755025567</v>
      </c>
      <c r="DJ41" s="22">
        <f t="shared" si="109"/>
        <v>9.0786381094952157E-2</v>
      </c>
    </row>
    <row r="42" spans="1:114" x14ac:dyDescent="0.25">
      <c r="A42" s="1">
        <v>505</v>
      </c>
      <c r="B42" s="2">
        <v>2.3999999999999998E-3</v>
      </c>
      <c r="C42" s="2">
        <v>0.4073</v>
      </c>
      <c r="D42" s="3">
        <v>0.21229999999999999</v>
      </c>
      <c r="E42" s="27">
        <f t="shared" si="0"/>
        <v>6.4986209774904222E-10</v>
      </c>
      <c r="F42" s="23">
        <f t="shared" si="1"/>
        <v>1.6566696759869453E-8</v>
      </c>
      <c r="G42" s="22">
        <f t="shared" si="2"/>
        <v>3.9760072223686682E-11</v>
      </c>
      <c r="H42" s="22">
        <f t="shared" si="3"/>
        <v>6.7476155902948282E-9</v>
      </c>
      <c r="I42" s="22">
        <f t="shared" si="4"/>
        <v>3.5171097221202848E-9</v>
      </c>
      <c r="J42" s="27">
        <f t="shared" si="5"/>
        <v>1535.1324617224045</v>
      </c>
      <c r="K42" s="23">
        <f t="shared" si="6"/>
        <v>3.8161551107636219E-4</v>
      </c>
      <c r="L42" s="22">
        <f t="shared" si="7"/>
        <v>9.1587722658326918E-7</v>
      </c>
      <c r="M42" s="22">
        <f t="shared" si="8"/>
        <v>1.5543199766140231E-4</v>
      </c>
      <c r="N42" s="22">
        <f t="shared" si="9"/>
        <v>8.1016973001511689E-5</v>
      </c>
      <c r="O42" s="27">
        <f t="shared" si="10"/>
        <v>20445013.74412423</v>
      </c>
      <c r="P42" s="23">
        <f t="shared" si="11"/>
        <v>1.0858105983470062E-2</v>
      </c>
      <c r="Q42" s="22">
        <f t="shared" si="12"/>
        <v>2.6059454360328145E-5</v>
      </c>
      <c r="R42" s="22">
        <f t="shared" si="13"/>
        <v>4.4225065670673563E-3</v>
      </c>
      <c r="S42" s="22">
        <f t="shared" si="14"/>
        <v>2.305175900290694E-3</v>
      </c>
      <c r="T42" s="27">
        <f t="shared" si="15"/>
        <v>2359437412.2666745</v>
      </c>
      <c r="U42" s="23">
        <f t="shared" si="16"/>
        <v>5.7913320627087449E-2</v>
      </c>
      <c r="V42" s="22">
        <f t="shared" si="17"/>
        <v>1.3899196950500987E-4</v>
      </c>
      <c r="W42" s="22">
        <f t="shared" si="18"/>
        <v>2.3588095491412716E-2</v>
      </c>
      <c r="X42" s="22">
        <f t="shared" si="19"/>
        <v>1.2294997969130665E-2</v>
      </c>
      <c r="Y42" s="27">
        <f t="shared" si="20"/>
        <v>40751680629.129944</v>
      </c>
      <c r="Z42" s="23">
        <f t="shared" si="21"/>
        <v>0.15804967352450275</v>
      </c>
      <c r="AA42" s="22">
        <f t="shared" si="22"/>
        <v>3.7931921645880659E-4</v>
      </c>
      <c r="AB42" s="22">
        <f t="shared" si="23"/>
        <v>6.4373632026529973E-2</v>
      </c>
      <c r="AC42" s="22">
        <f t="shared" si="24"/>
        <v>3.3553945689251935E-2</v>
      </c>
      <c r="AD42" s="27">
        <f t="shared" si="25"/>
        <v>272308729616.87384</v>
      </c>
      <c r="AE42" s="23">
        <f t="shared" si="26"/>
        <v>0.30831160226646243</v>
      </c>
      <c r="AF42" s="22">
        <f t="shared" si="27"/>
        <v>7.3994784543950976E-4</v>
      </c>
      <c r="AG42" s="22">
        <f t="shared" si="28"/>
        <v>0.12557531560313015</v>
      </c>
      <c r="AH42" s="22">
        <f t="shared" si="29"/>
        <v>6.5454553161169965E-2</v>
      </c>
      <c r="AI42" s="27">
        <f t="shared" si="30"/>
        <v>1057697653900.4924</v>
      </c>
      <c r="AJ42" s="23">
        <f t="shared" si="31"/>
        <v>0.49602840570189993</v>
      </c>
      <c r="AK42" s="22">
        <f t="shared" si="32"/>
        <v>1.1904681736845597E-3</v>
      </c>
      <c r="AL42" s="22">
        <f t="shared" si="33"/>
        <v>0.20203236964238383</v>
      </c>
      <c r="AM42" s="22">
        <f t="shared" si="34"/>
        <v>0.10530683053051335</v>
      </c>
      <c r="AN42" s="27">
        <f t="shared" si="35"/>
        <v>2927452065379.416</v>
      </c>
      <c r="AO42" s="23">
        <f t="shared" si="36"/>
        <v>0.69801565834049151</v>
      </c>
      <c r="AP42" s="22">
        <f t="shared" si="37"/>
        <v>1.6752375800171795E-3</v>
      </c>
      <c r="AQ42" s="22">
        <f t="shared" si="38"/>
        <v>0.2843017776420822</v>
      </c>
      <c r="AR42" s="22">
        <f t="shared" si="39"/>
        <v>0.14818872426568633</v>
      </c>
      <c r="AS42" s="27">
        <f t="shared" si="40"/>
        <v>6465713414760.1064</v>
      </c>
      <c r="AT42" s="23">
        <f t="shared" si="41"/>
        <v>0.85552238173078543</v>
      </c>
      <c r="AU42" s="22">
        <f t="shared" si="42"/>
        <v>2.053253716153885E-3</v>
      </c>
      <c r="AV42" s="22">
        <f t="shared" si="43"/>
        <v>0.34845426607894892</v>
      </c>
      <c r="AW42" s="22">
        <f t="shared" si="44"/>
        <v>0.18162740164144572</v>
      </c>
      <c r="AX42" s="27">
        <f t="shared" si="45"/>
        <v>12197304838860.887</v>
      </c>
      <c r="AY42" s="23">
        <f t="shared" si="46"/>
        <v>0.95299184757590849</v>
      </c>
      <c r="AZ42" s="22">
        <f t="shared" si="47"/>
        <v>2.28718043418218E-3</v>
      </c>
      <c r="BA42" s="22">
        <f t="shared" si="48"/>
        <v>0.38815357951766755</v>
      </c>
      <c r="BB42" s="22">
        <f t="shared" si="49"/>
        <v>0.20232016924036536</v>
      </c>
      <c r="BC42" s="27">
        <f t="shared" si="50"/>
        <v>20522295908979.195</v>
      </c>
      <c r="BD42" s="23">
        <f t="shared" si="51"/>
        <v>0.99563565250808972</v>
      </c>
      <c r="BE42" s="22">
        <f t="shared" si="52"/>
        <v>2.3895255660194149E-3</v>
      </c>
      <c r="BF42" s="22">
        <f t="shared" si="53"/>
        <v>0.40552240126654493</v>
      </c>
      <c r="BG42" s="22">
        <f t="shared" si="54"/>
        <v>0.21137344902746744</v>
      </c>
      <c r="BH42" s="27">
        <f t="shared" si="55"/>
        <v>31697819026551.16</v>
      </c>
      <c r="BI42" s="23">
        <f t="shared" si="56"/>
        <v>0.9953283888045259</v>
      </c>
      <c r="BJ42" s="22">
        <f t="shared" si="57"/>
        <v>2.388788133130862E-3</v>
      </c>
      <c r="BK42" s="22">
        <f t="shared" si="58"/>
        <v>0.40539725276008337</v>
      </c>
      <c r="BL42" s="22">
        <f t="shared" si="59"/>
        <v>0.21130821694320084</v>
      </c>
      <c r="BM42" s="27">
        <f t="shared" si="60"/>
        <v>45849930903675.516</v>
      </c>
      <c r="BN42" s="23">
        <f t="shared" si="61"/>
        <v>0.96482842524915213</v>
      </c>
      <c r="BO42" s="22">
        <f t="shared" si="62"/>
        <v>2.3155882205979647E-3</v>
      </c>
      <c r="BP42" s="22">
        <f t="shared" si="63"/>
        <v>0.39297461760397967</v>
      </c>
      <c r="BQ42" s="22">
        <f t="shared" si="64"/>
        <v>0.20483307468039499</v>
      </c>
      <c r="BR42" s="27">
        <f t="shared" si="65"/>
        <v>62998859573069.094</v>
      </c>
      <c r="BS42" s="23">
        <f t="shared" si="66"/>
        <v>0.91521619221123962</v>
      </c>
      <c r="BT42" s="22">
        <f t="shared" si="67"/>
        <v>2.1965188613069747E-3</v>
      </c>
      <c r="BU42" s="22">
        <f t="shared" si="68"/>
        <v>0.37276755508763787</v>
      </c>
      <c r="BV42" s="22">
        <f t="shared" si="69"/>
        <v>0.19430039760644616</v>
      </c>
      <c r="BW42" s="27">
        <f t="shared" si="70"/>
        <v>83086817713580.844</v>
      </c>
      <c r="BX42" s="23">
        <f t="shared" si="71"/>
        <v>0.85489691603896079</v>
      </c>
      <c r="BY42" s="22">
        <f t="shared" si="72"/>
        <v>2.0517525984935056E-3</v>
      </c>
      <c r="BZ42" s="22">
        <f t="shared" si="73"/>
        <v>0.34819951390266873</v>
      </c>
      <c r="CA42" s="22">
        <f t="shared" si="74"/>
        <v>0.18149461527507135</v>
      </c>
      <c r="CB42" s="27">
        <f t="shared" si="75"/>
        <v>106002933868178.31</v>
      </c>
      <c r="CC42" s="23">
        <f t="shared" si="76"/>
        <v>0.79415671151908596</v>
      </c>
      <c r="CD42" s="22">
        <f t="shared" si="77"/>
        <v>1.9059761076458061E-3</v>
      </c>
      <c r="CE42" s="22">
        <f t="shared" si="78"/>
        <v>0.32346002860172368</v>
      </c>
      <c r="CF42" s="22">
        <f t="shared" si="79"/>
        <v>0.16859946985550195</v>
      </c>
      <c r="CG42" s="27">
        <f t="shared" si="80"/>
        <v>131603332571162.81</v>
      </c>
      <c r="CH42" s="23">
        <f t="shared" si="81"/>
        <v>0.74423038560376731</v>
      </c>
      <c r="CI42" s="22">
        <f t="shared" si="82"/>
        <v>1.7861529254490415E-3</v>
      </c>
      <c r="CJ42" s="22">
        <f t="shared" si="83"/>
        <v>0.30312503605641444</v>
      </c>
      <c r="CK42" s="22">
        <f t="shared" si="84"/>
        <v>0.15800011086367979</v>
      </c>
      <c r="CL42" s="27">
        <f t="shared" si="85"/>
        <v>159726235548203.94</v>
      </c>
      <c r="CM42" s="23">
        <f t="shared" si="86"/>
        <v>0.70292026630050242</v>
      </c>
      <c r="CN42" s="22">
        <f t="shared" si="87"/>
        <v>1.6870086391212057E-3</v>
      </c>
      <c r="CO42" s="22">
        <f t="shared" si="88"/>
        <v>0.28629942446419465</v>
      </c>
      <c r="CP42" s="22">
        <f t="shared" si="89"/>
        <v>0.14922997253559667</v>
      </c>
      <c r="CQ42" s="27">
        <f t="shared" si="90"/>
        <v>190202748562431.5</v>
      </c>
      <c r="CR42" s="23">
        <f t="shared" si="91"/>
        <v>0.6682755847273032</v>
      </c>
      <c r="CS42" s="22">
        <f t="shared" si="92"/>
        <v>1.6038614033455276E-3</v>
      </c>
      <c r="CT42" s="22">
        <f t="shared" si="93"/>
        <v>0.27218864565943057</v>
      </c>
      <c r="CU42" s="22">
        <f t="shared" si="94"/>
        <v>0.14187490663760646</v>
      </c>
      <c r="CV42" s="27">
        <f t="shared" si="95"/>
        <v>222864223326355.34</v>
      </c>
      <c r="CW42" s="23">
        <f t="shared" si="96"/>
        <v>0.63887705020999519</v>
      </c>
      <c r="CX42" s="22">
        <f t="shared" si="97"/>
        <v>1.5333049205039882E-3</v>
      </c>
      <c r="CY42" s="22">
        <f t="shared" si="98"/>
        <v>0.26021462255053102</v>
      </c>
      <c r="CZ42" s="22">
        <f t="shared" si="99"/>
        <v>0.13563359775958198</v>
      </c>
      <c r="DA42" s="27">
        <f t="shared" si="100"/>
        <v>1.1001044604684516E+16</v>
      </c>
      <c r="DB42" s="23">
        <f t="shared" si="101"/>
        <v>0.33685494279198103</v>
      </c>
      <c r="DC42" s="22">
        <f t="shared" si="102"/>
        <v>8.0845186270075444E-4</v>
      </c>
      <c r="DD42" s="22">
        <f t="shared" si="103"/>
        <v>0.13720101819917388</v>
      </c>
      <c r="DE42" s="22">
        <f t="shared" si="104"/>
        <v>7.1514304354737573E-2</v>
      </c>
      <c r="DF42" s="27">
        <f t="shared" si="105"/>
        <v>1.2710118299362916E+18</v>
      </c>
      <c r="DG42" s="23">
        <f t="shared" si="106"/>
        <v>0.32075430587604853</v>
      </c>
      <c r="DH42" s="22">
        <f t="shared" si="107"/>
        <v>7.6981033410251638E-4</v>
      </c>
      <c r="DI42" s="22">
        <f t="shared" si="108"/>
        <v>0.13064322878331455</v>
      </c>
      <c r="DJ42" s="22">
        <f t="shared" si="109"/>
        <v>6.8096139137485093E-2</v>
      </c>
    </row>
    <row r="43" spans="1:114" x14ac:dyDescent="0.25">
      <c r="A43" s="1">
        <v>510</v>
      </c>
      <c r="B43" s="2">
        <v>9.2999999999999992E-3</v>
      </c>
      <c r="C43" s="2">
        <v>0.503</v>
      </c>
      <c r="D43" s="3">
        <v>0.15820000000000001</v>
      </c>
      <c r="E43" s="27">
        <f t="shared" si="0"/>
        <v>1.0815371133078733E-9</v>
      </c>
      <c r="F43" s="23">
        <f t="shared" si="1"/>
        <v>2.7571230039077186E-8</v>
      </c>
      <c r="G43" s="22">
        <f t="shared" si="2"/>
        <v>2.5641243936341784E-10</v>
      </c>
      <c r="H43" s="22">
        <f t="shared" si="3"/>
        <v>1.3868328709655824E-8</v>
      </c>
      <c r="I43" s="22">
        <f t="shared" si="4"/>
        <v>4.3617685921820111E-9</v>
      </c>
      <c r="J43" s="27">
        <f t="shared" si="5"/>
        <v>1932.2306633130281</v>
      </c>
      <c r="K43" s="23">
        <f t="shared" si="6"/>
        <v>4.8032935950706039E-4</v>
      </c>
      <c r="L43" s="22">
        <f t="shared" si="7"/>
        <v>4.4670630434156609E-6</v>
      </c>
      <c r="M43" s="22">
        <f t="shared" si="8"/>
        <v>2.4160566783205137E-4</v>
      </c>
      <c r="N43" s="22">
        <f t="shared" si="9"/>
        <v>7.5988104674016963E-5</v>
      </c>
      <c r="O43" s="27">
        <f t="shared" si="10"/>
        <v>23445787.27949049</v>
      </c>
      <c r="P43" s="23">
        <f t="shared" si="11"/>
        <v>1.2451781462840334E-2</v>
      </c>
      <c r="Q43" s="22">
        <f t="shared" si="12"/>
        <v>1.158015676044151E-4</v>
      </c>
      <c r="R43" s="22">
        <f t="shared" si="13"/>
        <v>6.2632460758086884E-3</v>
      </c>
      <c r="S43" s="22">
        <f t="shared" si="14"/>
        <v>1.9698718274213409E-3</v>
      </c>
      <c r="T43" s="27">
        <f t="shared" si="15"/>
        <v>2582664935.0638447</v>
      </c>
      <c r="U43" s="23">
        <f t="shared" si="16"/>
        <v>6.3392528099738069E-2</v>
      </c>
      <c r="V43" s="22">
        <f t="shared" si="17"/>
        <v>5.8955051132756394E-4</v>
      </c>
      <c r="W43" s="22">
        <f t="shared" si="18"/>
        <v>3.1886441634168247E-2</v>
      </c>
      <c r="X43" s="22">
        <f t="shared" si="19"/>
        <v>1.0028697945378563E-2</v>
      </c>
      <c r="Y43" s="27">
        <f t="shared" si="20"/>
        <v>43378542202.022552</v>
      </c>
      <c r="Z43" s="23">
        <f t="shared" si="21"/>
        <v>0.16823758743578732</v>
      </c>
      <c r="AA43" s="22">
        <f t="shared" si="22"/>
        <v>1.5646095631528219E-3</v>
      </c>
      <c r="AB43" s="22">
        <f t="shared" si="23"/>
        <v>8.4623506480201019E-2</v>
      </c>
      <c r="AC43" s="22">
        <f t="shared" si="24"/>
        <v>2.6615186332341556E-2</v>
      </c>
      <c r="AD43" s="27">
        <f t="shared" si="25"/>
        <v>284515845095.02057</v>
      </c>
      <c r="AE43" s="23">
        <f t="shared" si="26"/>
        <v>0.32213266241908539</v>
      </c>
      <c r="AF43" s="22">
        <f t="shared" si="27"/>
        <v>2.9958337604974938E-3</v>
      </c>
      <c r="AG43" s="22">
        <f t="shared" si="28"/>
        <v>0.16203272919679995</v>
      </c>
      <c r="AH43" s="22">
        <f t="shared" si="29"/>
        <v>5.0961387194699309E-2</v>
      </c>
      <c r="AI43" s="27">
        <f t="shared" si="30"/>
        <v>1090529070845.7601</v>
      </c>
      <c r="AJ43" s="23">
        <f t="shared" si="31"/>
        <v>0.5114253533496893</v>
      </c>
      <c r="AK43" s="22">
        <f t="shared" si="32"/>
        <v>4.7562557861521105E-3</v>
      </c>
      <c r="AL43" s="22">
        <f t="shared" si="33"/>
        <v>0.25724695273489373</v>
      </c>
      <c r="AM43" s="22">
        <f t="shared" si="34"/>
        <v>8.0907490899920859E-2</v>
      </c>
      <c r="AN43" s="27">
        <f t="shared" si="35"/>
        <v>2988463366489.603</v>
      </c>
      <c r="AO43" s="23">
        <f t="shared" si="36"/>
        <v>0.71256306767787292</v>
      </c>
      <c r="AP43" s="22">
        <f t="shared" si="37"/>
        <v>6.6268365294042172E-3</v>
      </c>
      <c r="AQ43" s="22">
        <f t="shared" si="38"/>
        <v>0.3584192230419701</v>
      </c>
      <c r="AR43" s="22">
        <f t="shared" si="39"/>
        <v>0.1127274773066395</v>
      </c>
      <c r="AS43" s="27">
        <f t="shared" si="40"/>
        <v>6549817290485.3584</v>
      </c>
      <c r="AT43" s="23">
        <f t="shared" si="41"/>
        <v>0.86665073578201857</v>
      </c>
      <c r="AU43" s="22">
        <f t="shared" si="42"/>
        <v>8.0598518427727715E-3</v>
      </c>
      <c r="AV43" s="22">
        <f t="shared" si="43"/>
        <v>0.43592532009835533</v>
      </c>
      <c r="AW43" s="22">
        <f t="shared" si="44"/>
        <v>0.13710414640071533</v>
      </c>
      <c r="AX43" s="27">
        <f t="shared" si="45"/>
        <v>12280477199596.418</v>
      </c>
      <c r="AY43" s="23">
        <f t="shared" si="46"/>
        <v>0.95949021609024387</v>
      </c>
      <c r="AZ43" s="22">
        <f t="shared" si="47"/>
        <v>8.9232590096392679E-3</v>
      </c>
      <c r="BA43" s="22">
        <f t="shared" si="48"/>
        <v>0.48262357869339267</v>
      </c>
      <c r="BB43" s="22">
        <f t="shared" si="49"/>
        <v>0.1517913521854766</v>
      </c>
      <c r="BC43" s="27">
        <f t="shared" si="50"/>
        <v>20559656472857.773</v>
      </c>
      <c r="BD43" s="23">
        <f t="shared" si="51"/>
        <v>0.9974481938319405</v>
      </c>
      <c r="BE43" s="22">
        <f t="shared" si="52"/>
        <v>9.2762682026370467E-3</v>
      </c>
      <c r="BF43" s="22">
        <f t="shared" si="53"/>
        <v>0.50171644149746608</v>
      </c>
      <c r="BG43" s="22">
        <f t="shared" si="54"/>
        <v>0.15779630426421298</v>
      </c>
      <c r="BH43" s="27">
        <f t="shared" si="55"/>
        <v>31625265595896.066</v>
      </c>
      <c r="BI43" s="23">
        <f t="shared" si="56"/>
        <v>0.99305017246491945</v>
      </c>
      <c r="BJ43" s="22">
        <f t="shared" si="57"/>
        <v>9.2353666039237496E-3</v>
      </c>
      <c r="BK43" s="22">
        <f t="shared" si="58"/>
        <v>0.4995042367498545</v>
      </c>
      <c r="BL43" s="22">
        <f t="shared" si="59"/>
        <v>0.15710053728395026</v>
      </c>
      <c r="BM43" s="27">
        <f t="shared" si="60"/>
        <v>45587785775260.617</v>
      </c>
      <c r="BN43" s="23">
        <f t="shared" si="61"/>
        <v>0.95931205768980632</v>
      </c>
      <c r="BO43" s="22">
        <f t="shared" si="62"/>
        <v>8.9216021365151974E-3</v>
      </c>
      <c r="BP43" s="22">
        <f t="shared" si="63"/>
        <v>0.48253396501797258</v>
      </c>
      <c r="BQ43" s="22">
        <f t="shared" si="64"/>
        <v>0.15176316752652735</v>
      </c>
      <c r="BR43" s="27">
        <f t="shared" si="65"/>
        <v>62456197294576.273</v>
      </c>
      <c r="BS43" s="23">
        <f t="shared" si="66"/>
        <v>0.90733266372287336</v>
      </c>
      <c r="BT43" s="22">
        <f t="shared" si="67"/>
        <v>8.4381937726227211E-3</v>
      </c>
      <c r="BU43" s="22">
        <f t="shared" si="68"/>
        <v>0.4563883298526053</v>
      </c>
      <c r="BV43" s="22">
        <f t="shared" si="69"/>
        <v>0.14354002740095856</v>
      </c>
      <c r="BW43" s="27">
        <f t="shared" si="70"/>
        <v>82165622820631.969</v>
      </c>
      <c r="BX43" s="23">
        <f t="shared" si="71"/>
        <v>0.84541855720028647</v>
      </c>
      <c r="BY43" s="22">
        <f t="shared" si="72"/>
        <v>7.8623925819626631E-3</v>
      </c>
      <c r="BZ43" s="22">
        <f t="shared" si="73"/>
        <v>0.42524553427174411</v>
      </c>
      <c r="CA43" s="22">
        <f t="shared" si="74"/>
        <v>0.13374521574908532</v>
      </c>
      <c r="CB43" s="27">
        <f t="shared" si="75"/>
        <v>104601663593380.42</v>
      </c>
      <c r="CC43" s="23">
        <f t="shared" si="76"/>
        <v>0.78365862290234245</v>
      </c>
      <c r="CD43" s="22">
        <f t="shared" si="77"/>
        <v>7.2880251929917841E-3</v>
      </c>
      <c r="CE43" s="22">
        <f t="shared" si="78"/>
        <v>0.39418028731987825</v>
      </c>
      <c r="CF43" s="22">
        <f t="shared" si="79"/>
        <v>0.12397479414315059</v>
      </c>
      <c r="CG43" s="27">
        <f t="shared" si="80"/>
        <v>129619745828238.42</v>
      </c>
      <c r="CH43" s="23">
        <f t="shared" si="81"/>
        <v>0.73301299849264023</v>
      </c>
      <c r="CI43" s="22">
        <f t="shared" si="82"/>
        <v>6.8170208859815538E-3</v>
      </c>
      <c r="CJ43" s="22">
        <f t="shared" si="83"/>
        <v>0.36870553824179803</v>
      </c>
      <c r="CK43" s="22">
        <f t="shared" si="84"/>
        <v>0.11596265636153569</v>
      </c>
      <c r="CL43" s="27">
        <f t="shared" si="85"/>
        <v>157059509594999.16</v>
      </c>
      <c r="CM43" s="23">
        <f t="shared" si="86"/>
        <v>0.69118458799603588</v>
      </c>
      <c r="CN43" s="22">
        <f t="shared" si="87"/>
        <v>6.428016668363133E-3</v>
      </c>
      <c r="CO43" s="22">
        <f t="shared" si="88"/>
        <v>0.34766584776200604</v>
      </c>
      <c r="CP43" s="22">
        <f t="shared" si="89"/>
        <v>0.10934540182097288</v>
      </c>
      <c r="CQ43" s="27">
        <f t="shared" si="90"/>
        <v>186754978141934.84</v>
      </c>
      <c r="CR43" s="23">
        <f t="shared" si="91"/>
        <v>0.65616187548189442</v>
      </c>
      <c r="CS43" s="22">
        <f t="shared" si="92"/>
        <v>6.1023054419816177E-3</v>
      </c>
      <c r="CT43" s="22">
        <f t="shared" si="93"/>
        <v>0.3300494233673929</v>
      </c>
      <c r="CU43" s="22">
        <f t="shared" si="94"/>
        <v>0.10380480870123571</v>
      </c>
      <c r="CV43" s="27">
        <f t="shared" si="95"/>
        <v>218541419459030.22</v>
      </c>
      <c r="CW43" s="23">
        <f t="shared" si="96"/>
        <v>0.62648502002151207</v>
      </c>
      <c r="CX43" s="22">
        <f t="shared" si="97"/>
        <v>5.8263106862000615E-3</v>
      </c>
      <c r="CY43" s="22">
        <f t="shared" si="98"/>
        <v>0.31512196507082058</v>
      </c>
      <c r="CZ43" s="22">
        <f t="shared" si="99"/>
        <v>9.9109930167403215E-2</v>
      </c>
      <c r="DA43" s="27">
        <f t="shared" si="100"/>
        <v>1.0591412694086208E+16</v>
      </c>
      <c r="DB43" s="23">
        <f t="shared" si="101"/>
        <v>0.32431190358354034</v>
      </c>
      <c r="DC43" s="22">
        <f t="shared" si="102"/>
        <v>3.0161007033269248E-3</v>
      </c>
      <c r="DD43" s="22">
        <f t="shared" si="103"/>
        <v>0.1631288875025208</v>
      </c>
      <c r="DE43" s="22">
        <f t="shared" si="104"/>
        <v>5.1306143146916082E-2</v>
      </c>
      <c r="DF43" s="27">
        <f t="shared" si="105"/>
        <v>1.2219135170123648E+18</v>
      </c>
      <c r="DG43" s="23">
        <f t="shared" si="106"/>
        <v>0.3083637876206925</v>
      </c>
      <c r="DH43" s="22">
        <f t="shared" si="107"/>
        <v>2.8677832248724402E-3</v>
      </c>
      <c r="DI43" s="22">
        <f t="shared" si="108"/>
        <v>0.15510698517320834</v>
      </c>
      <c r="DJ43" s="22">
        <f t="shared" si="109"/>
        <v>4.8783151201593558E-2</v>
      </c>
    </row>
    <row r="44" spans="1:114" x14ac:dyDescent="0.25">
      <c r="A44" s="1">
        <v>515</v>
      </c>
      <c r="B44" s="2">
        <v>2.9100000000000001E-2</v>
      </c>
      <c r="C44" s="2">
        <v>0.60819999999999996</v>
      </c>
      <c r="D44" s="3">
        <v>0.11169999999999999</v>
      </c>
      <c r="E44" s="27">
        <f t="shared" si="0"/>
        <v>1.7813916632815181E-9</v>
      </c>
      <c r="F44" s="23">
        <f t="shared" si="1"/>
        <v>4.5412366097924011E-8</v>
      </c>
      <c r="G44" s="22">
        <f t="shared" si="2"/>
        <v>1.3214998534495888E-9</v>
      </c>
      <c r="H44" s="22">
        <f t="shared" si="3"/>
        <v>2.761980106075738E-8</v>
      </c>
      <c r="I44" s="22">
        <f t="shared" si="4"/>
        <v>5.0725612931381118E-9</v>
      </c>
      <c r="J44" s="27">
        <f t="shared" si="5"/>
        <v>2420.0555323322887</v>
      </c>
      <c r="K44" s="23">
        <f t="shared" si="6"/>
        <v>6.0159676889899854E-4</v>
      </c>
      <c r="L44" s="22">
        <f t="shared" si="7"/>
        <v>1.7506465974960859E-5</v>
      </c>
      <c r="M44" s="22">
        <f t="shared" si="8"/>
        <v>3.6589115484437091E-4</v>
      </c>
      <c r="N44" s="22">
        <f t="shared" si="9"/>
        <v>6.7198359086018139E-5</v>
      </c>
      <c r="O44" s="27">
        <f t="shared" si="10"/>
        <v>26802829.312335826</v>
      </c>
      <c r="P44" s="23">
        <f t="shared" si="11"/>
        <v>1.4234666944835878E-2</v>
      </c>
      <c r="Q44" s="22">
        <f t="shared" si="12"/>
        <v>4.1422880809472405E-4</v>
      </c>
      <c r="R44" s="22">
        <f t="shared" si="13"/>
        <v>8.6575244358491812E-3</v>
      </c>
      <c r="S44" s="22">
        <f t="shared" si="14"/>
        <v>1.5900122977381675E-3</v>
      </c>
      <c r="T44" s="27">
        <f t="shared" si="15"/>
        <v>2820711456.35077</v>
      </c>
      <c r="U44" s="23">
        <f t="shared" si="16"/>
        <v>6.9235473727275787E-2</v>
      </c>
      <c r="V44" s="22">
        <f t="shared" si="17"/>
        <v>2.0147522854637254E-3</v>
      </c>
      <c r="W44" s="22">
        <f t="shared" si="18"/>
        <v>4.2109015120929134E-2</v>
      </c>
      <c r="X44" s="22">
        <f t="shared" si="19"/>
        <v>7.7336024153367051E-3</v>
      </c>
      <c r="Y44" s="27">
        <f t="shared" si="20"/>
        <v>46096820439.283218</v>
      </c>
      <c r="Z44" s="23">
        <f t="shared" si="21"/>
        <v>0.17878004804882786</v>
      </c>
      <c r="AA44" s="22">
        <f t="shared" si="22"/>
        <v>5.2024993982208905E-3</v>
      </c>
      <c r="AB44" s="22">
        <f t="shared" si="23"/>
        <v>0.1087340252232971</v>
      </c>
      <c r="AC44" s="22">
        <f t="shared" si="24"/>
        <v>1.9969731367054069E-2</v>
      </c>
      <c r="AD44" s="27">
        <f t="shared" si="25"/>
        <v>296876046035.61499</v>
      </c>
      <c r="AE44" s="23">
        <f t="shared" si="26"/>
        <v>0.3361270479890659</v>
      </c>
      <c r="AF44" s="22">
        <f t="shared" si="27"/>
        <v>9.7812970964818186E-3</v>
      </c>
      <c r="AG44" s="22">
        <f t="shared" si="28"/>
        <v>0.20443247058694985</v>
      </c>
      <c r="AH44" s="22">
        <f t="shared" si="29"/>
        <v>3.754539126037866E-2</v>
      </c>
      <c r="AI44" s="27">
        <f t="shared" si="30"/>
        <v>1123179917229.1584</v>
      </c>
      <c r="AJ44" s="23">
        <f t="shared" si="31"/>
        <v>0.52673761883184222</v>
      </c>
      <c r="AK44" s="22">
        <f t="shared" si="32"/>
        <v>1.5328064708006609E-2</v>
      </c>
      <c r="AL44" s="22">
        <f t="shared" si="33"/>
        <v>0.3203618197735264</v>
      </c>
      <c r="AM44" s="22">
        <f t="shared" si="34"/>
        <v>5.8836592023516772E-2</v>
      </c>
      <c r="AN44" s="27">
        <f t="shared" si="35"/>
        <v>3048086064951.0176</v>
      </c>
      <c r="AO44" s="23">
        <f t="shared" si="36"/>
        <v>0.72677938145146403</v>
      </c>
      <c r="AP44" s="22">
        <f t="shared" si="37"/>
        <v>2.1149280000237605E-2</v>
      </c>
      <c r="AQ44" s="22">
        <f t="shared" si="38"/>
        <v>0.4420272197987804</v>
      </c>
      <c r="AR44" s="22">
        <f t="shared" si="39"/>
        <v>8.1181256908128524E-2</v>
      </c>
      <c r="AS44" s="27">
        <f t="shared" si="40"/>
        <v>6630241247436.1377</v>
      </c>
      <c r="AT44" s="23">
        <f t="shared" si="41"/>
        <v>0.8772921748290502</v>
      </c>
      <c r="AU44" s="22">
        <f t="shared" si="42"/>
        <v>2.5529202287525362E-2</v>
      </c>
      <c r="AV44" s="22">
        <f t="shared" si="43"/>
        <v>0.53356910073102826</v>
      </c>
      <c r="AW44" s="22">
        <f t="shared" si="44"/>
        <v>9.7993535928404901E-2</v>
      </c>
      <c r="AX44" s="27">
        <f t="shared" si="45"/>
        <v>12356836669801.346</v>
      </c>
      <c r="AY44" s="23">
        <f t="shared" si="46"/>
        <v>0.96545628429562846</v>
      </c>
      <c r="AZ44" s="22">
        <f t="shared" si="47"/>
        <v>2.8094777873002789E-2</v>
      </c>
      <c r="BA44" s="22">
        <f t="shared" si="48"/>
        <v>0.58719051210860118</v>
      </c>
      <c r="BB44" s="22">
        <f t="shared" si="49"/>
        <v>0.1078414669558217</v>
      </c>
      <c r="BC44" s="27">
        <f t="shared" si="50"/>
        <v>20586866495298.883</v>
      </c>
      <c r="BD44" s="23">
        <f t="shared" si="51"/>
        <v>0.99876828338566637</v>
      </c>
      <c r="BE44" s="22">
        <f t="shared" si="52"/>
        <v>2.9064157046522893E-2</v>
      </c>
      <c r="BF44" s="22">
        <f t="shared" si="53"/>
        <v>0.60745086995516229</v>
      </c>
      <c r="BG44" s="22">
        <f t="shared" si="54"/>
        <v>0.11156241725417892</v>
      </c>
      <c r="BH44" s="27">
        <f t="shared" si="55"/>
        <v>31539881878749.172</v>
      </c>
      <c r="BI44" s="23">
        <f t="shared" si="56"/>
        <v>0.99036907830046694</v>
      </c>
      <c r="BJ44" s="22">
        <f t="shared" si="57"/>
        <v>2.881974017854359E-2</v>
      </c>
      <c r="BK44" s="22">
        <f t="shared" si="58"/>
        <v>0.60234247342234393</v>
      </c>
      <c r="BL44" s="22">
        <f t="shared" si="59"/>
        <v>0.11062422604616215</v>
      </c>
      <c r="BM44" s="27">
        <f t="shared" si="60"/>
        <v>45311703731242.617</v>
      </c>
      <c r="BN44" s="23">
        <f t="shared" si="61"/>
        <v>0.9535024130836004</v>
      </c>
      <c r="BO44" s="22">
        <f t="shared" si="62"/>
        <v>2.7746920220732774E-2</v>
      </c>
      <c r="BP44" s="22">
        <f t="shared" si="63"/>
        <v>0.57992016763744569</v>
      </c>
      <c r="BQ44" s="22">
        <f t="shared" si="64"/>
        <v>0.10650621954143816</v>
      </c>
      <c r="BR44" s="27">
        <f t="shared" si="65"/>
        <v>61900907809757.289</v>
      </c>
      <c r="BS44" s="23">
        <f t="shared" si="66"/>
        <v>0.89926569344253793</v>
      </c>
      <c r="BT44" s="22">
        <f t="shared" si="67"/>
        <v>2.6168631679177854E-2</v>
      </c>
      <c r="BU44" s="22">
        <f t="shared" si="68"/>
        <v>0.54693339475175151</v>
      </c>
      <c r="BV44" s="22">
        <f t="shared" si="69"/>
        <v>0.10044797795753148</v>
      </c>
      <c r="BW44" s="27">
        <f t="shared" si="70"/>
        <v>81236229325464.188</v>
      </c>
      <c r="BX44" s="23">
        <f t="shared" si="71"/>
        <v>0.83585584130058088</v>
      </c>
      <c r="BY44" s="22">
        <f t="shared" si="72"/>
        <v>2.4323404981846906E-2</v>
      </c>
      <c r="BZ44" s="22">
        <f t="shared" si="73"/>
        <v>0.50836752267901331</v>
      </c>
      <c r="CA44" s="22">
        <f t="shared" si="74"/>
        <v>9.3365097473274886E-2</v>
      </c>
      <c r="CB44" s="27">
        <f t="shared" si="75"/>
        <v>103200279445494.14</v>
      </c>
      <c r="CC44" s="23">
        <f t="shared" si="76"/>
        <v>0.77315968116697187</v>
      </c>
      <c r="CD44" s="22">
        <f t="shared" si="77"/>
        <v>2.249894672195888E-2</v>
      </c>
      <c r="CE44" s="22">
        <f t="shared" si="78"/>
        <v>0.47023571808575226</v>
      </c>
      <c r="CF44" s="22">
        <f t="shared" si="79"/>
        <v>8.6361936386350757E-2</v>
      </c>
      <c r="CG44" s="27">
        <f t="shared" si="80"/>
        <v>127648161465594.78</v>
      </c>
      <c r="CH44" s="23">
        <f t="shared" si="81"/>
        <v>0.72186348607685691</v>
      </c>
      <c r="CI44" s="22">
        <f t="shared" si="82"/>
        <v>2.1006227444836538E-2</v>
      </c>
      <c r="CJ44" s="22">
        <f t="shared" si="83"/>
        <v>0.43903737223194433</v>
      </c>
      <c r="CK44" s="22">
        <f t="shared" si="84"/>
        <v>8.0632151394784912E-2</v>
      </c>
      <c r="CL44" s="27">
        <f t="shared" si="85"/>
        <v>154421165807049.03</v>
      </c>
      <c r="CM44" s="23">
        <f t="shared" si="86"/>
        <v>0.67957381340003353</v>
      </c>
      <c r="CN44" s="22">
        <f t="shared" si="87"/>
        <v>1.9775597969940977E-2</v>
      </c>
      <c r="CO44" s="22">
        <f t="shared" si="88"/>
        <v>0.41331679330990034</v>
      </c>
      <c r="CP44" s="22">
        <f t="shared" si="89"/>
        <v>7.590839495678374E-2</v>
      </c>
      <c r="CQ44" s="27">
        <f t="shared" si="90"/>
        <v>183356346181876.69</v>
      </c>
      <c r="CR44" s="23">
        <f t="shared" si="91"/>
        <v>0.64422081375935425</v>
      </c>
      <c r="CS44" s="22">
        <f t="shared" si="92"/>
        <v>1.8746825680397209E-2</v>
      </c>
      <c r="CT44" s="22">
        <f t="shared" si="93"/>
        <v>0.39181509892843924</v>
      </c>
      <c r="CU44" s="22">
        <f t="shared" si="94"/>
        <v>7.1959464896919872E-2</v>
      </c>
      <c r="CV44" s="27">
        <f t="shared" si="95"/>
        <v>214292905729321.59</v>
      </c>
      <c r="CW44" s="23">
        <f t="shared" si="96"/>
        <v>0.61430595476419525</v>
      </c>
      <c r="CX44" s="22">
        <f t="shared" si="97"/>
        <v>1.7876303283638081E-2</v>
      </c>
      <c r="CY44" s="22">
        <f t="shared" si="98"/>
        <v>0.37362088168758351</v>
      </c>
      <c r="CZ44" s="22">
        <f t="shared" si="99"/>
        <v>6.8617975147160601E-2</v>
      </c>
      <c r="DA44" s="27">
        <f t="shared" si="100"/>
        <v>1.0200658998104432E+16</v>
      </c>
      <c r="DB44" s="23">
        <f t="shared" si="101"/>
        <v>0.31234692038097739</v>
      </c>
      <c r="DC44" s="22">
        <f t="shared" si="102"/>
        <v>9.0892953830864417E-3</v>
      </c>
      <c r="DD44" s="22">
        <f t="shared" si="103"/>
        <v>0.18996939697571044</v>
      </c>
      <c r="DE44" s="22">
        <f t="shared" si="104"/>
        <v>3.4889151006555173E-2</v>
      </c>
      <c r="DF44" s="27">
        <f t="shared" si="105"/>
        <v>1.1751632663257068E+18</v>
      </c>
      <c r="DG44" s="23">
        <f t="shared" si="106"/>
        <v>0.29656582960382499</v>
      </c>
      <c r="DH44" s="22">
        <f t="shared" si="107"/>
        <v>8.6300656414713076E-3</v>
      </c>
      <c r="DI44" s="22">
        <f t="shared" si="108"/>
        <v>0.18037133756504636</v>
      </c>
      <c r="DJ44" s="22">
        <f t="shared" si="109"/>
        <v>3.3126403166747247E-2</v>
      </c>
    </row>
    <row r="45" spans="1:114" x14ac:dyDescent="0.25">
      <c r="A45" s="1">
        <v>520</v>
      </c>
      <c r="B45" s="2">
        <v>6.3270000000000007E-2</v>
      </c>
      <c r="C45" s="2">
        <v>0.71</v>
      </c>
      <c r="D45" s="3">
        <v>7.825E-2</v>
      </c>
      <c r="E45" s="27">
        <f t="shared" si="0"/>
        <v>2.9047384483208047E-9</v>
      </c>
      <c r="F45" s="23">
        <f t="shared" si="1"/>
        <v>7.4049434805855965E-8</v>
      </c>
      <c r="G45" s="22">
        <f t="shared" si="2"/>
        <v>4.6851077401665074E-9</v>
      </c>
      <c r="H45" s="22">
        <f t="shared" si="3"/>
        <v>5.2575098712157731E-8</v>
      </c>
      <c r="I45" s="22">
        <f t="shared" si="4"/>
        <v>5.7943682735582291E-9</v>
      </c>
      <c r="J45" s="27">
        <f t="shared" si="5"/>
        <v>3016.5383717194754</v>
      </c>
      <c r="K45" s="23">
        <f t="shared" si="6"/>
        <v>7.4987524601857259E-4</v>
      </c>
      <c r="L45" s="22">
        <f t="shared" si="7"/>
        <v>4.7444606815595095E-5</v>
      </c>
      <c r="M45" s="22">
        <f t="shared" si="8"/>
        <v>5.3241142467318648E-4</v>
      </c>
      <c r="N45" s="22">
        <f t="shared" si="9"/>
        <v>5.8677738000953305E-5</v>
      </c>
      <c r="O45" s="27">
        <f t="shared" si="10"/>
        <v>30547532.248687334</v>
      </c>
      <c r="P45" s="23">
        <f t="shared" si="11"/>
        <v>1.6223434566535411E-2</v>
      </c>
      <c r="Q45" s="22">
        <f t="shared" si="12"/>
        <v>1.0264567050246956E-3</v>
      </c>
      <c r="R45" s="22">
        <f t="shared" si="13"/>
        <v>1.1518638542240141E-2</v>
      </c>
      <c r="S45" s="22">
        <f t="shared" si="14"/>
        <v>1.2694837548313958E-3</v>
      </c>
      <c r="T45" s="27">
        <f t="shared" si="15"/>
        <v>3074044787.5636568</v>
      </c>
      <c r="U45" s="23">
        <f t="shared" si="16"/>
        <v>7.5453640125665439E-2</v>
      </c>
      <c r="V45" s="22">
        <f t="shared" si="17"/>
        <v>4.773951810750853E-3</v>
      </c>
      <c r="W45" s="22">
        <f t="shared" si="18"/>
        <v>5.357208448922246E-2</v>
      </c>
      <c r="X45" s="22">
        <f t="shared" si="19"/>
        <v>5.9042473398333208E-3</v>
      </c>
      <c r="Y45" s="27">
        <f t="shared" si="20"/>
        <v>48905389999.988304</v>
      </c>
      <c r="Z45" s="23">
        <f t="shared" si="21"/>
        <v>0.18967269088680183</v>
      </c>
      <c r="AA45" s="22">
        <f t="shared" si="22"/>
        <v>1.2000591152407954E-2</v>
      </c>
      <c r="AB45" s="22">
        <f t="shared" si="23"/>
        <v>0.13466761052962931</v>
      </c>
      <c r="AC45" s="22">
        <f t="shared" si="24"/>
        <v>1.4841888061892244E-2</v>
      </c>
      <c r="AD45" s="27">
        <f t="shared" si="25"/>
        <v>309375764597.7536</v>
      </c>
      <c r="AE45" s="23">
        <f t="shared" si="26"/>
        <v>0.35027939728464275</v>
      </c>
      <c r="AF45" s="22">
        <f t="shared" si="27"/>
        <v>2.2162177466199348E-2</v>
      </c>
      <c r="AG45" s="22">
        <f t="shared" si="28"/>
        <v>0.24869837207209633</v>
      </c>
      <c r="AH45" s="22">
        <f t="shared" si="29"/>
        <v>2.7409362837523293E-2</v>
      </c>
      <c r="AI45" s="27">
        <f t="shared" si="30"/>
        <v>1155615055576.1924</v>
      </c>
      <c r="AJ45" s="23">
        <f t="shared" si="31"/>
        <v>0.54194872372903946</v>
      </c>
      <c r="AK45" s="22">
        <f t="shared" si="32"/>
        <v>3.4289095750336333E-2</v>
      </c>
      <c r="AL45" s="22">
        <f t="shared" si="33"/>
        <v>0.38478359384761801</v>
      </c>
      <c r="AM45" s="22">
        <f t="shared" si="34"/>
        <v>4.2407487631797337E-2</v>
      </c>
      <c r="AN45" s="27">
        <f t="shared" si="35"/>
        <v>3106280327875.665</v>
      </c>
      <c r="AO45" s="23">
        <f t="shared" si="36"/>
        <v>0.74065510198925621</v>
      </c>
      <c r="AP45" s="22">
        <f t="shared" si="37"/>
        <v>4.6861248302860245E-2</v>
      </c>
      <c r="AQ45" s="22">
        <f t="shared" si="38"/>
        <v>0.52586512241237193</v>
      </c>
      <c r="AR45" s="22">
        <f t="shared" si="39"/>
        <v>5.7956261730659299E-2</v>
      </c>
      <c r="AS45" s="27">
        <f t="shared" si="40"/>
        <v>6706995131960.5957</v>
      </c>
      <c r="AT45" s="23">
        <f t="shared" si="41"/>
        <v>0.88744800170896621</v>
      </c>
      <c r="AU45" s="22">
        <f t="shared" si="42"/>
        <v>5.6148835068126297E-2</v>
      </c>
      <c r="AV45" s="22">
        <f t="shared" si="43"/>
        <v>0.63008808121336601</v>
      </c>
      <c r="AW45" s="22">
        <f t="shared" si="44"/>
        <v>6.9442806133726609E-2</v>
      </c>
      <c r="AX45" s="27">
        <f t="shared" si="45"/>
        <v>12426523830131.238</v>
      </c>
      <c r="AY45" s="23">
        <f t="shared" si="46"/>
        <v>0.97090103594793731</v>
      </c>
      <c r="AZ45" s="22">
        <f t="shared" si="47"/>
        <v>6.1428908544426002E-2</v>
      </c>
      <c r="BA45" s="22">
        <f t="shared" si="48"/>
        <v>0.6893397355230354</v>
      </c>
      <c r="BB45" s="22">
        <f t="shared" si="49"/>
        <v>7.5973006062926091E-2</v>
      </c>
      <c r="BC45" s="27">
        <f t="shared" si="50"/>
        <v>20604281297592.105</v>
      </c>
      <c r="BD45" s="23">
        <f t="shared" si="51"/>
        <v>0.99961315952045227</v>
      </c>
      <c r="BE45" s="22">
        <f t="shared" si="52"/>
        <v>6.3245524602859024E-2</v>
      </c>
      <c r="BF45" s="22">
        <f t="shared" si="53"/>
        <v>0.70972534325952108</v>
      </c>
      <c r="BG45" s="22">
        <f t="shared" si="54"/>
        <v>7.8219729732475388E-2</v>
      </c>
      <c r="BH45" s="27">
        <f t="shared" si="55"/>
        <v>31442300835172.414</v>
      </c>
      <c r="BI45" s="23">
        <f t="shared" si="56"/>
        <v>0.98730498159401014</v>
      </c>
      <c r="BJ45" s="22">
        <f t="shared" si="57"/>
        <v>6.2466786185453031E-2</v>
      </c>
      <c r="BK45" s="22">
        <f t="shared" si="58"/>
        <v>0.70098653693174717</v>
      </c>
      <c r="BL45" s="22">
        <f t="shared" si="59"/>
        <v>7.7256614809731297E-2</v>
      </c>
      <c r="BM45" s="27">
        <f t="shared" si="60"/>
        <v>45022620107818.156</v>
      </c>
      <c r="BN45" s="23">
        <f t="shared" si="61"/>
        <v>0.94741917388003638</v>
      </c>
      <c r="BO45" s="22">
        <f t="shared" si="62"/>
        <v>5.9943211131389909E-2</v>
      </c>
      <c r="BP45" s="22">
        <f t="shared" si="63"/>
        <v>0.67266761345482584</v>
      </c>
      <c r="BQ45" s="22">
        <f t="shared" si="64"/>
        <v>7.4135550356112842E-2</v>
      </c>
      <c r="BR45" s="27">
        <f t="shared" si="65"/>
        <v>61334207125773.32</v>
      </c>
      <c r="BS45" s="23">
        <f t="shared" si="66"/>
        <v>0.89103294691928137</v>
      </c>
      <c r="BT45" s="22">
        <f t="shared" si="67"/>
        <v>5.6375654551582936E-2</v>
      </c>
      <c r="BU45" s="22">
        <f t="shared" si="68"/>
        <v>0.63263339231268978</v>
      </c>
      <c r="BV45" s="22">
        <f t="shared" si="69"/>
        <v>6.9723328096433765E-2</v>
      </c>
      <c r="BW45" s="27">
        <f t="shared" si="70"/>
        <v>80300064844895.203</v>
      </c>
      <c r="BX45" s="23">
        <f t="shared" si="71"/>
        <v>0.82622345737534086</v>
      </c>
      <c r="BY45" s="22">
        <f t="shared" si="72"/>
        <v>5.2275158148137824E-2</v>
      </c>
      <c r="BZ45" s="22">
        <f t="shared" si="73"/>
        <v>0.586618654736492</v>
      </c>
      <c r="CA45" s="22">
        <f t="shared" si="74"/>
        <v>6.4651985539620427E-2</v>
      </c>
      <c r="CB45" s="27">
        <f t="shared" si="75"/>
        <v>101800308259421.41</v>
      </c>
      <c r="CC45" s="23">
        <f t="shared" si="76"/>
        <v>0.76267132511132163</v>
      </c>
      <c r="CD45" s="22">
        <f t="shared" si="77"/>
        <v>4.8254214739793327E-2</v>
      </c>
      <c r="CE45" s="22">
        <f t="shared" si="78"/>
        <v>0.54149664082903837</v>
      </c>
      <c r="CF45" s="22">
        <f t="shared" si="79"/>
        <v>5.9679031189960915E-2</v>
      </c>
      <c r="CG45" s="27">
        <f t="shared" si="80"/>
        <v>125690056502022.28</v>
      </c>
      <c r="CH45" s="23">
        <f t="shared" si="81"/>
        <v>0.71079020104963919</v>
      </c>
      <c r="CI45" s="22">
        <f t="shared" si="82"/>
        <v>4.4971696020410679E-2</v>
      </c>
      <c r="CJ45" s="22">
        <f t="shared" si="83"/>
        <v>0.50466104274524382</v>
      </c>
      <c r="CK45" s="22">
        <f t="shared" si="84"/>
        <v>5.561933323213427E-2</v>
      </c>
      <c r="CL45" s="27">
        <f t="shared" si="85"/>
        <v>151812453361656.28</v>
      </c>
      <c r="CM45" s="23">
        <f t="shared" si="86"/>
        <v>0.66809343986888925</v>
      </c>
      <c r="CN45" s="22">
        <f t="shared" si="87"/>
        <v>4.2270271940504631E-2</v>
      </c>
      <c r="CO45" s="22">
        <f t="shared" si="88"/>
        <v>0.47434634230691136</v>
      </c>
      <c r="CP45" s="22">
        <f t="shared" si="89"/>
        <v>5.2278311669740583E-2</v>
      </c>
      <c r="CQ45" s="27">
        <f t="shared" si="90"/>
        <v>180007674528944.25</v>
      </c>
      <c r="CR45" s="23">
        <f t="shared" si="91"/>
        <v>0.63245528711036036</v>
      </c>
      <c r="CS45" s="22">
        <f t="shared" si="92"/>
        <v>4.0015446015472501E-2</v>
      </c>
      <c r="CT45" s="22">
        <f t="shared" si="93"/>
        <v>0.44904325384835586</v>
      </c>
      <c r="CU45" s="22">
        <f t="shared" si="94"/>
        <v>4.9489626216385696E-2</v>
      </c>
      <c r="CV45" s="27">
        <f t="shared" si="95"/>
        <v>210118862502745.91</v>
      </c>
      <c r="CW45" s="23">
        <f t="shared" si="96"/>
        <v>0.60234037148554287</v>
      </c>
      <c r="CX45" s="22">
        <f t="shared" si="97"/>
        <v>3.8110075303890302E-2</v>
      </c>
      <c r="CY45" s="22">
        <f t="shared" si="98"/>
        <v>0.42766166375473541</v>
      </c>
      <c r="CZ45" s="22">
        <f t="shared" si="99"/>
        <v>4.7133134068743726E-2</v>
      </c>
      <c r="DA45" s="27">
        <f t="shared" si="100"/>
        <v>9827749702494958</v>
      </c>
      <c r="DB45" s="23">
        <f t="shared" si="101"/>
        <v>0.30092833751425246</v>
      </c>
      <c r="DC45" s="22">
        <f t="shared" si="102"/>
        <v>1.9039735914526755E-2</v>
      </c>
      <c r="DD45" s="22">
        <f t="shared" si="103"/>
        <v>0.21365911963511924</v>
      </c>
      <c r="DE45" s="22">
        <f t="shared" si="104"/>
        <v>2.3547642410490257E-2</v>
      </c>
      <c r="DF45" s="27">
        <f t="shared" si="105"/>
        <v>1.1306276059441151E+18</v>
      </c>
      <c r="DG45" s="23">
        <f t="shared" si="106"/>
        <v>0.28532674866376412</v>
      </c>
      <c r="DH45" s="22">
        <f t="shared" si="107"/>
        <v>1.8052623387956358E-2</v>
      </c>
      <c r="DI45" s="22">
        <f t="shared" si="108"/>
        <v>0.20258199155127252</v>
      </c>
      <c r="DJ45" s="22">
        <f t="shared" si="109"/>
        <v>2.2326818082939542E-2</v>
      </c>
    </row>
    <row r="46" spans="1:114" x14ac:dyDescent="0.25">
      <c r="A46" s="1">
        <v>525</v>
      </c>
      <c r="B46" s="2">
        <v>0.1096</v>
      </c>
      <c r="C46" s="2">
        <v>0.79320000000000002</v>
      </c>
      <c r="D46" s="3">
        <v>5.7250000000000002E-2</v>
      </c>
      <c r="E46" s="27">
        <f t="shared" si="0"/>
        <v>4.6904129323778868E-9</v>
      </c>
      <c r="F46" s="23">
        <f t="shared" si="1"/>
        <v>1.1957098128729734E-7</v>
      </c>
      <c r="G46" s="22">
        <f t="shared" si="2"/>
        <v>1.3104979549087788E-8</v>
      </c>
      <c r="H46" s="22">
        <f t="shared" si="3"/>
        <v>9.4843702357084252E-8</v>
      </c>
      <c r="I46" s="22">
        <f t="shared" si="4"/>
        <v>6.8454386786977727E-9</v>
      </c>
      <c r="J46" s="27">
        <f t="shared" si="5"/>
        <v>3742.579008317734</v>
      </c>
      <c r="K46" s="23">
        <f t="shared" si="6"/>
        <v>9.3036023705757613E-4</v>
      </c>
      <c r="L46" s="22">
        <f t="shared" si="7"/>
        <v>1.0196748198151035E-4</v>
      </c>
      <c r="M46" s="22">
        <f t="shared" si="8"/>
        <v>7.3796174003406937E-4</v>
      </c>
      <c r="N46" s="22">
        <f t="shared" si="9"/>
        <v>5.3263123571546233E-5</v>
      </c>
      <c r="O46" s="27">
        <f t="shared" si="10"/>
        <v>34712904.112181157</v>
      </c>
      <c r="P46" s="23">
        <f t="shared" si="11"/>
        <v>1.8435614500499915E-2</v>
      </c>
      <c r="Q46" s="22">
        <f t="shared" si="12"/>
        <v>2.020543349254791E-3</v>
      </c>
      <c r="R46" s="22">
        <f t="shared" si="13"/>
        <v>1.4623129421796534E-2</v>
      </c>
      <c r="S46" s="22">
        <f t="shared" si="14"/>
        <v>1.0554389301536203E-3</v>
      </c>
      <c r="T46" s="27">
        <f t="shared" si="15"/>
        <v>3343115744.7243156</v>
      </c>
      <c r="U46" s="23">
        <f t="shared" si="16"/>
        <v>8.2058092751731246E-2</v>
      </c>
      <c r="V46" s="22">
        <f t="shared" si="17"/>
        <v>8.993566965589745E-3</v>
      </c>
      <c r="W46" s="22">
        <f t="shared" si="18"/>
        <v>6.508847917067323E-2</v>
      </c>
      <c r="X46" s="22">
        <f t="shared" si="19"/>
        <v>4.6978258100366143E-3</v>
      </c>
      <c r="Y46" s="27">
        <f t="shared" si="20"/>
        <v>51802945014.034821</v>
      </c>
      <c r="Z46" s="23">
        <f t="shared" si="21"/>
        <v>0.20091045131580318</v>
      </c>
      <c r="AA46" s="22">
        <f t="shared" si="22"/>
        <v>2.201978546421203E-2</v>
      </c>
      <c r="AB46" s="22">
        <f t="shared" si="23"/>
        <v>0.1593621699836951</v>
      </c>
      <c r="AC46" s="22">
        <f t="shared" si="24"/>
        <v>1.1502123337829732E-2</v>
      </c>
      <c r="AD46" s="27">
        <f t="shared" si="25"/>
        <v>322001382203.02679</v>
      </c>
      <c r="AE46" s="23">
        <f t="shared" si="26"/>
        <v>0.3645742911683687</v>
      </c>
      <c r="AF46" s="22">
        <f t="shared" si="27"/>
        <v>3.995734231205321E-2</v>
      </c>
      <c r="AG46" s="22">
        <f t="shared" si="28"/>
        <v>0.28918032775475006</v>
      </c>
      <c r="AH46" s="22">
        <f t="shared" si="29"/>
        <v>2.087187816938911E-2</v>
      </c>
      <c r="AI46" s="27">
        <f t="shared" si="30"/>
        <v>1187800796943.4602</v>
      </c>
      <c r="AJ46" s="23">
        <f t="shared" si="31"/>
        <v>0.55704286893950195</v>
      </c>
      <c r="AK46" s="22">
        <f t="shared" si="32"/>
        <v>6.1051898435769414E-2</v>
      </c>
      <c r="AL46" s="22">
        <f t="shared" si="33"/>
        <v>0.44184640364281297</v>
      </c>
      <c r="AM46" s="22">
        <f t="shared" si="34"/>
        <v>3.1890704246786486E-2</v>
      </c>
      <c r="AN46" s="27">
        <f t="shared" si="35"/>
        <v>3163010648566.5186</v>
      </c>
      <c r="AO46" s="23">
        <f t="shared" si="36"/>
        <v>0.75418176314733099</v>
      </c>
      <c r="AP46" s="22">
        <f t="shared" si="37"/>
        <v>8.2658321240947477E-2</v>
      </c>
      <c r="AQ46" s="22">
        <f t="shared" si="38"/>
        <v>0.5982169745284629</v>
      </c>
      <c r="AR46" s="22">
        <f t="shared" si="39"/>
        <v>4.3176905940184702E-2</v>
      </c>
      <c r="AS46" s="27">
        <f t="shared" si="40"/>
        <v>6780095466251.2217</v>
      </c>
      <c r="AT46" s="23">
        <f t="shared" si="41"/>
        <v>0.89712040258508097</v>
      </c>
      <c r="AU46" s="22">
        <f t="shared" si="42"/>
        <v>9.8324396123324873E-2</v>
      </c>
      <c r="AV46" s="22">
        <f t="shared" si="43"/>
        <v>0.71159590333048628</v>
      </c>
      <c r="AW46" s="22">
        <f t="shared" si="44"/>
        <v>5.1360143047995889E-2</v>
      </c>
      <c r="AX46" s="27">
        <f t="shared" si="45"/>
        <v>12489684878976.268</v>
      </c>
      <c r="AY46" s="23">
        <f t="shared" si="46"/>
        <v>0.97583589372421287</v>
      </c>
      <c r="AZ46" s="22">
        <f t="shared" si="47"/>
        <v>0.10695161395217373</v>
      </c>
      <c r="BA46" s="22">
        <f t="shared" si="48"/>
        <v>0.77403303090204567</v>
      </c>
      <c r="BB46" s="22">
        <f t="shared" si="49"/>
        <v>5.5866604915711188E-2</v>
      </c>
      <c r="BC46" s="27">
        <f t="shared" si="50"/>
        <v>20612254952182.367</v>
      </c>
      <c r="BD46" s="23">
        <f t="shared" si="51"/>
        <v>1</v>
      </c>
      <c r="BE46" s="22">
        <f t="shared" si="52"/>
        <v>0.1096</v>
      </c>
      <c r="BF46" s="22">
        <f t="shared" si="53"/>
        <v>0.79320000000000002</v>
      </c>
      <c r="BG46" s="22">
        <f t="shared" si="54"/>
        <v>5.7250000000000002E-2</v>
      </c>
      <c r="BH46" s="27">
        <f t="shared" si="55"/>
        <v>31333140484345.348</v>
      </c>
      <c r="BI46" s="23">
        <f t="shared" si="56"/>
        <v>0.98387728847673184</v>
      </c>
      <c r="BJ46" s="22">
        <f t="shared" si="57"/>
        <v>0.10783295081704981</v>
      </c>
      <c r="BK46" s="22">
        <f t="shared" si="58"/>
        <v>0.78041146521974369</v>
      </c>
      <c r="BL46" s="22">
        <f t="shared" si="59"/>
        <v>5.63269747652929E-2</v>
      </c>
      <c r="BM46" s="27">
        <f t="shared" si="60"/>
        <v>44721435317931</v>
      </c>
      <c r="BN46" s="23">
        <f t="shared" si="61"/>
        <v>0.94108128763226173</v>
      </c>
      <c r="BO46" s="22">
        <f t="shared" si="62"/>
        <v>0.10314250912449589</v>
      </c>
      <c r="BP46" s="22">
        <f t="shared" si="63"/>
        <v>0.74646567734990998</v>
      </c>
      <c r="BQ46" s="22">
        <f t="shared" si="64"/>
        <v>5.3876903716946985E-2</v>
      </c>
      <c r="BR46" s="27">
        <f t="shared" si="65"/>
        <v>60757251832602.359</v>
      </c>
      <c r="BS46" s="23">
        <f t="shared" si="66"/>
        <v>0.88265122651877792</v>
      </c>
      <c r="BT46" s="22">
        <f t="shared" si="67"/>
        <v>9.6738574426458057E-2</v>
      </c>
      <c r="BU46" s="22">
        <f t="shared" si="68"/>
        <v>0.70011895287469461</v>
      </c>
      <c r="BV46" s="22">
        <f t="shared" si="69"/>
        <v>5.0531782718200038E-2</v>
      </c>
      <c r="BW46" s="27">
        <f t="shared" si="70"/>
        <v>79358471115119.031</v>
      </c>
      <c r="BX46" s="23">
        <f t="shared" si="71"/>
        <v>0.81653521081711822</v>
      </c>
      <c r="BY46" s="22">
        <f t="shared" si="72"/>
        <v>8.9492259105556166E-2</v>
      </c>
      <c r="BZ46" s="22">
        <f t="shared" si="73"/>
        <v>0.64767572922013816</v>
      </c>
      <c r="CA46" s="22">
        <f t="shared" si="74"/>
        <v>4.6746640819280018E-2</v>
      </c>
      <c r="CB46" s="27">
        <f t="shared" si="75"/>
        <v>100403165406684.17</v>
      </c>
      <c r="CC46" s="23">
        <f t="shared" si="76"/>
        <v>0.75220415846825506</v>
      </c>
      <c r="CD46" s="22">
        <f t="shared" si="77"/>
        <v>8.2441575768120751E-2</v>
      </c>
      <c r="CE46" s="22">
        <f t="shared" si="78"/>
        <v>0.59664833849701993</v>
      </c>
      <c r="CF46" s="22">
        <f t="shared" si="79"/>
        <v>4.3063688072307607E-2</v>
      </c>
      <c r="CG46" s="27">
        <f t="shared" si="80"/>
        <v>123746774604273.73</v>
      </c>
      <c r="CH46" s="23">
        <f t="shared" si="81"/>
        <v>0.69980074198471631</v>
      </c>
      <c r="CI46" s="22">
        <f t="shared" si="82"/>
        <v>7.6698161321524905E-2</v>
      </c>
      <c r="CJ46" s="22">
        <f t="shared" si="83"/>
        <v>0.55508194854227699</v>
      </c>
      <c r="CK46" s="22">
        <f t="shared" si="84"/>
        <v>4.006359247862501E-2</v>
      </c>
      <c r="CL46" s="27">
        <f t="shared" si="85"/>
        <v>149234472445119.84</v>
      </c>
      <c r="CM46" s="23">
        <f t="shared" si="86"/>
        <v>0.65674830908214055</v>
      </c>
      <c r="CN46" s="22">
        <f t="shared" si="87"/>
        <v>7.1979614675402606E-2</v>
      </c>
      <c r="CO46" s="22">
        <f t="shared" si="88"/>
        <v>0.52093275876395384</v>
      </c>
      <c r="CP46" s="22">
        <f t="shared" si="89"/>
        <v>3.7598840694952548E-2</v>
      </c>
      <c r="CQ46" s="27">
        <f t="shared" si="90"/>
        <v>176709628830652.66</v>
      </c>
      <c r="CR46" s="23">
        <f t="shared" si="91"/>
        <v>0.62086763428125447</v>
      </c>
      <c r="CS46" s="22">
        <f t="shared" si="92"/>
        <v>6.8047092717225491E-2</v>
      </c>
      <c r="CT46" s="22">
        <f t="shared" si="93"/>
        <v>0.49247220751189102</v>
      </c>
      <c r="CU46" s="22">
        <f t="shared" si="94"/>
        <v>3.5544672062601819E-2</v>
      </c>
      <c r="CV46" s="27">
        <f t="shared" si="95"/>
        <v>206019316933685.31</v>
      </c>
      <c r="CW46" s="23">
        <f t="shared" si="96"/>
        <v>0.59058834802806959</v>
      </c>
      <c r="CX46" s="22">
        <f t="shared" si="97"/>
        <v>6.4728482943876425E-2</v>
      </c>
      <c r="CY46" s="22">
        <f t="shared" si="98"/>
        <v>0.46845467765586479</v>
      </c>
      <c r="CZ46" s="22">
        <f t="shared" si="99"/>
        <v>3.3811182924606983E-2</v>
      </c>
      <c r="DA46" s="27">
        <f t="shared" si="100"/>
        <v>9471716402249024</v>
      </c>
      <c r="DB46" s="23">
        <f t="shared" si="101"/>
        <v>0.2900265021616974</v>
      </c>
      <c r="DC46" s="22">
        <f t="shared" si="102"/>
        <v>3.1786904636922034E-2</v>
      </c>
      <c r="DD46" s="22">
        <f t="shared" si="103"/>
        <v>0.23004902151465839</v>
      </c>
      <c r="DE46" s="22">
        <f t="shared" si="104"/>
        <v>1.6604017248757177E-2</v>
      </c>
      <c r="DF46" s="27">
        <f t="shared" si="105"/>
        <v>1.0881818321749644E+18</v>
      </c>
      <c r="DG46" s="23">
        <f t="shared" si="106"/>
        <v>0.27461507440391231</v>
      </c>
      <c r="DH46" s="22">
        <f t="shared" si="107"/>
        <v>3.009781215466879E-2</v>
      </c>
      <c r="DI46" s="22">
        <f t="shared" si="108"/>
        <v>0.21782467701718325</v>
      </c>
      <c r="DJ46" s="22">
        <f t="shared" si="109"/>
        <v>1.572171300962398E-2</v>
      </c>
    </row>
    <row r="47" spans="1:114" x14ac:dyDescent="0.25">
      <c r="A47" s="1">
        <v>530</v>
      </c>
      <c r="B47" s="2">
        <v>0.16550000000000001</v>
      </c>
      <c r="C47" s="2">
        <v>0.86199999999999999</v>
      </c>
      <c r="D47" s="3">
        <v>4.2160000000000003E-2</v>
      </c>
      <c r="E47" s="27">
        <f t="shared" si="0"/>
        <v>7.5022844896155974E-9</v>
      </c>
      <c r="F47" s="23">
        <f t="shared" si="1"/>
        <v>1.9125299440640713E-7</v>
      </c>
      <c r="G47" s="22">
        <f t="shared" si="2"/>
        <v>3.1652370574260383E-8</v>
      </c>
      <c r="H47" s="22">
        <f t="shared" si="3"/>
        <v>1.6486008117832295E-7</v>
      </c>
      <c r="I47" s="22">
        <f t="shared" si="4"/>
        <v>8.0632262441741249E-9</v>
      </c>
      <c r="J47" s="27">
        <f t="shared" si="5"/>
        <v>4622.434723763864</v>
      </c>
      <c r="K47" s="23">
        <f t="shared" si="6"/>
        <v>1.1490818111859131E-3</v>
      </c>
      <c r="L47" s="22">
        <f t="shared" si="7"/>
        <v>1.9017303975126863E-4</v>
      </c>
      <c r="M47" s="22">
        <f t="shared" si="8"/>
        <v>9.9050852124225701E-4</v>
      </c>
      <c r="N47" s="22">
        <f t="shared" si="9"/>
        <v>4.8445289159598102E-5</v>
      </c>
      <c r="O47" s="27">
        <f t="shared" si="10"/>
        <v>39333556.108785167</v>
      </c>
      <c r="P47" s="23">
        <f t="shared" si="11"/>
        <v>2.0889588350543321E-2</v>
      </c>
      <c r="Q47" s="22">
        <f t="shared" si="12"/>
        <v>3.4572268720149198E-3</v>
      </c>
      <c r="R47" s="22">
        <f t="shared" si="13"/>
        <v>1.8006825158168344E-2</v>
      </c>
      <c r="S47" s="22">
        <f t="shared" si="14"/>
        <v>8.8070504485890648E-4</v>
      </c>
      <c r="T47" s="27">
        <f t="shared" si="15"/>
        <v>3628356648.0479741</v>
      </c>
      <c r="U47" s="23">
        <f t="shared" si="16"/>
        <v>8.9059443075439684E-2</v>
      </c>
      <c r="V47" s="22">
        <f t="shared" si="17"/>
        <v>1.4739337828985269E-2</v>
      </c>
      <c r="W47" s="22">
        <f t="shared" si="18"/>
        <v>7.6769239931029007E-2</v>
      </c>
      <c r="X47" s="22">
        <f t="shared" si="19"/>
        <v>3.7547461200605372E-3</v>
      </c>
      <c r="Y47" s="27">
        <f t="shared" si="20"/>
        <v>54788006207.257103</v>
      </c>
      <c r="Z47" s="23">
        <f t="shared" si="21"/>
        <v>0.21248759217860733</v>
      </c>
      <c r="AA47" s="22">
        <f t="shared" si="22"/>
        <v>3.5166696505559515E-2</v>
      </c>
      <c r="AB47" s="22">
        <f t="shared" si="23"/>
        <v>0.1831643044579595</v>
      </c>
      <c r="AC47" s="22">
        <f t="shared" si="24"/>
        <v>8.9584768862500854E-3</v>
      </c>
      <c r="AD47" s="27">
        <f t="shared" si="25"/>
        <v>334739271414.56927</v>
      </c>
      <c r="AE47" s="23">
        <f t="shared" si="26"/>
        <v>0.37899630047313393</v>
      </c>
      <c r="AF47" s="22">
        <f t="shared" si="27"/>
        <v>6.2723887728303673E-2</v>
      </c>
      <c r="AG47" s="22">
        <f t="shared" si="28"/>
        <v>0.32669481100784142</v>
      </c>
      <c r="AH47" s="22">
        <f t="shared" si="29"/>
        <v>1.5978484027947326E-2</v>
      </c>
      <c r="AI47" s="27">
        <f t="shared" si="30"/>
        <v>1219704930232.2393</v>
      </c>
      <c r="AJ47" s="23">
        <f t="shared" si="31"/>
        <v>0.57200494842618188</v>
      </c>
      <c r="AK47" s="22">
        <f t="shared" si="32"/>
        <v>9.4666818964533106E-2</v>
      </c>
      <c r="AL47" s="22">
        <f t="shared" si="33"/>
        <v>0.4930682655433688</v>
      </c>
      <c r="AM47" s="22">
        <f t="shared" si="34"/>
        <v>2.4115728625647828E-2</v>
      </c>
      <c r="AN47" s="27">
        <f t="shared" si="35"/>
        <v>3218245702928.0562</v>
      </c>
      <c r="AO47" s="23">
        <f t="shared" si="36"/>
        <v>0.76735189607268239</v>
      </c>
      <c r="AP47" s="22">
        <f t="shared" si="37"/>
        <v>0.12699673880002893</v>
      </c>
      <c r="AQ47" s="22">
        <f t="shared" si="38"/>
        <v>0.66145733441465226</v>
      </c>
      <c r="AR47" s="22">
        <f t="shared" si="39"/>
        <v>3.2351555938424294E-2</v>
      </c>
      <c r="AS47" s="27">
        <f t="shared" si="40"/>
        <v>6849564970360.8809</v>
      </c>
      <c r="AT47" s="23">
        <f t="shared" si="41"/>
        <v>0.90631238370163925</v>
      </c>
      <c r="AU47" s="22">
        <f t="shared" si="42"/>
        <v>0.14999469950262131</v>
      </c>
      <c r="AV47" s="22">
        <f t="shared" si="43"/>
        <v>0.78124127475081306</v>
      </c>
      <c r="AW47" s="22">
        <f t="shared" si="44"/>
        <v>3.8210130096861111E-2</v>
      </c>
      <c r="AX47" s="27">
        <f t="shared" si="45"/>
        <v>12546470812728.428</v>
      </c>
      <c r="AY47" s="23">
        <f t="shared" si="46"/>
        <v>0.98027265517583928</v>
      </c>
      <c r="AZ47" s="22">
        <f t="shared" si="47"/>
        <v>0.1622351244316014</v>
      </c>
      <c r="BA47" s="22">
        <f t="shared" si="48"/>
        <v>0.8449950287615734</v>
      </c>
      <c r="BB47" s="22">
        <f t="shared" si="49"/>
        <v>4.1328295142213388E-2</v>
      </c>
      <c r="BC47" s="27">
        <f t="shared" si="50"/>
        <v>20611139347055.395</v>
      </c>
      <c r="BD47" s="23">
        <f t="shared" si="51"/>
        <v>0.99994587660934908</v>
      </c>
      <c r="BE47" s="22">
        <f t="shared" si="52"/>
        <v>0.16549104257884728</v>
      </c>
      <c r="BF47" s="22">
        <f t="shared" si="53"/>
        <v>0.86195334563725889</v>
      </c>
      <c r="BG47" s="22">
        <f t="shared" si="54"/>
        <v>4.215771815785016E-2</v>
      </c>
      <c r="BH47" s="27">
        <f t="shared" si="55"/>
        <v>31213003288583.035</v>
      </c>
      <c r="BI47" s="23">
        <f t="shared" si="56"/>
        <v>0.98010491658598964</v>
      </c>
      <c r="BJ47" s="22">
        <f t="shared" si="57"/>
        <v>0.16220736369498129</v>
      </c>
      <c r="BK47" s="22">
        <f t="shared" si="58"/>
        <v>0.84485043809712301</v>
      </c>
      <c r="BL47" s="22">
        <f t="shared" si="59"/>
        <v>4.1321223283265325E-2</v>
      </c>
      <c r="BM47" s="27">
        <f t="shared" si="60"/>
        <v>44409015110173.227</v>
      </c>
      <c r="BN47" s="23">
        <f t="shared" si="61"/>
        <v>0.93450697244517422</v>
      </c>
      <c r="BO47" s="22">
        <f t="shared" si="62"/>
        <v>0.15466090393967635</v>
      </c>
      <c r="BP47" s="22">
        <f t="shared" si="63"/>
        <v>0.80554501024774017</v>
      </c>
      <c r="BQ47" s="22">
        <f t="shared" si="64"/>
        <v>3.939881395828855E-2</v>
      </c>
      <c r="BR47" s="27">
        <f t="shared" si="65"/>
        <v>60171140803139.641</v>
      </c>
      <c r="BS47" s="23">
        <f t="shared" si="66"/>
        <v>0.87413649612154409</v>
      </c>
      <c r="BT47" s="22">
        <f t="shared" si="67"/>
        <v>0.14466959010811556</v>
      </c>
      <c r="BU47" s="22">
        <f t="shared" si="68"/>
        <v>0.75350565965677097</v>
      </c>
      <c r="BV47" s="22">
        <f t="shared" si="69"/>
        <v>3.6853594676484303E-2</v>
      </c>
      <c r="BW47" s="27">
        <f t="shared" si="70"/>
        <v>78412707615892.031</v>
      </c>
      <c r="BX47" s="23">
        <f t="shared" si="71"/>
        <v>0.80680406066549526</v>
      </c>
      <c r="BY47" s="22">
        <f t="shared" si="72"/>
        <v>0.13352607204013947</v>
      </c>
      <c r="BZ47" s="22">
        <f t="shared" si="73"/>
        <v>0.69546510029365693</v>
      </c>
      <c r="CA47" s="22">
        <f t="shared" si="74"/>
        <v>3.4014859197657281E-2</v>
      </c>
      <c r="CB47" s="27">
        <f t="shared" si="75"/>
        <v>99010160677325</v>
      </c>
      <c r="CC47" s="23">
        <f t="shared" si="76"/>
        <v>0.74176799397139193</v>
      </c>
      <c r="CD47" s="22">
        <f t="shared" si="77"/>
        <v>0.12276260300226537</v>
      </c>
      <c r="CE47" s="22">
        <f t="shared" si="78"/>
        <v>0.63940401080333986</v>
      </c>
      <c r="CF47" s="22">
        <f t="shared" si="79"/>
        <v>3.1272938625833885E-2</v>
      </c>
      <c r="CG47" s="27">
        <f t="shared" si="80"/>
        <v>121819534375372.34</v>
      </c>
      <c r="CH47" s="23">
        <f t="shared" si="81"/>
        <v>0.68890200020755965</v>
      </c>
      <c r="CI47" s="22">
        <f t="shared" si="82"/>
        <v>0.11401328103435113</v>
      </c>
      <c r="CJ47" s="22">
        <f t="shared" si="83"/>
        <v>0.59383352417891644</v>
      </c>
      <c r="CK47" s="22">
        <f t="shared" si="84"/>
        <v>2.9044108328750717E-2</v>
      </c>
      <c r="CL47" s="27">
        <f t="shared" si="85"/>
        <v>146688184900538.75</v>
      </c>
      <c r="CM47" s="23">
        <f t="shared" si="86"/>
        <v>0.64554265390112653</v>
      </c>
      <c r="CN47" s="22">
        <f t="shared" si="87"/>
        <v>0.10683730922063644</v>
      </c>
      <c r="CO47" s="22">
        <f t="shared" si="88"/>
        <v>0.55645776766277111</v>
      </c>
      <c r="CP47" s="22">
        <f t="shared" si="89"/>
        <v>2.7216078288471498E-2</v>
      </c>
      <c r="CQ47" s="27">
        <f t="shared" si="90"/>
        <v>173462731307315.31</v>
      </c>
      <c r="CR47" s="23">
        <f t="shared" si="91"/>
        <v>0.60945969008824152</v>
      </c>
      <c r="CS47" s="22">
        <f t="shared" si="92"/>
        <v>0.10086557870960398</v>
      </c>
      <c r="CT47" s="22">
        <f t="shared" si="93"/>
        <v>0.52535425285606419</v>
      </c>
      <c r="CU47" s="22">
        <f t="shared" si="94"/>
        <v>2.5694820534120266E-2</v>
      </c>
      <c r="CV47" s="27">
        <f t="shared" si="95"/>
        <v>201994157456043.72</v>
      </c>
      <c r="CW47" s="23">
        <f t="shared" si="96"/>
        <v>0.5790495645691619</v>
      </c>
      <c r="CX47" s="22">
        <f t="shared" si="97"/>
        <v>9.5832702936196293E-2</v>
      </c>
      <c r="CY47" s="22">
        <f t="shared" si="98"/>
        <v>0.49914072465861753</v>
      </c>
      <c r="CZ47" s="22">
        <f t="shared" si="99"/>
        <v>2.4412729642235866E-2</v>
      </c>
      <c r="DA47" s="27">
        <f t="shared" si="100"/>
        <v>9131651417454494</v>
      </c>
      <c r="DB47" s="23">
        <f t="shared" si="101"/>
        <v>0.2796136209204253</v>
      </c>
      <c r="DC47" s="22">
        <f t="shared" si="102"/>
        <v>4.6276054262330391E-2</v>
      </c>
      <c r="DD47" s="22">
        <f t="shared" si="103"/>
        <v>0.24102694123340659</v>
      </c>
      <c r="DE47" s="22">
        <f t="shared" si="104"/>
        <v>1.1788510258005131E-2</v>
      </c>
      <c r="DF47" s="27">
        <f t="shared" si="105"/>
        <v>1.0477093573952479E+18</v>
      </c>
      <c r="DG47" s="23">
        <f t="shared" si="106"/>
        <v>0.26440138461024254</v>
      </c>
      <c r="DH47" s="22">
        <f t="shared" si="107"/>
        <v>4.3758429152995146E-2</v>
      </c>
      <c r="DI47" s="22">
        <f t="shared" si="108"/>
        <v>0.22791399353402908</v>
      </c>
      <c r="DJ47" s="22">
        <f t="shared" si="109"/>
        <v>1.1147162375167826E-2</v>
      </c>
    </row>
    <row r="48" spans="1:114" x14ac:dyDescent="0.25">
      <c r="A48" s="1">
        <v>535</v>
      </c>
      <c r="B48" s="2">
        <v>0.22575000000000001</v>
      </c>
      <c r="C48" s="2">
        <v>0.91485000000000005</v>
      </c>
      <c r="D48" s="3">
        <v>2.9839999999999998E-2</v>
      </c>
      <c r="E48" s="27">
        <f t="shared" si="0"/>
        <v>1.1889723795909207E-8</v>
      </c>
      <c r="F48" s="23">
        <f t="shared" si="1"/>
        <v>3.0310037986166291E-7</v>
      </c>
      <c r="G48" s="22">
        <f t="shared" si="2"/>
        <v>6.8424910753770408E-8</v>
      </c>
      <c r="H48" s="22">
        <f t="shared" si="3"/>
        <v>2.7729138251644234E-7</v>
      </c>
      <c r="I48" s="22">
        <f t="shared" si="4"/>
        <v>9.0445153350720198E-9</v>
      </c>
      <c r="J48" s="27">
        <f t="shared" si="5"/>
        <v>5684.1446909607284</v>
      </c>
      <c r="K48" s="23">
        <f t="shared" si="6"/>
        <v>1.4130101703661415E-3</v>
      </c>
      <c r="L48" s="22">
        <f t="shared" si="7"/>
        <v>3.1898704596015643E-4</v>
      </c>
      <c r="M48" s="22">
        <f t="shared" si="8"/>
        <v>1.2926923543594645E-3</v>
      </c>
      <c r="N48" s="22">
        <f t="shared" si="9"/>
        <v>4.2164223483725657E-5</v>
      </c>
      <c r="O48" s="27">
        <f t="shared" si="10"/>
        <v>44445682.99831412</v>
      </c>
      <c r="P48" s="23">
        <f t="shared" si="11"/>
        <v>2.3604578727275408E-2</v>
      </c>
      <c r="Q48" s="22">
        <f t="shared" si="12"/>
        <v>5.3287336476824237E-3</v>
      </c>
      <c r="R48" s="22">
        <f t="shared" si="13"/>
        <v>2.1594648848647906E-2</v>
      </c>
      <c r="S48" s="22">
        <f t="shared" si="14"/>
        <v>7.0436062922189812E-4</v>
      </c>
      <c r="T48" s="27">
        <f t="shared" si="15"/>
        <v>3930179914.7045522</v>
      </c>
      <c r="U48" s="23">
        <f t="shared" si="16"/>
        <v>9.6467814038670691E-2</v>
      </c>
      <c r="V48" s="22">
        <f t="shared" si="17"/>
        <v>2.1777609019229909E-2</v>
      </c>
      <c r="W48" s="22">
        <f t="shared" si="18"/>
        <v>8.825357967327789E-2</v>
      </c>
      <c r="X48" s="22">
        <f t="shared" si="19"/>
        <v>2.8785995709139332E-3</v>
      </c>
      <c r="Y48" s="27">
        <f t="shared" si="20"/>
        <v>57858928471.245354</v>
      </c>
      <c r="Z48" s="23">
        <f t="shared" si="21"/>
        <v>0.22439773315314981</v>
      </c>
      <c r="AA48" s="22">
        <f t="shared" si="22"/>
        <v>5.0657788259323572E-2</v>
      </c>
      <c r="AB48" s="22">
        <f t="shared" si="23"/>
        <v>0.20529026617515911</v>
      </c>
      <c r="AC48" s="22">
        <f t="shared" si="24"/>
        <v>6.6960283572899898E-3</v>
      </c>
      <c r="AD48" s="27">
        <f t="shared" si="25"/>
        <v>347575835589.85376</v>
      </c>
      <c r="AE48" s="23">
        <f t="shared" si="26"/>
        <v>0.39353003089759181</v>
      </c>
      <c r="AF48" s="22">
        <f t="shared" si="27"/>
        <v>8.8839404475131348E-2</v>
      </c>
      <c r="AG48" s="22">
        <f t="shared" si="28"/>
        <v>0.36002094876666191</v>
      </c>
      <c r="AH48" s="22">
        <f t="shared" si="29"/>
        <v>1.1742936121984139E-2</v>
      </c>
      <c r="AI48" s="27">
        <f t="shared" si="30"/>
        <v>1251296743592.7769</v>
      </c>
      <c r="AJ48" s="23">
        <f t="shared" si="31"/>
        <v>0.58682055925473131</v>
      </c>
      <c r="AK48" s="22">
        <f t="shared" si="32"/>
        <v>0.1324747412517556</v>
      </c>
      <c r="AL48" s="22">
        <f t="shared" si="33"/>
        <v>0.53685278863419095</v>
      </c>
      <c r="AM48" s="22">
        <f t="shared" si="34"/>
        <v>1.7510725488161183E-2</v>
      </c>
      <c r="AN48" s="27">
        <f t="shared" si="35"/>
        <v>3271958199779.4634</v>
      </c>
      <c r="AO48" s="23">
        <f t="shared" si="36"/>
        <v>0.78015899351220519</v>
      </c>
      <c r="AP48" s="22">
        <f t="shared" si="37"/>
        <v>0.17612089278538032</v>
      </c>
      <c r="AQ48" s="22">
        <f t="shared" si="38"/>
        <v>0.71372845521464101</v>
      </c>
      <c r="AR48" s="22">
        <f t="shared" si="39"/>
        <v>2.3279944366404202E-2</v>
      </c>
      <c r="AS48" s="27">
        <f t="shared" si="40"/>
        <v>6915432098468.373</v>
      </c>
      <c r="AT48" s="23">
        <f t="shared" si="41"/>
        <v>0.91502771002396732</v>
      </c>
      <c r="AU48" s="22">
        <f t="shared" si="42"/>
        <v>0.20656750553791062</v>
      </c>
      <c r="AV48" s="22">
        <f t="shared" si="43"/>
        <v>0.83711310051542653</v>
      </c>
      <c r="AW48" s="22">
        <f t="shared" si="44"/>
        <v>2.7304426867115185E-2</v>
      </c>
      <c r="AX48" s="27">
        <f t="shared" si="45"/>
        <v>12597036658618.643</v>
      </c>
      <c r="AY48" s="23">
        <f t="shared" si="46"/>
        <v>0.98422343278907265</v>
      </c>
      <c r="AZ48" s="22">
        <f t="shared" si="47"/>
        <v>0.22218843995213317</v>
      </c>
      <c r="BA48" s="22">
        <f t="shared" si="48"/>
        <v>0.90041680748708319</v>
      </c>
      <c r="BB48" s="22">
        <f t="shared" si="49"/>
        <v>2.9369227234425928E-2</v>
      </c>
      <c r="BC48" s="27">
        <f t="shared" si="50"/>
        <v>20601283345281.516</v>
      </c>
      <c r="BD48" s="23">
        <f t="shared" si="51"/>
        <v>0.99946771438028958</v>
      </c>
      <c r="BE48" s="22">
        <f t="shared" si="52"/>
        <v>0.22562983652135038</v>
      </c>
      <c r="BF48" s="22">
        <f t="shared" si="53"/>
        <v>0.91436303850080802</v>
      </c>
      <c r="BG48" s="22">
        <f t="shared" si="54"/>
        <v>2.982411659710784E-2</v>
      </c>
      <c r="BH48" s="27">
        <f t="shared" si="55"/>
        <v>31082475659090.152</v>
      </c>
      <c r="BI48" s="23">
        <f t="shared" si="56"/>
        <v>0.97600627954573138</v>
      </c>
      <c r="BJ48" s="22">
        <f t="shared" si="57"/>
        <v>0.22033341760744887</v>
      </c>
      <c r="BK48" s="22">
        <f t="shared" si="58"/>
        <v>0.8928993448424124</v>
      </c>
      <c r="BL48" s="22">
        <f t="shared" si="59"/>
        <v>2.9124027381644622E-2</v>
      </c>
      <c r="BM48" s="27">
        <f t="shared" si="60"/>
        <v>44086190941015.648</v>
      </c>
      <c r="BN48" s="23">
        <f t="shared" si="61"/>
        <v>0.92771372480833425</v>
      </c>
      <c r="BO48" s="22">
        <f t="shared" si="62"/>
        <v>0.20943137337548146</v>
      </c>
      <c r="BP48" s="22">
        <f t="shared" si="63"/>
        <v>0.84871890114090465</v>
      </c>
      <c r="BQ48" s="22">
        <f t="shared" si="64"/>
        <v>2.7682977548280693E-2</v>
      </c>
      <c r="BR48" s="27">
        <f t="shared" si="65"/>
        <v>59576916950763.438</v>
      </c>
      <c r="BS48" s="23">
        <f t="shared" si="66"/>
        <v>0.86550390665598287</v>
      </c>
      <c r="BT48" s="22">
        <f t="shared" si="67"/>
        <v>0.19538750692758813</v>
      </c>
      <c r="BU48" s="22">
        <f t="shared" si="68"/>
        <v>0.79180624900422603</v>
      </c>
      <c r="BV48" s="22">
        <f t="shared" si="69"/>
        <v>2.5826636574614526E-2</v>
      </c>
      <c r="BW48" s="27">
        <f t="shared" si="70"/>
        <v>77463955144685.828</v>
      </c>
      <c r="BX48" s="23">
        <f t="shared" si="71"/>
        <v>0.79704215638226084</v>
      </c>
      <c r="BY48" s="22">
        <f t="shared" si="72"/>
        <v>0.17993226680329538</v>
      </c>
      <c r="BZ48" s="22">
        <f t="shared" si="73"/>
        <v>0.72917401676631133</v>
      </c>
      <c r="CA48" s="22">
        <f t="shared" si="74"/>
        <v>2.3783737946446663E-2</v>
      </c>
      <c r="CB48" s="27">
        <f t="shared" si="75"/>
        <v>97622503956122.063</v>
      </c>
      <c r="CC48" s="23">
        <f t="shared" si="76"/>
        <v>0.73137189588038698</v>
      </c>
      <c r="CD48" s="22">
        <f t="shared" si="77"/>
        <v>0.16510720549499736</v>
      </c>
      <c r="CE48" s="22">
        <f t="shared" si="78"/>
        <v>0.66909557894617211</v>
      </c>
      <c r="CF48" s="22">
        <f t="shared" si="79"/>
        <v>2.1824137373070745E-2</v>
      </c>
      <c r="CG48" s="27">
        <f t="shared" si="80"/>
        <v>119909437242691.73</v>
      </c>
      <c r="CH48" s="23">
        <f t="shared" si="81"/>
        <v>0.67810020440328667</v>
      </c>
      <c r="CI48" s="22">
        <f t="shared" si="82"/>
        <v>0.15308112114404196</v>
      </c>
      <c r="CJ48" s="22">
        <f t="shared" si="83"/>
        <v>0.6203599719983468</v>
      </c>
      <c r="CK48" s="22">
        <f t="shared" si="84"/>
        <v>2.0234510099394074E-2</v>
      </c>
      <c r="CL48" s="27">
        <f t="shared" si="85"/>
        <v>144174424254862.47</v>
      </c>
      <c r="CM48" s="23">
        <f t="shared" si="86"/>
        <v>0.63448014249584628</v>
      </c>
      <c r="CN48" s="22">
        <f t="shared" si="87"/>
        <v>0.14323389216843729</v>
      </c>
      <c r="CO48" s="22">
        <f t="shared" si="88"/>
        <v>0.58045415836232495</v>
      </c>
      <c r="CP48" s="22">
        <f t="shared" si="89"/>
        <v>1.8932887452076053E-2</v>
      </c>
      <c r="CQ48" s="27">
        <f t="shared" si="90"/>
        <v>170267372671354.84</v>
      </c>
      <c r="CR48" s="23">
        <f t="shared" si="91"/>
        <v>0.59823282729577765</v>
      </c>
      <c r="CS48" s="22">
        <f t="shared" si="92"/>
        <v>0.13505106076202181</v>
      </c>
      <c r="CT48" s="22">
        <f t="shared" si="93"/>
        <v>0.54729330205154225</v>
      </c>
      <c r="CU48" s="22">
        <f t="shared" si="94"/>
        <v>1.7851267566506002E-2</v>
      </c>
      <c r="CV48" s="27">
        <f t="shared" si="95"/>
        <v>198043147192783.31</v>
      </c>
      <c r="CW48" s="23">
        <f t="shared" si="96"/>
        <v>0.56772334206172581</v>
      </c>
      <c r="CX48" s="22">
        <f t="shared" si="97"/>
        <v>0.1281635444704346</v>
      </c>
      <c r="CY48" s="22">
        <f t="shared" si="98"/>
        <v>0.51938169948516988</v>
      </c>
      <c r="CZ48" s="22">
        <f t="shared" si="99"/>
        <v>1.6940864527121898E-2</v>
      </c>
      <c r="DA48" s="27">
        <f t="shared" si="100"/>
        <v>8806703482930057</v>
      </c>
      <c r="DB48" s="23">
        <f t="shared" si="101"/>
        <v>0.26966362782177078</v>
      </c>
      <c r="DC48" s="22">
        <f t="shared" si="102"/>
        <v>6.0876563980764756E-2</v>
      </c>
      <c r="DD48" s="22">
        <f t="shared" si="103"/>
        <v>0.246701769912747</v>
      </c>
      <c r="DE48" s="22">
        <f t="shared" si="104"/>
        <v>8.0467626542016397E-3</v>
      </c>
      <c r="DF48" s="27">
        <f t="shared" si="105"/>
        <v>1.0091011119491309E+18</v>
      </c>
      <c r="DG48" s="23">
        <f t="shared" si="106"/>
        <v>0.25465815431333644</v>
      </c>
      <c r="DH48" s="22">
        <f t="shared" si="107"/>
        <v>5.7489078336235705E-2</v>
      </c>
      <c r="DI48" s="22">
        <f t="shared" si="108"/>
        <v>0.23297401247355584</v>
      </c>
      <c r="DJ48" s="22">
        <f t="shared" si="109"/>
        <v>7.598999324709959E-3</v>
      </c>
    </row>
    <row r="49" spans="1:114" x14ac:dyDescent="0.25">
      <c r="A49" s="1">
        <v>540</v>
      </c>
      <c r="B49" s="2">
        <v>0.29039999999999999</v>
      </c>
      <c r="C49" s="2">
        <v>0.95399999999999996</v>
      </c>
      <c r="D49" s="3">
        <v>2.0299999999999999E-2</v>
      </c>
      <c r="E49" s="27">
        <f t="shared" si="0"/>
        <v>1.8674921756577281E-8</v>
      </c>
      <c r="F49" s="23">
        <f t="shared" si="1"/>
        <v>4.760729496721297E-7</v>
      </c>
      <c r="G49" s="22">
        <f t="shared" si="2"/>
        <v>1.3825158458478645E-7</v>
      </c>
      <c r="H49" s="22">
        <f t="shared" si="3"/>
        <v>4.5417359398721172E-7</v>
      </c>
      <c r="I49" s="22">
        <f t="shared" si="4"/>
        <v>9.6642808783442328E-9</v>
      </c>
      <c r="J49" s="27">
        <f t="shared" si="5"/>
        <v>6959.9912313495079</v>
      </c>
      <c r="K49" s="23">
        <f t="shared" si="6"/>
        <v>1.7301703123770757E-3</v>
      </c>
      <c r="L49" s="22">
        <f t="shared" si="7"/>
        <v>5.0244145871430272E-4</v>
      </c>
      <c r="M49" s="22">
        <f t="shared" si="8"/>
        <v>1.65058247800773E-3</v>
      </c>
      <c r="N49" s="22">
        <f t="shared" si="9"/>
        <v>3.5122457341254636E-5</v>
      </c>
      <c r="O49" s="27">
        <f t="shared" si="10"/>
        <v>50087036.286591701</v>
      </c>
      <c r="P49" s="23">
        <f t="shared" si="11"/>
        <v>2.6600635010774823E-2</v>
      </c>
      <c r="Q49" s="22">
        <f t="shared" si="12"/>
        <v>7.7248244071290084E-3</v>
      </c>
      <c r="R49" s="22">
        <f t="shared" si="13"/>
        <v>2.5377005800279181E-2</v>
      </c>
      <c r="S49" s="22">
        <f t="shared" si="14"/>
        <v>5.3999289071872891E-4</v>
      </c>
      <c r="T49" s="27">
        <f t="shared" si="15"/>
        <v>4248976749.515831</v>
      </c>
      <c r="U49" s="23">
        <f t="shared" si="16"/>
        <v>0.10429280791786391</v>
      </c>
      <c r="V49" s="22">
        <f t="shared" si="17"/>
        <v>3.0286631419347679E-2</v>
      </c>
      <c r="W49" s="22">
        <f t="shared" si="18"/>
        <v>9.9495338753642165E-2</v>
      </c>
      <c r="X49" s="22">
        <f t="shared" si="19"/>
        <v>2.1171440007326371E-3</v>
      </c>
      <c r="Y49" s="27">
        <f t="shared" si="20"/>
        <v>61013908812.735046</v>
      </c>
      <c r="Z49" s="23">
        <f t="shared" si="21"/>
        <v>0.23663388158311743</v>
      </c>
      <c r="AA49" s="22">
        <f t="shared" si="22"/>
        <v>6.8718479211737307E-2</v>
      </c>
      <c r="AB49" s="22">
        <f t="shared" si="23"/>
        <v>0.22574872303029403</v>
      </c>
      <c r="AC49" s="22">
        <f t="shared" si="24"/>
        <v>4.8036677961372839E-3</v>
      </c>
      <c r="AD49" s="27">
        <f t="shared" si="25"/>
        <v>360497546257.17676</v>
      </c>
      <c r="AE49" s="23">
        <f t="shared" si="26"/>
        <v>0.40816016532431831</v>
      </c>
      <c r="AF49" s="22">
        <f t="shared" si="27"/>
        <v>0.11852971201018203</v>
      </c>
      <c r="AG49" s="22">
        <f t="shared" si="28"/>
        <v>0.38938479771939966</v>
      </c>
      <c r="AH49" s="22">
        <f t="shared" si="29"/>
        <v>8.2856513560836606E-3</v>
      </c>
      <c r="AI49" s="27">
        <f t="shared" si="30"/>
        <v>1282547038467.5195</v>
      </c>
      <c r="AJ49" s="23">
        <f t="shared" si="31"/>
        <v>0.60147600817935487</v>
      </c>
      <c r="AK49" s="22">
        <f t="shared" si="32"/>
        <v>0.17466863277528466</v>
      </c>
      <c r="AL49" s="22">
        <f t="shared" si="33"/>
        <v>0.57380811180310454</v>
      </c>
      <c r="AM49" s="22">
        <f t="shared" si="34"/>
        <v>1.2209962966040903E-2</v>
      </c>
      <c r="AN49" s="27">
        <f t="shared" si="35"/>
        <v>3324124726422.2046</v>
      </c>
      <c r="AO49" s="23">
        <f t="shared" si="36"/>
        <v>0.79259747299014349</v>
      </c>
      <c r="AP49" s="22">
        <f t="shared" si="37"/>
        <v>0.23017030615633766</v>
      </c>
      <c r="AQ49" s="22">
        <f t="shared" si="38"/>
        <v>0.7561379892325969</v>
      </c>
      <c r="AR49" s="22">
        <f t="shared" si="39"/>
        <v>1.6089728701699911E-2</v>
      </c>
      <c r="AS49" s="27">
        <f t="shared" si="40"/>
        <v>6977730590422.3838</v>
      </c>
      <c r="AT49" s="23">
        <f t="shared" si="41"/>
        <v>0.92327084590021291</v>
      </c>
      <c r="AU49" s="22">
        <f t="shared" si="42"/>
        <v>0.26811785364942181</v>
      </c>
      <c r="AV49" s="22">
        <f t="shared" si="43"/>
        <v>0.88080038698880303</v>
      </c>
      <c r="AW49" s="22">
        <f t="shared" si="44"/>
        <v>1.8742398171774321E-2</v>
      </c>
      <c r="AX49" s="27">
        <f t="shared" si="45"/>
        <v>12641540758660.533</v>
      </c>
      <c r="AY49" s="23">
        <f t="shared" si="46"/>
        <v>0.98770059803860377</v>
      </c>
      <c r="AZ49" s="22">
        <f t="shared" si="47"/>
        <v>0.28682825367041054</v>
      </c>
      <c r="BA49" s="22">
        <f t="shared" si="48"/>
        <v>0.942266370528828</v>
      </c>
      <c r="BB49" s="22">
        <f t="shared" si="49"/>
        <v>2.0050322140183655E-2</v>
      </c>
      <c r="BC49" s="27">
        <f t="shared" si="50"/>
        <v>20583032033750.305</v>
      </c>
      <c r="BD49" s="23">
        <f t="shared" si="51"/>
        <v>0.99858225514385224</v>
      </c>
      <c r="BE49" s="22">
        <f t="shared" si="52"/>
        <v>0.2899882868937747</v>
      </c>
      <c r="BF49" s="22">
        <f t="shared" si="53"/>
        <v>0.95264747140723505</v>
      </c>
      <c r="BG49" s="22">
        <f t="shared" si="54"/>
        <v>2.0271219779420199E-2</v>
      </c>
      <c r="BH49" s="27">
        <f t="shared" si="55"/>
        <v>30942127572295.109</v>
      </c>
      <c r="BI49" s="23">
        <f t="shared" si="56"/>
        <v>0.97159927491918285</v>
      </c>
      <c r="BJ49" s="22">
        <f t="shared" si="57"/>
        <v>0.28215242943653068</v>
      </c>
      <c r="BK49" s="22">
        <f t="shared" si="58"/>
        <v>0.92690570827290042</v>
      </c>
      <c r="BL49" s="22">
        <f t="shared" si="59"/>
        <v>1.9723465280859411E-2</v>
      </c>
      <c r="BM49" s="27">
        <f t="shared" si="60"/>
        <v>43753760445239.75</v>
      </c>
      <c r="BN49" s="23">
        <f t="shared" si="61"/>
        <v>0.92071832949534926</v>
      </c>
      <c r="BO49" s="22">
        <f t="shared" si="62"/>
        <v>0.2673766028854494</v>
      </c>
      <c r="BP49" s="22">
        <f t="shared" si="63"/>
        <v>0.87836528633856314</v>
      </c>
      <c r="BQ49" s="22">
        <f t="shared" si="64"/>
        <v>1.869058208875559E-2</v>
      </c>
      <c r="BR49" s="27">
        <f t="shared" si="65"/>
        <v>58975569028294.352</v>
      </c>
      <c r="BS49" s="23">
        <f t="shared" si="66"/>
        <v>0.8567678222327727</v>
      </c>
      <c r="BT49" s="22">
        <f t="shared" si="67"/>
        <v>0.24880537557639718</v>
      </c>
      <c r="BU49" s="22">
        <f t="shared" si="68"/>
        <v>0.81735650241006508</v>
      </c>
      <c r="BV49" s="22">
        <f t="shared" si="69"/>
        <v>1.7392386791325286E-2</v>
      </c>
      <c r="BW49" s="27">
        <f t="shared" si="70"/>
        <v>76513319328116.406</v>
      </c>
      <c r="BX49" s="23">
        <f t="shared" si="71"/>
        <v>0.78726087398120748</v>
      </c>
      <c r="BY49" s="22">
        <f t="shared" si="72"/>
        <v>0.22862055780414264</v>
      </c>
      <c r="BZ49" s="22">
        <f t="shared" si="73"/>
        <v>0.75104687377807189</v>
      </c>
      <c r="CA49" s="22">
        <f t="shared" si="74"/>
        <v>1.5981395741818512E-2</v>
      </c>
      <c r="CB49" s="27">
        <f t="shared" si="75"/>
        <v>96241310688735.453</v>
      </c>
      <c r="CC49" s="23">
        <f t="shared" si="76"/>
        <v>0.72102422093240781</v>
      </c>
      <c r="CD49" s="22">
        <f t="shared" si="77"/>
        <v>0.20938543375877122</v>
      </c>
      <c r="CE49" s="22">
        <f t="shared" si="78"/>
        <v>0.68785710676951706</v>
      </c>
      <c r="CF49" s="22">
        <f t="shared" si="79"/>
        <v>1.4636791684927878E-2</v>
      </c>
      <c r="CG49" s="27">
        <f t="shared" si="80"/>
        <v>118017474954606.86</v>
      </c>
      <c r="CH49" s="23">
        <f t="shared" si="81"/>
        <v>0.66740096301099283</v>
      </c>
      <c r="CI49" s="22">
        <f t="shared" si="82"/>
        <v>0.19381323965839231</v>
      </c>
      <c r="CJ49" s="22">
        <f t="shared" si="83"/>
        <v>0.63670051871248712</v>
      </c>
      <c r="CK49" s="22">
        <f t="shared" si="84"/>
        <v>1.3548239549123153E-2</v>
      </c>
      <c r="CL49" s="27">
        <f t="shared" si="85"/>
        <v>141693905151436.94</v>
      </c>
      <c r="CM49" s="23">
        <f t="shared" si="86"/>
        <v>0.62356391985553272</v>
      </c>
      <c r="CN49" s="22">
        <f t="shared" si="87"/>
        <v>0.1810829623260467</v>
      </c>
      <c r="CO49" s="22">
        <f t="shared" si="88"/>
        <v>0.59487997954217819</v>
      </c>
      <c r="CP49" s="22">
        <f t="shared" si="89"/>
        <v>1.2658347573067313E-2</v>
      </c>
      <c r="CQ49" s="27">
        <f t="shared" si="90"/>
        <v>167123823240967.91</v>
      </c>
      <c r="CR49" s="23">
        <f t="shared" si="91"/>
        <v>0.587187995664328</v>
      </c>
      <c r="CS49" s="22">
        <f t="shared" si="92"/>
        <v>0.17051939394092083</v>
      </c>
      <c r="CT49" s="22">
        <f t="shared" si="93"/>
        <v>0.56017734786376894</v>
      </c>
      <c r="CU49" s="22">
        <f t="shared" si="94"/>
        <v>1.1919916311985858E-2</v>
      </c>
      <c r="CV49" s="27">
        <f t="shared" si="95"/>
        <v>194165936354267.31</v>
      </c>
      <c r="CW49" s="23">
        <f t="shared" si="96"/>
        <v>0.55660867777608136</v>
      </c>
      <c r="CX49" s="22">
        <f t="shared" si="97"/>
        <v>0.16163916002617401</v>
      </c>
      <c r="CY49" s="22">
        <f t="shared" si="98"/>
        <v>0.53100467859838163</v>
      </c>
      <c r="CZ49" s="22">
        <f t="shared" si="99"/>
        <v>1.1299156158854452E-2</v>
      </c>
      <c r="DA49" s="27">
        <f t="shared" si="100"/>
        <v>8496073778807384</v>
      </c>
      <c r="DB49" s="23">
        <f t="shared" si="101"/>
        <v>0.26015206278664893</v>
      </c>
      <c r="DC49" s="22">
        <f t="shared" si="102"/>
        <v>7.5548159033242843E-2</v>
      </c>
      <c r="DD49" s="22">
        <f t="shared" si="103"/>
        <v>0.24818506789846306</v>
      </c>
      <c r="DE49" s="22">
        <f t="shared" si="104"/>
        <v>5.2810868745689727E-3</v>
      </c>
      <c r="DF49" s="27">
        <f t="shared" si="105"/>
        <v>9.7225499517732621E+17</v>
      </c>
      <c r="DG49" s="23">
        <f t="shared" si="106"/>
        <v>0.24535961724939703</v>
      </c>
      <c r="DH49" s="22">
        <f t="shared" si="107"/>
        <v>7.1252432849224903E-2</v>
      </c>
      <c r="DI49" s="22">
        <f t="shared" si="108"/>
        <v>0.23407307485592477</v>
      </c>
      <c r="DJ49" s="22">
        <f t="shared" si="109"/>
        <v>4.9808002301627591E-3</v>
      </c>
    </row>
    <row r="50" spans="1:114" x14ac:dyDescent="0.25">
      <c r="A50" s="1">
        <v>545</v>
      </c>
      <c r="B50" s="2">
        <v>0.35970000000000002</v>
      </c>
      <c r="C50" s="2">
        <v>0.98029999999999995</v>
      </c>
      <c r="D50" s="3">
        <v>1.34E-2</v>
      </c>
      <c r="E50" s="27">
        <f t="shared" si="0"/>
        <v>2.9077925897309845E-8</v>
      </c>
      <c r="F50" s="23">
        <f t="shared" si="1"/>
        <v>7.4127292915721837E-7</v>
      </c>
      <c r="G50" s="22">
        <f t="shared" si="2"/>
        <v>2.6663587261785147E-7</v>
      </c>
      <c r="H50" s="22">
        <f t="shared" si="3"/>
        <v>7.2666985245282114E-7</v>
      </c>
      <c r="I50" s="22">
        <f t="shared" si="4"/>
        <v>9.9330572507067261E-9</v>
      </c>
      <c r="J50" s="27">
        <f t="shared" si="5"/>
        <v>8486.9990506962786</v>
      </c>
      <c r="K50" s="23">
        <f t="shared" si="6"/>
        <v>2.109766134840371E-3</v>
      </c>
      <c r="L50" s="22">
        <f t="shared" si="7"/>
        <v>7.5888287870208148E-4</v>
      </c>
      <c r="M50" s="22">
        <f t="shared" si="8"/>
        <v>2.0682037419840157E-3</v>
      </c>
      <c r="N50" s="22">
        <f t="shared" si="9"/>
        <v>2.8270866206860971E-5</v>
      </c>
      <c r="O50" s="27">
        <f t="shared" si="10"/>
        <v>56296890.301929832</v>
      </c>
      <c r="P50" s="23">
        <f t="shared" si="11"/>
        <v>2.9898615334206825E-2</v>
      </c>
      <c r="Q50" s="22">
        <f t="shared" si="12"/>
        <v>1.0754531935714195E-2</v>
      </c>
      <c r="R50" s="22">
        <f t="shared" si="13"/>
        <v>2.9309612612122948E-2</v>
      </c>
      <c r="S50" s="22">
        <f t="shared" si="14"/>
        <v>4.0064144547837145E-4</v>
      </c>
      <c r="T50" s="27">
        <f t="shared" si="15"/>
        <v>4585115937.4707823</v>
      </c>
      <c r="U50" s="23">
        <f t="shared" si="16"/>
        <v>0.11254347668583191</v>
      </c>
      <c r="V50" s="22">
        <f t="shared" si="17"/>
        <v>4.0481888563893738E-2</v>
      </c>
      <c r="W50" s="22">
        <f t="shared" si="18"/>
        <v>0.11032637019512101</v>
      </c>
      <c r="X50" s="22">
        <f t="shared" si="19"/>
        <v>1.5080825875901475E-3</v>
      </c>
      <c r="Y50" s="27">
        <f t="shared" si="20"/>
        <v>64250994619.67878</v>
      </c>
      <c r="Z50" s="23">
        <f t="shared" si="21"/>
        <v>0.24918846453674767</v>
      </c>
      <c r="AA50" s="22">
        <f t="shared" si="22"/>
        <v>8.9633090693868142E-2</v>
      </c>
      <c r="AB50" s="22">
        <f t="shared" si="23"/>
        <v>0.24427945178537372</v>
      </c>
      <c r="AC50" s="22">
        <f t="shared" si="24"/>
        <v>3.3391254247924188E-3</v>
      </c>
      <c r="AD50" s="27">
        <f t="shared" si="25"/>
        <v>373490978185.47778</v>
      </c>
      <c r="AE50" s="23">
        <f t="shared" si="26"/>
        <v>0.42287150352633263</v>
      </c>
      <c r="AF50" s="22">
        <f t="shared" si="27"/>
        <v>0.15210687981842186</v>
      </c>
      <c r="AG50" s="22">
        <f t="shared" si="28"/>
        <v>0.41454093490686383</v>
      </c>
      <c r="AH50" s="22">
        <f t="shared" si="29"/>
        <v>5.6664781472528574E-3</v>
      </c>
      <c r="AI50" s="27">
        <f t="shared" si="30"/>
        <v>1313428136815.1523</v>
      </c>
      <c r="AJ50" s="23">
        <f t="shared" si="31"/>
        <v>0.615958315030667</v>
      </c>
      <c r="AK50" s="22">
        <f t="shared" si="32"/>
        <v>0.22156020591653094</v>
      </c>
      <c r="AL50" s="22">
        <f t="shared" si="33"/>
        <v>0.60382393622456287</v>
      </c>
      <c r="AM50" s="22">
        <f t="shared" si="34"/>
        <v>8.2538414214109387E-3</v>
      </c>
      <c r="AN50" s="27">
        <f t="shared" si="35"/>
        <v>3374725590697.853</v>
      </c>
      <c r="AO50" s="23">
        <f t="shared" si="36"/>
        <v>0.80466263914868374</v>
      </c>
      <c r="AP50" s="22">
        <f t="shared" si="37"/>
        <v>0.28943715130178155</v>
      </c>
      <c r="AQ50" s="22">
        <f t="shared" si="38"/>
        <v>0.78881078515745462</v>
      </c>
      <c r="AR50" s="22">
        <f t="shared" si="39"/>
        <v>1.0782479364592363E-2</v>
      </c>
      <c r="AS50" s="27">
        <f t="shared" si="40"/>
        <v>7036499039373.0156</v>
      </c>
      <c r="AT50" s="23">
        <f t="shared" si="41"/>
        <v>0.93104689785174133</v>
      </c>
      <c r="AU50" s="22">
        <f t="shared" si="42"/>
        <v>0.33489756915727137</v>
      </c>
      <c r="AV50" s="22">
        <f t="shared" si="43"/>
        <v>0.91270527396406198</v>
      </c>
      <c r="AW50" s="22">
        <f t="shared" si="44"/>
        <v>1.2476028431213334E-2</v>
      </c>
      <c r="AX50" s="27">
        <f t="shared" si="45"/>
        <v>12680144103076.602</v>
      </c>
      <c r="AY50" s="23">
        <f t="shared" si="46"/>
        <v>0.9907167293072483</v>
      </c>
      <c r="AZ50" s="22">
        <f t="shared" si="47"/>
        <v>0.35636080753181726</v>
      </c>
      <c r="BA50" s="22">
        <f t="shared" si="48"/>
        <v>0.9711996097398955</v>
      </c>
      <c r="BB50" s="22">
        <f t="shared" si="49"/>
        <v>1.3275604172717127E-2</v>
      </c>
      <c r="BC50" s="27">
        <f t="shared" si="50"/>
        <v>20556726055287.227</v>
      </c>
      <c r="BD50" s="23">
        <f t="shared" si="51"/>
        <v>0.99730602512806288</v>
      </c>
      <c r="BE50" s="22">
        <f t="shared" si="52"/>
        <v>0.35873097723856423</v>
      </c>
      <c r="BF50" s="22">
        <f t="shared" si="53"/>
        <v>0.97765909643303994</v>
      </c>
      <c r="BG50" s="22">
        <f t="shared" si="54"/>
        <v>1.3363900736716044E-2</v>
      </c>
      <c r="BH50" s="27">
        <f t="shared" si="55"/>
        <v>30792512286318.172</v>
      </c>
      <c r="BI50" s="23">
        <f t="shared" si="56"/>
        <v>0.96690127530579573</v>
      </c>
      <c r="BJ50" s="22">
        <f t="shared" si="57"/>
        <v>0.34779438872749474</v>
      </c>
      <c r="BK50" s="22">
        <f t="shared" si="58"/>
        <v>0.94785332018227153</v>
      </c>
      <c r="BL50" s="22">
        <f t="shared" si="59"/>
        <v>1.2956477089097663E-2</v>
      </c>
      <c r="BM50" s="27">
        <f t="shared" si="60"/>
        <v>43412487990795.117</v>
      </c>
      <c r="BN50" s="23">
        <f t="shared" si="61"/>
        <v>0.91353687123984006</v>
      </c>
      <c r="BO50" s="22">
        <f t="shared" si="62"/>
        <v>0.32859921258497049</v>
      </c>
      <c r="BP50" s="22">
        <f t="shared" si="63"/>
        <v>0.89554019487641512</v>
      </c>
      <c r="BQ50" s="22">
        <f t="shared" si="64"/>
        <v>1.2241394074613858E-2</v>
      </c>
      <c r="BR50" s="27">
        <f t="shared" si="65"/>
        <v>58368033454172.578</v>
      </c>
      <c r="BS50" s="23">
        <f t="shared" si="66"/>
        <v>0.84794184667466443</v>
      </c>
      <c r="BT50" s="22">
        <f t="shared" si="67"/>
        <v>0.30500468224887683</v>
      </c>
      <c r="BU50" s="22">
        <f t="shared" si="68"/>
        <v>0.83123739229517346</v>
      </c>
      <c r="BV50" s="22">
        <f t="shared" si="69"/>
        <v>1.1362420745440504E-2</v>
      </c>
      <c r="BW50" s="27">
        <f t="shared" si="70"/>
        <v>75561834060116.484</v>
      </c>
      <c r="BX50" s="23">
        <f t="shared" si="71"/>
        <v>0.77747085140417616</v>
      </c>
      <c r="BY50" s="22">
        <f t="shared" si="72"/>
        <v>0.27965626525008219</v>
      </c>
      <c r="BZ50" s="22">
        <f t="shared" si="73"/>
        <v>0.76215467563151384</v>
      </c>
      <c r="CA50" s="22">
        <f t="shared" si="74"/>
        <v>1.041810940881596E-2</v>
      </c>
      <c r="CB50" s="27">
        <f t="shared" si="75"/>
        <v>94867607135405.125</v>
      </c>
      <c r="CC50" s="23">
        <f t="shared" si="76"/>
        <v>0.71073265770198291</v>
      </c>
      <c r="CD50" s="22">
        <f t="shared" si="77"/>
        <v>0.25565053697540324</v>
      </c>
      <c r="CE50" s="22">
        <f t="shared" si="78"/>
        <v>0.69673122434525381</v>
      </c>
      <c r="CF50" s="22">
        <f t="shared" si="79"/>
        <v>9.523817613206571E-3</v>
      </c>
      <c r="CG50" s="27">
        <f t="shared" si="80"/>
        <v>116144536695855.45</v>
      </c>
      <c r="CH50" s="23">
        <f t="shared" si="81"/>
        <v>0.65680930446185326</v>
      </c>
      <c r="CI50" s="22">
        <f t="shared" si="82"/>
        <v>0.23625430681492862</v>
      </c>
      <c r="CJ50" s="22">
        <f t="shared" si="83"/>
        <v>0.64387016116395468</v>
      </c>
      <c r="CK50" s="22">
        <f t="shared" si="84"/>
        <v>8.8012446797888343E-3</v>
      </c>
      <c r="CL50" s="27">
        <f t="shared" si="85"/>
        <v>139247232214469.31</v>
      </c>
      <c r="CM50" s="23">
        <f t="shared" si="86"/>
        <v>0.61279664679922574</v>
      </c>
      <c r="CN50" s="22">
        <f t="shared" si="87"/>
        <v>0.22042295385368152</v>
      </c>
      <c r="CO50" s="22">
        <f t="shared" si="88"/>
        <v>0.60072455285728099</v>
      </c>
      <c r="CP50" s="22">
        <f t="shared" si="89"/>
        <v>8.2114750671096245E-3</v>
      </c>
      <c r="CQ50" s="27">
        <f t="shared" si="90"/>
        <v>164032243293688.25</v>
      </c>
      <c r="CR50" s="23">
        <f t="shared" si="91"/>
        <v>0.57632575832751387</v>
      </c>
      <c r="CS50" s="22">
        <f t="shared" si="92"/>
        <v>0.20730437527040674</v>
      </c>
      <c r="CT50" s="22">
        <f t="shared" si="93"/>
        <v>0.56497214088846182</v>
      </c>
      <c r="CU50" s="22">
        <f t="shared" si="94"/>
        <v>7.7227651615886864E-3</v>
      </c>
      <c r="CV50" s="27">
        <f t="shared" si="95"/>
        <v>190362073691816.06</v>
      </c>
      <c r="CW50" s="23">
        <f t="shared" si="96"/>
        <v>0.54570427813346989</v>
      </c>
      <c r="CX50" s="22">
        <f t="shared" si="97"/>
        <v>0.19628982884460913</v>
      </c>
      <c r="CY50" s="22">
        <f t="shared" si="98"/>
        <v>0.53495390385424046</v>
      </c>
      <c r="CZ50" s="22">
        <f t="shared" si="99"/>
        <v>7.3124373269884968E-3</v>
      </c>
      <c r="DA50" s="27">
        <f t="shared" si="100"/>
        <v>8199012272376587</v>
      </c>
      <c r="DB50" s="23">
        <f t="shared" si="101"/>
        <v>0.25105595961187993</v>
      </c>
      <c r="DC50" s="22">
        <f t="shared" si="102"/>
        <v>9.0304828672393214E-2</v>
      </c>
      <c r="DD50" s="22">
        <f t="shared" si="103"/>
        <v>0.24611015720752588</v>
      </c>
      <c r="DE50" s="22">
        <f t="shared" si="104"/>
        <v>3.3641498587991914E-3</v>
      </c>
      <c r="DF50" s="27">
        <f t="shared" si="105"/>
        <v>9.3707537113541146E+17</v>
      </c>
      <c r="DG50" s="23">
        <f t="shared" si="106"/>
        <v>0.23648163859902496</v>
      </c>
      <c r="DH50" s="22">
        <f t="shared" si="107"/>
        <v>8.5062445404069278E-2</v>
      </c>
      <c r="DI50" s="22">
        <f t="shared" si="108"/>
        <v>0.23182295031862415</v>
      </c>
      <c r="DJ50" s="22">
        <f t="shared" si="109"/>
        <v>3.1688539572269346E-3</v>
      </c>
    </row>
    <row r="51" spans="1:114" x14ac:dyDescent="0.25">
      <c r="A51" s="1">
        <v>550</v>
      </c>
      <c r="B51" s="2">
        <v>0.43345</v>
      </c>
      <c r="C51" s="2">
        <v>0.99495</v>
      </c>
      <c r="D51" s="3">
        <v>8.7500000000000008E-3</v>
      </c>
      <c r="E51" s="27">
        <f t="shared" si="0"/>
        <v>4.4894227458217271E-8</v>
      </c>
      <c r="F51" s="23">
        <f t="shared" si="1"/>
        <v>1.1444721197697924E-6</v>
      </c>
      <c r="G51" s="22">
        <f t="shared" si="2"/>
        <v>4.9607144031421656E-7</v>
      </c>
      <c r="H51" s="22">
        <f t="shared" si="3"/>
        <v>1.138692535564955E-6</v>
      </c>
      <c r="I51" s="22">
        <f t="shared" si="4"/>
        <v>1.0014131047985685E-8</v>
      </c>
      <c r="J51" s="27">
        <f t="shared" si="5"/>
        <v>10307.473433679508</v>
      </c>
      <c r="K51" s="23">
        <f t="shared" si="6"/>
        <v>2.5623142239375812E-3</v>
      </c>
      <c r="L51" s="22">
        <f t="shared" si="7"/>
        <v>1.1106351003657446E-3</v>
      </c>
      <c r="M51" s="22">
        <f t="shared" si="8"/>
        <v>2.5493745371066964E-3</v>
      </c>
      <c r="N51" s="22">
        <f t="shared" si="9"/>
        <v>2.2420249459453839E-5</v>
      </c>
      <c r="O51" s="27">
        <f t="shared" si="10"/>
        <v>63116001.267546162</v>
      </c>
      <c r="P51" s="23">
        <f t="shared" si="11"/>
        <v>3.3520164847666283E-2</v>
      </c>
      <c r="Q51" s="22">
        <f t="shared" si="12"/>
        <v>1.452931545322095E-2</v>
      </c>
      <c r="R51" s="22">
        <f t="shared" si="13"/>
        <v>3.335088801518557E-2</v>
      </c>
      <c r="S51" s="22">
        <f t="shared" si="14"/>
        <v>2.9330144241708001E-4</v>
      </c>
      <c r="T51" s="27">
        <f t="shared" si="15"/>
        <v>4938942741.0679073</v>
      </c>
      <c r="U51" s="23">
        <f t="shared" si="16"/>
        <v>0.12122829494659355</v>
      </c>
      <c r="V51" s="22">
        <f t="shared" si="17"/>
        <v>5.2546404444600979E-2</v>
      </c>
      <c r="W51" s="22">
        <f t="shared" si="18"/>
        <v>0.12061609205711325</v>
      </c>
      <c r="X51" s="22">
        <f t="shared" si="19"/>
        <v>1.0607475807826938E-3</v>
      </c>
      <c r="Y51" s="27">
        <f t="shared" si="20"/>
        <v>67568092183.651154</v>
      </c>
      <c r="Z51" s="23">
        <f t="shared" si="21"/>
        <v>0.2620533618597799</v>
      </c>
      <c r="AA51" s="22">
        <f t="shared" si="22"/>
        <v>0.11358702969812159</v>
      </c>
      <c r="AB51" s="22">
        <f t="shared" si="23"/>
        <v>0.26072999238238803</v>
      </c>
      <c r="AC51" s="22">
        <f t="shared" si="24"/>
        <v>2.2929669162730744E-3</v>
      </c>
      <c r="AD51" s="27">
        <f t="shared" si="25"/>
        <v>386542842134.90961</v>
      </c>
      <c r="AE51" s="23">
        <f t="shared" si="26"/>
        <v>0.43764899924773254</v>
      </c>
      <c r="AF51" s="22">
        <f t="shared" si="27"/>
        <v>0.18969895872392967</v>
      </c>
      <c r="AG51" s="22">
        <f t="shared" si="28"/>
        <v>0.43543887180153151</v>
      </c>
      <c r="AH51" s="22">
        <f t="shared" si="29"/>
        <v>3.8294287434176601E-3</v>
      </c>
      <c r="AI51" s="27">
        <f t="shared" si="30"/>
        <v>1343913882047.3525</v>
      </c>
      <c r="AJ51" s="23">
        <f t="shared" si="31"/>
        <v>0.6302552131550011</v>
      </c>
      <c r="AK51" s="22">
        <f t="shared" si="32"/>
        <v>0.27318412214203525</v>
      </c>
      <c r="AL51" s="22">
        <f t="shared" si="33"/>
        <v>0.62707242432856836</v>
      </c>
      <c r="AM51" s="22">
        <f t="shared" si="34"/>
        <v>5.5147331151062604E-3</v>
      </c>
      <c r="AN51" s="27">
        <f t="shared" si="35"/>
        <v>3423744660660.3584</v>
      </c>
      <c r="AO51" s="23">
        <f t="shared" si="36"/>
        <v>0.81635064551974013</v>
      </c>
      <c r="AP51" s="22">
        <f t="shared" si="37"/>
        <v>0.35384718730053139</v>
      </c>
      <c r="AQ51" s="22">
        <f t="shared" si="38"/>
        <v>0.81222807475986547</v>
      </c>
      <c r="AR51" s="22">
        <f t="shared" si="39"/>
        <v>7.1430681482977272E-3</v>
      </c>
      <c r="AS51" s="27">
        <f t="shared" si="40"/>
        <v>7091780476101.7783</v>
      </c>
      <c r="AT51" s="23">
        <f t="shared" si="41"/>
        <v>0.93836155957301792</v>
      </c>
      <c r="AU51" s="22">
        <f t="shared" si="42"/>
        <v>0.40673281799692462</v>
      </c>
      <c r="AV51" s="22">
        <f t="shared" si="43"/>
        <v>0.93362283369717414</v>
      </c>
      <c r="AW51" s="22">
        <f t="shared" si="44"/>
        <v>8.210663646263907E-3</v>
      </c>
      <c r="AX51" s="27">
        <f t="shared" si="45"/>
        <v>12713009711456.012</v>
      </c>
      <c r="AY51" s="23">
        <f t="shared" si="46"/>
        <v>0.99328456353497152</v>
      </c>
      <c r="AZ51" s="22">
        <f t="shared" si="47"/>
        <v>0.43053919406423341</v>
      </c>
      <c r="BA51" s="22">
        <f t="shared" si="48"/>
        <v>0.98826847648911986</v>
      </c>
      <c r="BB51" s="22">
        <f t="shared" si="49"/>
        <v>8.6912399309310023E-3</v>
      </c>
      <c r="BC51" s="27">
        <f t="shared" si="50"/>
        <v>20522701018525.418</v>
      </c>
      <c r="BD51" s="23">
        <f t="shared" si="51"/>
        <v>0.99565530632797328</v>
      </c>
      <c r="BE51" s="22">
        <f t="shared" si="52"/>
        <v>0.43156679252786001</v>
      </c>
      <c r="BF51" s="22">
        <f t="shared" si="53"/>
        <v>0.99062724703101701</v>
      </c>
      <c r="BG51" s="22">
        <f t="shared" si="54"/>
        <v>8.7119839303697669E-3</v>
      </c>
      <c r="BH51" s="27">
        <f t="shared" si="55"/>
        <v>30634166147818.816</v>
      </c>
      <c r="BI51" s="23">
        <f t="shared" si="56"/>
        <v>0.96192912227615146</v>
      </c>
      <c r="BJ51" s="22">
        <f t="shared" si="57"/>
        <v>0.41694817805059786</v>
      </c>
      <c r="BK51" s="22">
        <f t="shared" si="58"/>
        <v>0.9570713802086569</v>
      </c>
      <c r="BL51" s="22">
        <f t="shared" si="59"/>
        <v>8.4168798199163262E-3</v>
      </c>
      <c r="BM51" s="27">
        <f t="shared" si="60"/>
        <v>43063105305570.508</v>
      </c>
      <c r="BN51" s="23">
        <f t="shared" si="61"/>
        <v>0.90618474792469761</v>
      </c>
      <c r="BO51" s="22">
        <f t="shared" si="62"/>
        <v>0.39278577898796019</v>
      </c>
      <c r="BP51" s="22">
        <f t="shared" si="63"/>
        <v>0.90160851494767791</v>
      </c>
      <c r="BQ51" s="22">
        <f t="shared" si="64"/>
        <v>7.9291165443411051E-3</v>
      </c>
      <c r="BR51" s="27">
        <f t="shared" si="65"/>
        <v>57755196153406.742</v>
      </c>
      <c r="BS51" s="23">
        <f t="shared" si="66"/>
        <v>0.83903885026087399</v>
      </c>
      <c r="BT51" s="22">
        <f t="shared" si="67"/>
        <v>0.36368138964557584</v>
      </c>
      <c r="BU51" s="22">
        <f t="shared" si="68"/>
        <v>0.83480170406705656</v>
      </c>
      <c r="BV51" s="22">
        <f t="shared" si="69"/>
        <v>7.3415899397826483E-3</v>
      </c>
      <c r="BW51" s="27">
        <f t="shared" si="70"/>
        <v>74610464858236.844</v>
      </c>
      <c r="BX51" s="23">
        <f t="shared" si="71"/>
        <v>0.76768202305471334</v>
      </c>
      <c r="BY51" s="22">
        <f t="shared" si="72"/>
        <v>0.33275177289306551</v>
      </c>
      <c r="BZ51" s="22">
        <f t="shared" si="73"/>
        <v>0.76380522883828705</v>
      </c>
      <c r="CA51" s="22">
        <f t="shared" si="74"/>
        <v>6.7172177017287421E-3</v>
      </c>
      <c r="CB51" s="27">
        <f t="shared" si="75"/>
        <v>93502335411530.406</v>
      </c>
      <c r="CC51" s="23">
        <f t="shared" si="76"/>
        <v>0.70050426436420354</v>
      </c>
      <c r="CD51" s="22">
        <f t="shared" si="77"/>
        <v>0.30363357338866404</v>
      </c>
      <c r="CE51" s="22">
        <f t="shared" si="78"/>
        <v>0.69696671782916431</v>
      </c>
      <c r="CF51" s="22">
        <f t="shared" si="79"/>
        <v>6.1294123131867819E-3</v>
      </c>
      <c r="CG51" s="27">
        <f t="shared" si="80"/>
        <v>114291415832800.5</v>
      </c>
      <c r="CH51" s="23">
        <f t="shared" si="81"/>
        <v>0.64632971532427563</v>
      </c>
      <c r="CI51" s="22">
        <f t="shared" si="82"/>
        <v>0.28015161510730729</v>
      </c>
      <c r="CJ51" s="22">
        <f t="shared" si="83"/>
        <v>0.64306575026188806</v>
      </c>
      <c r="CK51" s="22">
        <f t="shared" si="84"/>
        <v>5.655385009087412E-3</v>
      </c>
      <c r="CL51" s="27">
        <f t="shared" si="85"/>
        <v>136834908371766.47</v>
      </c>
      <c r="CM51" s="23">
        <f t="shared" si="86"/>
        <v>0.60218053660232573</v>
      </c>
      <c r="CN51" s="22">
        <f t="shared" si="87"/>
        <v>0.2610151535902781</v>
      </c>
      <c r="CO51" s="22">
        <f t="shared" si="88"/>
        <v>0.59913952489248401</v>
      </c>
      <c r="CP51" s="22">
        <f t="shared" si="89"/>
        <v>5.2690796952703503E-3</v>
      </c>
      <c r="CQ51" s="27">
        <f t="shared" si="90"/>
        <v>160992692703785.72</v>
      </c>
      <c r="CR51" s="23">
        <f t="shared" si="91"/>
        <v>0.56564632565302442</v>
      </c>
      <c r="CS51" s="22">
        <f t="shared" si="92"/>
        <v>0.24517939985430343</v>
      </c>
      <c r="CT51" s="22">
        <f t="shared" si="93"/>
        <v>0.56278981170847664</v>
      </c>
      <c r="CU51" s="22">
        <f t="shared" si="94"/>
        <v>4.9494053494639643E-3</v>
      </c>
      <c r="CV51" s="27">
        <f t="shared" si="95"/>
        <v>186631017069398.28</v>
      </c>
      <c r="CW51" s="23">
        <f t="shared" si="96"/>
        <v>0.53500858901155035</v>
      </c>
      <c r="CX51" s="22">
        <f t="shared" si="97"/>
        <v>0.23189947290705651</v>
      </c>
      <c r="CY51" s="22">
        <f t="shared" si="98"/>
        <v>0.53230679563704197</v>
      </c>
      <c r="CZ51" s="22">
        <f t="shared" si="99"/>
        <v>4.6813251538510656E-3</v>
      </c>
      <c r="DA51" s="27">
        <f t="shared" si="100"/>
        <v>7914814344327540</v>
      </c>
      <c r="DB51" s="23">
        <f t="shared" si="101"/>
        <v>0.24235374266479154</v>
      </c>
      <c r="DC51" s="22">
        <f t="shared" si="102"/>
        <v>0.10504822975805389</v>
      </c>
      <c r="DD51" s="22">
        <f t="shared" si="103"/>
        <v>0.24112985626433434</v>
      </c>
      <c r="DE51" s="22">
        <f t="shared" si="104"/>
        <v>2.1205952483169263E-3</v>
      </c>
      <c r="DF51" s="27">
        <f t="shared" si="105"/>
        <v>9.0347260499442534E+17</v>
      </c>
      <c r="DG51" s="23">
        <f t="shared" si="106"/>
        <v>0.22800159799263073</v>
      </c>
      <c r="DH51" s="22">
        <f t="shared" si="107"/>
        <v>9.8827292649905793E-2</v>
      </c>
      <c r="DI51" s="22">
        <f t="shared" si="108"/>
        <v>0.22685018992276795</v>
      </c>
      <c r="DJ51" s="22">
        <f t="shared" si="109"/>
        <v>1.9950139824355191E-3</v>
      </c>
    </row>
    <row r="52" spans="1:114" x14ac:dyDescent="0.25">
      <c r="A52" s="1">
        <v>555</v>
      </c>
      <c r="B52" s="2">
        <v>0.51205000000000001</v>
      </c>
      <c r="C52" s="2">
        <v>1</v>
      </c>
      <c r="D52" s="3">
        <v>5.7499999999999999E-3</v>
      </c>
      <c r="E52" s="27">
        <f t="shared" si="0"/>
        <v>6.8744989103240648E-8</v>
      </c>
      <c r="F52" s="23">
        <f t="shared" si="1"/>
        <v>1.7524908625671519E-6</v>
      </c>
      <c r="G52" s="22">
        <f t="shared" si="2"/>
        <v>8.9736294617751018E-7</v>
      </c>
      <c r="H52" s="22">
        <f t="shared" si="3"/>
        <v>1.7524908625671519E-6</v>
      </c>
      <c r="I52" s="22">
        <f t="shared" si="4"/>
        <v>1.0076822459761124E-8</v>
      </c>
      <c r="J52" s="27">
        <f t="shared" si="5"/>
        <v>12469.578181301204</v>
      </c>
      <c r="K52" s="23">
        <f t="shared" si="6"/>
        <v>3.09978752271633E-3</v>
      </c>
      <c r="L52" s="22">
        <f t="shared" si="7"/>
        <v>1.5872462010068967E-3</v>
      </c>
      <c r="M52" s="22">
        <f t="shared" si="8"/>
        <v>3.09978752271633E-3</v>
      </c>
      <c r="N52" s="22">
        <f t="shared" si="9"/>
        <v>1.7823778255618897E-5</v>
      </c>
      <c r="O52" s="27">
        <f t="shared" si="10"/>
        <v>70586559.527261883</v>
      </c>
      <c r="P52" s="23">
        <f t="shared" si="11"/>
        <v>3.7487690345808497E-2</v>
      </c>
      <c r="Q52" s="22">
        <f t="shared" si="12"/>
        <v>1.9195571841571241E-2</v>
      </c>
      <c r="R52" s="22">
        <f t="shared" si="13"/>
        <v>3.7487690345808497E-2</v>
      </c>
      <c r="S52" s="22">
        <f t="shared" si="14"/>
        <v>2.1555421948839885E-4</v>
      </c>
      <c r="T52" s="27">
        <f t="shared" si="15"/>
        <v>5310777904.6556997</v>
      </c>
      <c r="U52" s="23">
        <f t="shared" si="16"/>
        <v>0.13035513549651845</v>
      </c>
      <c r="V52" s="22">
        <f t="shared" si="17"/>
        <v>6.6748347130992272E-2</v>
      </c>
      <c r="W52" s="22">
        <f t="shared" si="18"/>
        <v>0.13035513549651845</v>
      </c>
      <c r="X52" s="22">
        <f t="shared" si="19"/>
        <v>7.4954202910498108E-4</v>
      </c>
      <c r="Y52" s="27">
        <f t="shared" si="20"/>
        <v>70962975421.055817</v>
      </c>
      <c r="Z52" s="23">
        <f t="shared" si="21"/>
        <v>0.27521993999943267</v>
      </c>
      <c r="AA52" s="22">
        <f t="shared" si="22"/>
        <v>0.14092637027670951</v>
      </c>
      <c r="AB52" s="22">
        <f t="shared" si="23"/>
        <v>0.27521993999943267</v>
      </c>
      <c r="AC52" s="22">
        <f t="shared" si="24"/>
        <v>1.5825146549967378E-3</v>
      </c>
      <c r="AD52" s="27">
        <f t="shared" si="25"/>
        <v>399640015291.62665</v>
      </c>
      <c r="AE52" s="23">
        <f t="shared" si="26"/>
        <v>0.45247779466237104</v>
      </c>
      <c r="AF52" s="22">
        <f t="shared" si="27"/>
        <v>0.23169125475686708</v>
      </c>
      <c r="AG52" s="22">
        <f t="shared" si="28"/>
        <v>0.45247779466237104</v>
      </c>
      <c r="AH52" s="22">
        <f t="shared" si="29"/>
        <v>2.6017473193086335E-3</v>
      </c>
      <c r="AI52" s="27">
        <f t="shared" si="30"/>
        <v>1373979634197.1394</v>
      </c>
      <c r="AJ52" s="23">
        <f t="shared" si="31"/>
        <v>0.64435514714851105</v>
      </c>
      <c r="AK52" s="22">
        <f t="shared" si="32"/>
        <v>0.3299420530973951</v>
      </c>
      <c r="AL52" s="22">
        <f t="shared" si="33"/>
        <v>0.64435514714851105</v>
      </c>
      <c r="AM52" s="22">
        <f t="shared" si="34"/>
        <v>3.7050420961039386E-3</v>
      </c>
      <c r="AN52" s="27">
        <f t="shared" si="35"/>
        <v>3471169202880.5073</v>
      </c>
      <c r="AO52" s="23">
        <f t="shared" si="36"/>
        <v>0.82765845597060173</v>
      </c>
      <c r="AP52" s="22">
        <f t="shared" si="37"/>
        <v>0.42380251237974664</v>
      </c>
      <c r="AQ52" s="22">
        <f t="shared" si="38"/>
        <v>0.82765845597060173</v>
      </c>
      <c r="AR52" s="22">
        <f t="shared" si="39"/>
        <v>4.7590361218309597E-3</v>
      </c>
      <c r="AS52" s="27">
        <f t="shared" si="40"/>
        <v>7143621970484.6465</v>
      </c>
      <c r="AT52" s="23">
        <f t="shared" si="41"/>
        <v>0.94522105919848354</v>
      </c>
      <c r="AU52" s="22">
        <f t="shared" si="42"/>
        <v>0.48400044336258352</v>
      </c>
      <c r="AV52" s="22">
        <f t="shared" si="43"/>
        <v>0.94522105919848354</v>
      </c>
      <c r="AW52" s="22">
        <f t="shared" si="44"/>
        <v>5.4350210903912803E-3</v>
      </c>
      <c r="AX52" s="27">
        <f t="shared" si="45"/>
        <v>12740302059799.426</v>
      </c>
      <c r="AY52" s="23">
        <f t="shared" si="46"/>
        <v>0.99541695145312936</v>
      </c>
      <c r="AZ52" s="22">
        <f t="shared" si="47"/>
        <v>0.5097032499915749</v>
      </c>
      <c r="BA52" s="22">
        <f t="shared" si="48"/>
        <v>0.99541695145312936</v>
      </c>
      <c r="BB52" s="22">
        <f t="shared" si="49"/>
        <v>5.7236474708554936E-3</v>
      </c>
      <c r="BC52" s="27">
        <f t="shared" si="50"/>
        <v>20481286980109.961</v>
      </c>
      <c r="BD52" s="23">
        <f t="shared" si="51"/>
        <v>0.99364611138489045</v>
      </c>
      <c r="BE52" s="22">
        <f t="shared" si="52"/>
        <v>0.50879649133463312</v>
      </c>
      <c r="BF52" s="22">
        <f t="shared" si="53"/>
        <v>0.99364611138489045</v>
      </c>
      <c r="BG52" s="22">
        <f t="shared" si="54"/>
        <v>5.7134651404631203E-3</v>
      </c>
      <c r="BH52" s="27">
        <f t="shared" si="55"/>
        <v>30467608480136.801</v>
      </c>
      <c r="BI52" s="23">
        <f t="shared" si="56"/>
        <v>0.95669912285953174</v>
      </c>
      <c r="BJ52" s="22">
        <f t="shared" si="57"/>
        <v>0.48987778586022324</v>
      </c>
      <c r="BK52" s="22">
        <f t="shared" si="58"/>
        <v>0.95669912285953174</v>
      </c>
      <c r="BL52" s="22">
        <f t="shared" si="59"/>
        <v>5.5010199564423075E-3</v>
      </c>
      <c r="BM52" s="27">
        <f t="shared" si="60"/>
        <v>42706312164745.516</v>
      </c>
      <c r="BN52" s="23">
        <f t="shared" si="61"/>
        <v>0.89867668504614973</v>
      </c>
      <c r="BO52" s="22">
        <f t="shared" si="62"/>
        <v>0.46016739657788097</v>
      </c>
      <c r="BP52" s="22">
        <f t="shared" si="63"/>
        <v>0.89867668504614973</v>
      </c>
      <c r="BQ52" s="22">
        <f t="shared" si="64"/>
        <v>5.1673909390153611E-3</v>
      </c>
      <c r="BR52" s="27">
        <f t="shared" si="65"/>
        <v>57137894402414.195</v>
      </c>
      <c r="BS52" s="23">
        <f t="shared" si="66"/>
        <v>0.83007099652800675</v>
      </c>
      <c r="BT52" s="22">
        <f t="shared" si="67"/>
        <v>0.42503785377216585</v>
      </c>
      <c r="BU52" s="22">
        <f t="shared" si="68"/>
        <v>0.83007099652800675</v>
      </c>
      <c r="BV52" s="22">
        <f t="shared" si="69"/>
        <v>4.772908230036039E-3</v>
      </c>
      <c r="BW52" s="27">
        <f t="shared" si="70"/>
        <v>73660112131152.438</v>
      </c>
      <c r="BX52" s="23">
        <f t="shared" si="71"/>
        <v>0.75790365341809562</v>
      </c>
      <c r="BY52" s="22">
        <f t="shared" si="72"/>
        <v>0.38808456573273586</v>
      </c>
      <c r="BZ52" s="22">
        <f t="shared" si="73"/>
        <v>0.75790365341809562</v>
      </c>
      <c r="CA52" s="22">
        <f t="shared" si="74"/>
        <v>4.3579460071540496E-3</v>
      </c>
      <c r="CB52" s="27">
        <f t="shared" si="75"/>
        <v>92146358315911.563</v>
      </c>
      <c r="CC52" s="23">
        <f t="shared" si="76"/>
        <v>0.6903455048671221</v>
      </c>
      <c r="CD52" s="22">
        <f t="shared" si="77"/>
        <v>0.35349141576720988</v>
      </c>
      <c r="CE52" s="22">
        <f t="shared" si="78"/>
        <v>0.6903455048671221</v>
      </c>
      <c r="CF52" s="22">
        <f t="shared" si="79"/>
        <v>3.9694866529859521E-3</v>
      </c>
      <c r="CG52" s="27">
        <f t="shared" si="80"/>
        <v>112458816300584.56</v>
      </c>
      <c r="CH52" s="23">
        <f t="shared" si="81"/>
        <v>0.63596617642391495</v>
      </c>
      <c r="CI52" s="22">
        <f t="shared" si="82"/>
        <v>0.32564648063786567</v>
      </c>
      <c r="CJ52" s="22">
        <f t="shared" si="83"/>
        <v>0.63596617642391495</v>
      </c>
      <c r="CK52" s="22">
        <f t="shared" si="84"/>
        <v>3.6568055144375108E-3</v>
      </c>
      <c r="CL52" s="27">
        <f t="shared" si="85"/>
        <v>134457342661835.63</v>
      </c>
      <c r="CM52" s="23">
        <f t="shared" si="86"/>
        <v>0.59171738935393792</v>
      </c>
      <c r="CN52" s="22">
        <f t="shared" si="87"/>
        <v>0.30298888921868389</v>
      </c>
      <c r="CO52" s="22">
        <f t="shared" si="88"/>
        <v>0.59171738935393792</v>
      </c>
      <c r="CP52" s="22">
        <f t="shared" si="89"/>
        <v>3.4023749887851428E-3</v>
      </c>
      <c r="CQ52" s="27">
        <f t="shared" si="90"/>
        <v>158005139905742.63</v>
      </c>
      <c r="CR52" s="23">
        <f t="shared" si="91"/>
        <v>0.55514958673570736</v>
      </c>
      <c r="CS52" s="22">
        <f t="shared" si="92"/>
        <v>0.28426434588801897</v>
      </c>
      <c r="CT52" s="22">
        <f t="shared" si="93"/>
        <v>0.55514958673570736</v>
      </c>
      <c r="CU52" s="22">
        <f t="shared" si="94"/>
        <v>3.1921101237303174E-3</v>
      </c>
      <c r="CV52" s="27">
        <f t="shared" si="95"/>
        <v>182972143212956.63</v>
      </c>
      <c r="CW52" s="23">
        <f t="shared" si="96"/>
        <v>0.52451982369244909</v>
      </c>
      <c r="CX52" s="22">
        <f t="shared" si="97"/>
        <v>0.26858037572171856</v>
      </c>
      <c r="CY52" s="22">
        <f t="shared" si="98"/>
        <v>0.52451982369244909</v>
      </c>
      <c r="CZ52" s="22">
        <f t="shared" si="99"/>
        <v>3.0159889862315823E-3</v>
      </c>
      <c r="DA52" s="27">
        <f t="shared" si="100"/>
        <v>7642817675046466</v>
      </c>
      <c r="DB52" s="23">
        <f t="shared" si="101"/>
        <v>0.23402513154078336</v>
      </c>
      <c r="DC52" s="22">
        <f t="shared" si="102"/>
        <v>0.11983256860545811</v>
      </c>
      <c r="DD52" s="22">
        <f t="shared" si="103"/>
        <v>0.23402513154078336</v>
      </c>
      <c r="DE52" s="22">
        <f t="shared" si="104"/>
        <v>1.3456445063595042E-3</v>
      </c>
      <c r="DF52" s="27">
        <f t="shared" si="105"/>
        <v>8.7136263651006182E+17</v>
      </c>
      <c r="DG52" s="23">
        <f t="shared" si="106"/>
        <v>0.21989828187052976</v>
      </c>
      <c r="DH52" s="22">
        <f t="shared" si="107"/>
        <v>0.11259891523180476</v>
      </c>
      <c r="DI52" s="22">
        <f t="shared" si="108"/>
        <v>0.21989828187052976</v>
      </c>
      <c r="DJ52" s="22">
        <f t="shared" si="109"/>
        <v>1.264415120755546E-3</v>
      </c>
    </row>
    <row r="53" spans="1:114" x14ac:dyDescent="0.25">
      <c r="A53" s="1">
        <v>560</v>
      </c>
      <c r="B53" s="2">
        <v>0.59450000000000003</v>
      </c>
      <c r="C53" s="2">
        <v>0.995</v>
      </c>
      <c r="D53" s="3">
        <v>3.8999999999999998E-3</v>
      </c>
      <c r="E53" s="27">
        <f t="shared" si="0"/>
        <v>1.044269149451051E-7</v>
      </c>
      <c r="F53" s="23">
        <f t="shared" si="1"/>
        <v>2.6621171467862935E-6</v>
      </c>
      <c r="G53" s="22">
        <f t="shared" si="2"/>
        <v>1.5826286437644516E-6</v>
      </c>
      <c r="H53" s="22">
        <f t="shared" si="3"/>
        <v>2.6488065610523622E-6</v>
      </c>
      <c r="I53" s="22">
        <f t="shared" si="4"/>
        <v>1.0382256872466545E-8</v>
      </c>
      <c r="J53" s="27">
        <f t="shared" si="5"/>
        <v>15027.953861375114</v>
      </c>
      <c r="K53" s="23">
        <f t="shared" si="6"/>
        <v>3.7357690207437534E-3</v>
      </c>
      <c r="L53" s="22">
        <f t="shared" si="7"/>
        <v>2.2209146828321615E-3</v>
      </c>
      <c r="M53" s="22">
        <f t="shared" si="8"/>
        <v>3.7170901756400348E-3</v>
      </c>
      <c r="N53" s="22">
        <f t="shared" si="9"/>
        <v>1.4569499180900637E-5</v>
      </c>
      <c r="O53" s="27">
        <f t="shared" si="10"/>
        <v>78752135.124921992</v>
      </c>
      <c r="P53" s="23">
        <f t="shared" si="11"/>
        <v>4.1824331365720328E-2</v>
      </c>
      <c r="Q53" s="22">
        <f t="shared" si="12"/>
        <v>2.4864564996920736E-2</v>
      </c>
      <c r="R53" s="22">
        <f t="shared" si="13"/>
        <v>4.1615209708891723E-2</v>
      </c>
      <c r="S53" s="22">
        <f t="shared" si="14"/>
        <v>1.6311489232630926E-4</v>
      </c>
      <c r="T53" s="27">
        <f t="shared" si="15"/>
        <v>5700916767.1437769</v>
      </c>
      <c r="U53" s="23">
        <f t="shared" si="16"/>
        <v>0.1399312475454722</v>
      </c>
      <c r="V53" s="22">
        <f t="shared" si="17"/>
        <v>8.3189126665783222E-2</v>
      </c>
      <c r="W53" s="22">
        <f t="shared" si="18"/>
        <v>0.13923159130774485</v>
      </c>
      <c r="X53" s="22">
        <f t="shared" si="19"/>
        <v>5.4573186542734159E-4</v>
      </c>
      <c r="Y53" s="27">
        <f t="shared" si="20"/>
        <v>74433294738.591461</v>
      </c>
      <c r="Z53" s="23">
        <f t="shared" si="21"/>
        <v>0.28867908638786943</v>
      </c>
      <c r="AA53" s="22">
        <f t="shared" si="22"/>
        <v>0.17161971685758839</v>
      </c>
      <c r="AB53" s="22">
        <f t="shared" si="23"/>
        <v>0.2872356909559301</v>
      </c>
      <c r="AC53" s="22">
        <f t="shared" si="24"/>
        <v>1.1258484369126907E-3</v>
      </c>
      <c r="AD53" s="27">
        <f t="shared" si="25"/>
        <v>412769569404.5199</v>
      </c>
      <c r="AE53" s="23">
        <f t="shared" si="26"/>
        <v>0.46734325223064543</v>
      </c>
      <c r="AF53" s="22">
        <f t="shared" si="27"/>
        <v>0.27783556345111871</v>
      </c>
      <c r="AG53" s="22">
        <f t="shared" si="28"/>
        <v>0.46500653596949221</v>
      </c>
      <c r="AH53" s="22">
        <f t="shared" si="29"/>
        <v>1.822638683699517E-3</v>
      </c>
      <c r="AI53" s="27">
        <f t="shared" si="30"/>
        <v>1403602259822.0242</v>
      </c>
      <c r="AJ53" s="23">
        <f t="shared" si="31"/>
        <v>0.65824726812205181</v>
      </c>
      <c r="AK53" s="22">
        <f t="shared" si="32"/>
        <v>0.39132800089855985</v>
      </c>
      <c r="AL53" s="22">
        <f t="shared" si="33"/>
        <v>0.65495603178144157</v>
      </c>
      <c r="AM53" s="22">
        <f t="shared" si="34"/>
        <v>2.567164345676002E-3</v>
      </c>
      <c r="AN53" s="27">
        <f t="shared" si="35"/>
        <v>3516989720299.1152</v>
      </c>
      <c r="AO53" s="23">
        <f t="shared" si="36"/>
        <v>0.83858380604198068</v>
      </c>
      <c r="AP53" s="22">
        <f t="shared" si="37"/>
        <v>0.49853807269195755</v>
      </c>
      <c r="AQ53" s="22">
        <f t="shared" si="38"/>
        <v>0.83439088701177078</v>
      </c>
      <c r="AR53" s="22">
        <f t="shared" si="39"/>
        <v>3.2704768435637245E-3</v>
      </c>
      <c r="AS53" s="27">
        <f t="shared" si="40"/>
        <v>7192074250365.6758</v>
      </c>
      <c r="AT53" s="23">
        <f t="shared" si="41"/>
        <v>0.95163210887313765</v>
      </c>
      <c r="AU53" s="22">
        <f t="shared" si="42"/>
        <v>0.56574528872508034</v>
      </c>
      <c r="AV53" s="22">
        <f t="shared" si="43"/>
        <v>0.94687394832877192</v>
      </c>
      <c r="AW53" s="22">
        <f t="shared" si="44"/>
        <v>3.7113652246052366E-3</v>
      </c>
      <c r="AX53" s="27">
        <f t="shared" si="45"/>
        <v>12762186551537.457</v>
      </c>
      <c r="AY53" s="23">
        <f t="shared" si="46"/>
        <v>0.99712681625442867</v>
      </c>
      <c r="AZ53" s="22">
        <f t="shared" si="47"/>
        <v>0.5927918922632579</v>
      </c>
      <c r="BA53" s="22">
        <f t="shared" si="48"/>
        <v>0.9921411821731565</v>
      </c>
      <c r="BB53" s="22">
        <f t="shared" si="49"/>
        <v>3.8887945833922717E-3</v>
      </c>
      <c r="BC53" s="27">
        <f t="shared" si="50"/>
        <v>20432807994025.816</v>
      </c>
      <c r="BD53" s="23">
        <f t="shared" si="51"/>
        <v>0.99129416172209961</v>
      </c>
      <c r="BE53" s="22">
        <f t="shared" si="52"/>
        <v>0.58932437914378821</v>
      </c>
      <c r="BF53" s="22">
        <f t="shared" si="53"/>
        <v>0.98633769091348911</v>
      </c>
      <c r="BG53" s="22">
        <f t="shared" si="54"/>
        <v>3.8660472307161884E-3</v>
      </c>
      <c r="BH53" s="27">
        <f t="shared" si="55"/>
        <v>30293341544285.594</v>
      </c>
      <c r="BI53" s="23">
        <f t="shared" si="56"/>
        <v>0.95122704831909111</v>
      </c>
      <c r="BJ53" s="22">
        <f t="shared" si="57"/>
        <v>0.56550448022569966</v>
      </c>
      <c r="BK53" s="22">
        <f t="shared" si="58"/>
        <v>0.94647091307749565</v>
      </c>
      <c r="BL53" s="22">
        <f t="shared" si="59"/>
        <v>3.7097854884444552E-3</v>
      </c>
      <c r="BM53" s="27">
        <f t="shared" si="60"/>
        <v>42342777128483.938</v>
      </c>
      <c r="BN53" s="23">
        <f t="shared" si="61"/>
        <v>0.89102675123717556</v>
      </c>
      <c r="BO53" s="22">
        <f t="shared" si="62"/>
        <v>0.52971540361050085</v>
      </c>
      <c r="BP53" s="22">
        <f t="shared" si="63"/>
        <v>0.88657161748098967</v>
      </c>
      <c r="BQ53" s="22">
        <f t="shared" si="64"/>
        <v>3.4750043298249845E-3</v>
      </c>
      <c r="BR53" s="27">
        <f t="shared" si="65"/>
        <v>56516918668291.313</v>
      </c>
      <c r="BS53" s="23">
        <f t="shared" si="66"/>
        <v>0.82104976899006454</v>
      </c>
      <c r="BT53" s="22">
        <f t="shared" si="67"/>
        <v>0.48811408766459341</v>
      </c>
      <c r="BU53" s="22">
        <f t="shared" si="68"/>
        <v>0.81694452014511421</v>
      </c>
      <c r="BV53" s="22">
        <f t="shared" si="69"/>
        <v>3.2020940990612518E-3</v>
      </c>
      <c r="BW53" s="27">
        <f t="shared" si="70"/>
        <v>72711614351940.922</v>
      </c>
      <c r="BX53" s="23">
        <f t="shared" si="71"/>
        <v>0.74814436971182852</v>
      </c>
      <c r="BY53" s="22">
        <f t="shared" si="72"/>
        <v>0.44477182779368207</v>
      </c>
      <c r="BZ53" s="22">
        <f t="shared" si="73"/>
        <v>0.7444036478632694</v>
      </c>
      <c r="CA53" s="22">
        <f t="shared" si="74"/>
        <v>2.9177630418761309E-3</v>
      </c>
      <c r="CB53" s="27">
        <f t="shared" si="75"/>
        <v>90800463948660.281</v>
      </c>
      <c r="CC53" s="23">
        <f t="shared" si="76"/>
        <v>0.68026228352838514</v>
      </c>
      <c r="CD53" s="22">
        <f t="shared" si="77"/>
        <v>0.40441592755762501</v>
      </c>
      <c r="CE53" s="22">
        <f t="shared" si="78"/>
        <v>0.67686097211074325</v>
      </c>
      <c r="CF53" s="22">
        <f t="shared" si="79"/>
        <v>2.6530229057607018E-3</v>
      </c>
      <c r="CG53" s="27">
        <f t="shared" si="80"/>
        <v>110647358644745.19</v>
      </c>
      <c r="CH53" s="23">
        <f t="shared" si="81"/>
        <v>0.62572219700963039</v>
      </c>
      <c r="CI53" s="22">
        <f t="shared" si="82"/>
        <v>0.3719918461222253</v>
      </c>
      <c r="CJ53" s="22">
        <f t="shared" si="83"/>
        <v>0.62259358602458226</v>
      </c>
      <c r="CK53" s="22">
        <f t="shared" si="84"/>
        <v>2.4403165683375585E-3</v>
      </c>
      <c r="CL53" s="27">
        <f t="shared" si="85"/>
        <v>132114857551008.94</v>
      </c>
      <c r="CM53" s="23">
        <f t="shared" si="86"/>
        <v>0.58140862415793904</v>
      </c>
      <c r="CN53" s="22">
        <f t="shared" si="87"/>
        <v>0.34564742706189477</v>
      </c>
      <c r="CO53" s="22">
        <f t="shared" si="88"/>
        <v>0.57850158103714933</v>
      </c>
      <c r="CP53" s="22">
        <f t="shared" si="89"/>
        <v>2.2674936342159621E-3</v>
      </c>
      <c r="CQ53" s="27">
        <f t="shared" si="90"/>
        <v>155069470224289.53</v>
      </c>
      <c r="CR53" s="23">
        <f t="shared" si="91"/>
        <v>0.54483513866507216</v>
      </c>
      <c r="CS53" s="22">
        <f t="shared" si="92"/>
        <v>0.32390448993638543</v>
      </c>
      <c r="CT53" s="22">
        <f t="shared" si="93"/>
        <v>0.54211096297174677</v>
      </c>
      <c r="CU53" s="22">
        <f t="shared" si="94"/>
        <v>2.1248570407937815E-3</v>
      </c>
      <c r="CV53" s="27">
        <f t="shared" si="95"/>
        <v>179384756693517.16</v>
      </c>
      <c r="CW53" s="23">
        <f t="shared" si="96"/>
        <v>0.5142359886143244</v>
      </c>
      <c r="CX53" s="22">
        <f t="shared" si="97"/>
        <v>0.30571329523121588</v>
      </c>
      <c r="CY53" s="22">
        <f t="shared" si="98"/>
        <v>0.51166480867125275</v>
      </c>
      <c r="CZ53" s="22">
        <f t="shared" si="99"/>
        <v>2.005520355595865E-3</v>
      </c>
      <c r="DA53" s="27">
        <f t="shared" si="100"/>
        <v>7382399368898382</v>
      </c>
      <c r="DB53" s="23">
        <f t="shared" si="101"/>
        <v>0.22605105300808268</v>
      </c>
      <c r="DC53" s="22">
        <f t="shared" si="102"/>
        <v>0.13438735101330515</v>
      </c>
      <c r="DD53" s="22">
        <f t="shared" si="103"/>
        <v>0.22492079774304227</v>
      </c>
      <c r="DE53" s="22">
        <f t="shared" si="104"/>
        <v>8.8159910673152244E-4</v>
      </c>
      <c r="DF53" s="27">
        <f t="shared" si="105"/>
        <v>8.4066658729619123E+17</v>
      </c>
      <c r="DG53" s="23">
        <f t="shared" si="106"/>
        <v>0.21215178437394422</v>
      </c>
      <c r="DH53" s="22">
        <f t="shared" si="107"/>
        <v>0.12612423581030985</v>
      </c>
      <c r="DI53" s="22">
        <f t="shared" si="108"/>
        <v>0.2110910254520745</v>
      </c>
      <c r="DJ53" s="22">
        <f t="shared" si="109"/>
        <v>8.2739195905838243E-4</v>
      </c>
    </row>
    <row r="54" spans="1:114" x14ac:dyDescent="0.25">
      <c r="A54" s="1">
        <v>565</v>
      </c>
      <c r="B54" s="2">
        <v>0.6784</v>
      </c>
      <c r="C54" s="2">
        <v>0.97860000000000003</v>
      </c>
      <c r="D54" s="3">
        <v>2.7499999999999998E-3</v>
      </c>
      <c r="E54" s="27">
        <f t="shared" si="0"/>
        <v>1.5739778505122469E-7</v>
      </c>
      <c r="F54" s="23">
        <f t="shared" si="1"/>
        <v>4.012484163410492E-6</v>
      </c>
      <c r="G54" s="22">
        <f t="shared" si="2"/>
        <v>2.7220692564576778E-6</v>
      </c>
      <c r="H54" s="22">
        <f t="shared" si="3"/>
        <v>3.9266170023135075E-6</v>
      </c>
      <c r="I54" s="22">
        <f t="shared" si="4"/>
        <v>1.1034331449378852E-8</v>
      </c>
      <c r="J54" s="27">
        <f t="shared" si="5"/>
        <v>18044.376712646063</v>
      </c>
      <c r="K54" s="23">
        <f t="shared" si="6"/>
        <v>4.4856155497648657E-3</v>
      </c>
      <c r="L54" s="22">
        <f t="shared" si="7"/>
        <v>3.0430415889604848E-3</v>
      </c>
      <c r="M54" s="22">
        <f t="shared" si="8"/>
        <v>4.3896233769998979E-3</v>
      </c>
      <c r="N54" s="22">
        <f t="shared" si="9"/>
        <v>1.233544276185338E-5</v>
      </c>
      <c r="O54" s="27">
        <f t="shared" si="10"/>
        <v>87657616.978201389</v>
      </c>
      <c r="P54" s="23">
        <f t="shared" si="11"/>
        <v>4.6553927882845056E-2</v>
      </c>
      <c r="Q54" s="22">
        <f t="shared" si="12"/>
        <v>3.1582184675722089E-2</v>
      </c>
      <c r="R54" s="22">
        <f t="shared" si="13"/>
        <v>4.5557673826152174E-2</v>
      </c>
      <c r="S54" s="22">
        <f t="shared" si="14"/>
        <v>1.2802330167782389E-4</v>
      </c>
      <c r="T54" s="27">
        <f t="shared" si="15"/>
        <v>6109628483.7027407</v>
      </c>
      <c r="U54" s="23">
        <f t="shared" si="16"/>
        <v>0.14996323761313299</v>
      </c>
      <c r="V54" s="22">
        <f t="shared" si="17"/>
        <v>0.10173506039674941</v>
      </c>
      <c r="W54" s="22">
        <f t="shared" si="18"/>
        <v>0.14675402432821194</v>
      </c>
      <c r="X54" s="22">
        <f t="shared" si="19"/>
        <v>4.123989034361157E-4</v>
      </c>
      <c r="Y54" s="27">
        <f t="shared" si="20"/>
        <v>77976585991.602997</v>
      </c>
      <c r="Z54" s="23">
        <f t="shared" si="21"/>
        <v>0.30242124418590616</v>
      </c>
      <c r="AA54" s="22">
        <f t="shared" si="22"/>
        <v>0.20516257205571875</v>
      </c>
      <c r="AB54" s="22">
        <f t="shared" si="23"/>
        <v>0.29594942956032777</v>
      </c>
      <c r="AC54" s="22">
        <f t="shared" si="24"/>
        <v>8.3165842151124191E-4</v>
      </c>
      <c r="AD54" s="27">
        <f t="shared" si="25"/>
        <v>425918796654.297</v>
      </c>
      <c r="AE54" s="23">
        <f t="shared" si="26"/>
        <v>0.48223098398881742</v>
      </c>
      <c r="AF54" s="22">
        <f t="shared" si="27"/>
        <v>0.32714549953801375</v>
      </c>
      <c r="AG54" s="22">
        <f t="shared" si="28"/>
        <v>0.47191124093145675</v>
      </c>
      <c r="AH54" s="22">
        <f t="shared" si="29"/>
        <v>1.3261352059692477E-3</v>
      </c>
      <c r="AI54" s="27">
        <f t="shared" si="30"/>
        <v>1432760117127.6648</v>
      </c>
      <c r="AJ54" s="23">
        <f t="shared" si="31"/>
        <v>0.67192142672462074</v>
      </c>
      <c r="AK54" s="22">
        <f t="shared" si="32"/>
        <v>0.45583149588998273</v>
      </c>
      <c r="AL54" s="22">
        <f t="shared" si="33"/>
        <v>0.65754230819271386</v>
      </c>
      <c r="AM54" s="22">
        <f t="shared" si="34"/>
        <v>1.847783923492707E-3</v>
      </c>
      <c r="AN54" s="27">
        <f t="shared" si="35"/>
        <v>3561199790449.6973</v>
      </c>
      <c r="AO54" s="23">
        <f t="shared" si="36"/>
        <v>0.8491251643741583</v>
      </c>
      <c r="AP54" s="22">
        <f t="shared" si="37"/>
        <v>0.57604651151142905</v>
      </c>
      <c r="AQ54" s="22">
        <f t="shared" si="38"/>
        <v>0.83095388585655139</v>
      </c>
      <c r="AR54" s="22">
        <f t="shared" si="39"/>
        <v>2.335094202028935E-3</v>
      </c>
      <c r="AS54" s="27">
        <f t="shared" si="40"/>
        <v>7237191337979.833</v>
      </c>
      <c r="AT54" s="23">
        <f t="shared" si="41"/>
        <v>0.95760185664517872</v>
      </c>
      <c r="AU54" s="22">
        <f t="shared" si="42"/>
        <v>0.64963709954808924</v>
      </c>
      <c r="AV54" s="22">
        <f t="shared" si="43"/>
        <v>0.93710917691297191</v>
      </c>
      <c r="AW54" s="22">
        <f t="shared" si="44"/>
        <v>2.6334051057742415E-3</v>
      </c>
      <c r="AX54" s="27">
        <f t="shared" si="45"/>
        <v>12778829030566.662</v>
      </c>
      <c r="AY54" s="23">
        <f t="shared" si="46"/>
        <v>0.99842711554577335</v>
      </c>
      <c r="AZ54" s="22">
        <f t="shared" si="47"/>
        <v>0.67733295518625269</v>
      </c>
      <c r="BA54" s="22">
        <f t="shared" si="48"/>
        <v>0.97706077527309387</v>
      </c>
      <c r="BB54" s="22">
        <f t="shared" si="49"/>
        <v>2.7456745677508767E-3</v>
      </c>
      <c r="BC54" s="27">
        <f t="shared" si="50"/>
        <v>20377581723068.004</v>
      </c>
      <c r="BD54" s="23">
        <f t="shared" si="51"/>
        <v>0.98861486869540605</v>
      </c>
      <c r="BE54" s="22">
        <f t="shared" si="52"/>
        <v>0.67067632692296342</v>
      </c>
      <c r="BF54" s="22">
        <f t="shared" si="53"/>
        <v>0.96745851050532439</v>
      </c>
      <c r="BG54" s="22">
        <f t="shared" si="54"/>
        <v>2.7186908889123666E-3</v>
      </c>
      <c r="BH54" s="27">
        <f t="shared" si="55"/>
        <v>30111850564973.98</v>
      </c>
      <c r="BI54" s="23">
        <f t="shared" si="56"/>
        <v>0.94552813496894961</v>
      </c>
      <c r="BJ54" s="22">
        <f t="shared" si="57"/>
        <v>0.64144628676293547</v>
      </c>
      <c r="BK54" s="22">
        <f t="shared" si="58"/>
        <v>0.92529383288061406</v>
      </c>
      <c r="BL54" s="22">
        <f t="shared" si="59"/>
        <v>2.6002023711646114E-3</v>
      </c>
      <c r="BM54" s="27">
        <f t="shared" si="60"/>
        <v>41973138320741.711</v>
      </c>
      <c r="BN54" s="23">
        <f t="shared" si="61"/>
        <v>0.88324837465610384</v>
      </c>
      <c r="BO54" s="22">
        <f t="shared" si="62"/>
        <v>0.59919569736670086</v>
      </c>
      <c r="BP54" s="22">
        <f t="shared" si="63"/>
        <v>0.86434685943846323</v>
      </c>
      <c r="BQ54" s="22">
        <f t="shared" si="64"/>
        <v>2.4289330303042854E-3</v>
      </c>
      <c r="BR54" s="27">
        <f t="shared" si="65"/>
        <v>55893014434334.797</v>
      </c>
      <c r="BS54" s="23">
        <f t="shared" si="66"/>
        <v>0.81198599765871415</v>
      </c>
      <c r="BT54" s="22">
        <f t="shared" si="67"/>
        <v>0.55085130081167166</v>
      </c>
      <c r="BU54" s="22">
        <f t="shared" si="68"/>
        <v>0.79460949730881769</v>
      </c>
      <c r="BV54" s="22">
        <f t="shared" si="69"/>
        <v>2.2329614935614637E-3</v>
      </c>
      <c r="BW54" s="27">
        <f t="shared" si="70"/>
        <v>71765751133007.688</v>
      </c>
      <c r="BX54" s="23">
        <f t="shared" si="71"/>
        <v>0.73841219352416676</v>
      </c>
      <c r="BY54" s="22">
        <f t="shared" si="72"/>
        <v>0.50093883208679468</v>
      </c>
      <c r="BZ54" s="22">
        <f t="shared" si="73"/>
        <v>0.72261017258274962</v>
      </c>
      <c r="CA54" s="22">
        <f t="shared" si="74"/>
        <v>2.0306335321914584E-3</v>
      </c>
      <c r="CB54" s="27">
        <f t="shared" si="75"/>
        <v>89465370121802.703</v>
      </c>
      <c r="CC54" s="23">
        <f t="shared" si="76"/>
        <v>0.67025997807875326</v>
      </c>
      <c r="CD54" s="22">
        <f t="shared" si="77"/>
        <v>0.45470436912862622</v>
      </c>
      <c r="CE54" s="22">
        <f t="shared" si="78"/>
        <v>0.65591641454786798</v>
      </c>
      <c r="CF54" s="22">
        <f t="shared" si="79"/>
        <v>1.8432149397165714E-3</v>
      </c>
      <c r="CG54" s="27">
        <f t="shared" si="80"/>
        <v>108857585730255.28</v>
      </c>
      <c r="CH54" s="23">
        <f t="shared" si="81"/>
        <v>0.61560084703869611</v>
      </c>
      <c r="CI54" s="22">
        <f t="shared" si="82"/>
        <v>0.41762361463105147</v>
      </c>
      <c r="CJ54" s="22">
        <f t="shared" si="83"/>
        <v>0.60242698891206803</v>
      </c>
      <c r="CK54" s="22">
        <f t="shared" si="84"/>
        <v>1.6929023293564141E-3</v>
      </c>
      <c r="CL54" s="27">
        <f t="shared" si="85"/>
        <v>129807695785691.36</v>
      </c>
      <c r="CM54" s="23">
        <f t="shared" si="86"/>
        <v>0.57125530928822277</v>
      </c>
      <c r="CN54" s="22">
        <f t="shared" si="87"/>
        <v>0.38753960182113034</v>
      </c>
      <c r="CO54" s="22">
        <f t="shared" si="88"/>
        <v>0.55903044566945481</v>
      </c>
      <c r="CP54" s="22">
        <f t="shared" si="89"/>
        <v>1.5709521005426125E-3</v>
      </c>
      <c r="CQ54" s="27">
        <f t="shared" si="90"/>
        <v>152185493609685.66</v>
      </c>
      <c r="CR54" s="23">
        <f t="shared" si="91"/>
        <v>0.53470231370312549</v>
      </c>
      <c r="CS54" s="22">
        <f t="shared" si="92"/>
        <v>0.36274204961620032</v>
      </c>
      <c r="CT54" s="22">
        <f t="shared" si="93"/>
        <v>0.52325968418987856</v>
      </c>
      <c r="CU54" s="22">
        <f t="shared" si="94"/>
        <v>1.4704313626835951E-3</v>
      </c>
      <c r="CV54" s="27">
        <f t="shared" si="95"/>
        <v>175868098196986.22</v>
      </c>
      <c r="CW54" s="23">
        <f t="shared" si="96"/>
        <v>0.50415490707810318</v>
      </c>
      <c r="CX54" s="22">
        <f t="shared" si="97"/>
        <v>0.34201868896178522</v>
      </c>
      <c r="CY54" s="22">
        <f t="shared" si="98"/>
        <v>0.49336599206663179</v>
      </c>
      <c r="CZ54" s="22">
        <f t="shared" si="99"/>
        <v>1.3864259944647837E-3</v>
      </c>
      <c r="DA54" s="27">
        <f t="shared" si="100"/>
        <v>7132973296467057</v>
      </c>
      <c r="DB54" s="23">
        <f t="shared" si="101"/>
        <v>0.2184135596264174</v>
      </c>
      <c r="DC54" s="22">
        <f t="shared" si="102"/>
        <v>0.14817175885056155</v>
      </c>
      <c r="DD54" s="22">
        <f t="shared" si="103"/>
        <v>0.21373950945041206</v>
      </c>
      <c r="DE54" s="22">
        <f t="shared" si="104"/>
        <v>6.0063728897264779E-4</v>
      </c>
      <c r="DF54" s="27">
        <f t="shared" si="105"/>
        <v>8.1131039895170253E+17</v>
      </c>
      <c r="DG54" s="23">
        <f t="shared" si="106"/>
        <v>0.20474341602219176</v>
      </c>
      <c r="DH54" s="22">
        <f t="shared" si="107"/>
        <v>0.13889793342945489</v>
      </c>
      <c r="DI54" s="22">
        <f t="shared" si="108"/>
        <v>0.20036190691931685</v>
      </c>
      <c r="DJ54" s="22">
        <f t="shared" si="109"/>
        <v>5.6304439406102726E-4</v>
      </c>
    </row>
    <row r="55" spans="1:114" x14ac:dyDescent="0.25">
      <c r="A55" s="1">
        <v>570</v>
      </c>
      <c r="B55" s="2">
        <v>0.7621</v>
      </c>
      <c r="C55" s="2">
        <v>0.95199999999999996</v>
      </c>
      <c r="D55" s="3">
        <v>2.0999999999999999E-3</v>
      </c>
      <c r="E55" s="27">
        <f t="shared" si="0"/>
        <v>2.354453639682748E-7</v>
      </c>
      <c r="F55" s="23">
        <f t="shared" si="1"/>
        <v>6.002122545521622E-6</v>
      </c>
      <c r="G55" s="22">
        <f t="shared" si="2"/>
        <v>4.5742175919420278E-6</v>
      </c>
      <c r="H55" s="22">
        <f t="shared" si="3"/>
        <v>5.7140206633365837E-6</v>
      </c>
      <c r="I55" s="22">
        <f t="shared" si="4"/>
        <v>1.2604457345595405E-8</v>
      </c>
      <c r="J55" s="27">
        <f t="shared" si="5"/>
        <v>21588.458299249258</v>
      </c>
      <c r="K55" s="23">
        <f t="shared" si="6"/>
        <v>5.3666317094065146E-3</v>
      </c>
      <c r="L55" s="22">
        <f t="shared" si="7"/>
        <v>4.089910025738705E-3</v>
      </c>
      <c r="M55" s="22">
        <f t="shared" si="8"/>
        <v>5.109033387355002E-3</v>
      </c>
      <c r="N55" s="22">
        <f t="shared" si="9"/>
        <v>1.1269926589753681E-5</v>
      </c>
      <c r="O55" s="27">
        <f t="shared" si="10"/>
        <v>97349145.924517006</v>
      </c>
      <c r="P55" s="23">
        <f t="shared" si="11"/>
        <v>5.170098475245493E-2</v>
      </c>
      <c r="Q55" s="22">
        <f t="shared" si="12"/>
        <v>3.9401320479845903E-2</v>
      </c>
      <c r="R55" s="22">
        <f t="shared" si="13"/>
        <v>4.9219337484337093E-2</v>
      </c>
      <c r="S55" s="22">
        <f t="shared" si="14"/>
        <v>1.0857206798015535E-4</v>
      </c>
      <c r="T55" s="27">
        <f t="shared" si="15"/>
        <v>6537155356.3640566</v>
      </c>
      <c r="U55" s="23">
        <f t="shared" si="16"/>
        <v>0.16045705309830186</v>
      </c>
      <c r="V55" s="22">
        <f t="shared" si="17"/>
        <v>0.12228432016621585</v>
      </c>
      <c r="W55" s="22">
        <f t="shared" si="18"/>
        <v>0.15275511454958335</v>
      </c>
      <c r="X55" s="22">
        <f t="shared" si="19"/>
        <v>3.3695981150643389E-4</v>
      </c>
      <c r="Y55" s="27">
        <f t="shared" si="20"/>
        <v>81590279487.186539</v>
      </c>
      <c r="Z55" s="23">
        <f t="shared" si="21"/>
        <v>0.31643644720029018</v>
      </c>
      <c r="AA55" s="22">
        <f t="shared" si="22"/>
        <v>0.24115621641134116</v>
      </c>
      <c r="AB55" s="22">
        <f t="shared" si="23"/>
        <v>0.30124749773467624</v>
      </c>
      <c r="AC55" s="22">
        <f t="shared" si="24"/>
        <v>6.6451653912060935E-4</v>
      </c>
      <c r="AD55" s="27">
        <f t="shared" si="25"/>
        <v>439075233296.3739</v>
      </c>
      <c r="AE55" s="23">
        <f t="shared" si="26"/>
        <v>0.49712687831781283</v>
      </c>
      <c r="AF55" s="22">
        <f t="shared" si="27"/>
        <v>0.37886039396600513</v>
      </c>
      <c r="AG55" s="22">
        <f t="shared" si="28"/>
        <v>0.47326478815855777</v>
      </c>
      <c r="AH55" s="22">
        <f t="shared" si="29"/>
        <v>1.0439664444674068E-3</v>
      </c>
      <c r="AI55" s="27">
        <f t="shared" si="30"/>
        <v>1461433036778.3069</v>
      </c>
      <c r="AJ55" s="23">
        <f t="shared" si="31"/>
        <v>0.68536816414403146</v>
      </c>
      <c r="AK55" s="22">
        <f t="shared" si="32"/>
        <v>0.52231907789416632</v>
      </c>
      <c r="AL55" s="22">
        <f t="shared" si="33"/>
        <v>0.65247049226511789</v>
      </c>
      <c r="AM55" s="22">
        <f t="shared" si="34"/>
        <v>1.439273144702466E-3</v>
      </c>
      <c r="AN55" s="27">
        <f t="shared" si="35"/>
        <v>3603795904781.3857</v>
      </c>
      <c r="AO55" s="23">
        <f t="shared" si="36"/>
        <v>0.8592816943954712</v>
      </c>
      <c r="AP55" s="22">
        <f t="shared" si="37"/>
        <v>0.65485857929878855</v>
      </c>
      <c r="AQ55" s="22">
        <f t="shared" si="38"/>
        <v>0.8180361730644885</v>
      </c>
      <c r="AR55" s="22">
        <f t="shared" si="39"/>
        <v>1.8044915582304895E-3</v>
      </c>
      <c r="AS55" s="27">
        <f t="shared" si="40"/>
        <v>7279030203942.085</v>
      </c>
      <c r="AT55" s="23">
        <f t="shared" si="41"/>
        <v>0.96313784068295394</v>
      </c>
      <c r="AU55" s="22">
        <f t="shared" si="42"/>
        <v>0.73400734838447923</v>
      </c>
      <c r="AV55" s="22">
        <f t="shared" si="43"/>
        <v>0.91690722433017213</v>
      </c>
      <c r="AW55" s="22">
        <f t="shared" si="44"/>
        <v>2.0225894654342033E-3</v>
      </c>
      <c r="AX55" s="27">
        <f t="shared" si="45"/>
        <v>12790395334322.498</v>
      </c>
      <c r="AY55" s="23">
        <f t="shared" si="46"/>
        <v>0.99933080642925276</v>
      </c>
      <c r="AZ55" s="22">
        <f t="shared" si="47"/>
        <v>0.7615900075797335</v>
      </c>
      <c r="BA55" s="22">
        <f t="shared" si="48"/>
        <v>0.95136292772064857</v>
      </c>
      <c r="BB55" s="22">
        <f t="shared" si="49"/>
        <v>2.0985946935014308E-3</v>
      </c>
      <c r="BC55" s="27">
        <f t="shared" si="50"/>
        <v>20315919107705.051</v>
      </c>
      <c r="BD55" s="23">
        <f t="shared" si="51"/>
        <v>0.98562331752810284</v>
      </c>
      <c r="BE55" s="22">
        <f t="shared" si="52"/>
        <v>0.75114353028816716</v>
      </c>
      <c r="BF55" s="22">
        <f t="shared" si="53"/>
        <v>0.93831339828675386</v>
      </c>
      <c r="BG55" s="22">
        <f t="shared" si="54"/>
        <v>2.0698089668090159E-3</v>
      </c>
      <c r="BH55" s="27">
        <f t="shared" si="55"/>
        <v>29923603814420.828</v>
      </c>
      <c r="BI55" s="23">
        <f t="shared" si="56"/>
        <v>0.93961708680602041</v>
      </c>
      <c r="BJ55" s="22">
        <f t="shared" si="57"/>
        <v>0.71608218185486816</v>
      </c>
      <c r="BK55" s="22">
        <f t="shared" si="58"/>
        <v>0.89451546663933135</v>
      </c>
      <c r="BL55" s="22">
        <f t="shared" si="59"/>
        <v>1.9731958822926427E-3</v>
      </c>
      <c r="BM55" s="27">
        <f t="shared" si="60"/>
        <v>41598004240900.844</v>
      </c>
      <c r="BN55" s="23">
        <f t="shared" si="61"/>
        <v>0.875354360065972</v>
      </c>
      <c r="BO55" s="22">
        <f t="shared" si="62"/>
        <v>0.66710755780627728</v>
      </c>
      <c r="BP55" s="22">
        <f t="shared" si="63"/>
        <v>0.83333735078280535</v>
      </c>
      <c r="BQ55" s="22">
        <f t="shared" si="64"/>
        <v>1.8382441561385411E-3</v>
      </c>
      <c r="BR55" s="27">
        <f t="shared" si="65"/>
        <v>55266884004788.664</v>
      </c>
      <c r="BS55" s="23">
        <f t="shared" si="66"/>
        <v>0.80288988526175631</v>
      </c>
      <c r="BT55" s="22">
        <f t="shared" si="67"/>
        <v>0.61188238155798447</v>
      </c>
      <c r="BU55" s="22">
        <f t="shared" si="68"/>
        <v>0.76435117076919201</v>
      </c>
      <c r="BV55" s="22">
        <f t="shared" si="69"/>
        <v>1.6860687590496881E-3</v>
      </c>
      <c r="BW55" s="27">
        <f t="shared" si="70"/>
        <v>70823246199679.219</v>
      </c>
      <c r="BX55" s="23">
        <f t="shared" si="71"/>
        <v>0.72871457141001139</v>
      </c>
      <c r="BY55" s="22">
        <f t="shared" si="72"/>
        <v>0.55535337487156966</v>
      </c>
      <c r="BZ55" s="22">
        <f t="shared" si="73"/>
        <v>0.69373627198233079</v>
      </c>
      <c r="CA55" s="22">
        <f t="shared" si="74"/>
        <v>1.5303005999610239E-3</v>
      </c>
      <c r="CB55" s="27">
        <f t="shared" si="75"/>
        <v>88141728566448.281</v>
      </c>
      <c r="CC55" s="23">
        <f t="shared" si="76"/>
        <v>0.66034347118152448</v>
      </c>
      <c r="CD55" s="22">
        <f t="shared" si="77"/>
        <v>0.50324775938743982</v>
      </c>
      <c r="CE55" s="22">
        <f t="shared" si="78"/>
        <v>0.62864698456481127</v>
      </c>
      <c r="CF55" s="22">
        <f t="shared" si="79"/>
        <v>1.3867212894812012E-3</v>
      </c>
      <c r="CG55" s="27">
        <f t="shared" si="80"/>
        <v>107089968131190.73</v>
      </c>
      <c r="CH55" s="23">
        <f t="shared" si="81"/>
        <v>0.60560478765592574</v>
      </c>
      <c r="CI55" s="22">
        <f t="shared" si="82"/>
        <v>0.46153140867258102</v>
      </c>
      <c r="CJ55" s="22">
        <f t="shared" si="83"/>
        <v>0.57653575784844124</v>
      </c>
      <c r="CK55" s="22">
        <f t="shared" si="84"/>
        <v>1.2717700540774439E-3</v>
      </c>
      <c r="CL55" s="27">
        <f t="shared" si="85"/>
        <v>127536026804174.44</v>
      </c>
      <c r="CM55" s="23">
        <f t="shared" si="86"/>
        <v>0.56125819040569236</v>
      </c>
      <c r="CN55" s="22">
        <f t="shared" si="87"/>
        <v>0.42773486690817814</v>
      </c>
      <c r="CO55" s="22">
        <f t="shared" si="88"/>
        <v>0.53431779726621909</v>
      </c>
      <c r="CP55" s="22">
        <f t="shared" si="89"/>
        <v>1.1786421998519539E-3</v>
      </c>
      <c r="CQ55" s="27">
        <f t="shared" si="90"/>
        <v>149352951815124.25</v>
      </c>
      <c r="CR55" s="23">
        <f t="shared" si="91"/>
        <v>0.52475020450211818</v>
      </c>
      <c r="CS55" s="22">
        <f t="shared" si="92"/>
        <v>0.39991213085106425</v>
      </c>
      <c r="CT55" s="22">
        <f t="shared" si="93"/>
        <v>0.49956219468601648</v>
      </c>
      <c r="CU55" s="22">
        <f t="shared" si="94"/>
        <v>1.1019754294544482E-3</v>
      </c>
      <c r="CV55" s="27">
        <f t="shared" si="95"/>
        <v>172421352130401.81</v>
      </c>
      <c r="CW55" s="23">
        <f t="shared" si="96"/>
        <v>0.49427424105205497</v>
      </c>
      <c r="CX55" s="22">
        <f t="shared" si="97"/>
        <v>0.37668639910577112</v>
      </c>
      <c r="CY55" s="22">
        <f t="shared" si="98"/>
        <v>0.47054907748155633</v>
      </c>
      <c r="CZ55" s="22">
        <f t="shared" si="99"/>
        <v>1.0379759062093153E-3</v>
      </c>
      <c r="DA55" s="27">
        <f t="shared" si="100"/>
        <v>6893987636561996</v>
      </c>
      <c r="DB55" s="23">
        <f t="shared" si="101"/>
        <v>0.21109575448260925</v>
      </c>
      <c r="DC55" s="22">
        <f t="shared" si="102"/>
        <v>0.16087607449119651</v>
      </c>
      <c r="DD55" s="22">
        <f t="shared" si="103"/>
        <v>0.20096315826744401</v>
      </c>
      <c r="DE55" s="22">
        <f t="shared" si="104"/>
        <v>4.4330108441347941E-4</v>
      </c>
      <c r="DF55" s="27">
        <f t="shared" si="105"/>
        <v>7.8322449937114458E+17</v>
      </c>
      <c r="DG55" s="23">
        <f t="shared" si="106"/>
        <v>0.19765561950237664</v>
      </c>
      <c r="DH55" s="22">
        <f t="shared" si="107"/>
        <v>0.15063334762276123</v>
      </c>
      <c r="DI55" s="22">
        <f t="shared" si="108"/>
        <v>0.18816814976626256</v>
      </c>
      <c r="DJ55" s="22">
        <f t="shared" si="109"/>
        <v>4.1507680095499092E-4</v>
      </c>
    </row>
    <row r="56" spans="1:114" x14ac:dyDescent="0.25">
      <c r="A56" s="1">
        <v>575</v>
      </c>
      <c r="B56" s="2">
        <v>0.84250000000000003</v>
      </c>
      <c r="C56" s="2">
        <v>0.91539999999999999</v>
      </c>
      <c r="D56" s="3">
        <v>1.8E-3</v>
      </c>
      <c r="E56" s="27">
        <f t="shared" si="0"/>
        <v>3.4960242910990684E-7</v>
      </c>
      <c r="F56" s="23">
        <f t="shared" si="1"/>
        <v>8.9122868523010731E-6</v>
      </c>
      <c r="G56" s="22">
        <f t="shared" si="2"/>
        <v>7.5086016730636545E-6</v>
      </c>
      <c r="H56" s="22">
        <f t="shared" si="3"/>
        <v>8.1583073845964027E-6</v>
      </c>
      <c r="I56" s="22">
        <f t="shared" si="4"/>
        <v>1.6042116334141931E-8</v>
      </c>
      <c r="J56" s="27">
        <f t="shared" si="5"/>
        <v>25738.385756199485</v>
      </c>
      <c r="K56" s="23">
        <f t="shared" si="6"/>
        <v>6.3982538833243386E-3</v>
      </c>
      <c r="L56" s="22">
        <f t="shared" si="7"/>
        <v>5.3905288967007556E-3</v>
      </c>
      <c r="M56" s="22">
        <f t="shared" si="8"/>
        <v>5.8569616047950994E-3</v>
      </c>
      <c r="N56" s="22">
        <f t="shared" si="9"/>
        <v>1.1516856989983809E-5</v>
      </c>
      <c r="O56" s="27">
        <f t="shared" si="10"/>
        <v>107874041.95049366</v>
      </c>
      <c r="P56" s="23">
        <f t="shared" si="11"/>
        <v>5.7290633062077656E-2</v>
      </c>
      <c r="Q56" s="22">
        <f t="shared" si="12"/>
        <v>4.8267358354800428E-2</v>
      </c>
      <c r="R56" s="22">
        <f t="shared" si="13"/>
        <v>5.2443845505025885E-2</v>
      </c>
      <c r="S56" s="22">
        <f t="shared" si="14"/>
        <v>1.0312313951173978E-4</v>
      </c>
      <c r="T56" s="27">
        <f t="shared" si="15"/>
        <v>6983712272.7739773</v>
      </c>
      <c r="U56" s="23">
        <f t="shared" si="16"/>
        <v>0.17141796850289673</v>
      </c>
      <c r="V56" s="22">
        <f t="shared" si="17"/>
        <v>0.14441963846369049</v>
      </c>
      <c r="W56" s="22">
        <f t="shared" si="18"/>
        <v>0.15691600836755165</v>
      </c>
      <c r="X56" s="22">
        <f t="shared" si="19"/>
        <v>3.0855234330521409E-4</v>
      </c>
      <c r="Y56" s="27">
        <f t="shared" si="20"/>
        <v>85271708987.255157</v>
      </c>
      <c r="Z56" s="23">
        <f t="shared" si="21"/>
        <v>0.33071435480082739</v>
      </c>
      <c r="AA56" s="22">
        <f t="shared" si="22"/>
        <v>0.27862684391969711</v>
      </c>
      <c r="AB56" s="22">
        <f t="shared" si="23"/>
        <v>0.30273592038467739</v>
      </c>
      <c r="AC56" s="22">
        <f t="shared" si="24"/>
        <v>5.9528583864148924E-4</v>
      </c>
      <c r="AD56" s="27">
        <f t="shared" si="25"/>
        <v>452226681128.65375</v>
      </c>
      <c r="AE56" s="23">
        <f t="shared" si="26"/>
        <v>0.51201712424932899</v>
      </c>
      <c r="AF56" s="22">
        <f t="shared" si="27"/>
        <v>0.43137442718005969</v>
      </c>
      <c r="AG56" s="22">
        <f t="shared" si="28"/>
        <v>0.46870047553783578</v>
      </c>
      <c r="AH56" s="22">
        <f t="shared" si="29"/>
        <v>9.2163082364879218E-4</v>
      </c>
      <c r="AI56" s="27">
        <f t="shared" si="30"/>
        <v>1489602298839.9282</v>
      </c>
      <c r="AJ56" s="23">
        <f t="shared" si="31"/>
        <v>0.6985787012939414</v>
      </c>
      <c r="AK56" s="22">
        <f t="shared" si="32"/>
        <v>0.58855255584014565</v>
      </c>
      <c r="AL56" s="22">
        <f t="shared" si="33"/>
        <v>0.63947894316447396</v>
      </c>
      <c r="AM56" s="22">
        <f t="shared" si="34"/>
        <v>1.2574416623290945E-3</v>
      </c>
      <c r="AN56" s="27">
        <f t="shared" si="35"/>
        <v>3644777309728.4082</v>
      </c>
      <c r="AO56" s="23">
        <f t="shared" si="36"/>
        <v>0.86905321642724409</v>
      </c>
      <c r="AP56" s="22">
        <f t="shared" si="37"/>
        <v>0.73217733483995318</v>
      </c>
      <c r="AQ56" s="22">
        <f t="shared" si="38"/>
        <v>0.79553131431749924</v>
      </c>
      <c r="AR56" s="22">
        <f t="shared" si="39"/>
        <v>1.5642957895690393E-3</v>
      </c>
      <c r="AS56" s="27">
        <f t="shared" si="40"/>
        <v>7317650438713.2207</v>
      </c>
      <c r="AT56" s="23">
        <f t="shared" si="41"/>
        <v>0.96824794580437468</v>
      </c>
      <c r="AU56" s="22">
        <f t="shared" si="42"/>
        <v>0.81574889434018572</v>
      </c>
      <c r="AV56" s="22">
        <f t="shared" si="43"/>
        <v>0.88633416958932454</v>
      </c>
      <c r="AW56" s="22">
        <f t="shared" si="44"/>
        <v>1.7428463024478744E-3</v>
      </c>
      <c r="AX56" s="27">
        <f t="shared" si="45"/>
        <v>12797050884904.664</v>
      </c>
      <c r="AY56" s="23">
        <f t="shared" si="46"/>
        <v>0.99985081355621452</v>
      </c>
      <c r="AZ56" s="22">
        <f t="shared" si="47"/>
        <v>0.84237431042111077</v>
      </c>
      <c r="BA56" s="22">
        <f t="shared" si="48"/>
        <v>0.91526343472935878</v>
      </c>
      <c r="BB56" s="22">
        <f t="shared" si="49"/>
        <v>1.7997314644011861E-3</v>
      </c>
      <c r="BC56" s="27">
        <f t="shared" si="50"/>
        <v>20248124087820.992</v>
      </c>
      <c r="BD56" s="23">
        <f t="shared" si="51"/>
        <v>0.98233425381133166</v>
      </c>
      <c r="BE56" s="22">
        <f t="shared" si="52"/>
        <v>0.82761660883604693</v>
      </c>
      <c r="BF56" s="22">
        <f t="shared" si="53"/>
        <v>0.89922877593889294</v>
      </c>
      <c r="BG56" s="22">
        <f t="shared" si="54"/>
        <v>1.7682016568603969E-3</v>
      </c>
      <c r="BH56" s="27">
        <f t="shared" si="55"/>
        <v>29729052747287.168</v>
      </c>
      <c r="BI56" s="23">
        <f t="shared" si="56"/>
        <v>0.93350807974694971</v>
      </c>
      <c r="BJ56" s="22">
        <f t="shared" si="57"/>
        <v>0.78648055718680521</v>
      </c>
      <c r="BK56" s="22">
        <f t="shared" si="58"/>
        <v>0.85453329620035778</v>
      </c>
      <c r="BL56" s="22">
        <f t="shared" si="59"/>
        <v>1.6803145435445093E-3</v>
      </c>
      <c r="BM56" s="27">
        <f t="shared" si="60"/>
        <v>41217954600803.977</v>
      </c>
      <c r="BN56" s="23">
        <f t="shared" si="61"/>
        <v>0.86735690644839691</v>
      </c>
      <c r="BO56" s="22">
        <f t="shared" si="62"/>
        <v>0.73074819368277444</v>
      </c>
      <c r="BP56" s="22">
        <f t="shared" si="63"/>
        <v>0.79397851216286253</v>
      </c>
      <c r="BQ56" s="22">
        <f t="shared" si="64"/>
        <v>1.5612424316071144E-3</v>
      </c>
      <c r="BR56" s="27">
        <f t="shared" si="65"/>
        <v>54639188282830.688</v>
      </c>
      <c r="BS56" s="23">
        <f t="shared" si="66"/>
        <v>0.79377103307283126</v>
      </c>
      <c r="BT56" s="22">
        <f t="shared" si="67"/>
        <v>0.66875209536386038</v>
      </c>
      <c r="BU56" s="22">
        <f t="shared" si="68"/>
        <v>0.72661800367486973</v>
      </c>
      <c r="BV56" s="22">
        <f t="shared" si="69"/>
        <v>1.4287878595310962E-3</v>
      </c>
      <c r="BW56" s="27">
        <f t="shared" si="70"/>
        <v>69884770260479.117</v>
      </c>
      <c r="BX56" s="23">
        <f t="shared" si="71"/>
        <v>0.71905840442375568</v>
      </c>
      <c r="BY56" s="22">
        <f t="shared" si="72"/>
        <v>0.60580670572701423</v>
      </c>
      <c r="BZ56" s="22">
        <f t="shared" si="73"/>
        <v>0.65822606340950596</v>
      </c>
      <c r="CA56" s="22">
        <f t="shared" si="74"/>
        <v>1.2943051279627601E-3</v>
      </c>
      <c r="CB56" s="27">
        <f t="shared" si="75"/>
        <v>86830128941084.344</v>
      </c>
      <c r="CC56" s="23">
        <f t="shared" si="76"/>
        <v>0.65051718046202411</v>
      </c>
      <c r="CD56" s="22">
        <f t="shared" si="77"/>
        <v>0.54806072453925536</v>
      </c>
      <c r="CE56" s="22">
        <f t="shared" si="78"/>
        <v>0.59548342699493684</v>
      </c>
      <c r="CF56" s="22">
        <f t="shared" si="79"/>
        <v>1.1709309248316433E-3</v>
      </c>
      <c r="CG56" s="27">
        <f t="shared" si="80"/>
        <v>105344909214330.97</v>
      </c>
      <c r="CH56" s="23">
        <f t="shared" si="81"/>
        <v>0.5957362999419572</v>
      </c>
      <c r="CI56" s="22">
        <f t="shared" si="82"/>
        <v>0.50190783270109895</v>
      </c>
      <c r="CJ56" s="22">
        <f t="shared" si="83"/>
        <v>0.54533700896686765</v>
      </c>
      <c r="CK56" s="22">
        <f t="shared" si="84"/>
        <v>1.072325339895523E-3</v>
      </c>
      <c r="CL56" s="27">
        <f t="shared" si="85"/>
        <v>125299952731713.95</v>
      </c>
      <c r="CM56" s="23">
        <f t="shared" si="86"/>
        <v>0.55141771694128627</v>
      </c>
      <c r="CN56" s="22">
        <f t="shared" si="87"/>
        <v>0.46456942652303368</v>
      </c>
      <c r="CO56" s="22">
        <f t="shared" si="88"/>
        <v>0.5047677780880534</v>
      </c>
      <c r="CP56" s="22">
        <f t="shared" si="89"/>
        <v>9.9255189049431516E-4</v>
      </c>
      <c r="CQ56" s="27">
        <f t="shared" si="90"/>
        <v>146571525051345.34</v>
      </c>
      <c r="CR56" s="23">
        <f t="shared" si="91"/>
        <v>0.51497768748546535</v>
      </c>
      <c r="CS56" s="22">
        <f t="shared" si="92"/>
        <v>0.4338687017065046</v>
      </c>
      <c r="CT56" s="22">
        <f t="shared" si="93"/>
        <v>0.47141057512419499</v>
      </c>
      <c r="CU56" s="22">
        <f t="shared" si="94"/>
        <v>9.2695983747383766E-4</v>
      </c>
      <c r="CV56" s="27">
        <f t="shared" si="95"/>
        <v>169043653611393.66</v>
      </c>
      <c r="CW56" s="23">
        <f t="shared" si="96"/>
        <v>0.48459151120823168</v>
      </c>
      <c r="CX56" s="22">
        <f t="shared" si="97"/>
        <v>0.40826834819293523</v>
      </c>
      <c r="CY56" s="22">
        <f t="shared" si="98"/>
        <v>0.4435950693600153</v>
      </c>
      <c r="CZ56" s="22">
        <f t="shared" si="99"/>
        <v>8.7226472017481701E-4</v>
      </c>
      <c r="DA56" s="27">
        <f t="shared" si="100"/>
        <v>6664922601456848</v>
      </c>
      <c r="DB56" s="23">
        <f t="shared" si="101"/>
        <v>0.20408172153676243</v>
      </c>
      <c r="DC56" s="22">
        <f t="shared" si="102"/>
        <v>0.17193885039472234</v>
      </c>
      <c r="DD56" s="22">
        <f t="shared" si="103"/>
        <v>0.18681640789475232</v>
      </c>
      <c r="DE56" s="22">
        <f t="shared" si="104"/>
        <v>3.673470987661724E-4</v>
      </c>
      <c r="DF56" s="27">
        <f t="shared" si="105"/>
        <v>7.5634349482107622E+17</v>
      </c>
      <c r="DG56" s="23">
        <f t="shared" si="106"/>
        <v>0.19087189196135113</v>
      </c>
      <c r="DH56" s="22">
        <f t="shared" si="107"/>
        <v>0.16080956897743834</v>
      </c>
      <c r="DI56" s="22">
        <f t="shared" si="108"/>
        <v>0.1747241299014208</v>
      </c>
      <c r="DJ56" s="22">
        <f t="shared" si="109"/>
        <v>3.4356940553043199E-4</v>
      </c>
    </row>
    <row r="57" spans="1:114" x14ac:dyDescent="0.25">
      <c r="A57" s="1">
        <v>580</v>
      </c>
      <c r="B57" s="2">
        <v>0.9163</v>
      </c>
      <c r="C57" s="2">
        <v>0.87</v>
      </c>
      <c r="D57" s="3">
        <v>1.65E-3</v>
      </c>
      <c r="E57" s="27">
        <f t="shared" si="0"/>
        <v>5.1538987742312746E-7</v>
      </c>
      <c r="F57" s="23">
        <f t="shared" si="1"/>
        <v>1.3138645632588479E-5</v>
      </c>
      <c r="G57" s="22">
        <f t="shared" si="2"/>
        <v>1.2038940993140823E-5</v>
      </c>
      <c r="H57" s="22">
        <f t="shared" si="3"/>
        <v>1.1430621700351977E-5</v>
      </c>
      <c r="I57" s="22">
        <f t="shared" si="4"/>
        <v>2.1678765293770991E-8</v>
      </c>
      <c r="J57" s="27">
        <f t="shared" si="5"/>
        <v>30581.702200537977</v>
      </c>
      <c r="K57" s="23">
        <f t="shared" si="6"/>
        <v>7.6022442400503149E-3</v>
      </c>
      <c r="L57" s="22">
        <f t="shared" si="7"/>
        <v>6.965936397158104E-3</v>
      </c>
      <c r="M57" s="22">
        <f t="shared" si="8"/>
        <v>6.6139524888437738E-3</v>
      </c>
      <c r="N57" s="22">
        <f t="shared" si="9"/>
        <v>1.254370299608302E-5</v>
      </c>
      <c r="O57" s="27">
        <f t="shared" si="10"/>
        <v>119280725.94668047</v>
      </c>
      <c r="P57" s="23">
        <f t="shared" si="11"/>
        <v>6.3348588576347897E-2</v>
      </c>
      <c r="Q57" s="22">
        <f t="shared" si="12"/>
        <v>5.8046311712507577E-2</v>
      </c>
      <c r="R57" s="22">
        <f t="shared" si="13"/>
        <v>5.511327206142267E-2</v>
      </c>
      <c r="S57" s="22">
        <f t="shared" si="14"/>
        <v>1.0452517115097403E-4</v>
      </c>
      <c r="T57" s="27">
        <f t="shared" si="15"/>
        <v>7449486251.7498207</v>
      </c>
      <c r="U57" s="23">
        <f t="shared" si="16"/>
        <v>0.18285057427745224</v>
      </c>
      <c r="V57" s="22">
        <f t="shared" si="17"/>
        <v>0.16754598121042949</v>
      </c>
      <c r="W57" s="22">
        <f t="shared" si="18"/>
        <v>0.15907999962138344</v>
      </c>
      <c r="X57" s="22">
        <f t="shared" si="19"/>
        <v>3.0170344755779622E-4</v>
      </c>
      <c r="Y57" s="27">
        <f t="shared" si="20"/>
        <v>89018120670.107086</v>
      </c>
      <c r="Z57" s="23">
        <f t="shared" si="21"/>
        <v>0.34524428667656637</v>
      </c>
      <c r="AA57" s="22">
        <f t="shared" si="22"/>
        <v>0.31634733988173774</v>
      </c>
      <c r="AB57" s="22">
        <f t="shared" si="23"/>
        <v>0.30036252940861274</v>
      </c>
      <c r="AC57" s="22">
        <f t="shared" si="24"/>
        <v>5.6965307301633456E-4</v>
      </c>
      <c r="AD57" s="27">
        <f t="shared" si="25"/>
        <v>465361226843.51428</v>
      </c>
      <c r="AE57" s="23">
        <f t="shared" si="26"/>
        <v>0.52688823337641522</v>
      </c>
      <c r="AF57" s="22">
        <f t="shared" si="27"/>
        <v>0.48278768824280927</v>
      </c>
      <c r="AG57" s="22">
        <f t="shared" si="28"/>
        <v>0.45839276303748122</v>
      </c>
      <c r="AH57" s="22">
        <f t="shared" si="29"/>
        <v>8.6936558507108509E-4</v>
      </c>
      <c r="AI57" s="27">
        <f t="shared" si="30"/>
        <v>1517250606280.5522</v>
      </c>
      <c r="AJ57" s="23">
        <f t="shared" si="31"/>
        <v>0.71154492638629552</v>
      </c>
      <c r="AK57" s="22">
        <f t="shared" si="32"/>
        <v>0.65198861604776259</v>
      </c>
      <c r="AL57" s="22">
        <f t="shared" si="33"/>
        <v>0.61904408595607707</v>
      </c>
      <c r="AM57" s="22">
        <f t="shared" si="34"/>
        <v>1.1740491285373877E-3</v>
      </c>
      <c r="AN57" s="27">
        <f t="shared" si="35"/>
        <v>3684145850093.5356</v>
      </c>
      <c r="AO57" s="23">
        <f t="shared" si="36"/>
        <v>0.87844017034046118</v>
      </c>
      <c r="AP57" s="22">
        <f t="shared" si="37"/>
        <v>0.8049147280829646</v>
      </c>
      <c r="AQ57" s="22">
        <f t="shared" si="38"/>
        <v>0.7642429481962012</v>
      </c>
      <c r="AR57" s="22">
        <f t="shared" si="39"/>
        <v>1.4494262810617609E-3</v>
      </c>
      <c r="AS57" s="27">
        <f t="shared" si="40"/>
        <v>7353113941361.1357</v>
      </c>
      <c r="AT57" s="23">
        <f t="shared" si="41"/>
        <v>0.97294036229481173</v>
      </c>
      <c r="AU57" s="22">
        <f t="shared" si="42"/>
        <v>0.89150525397073599</v>
      </c>
      <c r="AV57" s="22">
        <f t="shared" si="43"/>
        <v>0.84645811519648617</v>
      </c>
      <c r="AW57" s="22">
        <f t="shared" si="44"/>
        <v>1.6053515977864394E-3</v>
      </c>
      <c r="AX57" s="27">
        <f t="shared" si="45"/>
        <v>12798960316278.4</v>
      </c>
      <c r="AY57" s="23">
        <f t="shared" si="46"/>
        <v>1</v>
      </c>
      <c r="AZ57" s="22">
        <f t="shared" si="47"/>
        <v>0.9163</v>
      </c>
      <c r="BA57" s="22">
        <f t="shared" si="48"/>
        <v>0.87</v>
      </c>
      <c r="BB57" s="22">
        <f t="shared" si="49"/>
        <v>1.65E-3</v>
      </c>
      <c r="BC57" s="27">
        <f t="shared" si="50"/>
        <v>20174493373059.461</v>
      </c>
      <c r="BD57" s="23">
        <f t="shared" si="51"/>
        <v>0.97876207236236634</v>
      </c>
      <c r="BE57" s="22">
        <f t="shared" si="52"/>
        <v>0.89683968690563631</v>
      </c>
      <c r="BF57" s="22">
        <f t="shared" si="53"/>
        <v>0.85152300295525873</v>
      </c>
      <c r="BG57" s="22">
        <f t="shared" si="54"/>
        <v>1.6149574193979044E-3</v>
      </c>
      <c r="BH57" s="27">
        <f t="shared" si="55"/>
        <v>29528632180580.246</v>
      </c>
      <c r="BI57" s="23">
        <f t="shared" si="56"/>
        <v>0.9272147672771992</v>
      </c>
      <c r="BJ57" s="22">
        <f t="shared" si="57"/>
        <v>0.84960689125609767</v>
      </c>
      <c r="BK57" s="22">
        <f t="shared" si="58"/>
        <v>0.80667684753116331</v>
      </c>
      <c r="BL57" s="22">
        <f t="shared" si="59"/>
        <v>1.5299043660073786E-3</v>
      </c>
      <c r="BM57" s="27">
        <f t="shared" si="60"/>
        <v>40833541180557.344</v>
      </c>
      <c r="BN57" s="23">
        <f t="shared" si="61"/>
        <v>0.85926762501239229</v>
      </c>
      <c r="BO57" s="22">
        <f t="shared" si="62"/>
        <v>0.78734692479885504</v>
      </c>
      <c r="BP57" s="22">
        <f t="shared" si="63"/>
        <v>0.74756283376078125</v>
      </c>
      <c r="BQ57" s="22">
        <f t="shared" si="64"/>
        <v>1.4177915812704472E-3</v>
      </c>
      <c r="BR57" s="27">
        <f t="shared" si="65"/>
        <v>54010548516742.664</v>
      </c>
      <c r="BS57" s="23">
        <f t="shared" si="66"/>
        <v>0.78463846627891431</v>
      </c>
      <c r="BT57" s="22">
        <f t="shared" si="67"/>
        <v>0.71896422665136916</v>
      </c>
      <c r="BU57" s="22">
        <f t="shared" si="68"/>
        <v>0.68263546566265543</v>
      </c>
      <c r="BV57" s="22">
        <f t="shared" si="69"/>
        <v>1.2946534693602087E-3</v>
      </c>
      <c r="BW57" s="27">
        <f t="shared" si="70"/>
        <v>68950943772969.438</v>
      </c>
      <c r="BX57" s="23">
        <f t="shared" si="71"/>
        <v>0.70945007657757997</v>
      </c>
      <c r="BY57" s="22">
        <f t="shared" si="72"/>
        <v>0.65006910516803651</v>
      </c>
      <c r="BZ57" s="22">
        <f t="shared" si="73"/>
        <v>0.61722156662249461</v>
      </c>
      <c r="CA57" s="22">
        <f t="shared" si="74"/>
        <v>1.170592626353007E-3</v>
      </c>
      <c r="CB57" s="27">
        <f t="shared" si="75"/>
        <v>85531102646108.547</v>
      </c>
      <c r="CC57" s="23">
        <f t="shared" si="76"/>
        <v>0.64078508708546056</v>
      </c>
      <c r="CD57" s="22">
        <f t="shared" si="77"/>
        <v>0.58715137529640749</v>
      </c>
      <c r="CE57" s="22">
        <f t="shared" si="78"/>
        <v>0.55748302576435071</v>
      </c>
      <c r="CF57" s="22">
        <f t="shared" si="79"/>
        <v>1.0572953936910099E-3</v>
      </c>
      <c r="CG57" s="27">
        <f t="shared" si="80"/>
        <v>103622749929985.52</v>
      </c>
      <c r="CH57" s="23">
        <f t="shared" si="81"/>
        <v>0.58599731200586935</v>
      </c>
      <c r="CI57" s="22">
        <f t="shared" si="82"/>
        <v>0.53694933699097813</v>
      </c>
      <c r="CJ57" s="22">
        <f t="shared" si="83"/>
        <v>0.50981766144510632</v>
      </c>
      <c r="CK57" s="22">
        <f t="shared" si="84"/>
        <v>9.6689556480968443E-4</v>
      </c>
      <c r="CL57" s="27">
        <f t="shared" si="85"/>
        <v>123099513981770.27</v>
      </c>
      <c r="CM57" s="23">
        <f t="shared" si="86"/>
        <v>0.54173406674581437</v>
      </c>
      <c r="CN57" s="22">
        <f t="shared" si="87"/>
        <v>0.49639092535918972</v>
      </c>
      <c r="CO57" s="22">
        <f t="shared" si="88"/>
        <v>0.47130863806885848</v>
      </c>
      <c r="CP57" s="22">
        <f t="shared" si="89"/>
        <v>8.9386121013059372E-4</v>
      </c>
      <c r="CQ57" s="27">
        <f t="shared" si="90"/>
        <v>143840838151755.03</v>
      </c>
      <c r="CR57" s="23">
        <f t="shared" si="91"/>
        <v>0.50538344450883488</v>
      </c>
      <c r="CS57" s="22">
        <f t="shared" si="92"/>
        <v>0.46308285020344542</v>
      </c>
      <c r="CT57" s="22">
        <f t="shared" si="93"/>
        <v>0.43968359672268637</v>
      </c>
      <c r="CU57" s="22">
        <f t="shared" si="94"/>
        <v>8.3388268343957759E-4</v>
      </c>
      <c r="CV57" s="27">
        <f t="shared" si="95"/>
        <v>165734094884708.13</v>
      </c>
      <c r="CW57" s="23">
        <f t="shared" si="96"/>
        <v>0.47510411531649477</v>
      </c>
      <c r="CX57" s="22">
        <f t="shared" si="97"/>
        <v>0.43533790086450413</v>
      </c>
      <c r="CY57" s="22">
        <f t="shared" si="98"/>
        <v>0.41334058032535043</v>
      </c>
      <c r="CZ57" s="22">
        <f t="shared" si="99"/>
        <v>7.8392179027221641E-4</v>
      </c>
      <c r="DA57" s="27">
        <f t="shared" si="100"/>
        <v>6445288330316020</v>
      </c>
      <c r="DB57" s="23">
        <f t="shared" si="101"/>
        <v>0.1973564611184202</v>
      </c>
      <c r="DC57" s="22">
        <f t="shared" si="102"/>
        <v>0.18083772532280842</v>
      </c>
      <c r="DD57" s="22">
        <f t="shared" si="103"/>
        <v>0.17170012117302558</v>
      </c>
      <c r="DE57" s="22">
        <f t="shared" si="104"/>
        <v>3.2563816084539332E-4</v>
      </c>
      <c r="DF57" s="27">
        <f t="shared" si="105"/>
        <v>7.306058855899863E+17</v>
      </c>
      <c r="DG57" s="23">
        <f t="shared" si="106"/>
        <v>0.18437671324673521</v>
      </c>
      <c r="DH57" s="22">
        <f t="shared" si="107"/>
        <v>0.16894438234798348</v>
      </c>
      <c r="DI57" s="22">
        <f t="shared" si="108"/>
        <v>0.16040774052465964</v>
      </c>
      <c r="DJ57" s="22">
        <f t="shared" si="109"/>
        <v>3.042215768571131E-4</v>
      </c>
    </row>
    <row r="58" spans="1:114" x14ac:dyDescent="0.25">
      <c r="A58" s="1">
        <v>585</v>
      </c>
      <c r="B58" s="2">
        <v>0.97860000000000003</v>
      </c>
      <c r="C58" s="2">
        <v>0.81630000000000003</v>
      </c>
      <c r="D58" s="3">
        <v>1.4E-3</v>
      </c>
      <c r="E58" s="27">
        <f t="shared" si="0"/>
        <v>7.5449425417283977E-7</v>
      </c>
      <c r="F58" s="23">
        <f t="shared" si="1"/>
        <v>1.9234046052601513E-5</v>
      </c>
      <c r="G58" s="22">
        <f t="shared" si="2"/>
        <v>1.882243746707584E-5</v>
      </c>
      <c r="H58" s="22">
        <f t="shared" si="3"/>
        <v>1.5700751792738616E-5</v>
      </c>
      <c r="I58" s="22">
        <f t="shared" si="4"/>
        <v>2.692766447364212E-8</v>
      </c>
      <c r="J58" s="27">
        <f t="shared" si="5"/>
        <v>36216.126608914812</v>
      </c>
      <c r="K58" s="23">
        <f t="shared" si="6"/>
        <v>9.0028945447226359E-3</v>
      </c>
      <c r="L58" s="22">
        <f t="shared" si="7"/>
        <v>8.8102326014655712E-3</v>
      </c>
      <c r="M58" s="22">
        <f t="shared" si="8"/>
        <v>7.349062816857088E-3</v>
      </c>
      <c r="N58" s="22">
        <f t="shared" si="9"/>
        <v>1.260405236261169E-5</v>
      </c>
      <c r="O58" s="27">
        <f t="shared" si="10"/>
        <v>131618636.35584533</v>
      </c>
      <c r="P58" s="23">
        <f t="shared" si="11"/>
        <v>6.9901107469898235E-2</v>
      </c>
      <c r="Q58" s="22">
        <f t="shared" si="12"/>
        <v>6.840522377004242E-2</v>
      </c>
      <c r="R58" s="22">
        <f t="shared" si="13"/>
        <v>5.706027402767793E-2</v>
      </c>
      <c r="S58" s="22">
        <f t="shared" si="14"/>
        <v>9.7861550457857522E-5</v>
      </c>
      <c r="T58" s="27">
        <f t="shared" si="15"/>
        <v>7934636093.7331409</v>
      </c>
      <c r="U58" s="23">
        <f t="shared" si="16"/>
        <v>0.19475876824135518</v>
      </c>
      <c r="V58" s="22">
        <f t="shared" si="17"/>
        <v>0.19059093060099019</v>
      </c>
      <c r="W58" s="22">
        <f t="shared" si="18"/>
        <v>0.15898158251541825</v>
      </c>
      <c r="X58" s="22">
        <f t="shared" si="19"/>
        <v>2.7266227553789725E-4</v>
      </c>
      <c r="Y58" s="27">
        <f t="shared" si="20"/>
        <v>92826682012.386734</v>
      </c>
      <c r="Z58" s="23">
        <f t="shared" si="21"/>
        <v>0.3600152572832378</v>
      </c>
      <c r="AA58" s="22">
        <f t="shared" si="22"/>
        <v>0.35231093077737652</v>
      </c>
      <c r="AB58" s="22">
        <f t="shared" si="23"/>
        <v>0.29388045452030703</v>
      </c>
      <c r="AC58" s="22">
        <f t="shared" si="24"/>
        <v>5.0402136019653287E-4</v>
      </c>
      <c r="AD58" s="27">
        <f t="shared" si="25"/>
        <v>478467259330.21332</v>
      </c>
      <c r="AE58" s="23">
        <f t="shared" si="26"/>
        <v>0.54172705944348853</v>
      </c>
      <c r="AF58" s="22">
        <f t="shared" si="27"/>
        <v>0.53013410037139785</v>
      </c>
      <c r="AG58" s="22">
        <f t="shared" si="28"/>
        <v>0.44221179862371973</v>
      </c>
      <c r="AH58" s="22">
        <f t="shared" si="29"/>
        <v>7.5841788322088396E-4</v>
      </c>
      <c r="AI58" s="27">
        <f t="shared" si="30"/>
        <v>1544362055430.2185</v>
      </c>
      <c r="AJ58" s="23">
        <f t="shared" si="31"/>
        <v>0.72425938107794063</v>
      </c>
      <c r="AK58" s="22">
        <f t="shared" si="32"/>
        <v>0.70876023032287272</v>
      </c>
      <c r="AL58" s="22">
        <f t="shared" si="33"/>
        <v>0.59121293277392295</v>
      </c>
      <c r="AM58" s="22">
        <f t="shared" si="34"/>
        <v>1.0139631335091168E-3</v>
      </c>
      <c r="AN58" s="27">
        <f t="shared" si="35"/>
        <v>3721905815239.6279</v>
      </c>
      <c r="AO58" s="23">
        <f t="shared" si="36"/>
        <v>0.88744357888199354</v>
      </c>
      <c r="AP58" s="22">
        <f t="shared" si="37"/>
        <v>0.86845228629391891</v>
      </c>
      <c r="AQ58" s="22">
        <f t="shared" si="38"/>
        <v>0.72442019344137132</v>
      </c>
      <c r="AR58" s="22">
        <f t="shared" si="39"/>
        <v>1.2424210104347909E-3</v>
      </c>
      <c r="AS58" s="27">
        <f t="shared" si="40"/>
        <v>7385484625356.7695</v>
      </c>
      <c r="AT58" s="23">
        <f t="shared" si="41"/>
        <v>0.97722354697896097</v>
      </c>
      <c r="AU58" s="22">
        <f t="shared" si="42"/>
        <v>0.95631096307361119</v>
      </c>
      <c r="AV58" s="22">
        <f t="shared" si="43"/>
        <v>0.79770758139892584</v>
      </c>
      <c r="AW58" s="22">
        <f t="shared" si="44"/>
        <v>1.3681129657705452E-3</v>
      </c>
      <c r="AX58" s="27">
        <f t="shared" si="45"/>
        <v>12796287135598.797</v>
      </c>
      <c r="AY58" s="23">
        <f t="shared" si="46"/>
        <v>0.99979114079475628</v>
      </c>
      <c r="AZ58" s="22">
        <f t="shared" si="47"/>
        <v>0.97839561038174849</v>
      </c>
      <c r="BA58" s="22">
        <f t="shared" si="48"/>
        <v>0.81612950823075958</v>
      </c>
      <c r="BB58" s="22">
        <f t="shared" si="49"/>
        <v>1.3997075971126588E-3</v>
      </c>
      <c r="BC58" s="27">
        <f t="shared" si="50"/>
        <v>20095316257725.809</v>
      </c>
      <c r="BD58" s="23">
        <f t="shared" si="51"/>
        <v>0.97492080824462024</v>
      </c>
      <c r="BE58" s="22">
        <f t="shared" si="52"/>
        <v>0.95405750294818537</v>
      </c>
      <c r="BF58" s="22">
        <f t="shared" si="53"/>
        <v>0.79582785577008353</v>
      </c>
      <c r="BG58" s="22">
        <f t="shared" si="54"/>
        <v>1.3648891315424683E-3</v>
      </c>
      <c r="BH58" s="27">
        <f t="shared" si="55"/>
        <v>29322760512883.094</v>
      </c>
      <c r="BI58" s="23">
        <f t="shared" si="56"/>
        <v>0.92075028733497133</v>
      </c>
      <c r="BJ58" s="22">
        <f t="shared" si="57"/>
        <v>0.90104623118600291</v>
      </c>
      <c r="BK58" s="22">
        <f t="shared" si="58"/>
        <v>0.7516084595515371</v>
      </c>
      <c r="BL58" s="22">
        <f t="shared" si="59"/>
        <v>1.2890504022689598E-3</v>
      </c>
      <c r="BM58" s="27">
        <f t="shared" si="60"/>
        <v>40445288697200.383</v>
      </c>
      <c r="BN58" s="23">
        <f t="shared" si="61"/>
        <v>0.85109755747394067</v>
      </c>
      <c r="BO58" s="22">
        <f t="shared" si="62"/>
        <v>0.83288406974399831</v>
      </c>
      <c r="BP58" s="22">
        <f t="shared" si="63"/>
        <v>0.69475093616597783</v>
      </c>
      <c r="BQ58" s="22">
        <f t="shared" si="64"/>
        <v>1.1915365804635169E-3</v>
      </c>
      <c r="BR58" s="27">
        <f t="shared" si="65"/>
        <v>53381548010042.109</v>
      </c>
      <c r="BS58" s="23">
        <f t="shared" si="66"/>
        <v>0.77550065882426145</v>
      </c>
      <c r="BT58" s="22">
        <f t="shared" si="67"/>
        <v>0.75890494472542225</v>
      </c>
      <c r="BU58" s="22">
        <f t="shared" si="68"/>
        <v>0.63304118779824459</v>
      </c>
      <c r="BV58" s="22">
        <f t="shared" si="69"/>
        <v>1.085700922353966E-3</v>
      </c>
      <c r="BW58" s="27">
        <f t="shared" si="70"/>
        <v>68022339604782.203</v>
      </c>
      <c r="BX58" s="23">
        <f t="shared" si="71"/>
        <v>0.69989548222133913</v>
      </c>
      <c r="BY58" s="22">
        <f t="shared" si="72"/>
        <v>0.68491771890180253</v>
      </c>
      <c r="BZ58" s="22">
        <f t="shared" si="73"/>
        <v>0.57132468213727916</v>
      </c>
      <c r="CA58" s="22">
        <f t="shared" si="74"/>
        <v>9.7985367510987484E-4</v>
      </c>
      <c r="CB58" s="27">
        <f t="shared" si="75"/>
        <v>84245126450147.391</v>
      </c>
      <c r="CC58" s="23">
        <f t="shared" si="76"/>
        <v>0.63115076292471284</v>
      </c>
      <c r="CD58" s="22">
        <f t="shared" si="77"/>
        <v>0.61764413659812401</v>
      </c>
      <c r="CE58" s="22">
        <f t="shared" si="78"/>
        <v>0.5152083677754431</v>
      </c>
      <c r="CF58" s="22">
        <f t="shared" si="79"/>
        <v>8.8361106809459796E-4</v>
      </c>
      <c r="CG58" s="27">
        <f t="shared" si="80"/>
        <v>101923773323240.84</v>
      </c>
      <c r="CH58" s="23">
        <f t="shared" si="81"/>
        <v>0.57638942449674679</v>
      </c>
      <c r="CI58" s="22">
        <f t="shared" si="82"/>
        <v>0.56405469081251647</v>
      </c>
      <c r="CJ58" s="22">
        <f t="shared" si="83"/>
        <v>0.47050668721669442</v>
      </c>
      <c r="CK58" s="22">
        <f t="shared" si="84"/>
        <v>8.069451942954455E-4</v>
      </c>
      <c r="CL58" s="27">
        <f t="shared" si="85"/>
        <v>120934694485465.27</v>
      </c>
      <c r="CM58" s="23">
        <f t="shared" si="86"/>
        <v>0.53220716910365462</v>
      </c>
      <c r="CN58" s="22">
        <f t="shared" si="87"/>
        <v>0.52081793568483647</v>
      </c>
      <c r="CO58" s="22">
        <f t="shared" si="88"/>
        <v>0.43444071213931329</v>
      </c>
      <c r="CP58" s="22">
        <f t="shared" si="89"/>
        <v>7.4509003674511651E-4</v>
      </c>
      <c r="CQ58" s="27">
        <f t="shared" si="90"/>
        <v>141160466279606.44</v>
      </c>
      <c r="CR58" s="23">
        <f t="shared" si="91"/>
        <v>0.49596598291227562</v>
      </c>
      <c r="CS58" s="22">
        <f t="shared" si="92"/>
        <v>0.48535231087795294</v>
      </c>
      <c r="CT58" s="22">
        <f t="shared" si="93"/>
        <v>0.40485703185129057</v>
      </c>
      <c r="CU58" s="22">
        <f t="shared" si="94"/>
        <v>6.9435237607718585E-4</v>
      </c>
      <c r="CV58" s="27">
        <f t="shared" si="95"/>
        <v>162491731206903.53</v>
      </c>
      <c r="CW58" s="23">
        <f t="shared" si="96"/>
        <v>0.4658093451139646</v>
      </c>
      <c r="CX58" s="22">
        <f t="shared" si="97"/>
        <v>0.45584102512852576</v>
      </c>
      <c r="CY58" s="22">
        <f t="shared" si="98"/>
        <v>0.3802401684165293</v>
      </c>
      <c r="CZ58" s="22">
        <f t="shared" si="99"/>
        <v>6.5213308315955048E-4</v>
      </c>
      <c r="DA58" s="27">
        <f t="shared" si="100"/>
        <v>6234622937112994</v>
      </c>
      <c r="DB58" s="23">
        <f t="shared" si="101"/>
        <v>0.19090583015329918</v>
      </c>
      <c r="DC58" s="22">
        <f t="shared" si="102"/>
        <v>0.18682044538801859</v>
      </c>
      <c r="DD58" s="22">
        <f t="shared" si="103"/>
        <v>0.15583642915413812</v>
      </c>
      <c r="DE58" s="22">
        <f t="shared" si="104"/>
        <v>2.6726816221461883E-4</v>
      </c>
      <c r="DF58" s="27">
        <f t="shared" si="105"/>
        <v>7.0595380322466189E+17</v>
      </c>
      <c r="DG58" s="23">
        <f t="shared" si="106"/>
        <v>0.17815547959552272</v>
      </c>
      <c r="DH58" s="22">
        <f t="shared" si="107"/>
        <v>0.17434295233217853</v>
      </c>
      <c r="DI58" s="22">
        <f t="shared" si="108"/>
        <v>0.14542831799382519</v>
      </c>
      <c r="DJ58" s="22">
        <f t="shared" si="109"/>
        <v>2.4941767143373179E-4</v>
      </c>
    </row>
    <row r="59" spans="1:114" x14ac:dyDescent="0.25">
      <c r="A59" s="1">
        <v>590</v>
      </c>
      <c r="B59" s="2">
        <v>1.0263</v>
      </c>
      <c r="C59" s="2">
        <v>0.75700000000000001</v>
      </c>
      <c r="D59" s="3">
        <v>1.1000000000000001E-3</v>
      </c>
      <c r="E59" s="27">
        <f t="shared" si="0"/>
        <v>1.0970167982530081E-6</v>
      </c>
      <c r="F59" s="23">
        <f t="shared" si="1"/>
        <v>2.7965847985427087E-5</v>
      </c>
      <c r="G59" s="22">
        <f t="shared" si="2"/>
        <v>2.870134978744382E-5</v>
      </c>
      <c r="H59" s="22">
        <f t="shared" si="3"/>
        <v>2.1170146924968305E-5</v>
      </c>
      <c r="I59" s="22">
        <f t="shared" si="4"/>
        <v>3.0762432783969796E-8</v>
      </c>
      <c r="J59" s="27">
        <f t="shared" si="5"/>
        <v>42750.412183124368</v>
      </c>
      <c r="K59" s="23">
        <f t="shared" si="6"/>
        <v>1.0627239538458942E-2</v>
      </c>
      <c r="L59" s="22">
        <f t="shared" si="7"/>
        <v>1.0906735938320413E-2</v>
      </c>
      <c r="M59" s="22">
        <f t="shared" si="8"/>
        <v>8.0448203306134197E-3</v>
      </c>
      <c r="N59" s="22">
        <f t="shared" si="9"/>
        <v>1.1689963492304838E-5</v>
      </c>
      <c r="O59" s="27">
        <f t="shared" si="10"/>
        <v>144938141.1062417</v>
      </c>
      <c r="P59" s="23">
        <f t="shared" si="11"/>
        <v>7.6974939556154531E-2</v>
      </c>
      <c r="Q59" s="22">
        <f t="shared" si="12"/>
        <v>7.8999380466481389E-2</v>
      </c>
      <c r="R59" s="22">
        <f t="shared" si="13"/>
        <v>5.8270029244008981E-2</v>
      </c>
      <c r="S59" s="22">
        <f t="shared" si="14"/>
        <v>8.4672433511769985E-5</v>
      </c>
      <c r="T59" s="27">
        <f t="shared" si="15"/>
        <v>8439292133.7349672</v>
      </c>
      <c r="U59" s="23">
        <f t="shared" si="16"/>
        <v>0.20714574951878811</v>
      </c>
      <c r="V59" s="22">
        <f t="shared" si="17"/>
        <v>0.21259368273113224</v>
      </c>
      <c r="W59" s="22">
        <f t="shared" si="18"/>
        <v>0.15680933238572262</v>
      </c>
      <c r="X59" s="22">
        <f t="shared" si="19"/>
        <v>2.2786032447066695E-4</v>
      </c>
      <c r="Y59" s="27">
        <f t="shared" si="20"/>
        <v>96694490556.643753</v>
      </c>
      <c r="Z59" s="23">
        <f t="shared" si="21"/>
        <v>0.37501600984700162</v>
      </c>
      <c r="AA59" s="22">
        <f t="shared" si="22"/>
        <v>0.38487893090597775</v>
      </c>
      <c r="AB59" s="22">
        <f t="shared" si="23"/>
        <v>0.28388711945418021</v>
      </c>
      <c r="AC59" s="22">
        <f t="shared" si="24"/>
        <v>4.1251761083170178E-4</v>
      </c>
      <c r="AD59" s="27">
        <f t="shared" si="25"/>
        <v>491533484999.75592</v>
      </c>
      <c r="AE59" s="23">
        <f t="shared" si="26"/>
        <v>0.55652081569735423</v>
      </c>
      <c r="AF59" s="22">
        <f t="shared" si="27"/>
        <v>0.57115731315019469</v>
      </c>
      <c r="AG59" s="22">
        <f t="shared" si="28"/>
        <v>0.42128625748289716</v>
      </c>
      <c r="AH59" s="22">
        <f t="shared" si="29"/>
        <v>6.1217289726708964E-4</v>
      </c>
      <c r="AI59" s="27">
        <f t="shared" si="30"/>
        <v>1570922103780.822</v>
      </c>
      <c r="AJ59" s="23">
        <f t="shared" si="31"/>
        <v>0.73671524536971744</v>
      </c>
      <c r="AK59" s="22">
        <f t="shared" si="32"/>
        <v>0.75609085632294104</v>
      </c>
      <c r="AL59" s="22">
        <f t="shared" si="33"/>
        <v>0.55769344074487615</v>
      </c>
      <c r="AM59" s="22">
        <f t="shared" si="34"/>
        <v>8.1038676990668925E-4</v>
      </c>
      <c r="AN59" s="27">
        <f t="shared" si="35"/>
        <v>3758063788515.6714</v>
      </c>
      <c r="AO59" s="23">
        <f t="shared" si="36"/>
        <v>0.89606501177205322</v>
      </c>
      <c r="AP59" s="22">
        <f t="shared" si="37"/>
        <v>0.91963152158165817</v>
      </c>
      <c r="AQ59" s="22">
        <f t="shared" si="38"/>
        <v>0.67832121391144429</v>
      </c>
      <c r="AR59" s="22">
        <f t="shared" si="39"/>
        <v>9.8567151294925862E-4</v>
      </c>
      <c r="AS59" s="27">
        <f t="shared" si="40"/>
        <v>7414828141077.3154</v>
      </c>
      <c r="AT59" s="23">
        <f t="shared" si="41"/>
        <v>0.98110618650336179</v>
      </c>
      <c r="AU59" s="22">
        <f t="shared" si="42"/>
        <v>1.0069092792084002</v>
      </c>
      <c r="AV59" s="22">
        <f t="shared" si="43"/>
        <v>0.7426973831830449</v>
      </c>
      <c r="AW59" s="22">
        <f t="shared" si="44"/>
        <v>1.0792168051536981E-3</v>
      </c>
      <c r="AX59" s="27">
        <f t="shared" si="45"/>
        <v>12789193416738.309</v>
      </c>
      <c r="AY59" s="23">
        <f t="shared" si="46"/>
        <v>0.99923689899032897</v>
      </c>
      <c r="AZ59" s="22">
        <f t="shared" si="47"/>
        <v>1.0255168294337746</v>
      </c>
      <c r="BA59" s="22">
        <f t="shared" si="48"/>
        <v>0.75642233253567903</v>
      </c>
      <c r="BB59" s="22">
        <f t="shared" si="49"/>
        <v>1.099160588889362E-3</v>
      </c>
      <c r="BC59" s="27">
        <f t="shared" si="50"/>
        <v>20010874476437.148</v>
      </c>
      <c r="BD59" s="23">
        <f t="shared" si="51"/>
        <v>0.97082412976453381</v>
      </c>
      <c r="BE59" s="22">
        <f t="shared" si="52"/>
        <v>0.99635680437734109</v>
      </c>
      <c r="BF59" s="22">
        <f t="shared" si="53"/>
        <v>0.73491386623175214</v>
      </c>
      <c r="BG59" s="22">
        <f t="shared" si="54"/>
        <v>1.0679065427409873E-3</v>
      </c>
      <c r="BH59" s="27">
        <f t="shared" si="55"/>
        <v>29111839977736.16</v>
      </c>
      <c r="BI59" s="23">
        <f t="shared" si="56"/>
        <v>0.91412727026752782</v>
      </c>
      <c r="BJ59" s="22">
        <f t="shared" si="57"/>
        <v>0.9381688174755638</v>
      </c>
      <c r="BK59" s="22">
        <f t="shared" si="58"/>
        <v>0.69199434359251855</v>
      </c>
      <c r="BL59" s="22">
        <f t="shared" si="59"/>
        <v>1.0055399972942808E-3</v>
      </c>
      <c r="BM59" s="27">
        <f t="shared" si="60"/>
        <v>40053695681008.227</v>
      </c>
      <c r="BN59" s="23">
        <f t="shared" si="61"/>
        <v>0.84285719449618623</v>
      </c>
      <c r="BO59" s="22">
        <f t="shared" si="62"/>
        <v>0.86502433871143591</v>
      </c>
      <c r="BP59" s="22">
        <f t="shared" si="63"/>
        <v>0.63804289623361299</v>
      </c>
      <c r="BQ59" s="22">
        <f t="shared" si="64"/>
        <v>9.2714291394580494E-4</v>
      </c>
      <c r="BR59" s="27">
        <f t="shared" si="65"/>
        <v>52752733792095.75</v>
      </c>
      <c r="BS59" s="23">
        <f t="shared" si="66"/>
        <v>0.76636555768025327</v>
      </c>
      <c r="BT59" s="22">
        <f t="shared" si="67"/>
        <v>0.7865209718472439</v>
      </c>
      <c r="BU59" s="22">
        <f t="shared" si="68"/>
        <v>0.58013872716395176</v>
      </c>
      <c r="BV59" s="22">
        <f t="shared" si="69"/>
        <v>8.4300211344827869E-4</v>
      </c>
      <c r="BW59" s="27">
        <f t="shared" si="70"/>
        <v>67099485590109.5</v>
      </c>
      <c r="BX59" s="23">
        <f t="shared" si="71"/>
        <v>0.69040005234680069</v>
      </c>
      <c r="BY59" s="22">
        <f t="shared" si="72"/>
        <v>0.70855757372352157</v>
      </c>
      <c r="BZ59" s="22">
        <f t="shared" si="73"/>
        <v>0.52263283962652818</v>
      </c>
      <c r="CA59" s="22">
        <f t="shared" si="74"/>
        <v>7.5944005758148082E-4</v>
      </c>
      <c r="CB59" s="27">
        <f t="shared" si="75"/>
        <v>82972625934041.156</v>
      </c>
      <c r="CC59" s="23">
        <f t="shared" si="76"/>
        <v>0.62161739636210456</v>
      </c>
      <c r="CD59" s="22">
        <f t="shared" si="77"/>
        <v>0.63796593388642786</v>
      </c>
      <c r="CE59" s="22">
        <f t="shared" si="78"/>
        <v>0.47056436904611315</v>
      </c>
      <c r="CF59" s="22">
        <f t="shared" si="79"/>
        <v>6.8377913599831507E-4</v>
      </c>
      <c r="CG59" s="27">
        <f t="shared" si="80"/>
        <v>100248208778639.55</v>
      </c>
      <c r="CH59" s="23">
        <f t="shared" si="81"/>
        <v>0.56691393460777828</v>
      </c>
      <c r="CI59" s="22">
        <f t="shared" si="82"/>
        <v>0.58182377108796279</v>
      </c>
      <c r="CJ59" s="22">
        <f t="shared" si="83"/>
        <v>0.42915384849808819</v>
      </c>
      <c r="CK59" s="22">
        <f t="shared" si="84"/>
        <v>6.236053280685561E-4</v>
      </c>
      <c r="CL59" s="27">
        <f t="shared" si="85"/>
        <v>118805426570441.28</v>
      </c>
      <c r="CM59" s="23">
        <f t="shared" si="86"/>
        <v>0.52283672620354582</v>
      </c>
      <c r="CN59" s="22">
        <f t="shared" si="87"/>
        <v>0.53658733210269904</v>
      </c>
      <c r="CO59" s="22">
        <f t="shared" si="88"/>
        <v>0.39578740173608418</v>
      </c>
      <c r="CP59" s="22">
        <f t="shared" si="89"/>
        <v>5.7512039882390048E-4</v>
      </c>
      <c r="CQ59" s="27">
        <f t="shared" si="90"/>
        <v>138529940207097.05</v>
      </c>
      <c r="CR59" s="23">
        <f t="shared" si="91"/>
        <v>0.48672365406827572</v>
      </c>
      <c r="CS59" s="22">
        <f t="shared" si="92"/>
        <v>0.4995244861702714</v>
      </c>
      <c r="CT59" s="22">
        <f t="shared" si="93"/>
        <v>0.36844980612968475</v>
      </c>
      <c r="CU59" s="22">
        <f t="shared" si="94"/>
        <v>5.3539601947510333E-4</v>
      </c>
      <c r="CV59" s="27">
        <f t="shared" si="95"/>
        <v>159315586237689.19</v>
      </c>
      <c r="CW59" s="23">
        <f t="shared" si="96"/>
        <v>0.45670440176018312</v>
      </c>
      <c r="CX59" s="22">
        <f t="shared" si="97"/>
        <v>0.46871572752647594</v>
      </c>
      <c r="CY59" s="22">
        <f t="shared" si="98"/>
        <v>0.34572523213245865</v>
      </c>
      <c r="CZ59" s="22">
        <f t="shared" si="99"/>
        <v>5.0237484193620151E-4</v>
      </c>
      <c r="DA59" s="27">
        <f t="shared" si="100"/>
        <v>6032490700560157</v>
      </c>
      <c r="DB59" s="23">
        <f t="shared" si="101"/>
        <v>0.18471648673845409</v>
      </c>
      <c r="DC59" s="22">
        <f t="shared" si="102"/>
        <v>0.18957453033967542</v>
      </c>
      <c r="DD59" s="22">
        <f t="shared" si="103"/>
        <v>0.13983038046100973</v>
      </c>
      <c r="DE59" s="22">
        <f t="shared" si="104"/>
        <v>2.0318813541229952E-4</v>
      </c>
      <c r="DF59" s="27">
        <f t="shared" si="105"/>
        <v>6.8233276754558733E+17</v>
      </c>
      <c r="DG59" s="23">
        <f t="shared" si="106"/>
        <v>0.17219444231415085</v>
      </c>
      <c r="DH59" s="22">
        <f t="shared" si="107"/>
        <v>0.17672315614701301</v>
      </c>
      <c r="DI59" s="22">
        <f t="shared" si="108"/>
        <v>0.13035119283181218</v>
      </c>
      <c r="DJ59" s="22">
        <f t="shared" si="109"/>
        <v>1.8941388654556595E-4</v>
      </c>
    </row>
    <row r="60" spans="1:114" x14ac:dyDescent="0.25">
      <c r="A60" s="1">
        <v>595</v>
      </c>
      <c r="B60" s="2">
        <v>1.0567</v>
      </c>
      <c r="C60" s="2">
        <v>0.69489999999999996</v>
      </c>
      <c r="D60" s="3">
        <v>1E-3</v>
      </c>
      <c r="E60" s="27">
        <f t="shared" si="0"/>
        <v>1.5844696310582162E-6</v>
      </c>
      <c r="F60" s="23">
        <f t="shared" si="1"/>
        <v>4.0392304758017239E-5</v>
      </c>
      <c r="G60" s="22">
        <f t="shared" si="2"/>
        <v>4.2682548437796814E-5</v>
      </c>
      <c r="H60" s="22">
        <f t="shared" si="3"/>
        <v>2.8068612576346178E-5</v>
      </c>
      <c r="I60" s="22">
        <f t="shared" si="4"/>
        <v>4.0392304758017242E-8</v>
      </c>
      <c r="J60" s="27">
        <f t="shared" si="5"/>
        <v>50305.241942828929</v>
      </c>
      <c r="K60" s="23">
        <f t="shared" si="6"/>
        <v>1.2505279571961863E-2</v>
      </c>
      <c r="L60" s="22">
        <f t="shared" si="7"/>
        <v>1.3214328923692099E-2</v>
      </c>
      <c r="M60" s="22">
        <f t="shared" si="8"/>
        <v>8.6899187745562972E-3</v>
      </c>
      <c r="N60" s="22">
        <f t="shared" si="9"/>
        <v>1.2505279571961864E-5</v>
      </c>
      <c r="O60" s="27">
        <f t="shared" si="10"/>
        <v>159290445.24057162</v>
      </c>
      <c r="P60" s="23">
        <f t="shared" si="11"/>
        <v>8.4597279230166092E-2</v>
      </c>
      <c r="Q60" s="22">
        <f t="shared" si="12"/>
        <v>8.9393944962516514E-2</v>
      </c>
      <c r="R60" s="22">
        <f t="shared" si="13"/>
        <v>5.8786649337042411E-2</v>
      </c>
      <c r="S60" s="22">
        <f t="shared" si="14"/>
        <v>8.4597279230166092E-5</v>
      </c>
      <c r="T60" s="27">
        <f t="shared" si="15"/>
        <v>8963556093.9185314</v>
      </c>
      <c r="U60" s="23">
        <f t="shared" si="16"/>
        <v>0.22001401492031414</v>
      </c>
      <c r="V60" s="22">
        <f t="shared" si="17"/>
        <v>0.23248880956629595</v>
      </c>
      <c r="W60" s="22">
        <f t="shared" si="18"/>
        <v>0.1528877389681263</v>
      </c>
      <c r="X60" s="22">
        <f t="shared" si="19"/>
        <v>2.2001401492031415E-4</v>
      </c>
      <c r="Y60" s="27">
        <f t="shared" si="20"/>
        <v>100618582532.93622</v>
      </c>
      <c r="Z60" s="23">
        <f t="shared" si="21"/>
        <v>0.3902350498021247</v>
      </c>
      <c r="AA60" s="22">
        <f t="shared" si="22"/>
        <v>0.41236137712590515</v>
      </c>
      <c r="AB60" s="22">
        <f t="shared" si="23"/>
        <v>0.27117433610749642</v>
      </c>
      <c r="AC60" s="22">
        <f t="shared" si="24"/>
        <v>3.9023504980212472E-4</v>
      </c>
      <c r="AD60" s="27">
        <f t="shared" si="25"/>
        <v>504548941208.82037</v>
      </c>
      <c r="AE60" s="23">
        <f t="shared" si="26"/>
        <v>0.57125709008595538</v>
      </c>
      <c r="AF60" s="22">
        <f t="shared" si="27"/>
        <v>0.60364736709382905</v>
      </c>
      <c r="AG60" s="22">
        <f t="shared" si="28"/>
        <v>0.39696655190073038</v>
      </c>
      <c r="AH60" s="22">
        <f t="shared" si="29"/>
        <v>5.7125709008595544E-4</v>
      </c>
      <c r="AI60" s="27">
        <f t="shared" si="30"/>
        <v>1596917535483.5823</v>
      </c>
      <c r="AJ60" s="23">
        <f t="shared" si="31"/>
        <v>0.74890632142581115</v>
      </c>
      <c r="AK60" s="22">
        <f t="shared" si="32"/>
        <v>0.79136930985065457</v>
      </c>
      <c r="AL60" s="22">
        <f t="shared" si="33"/>
        <v>0.52041500275879615</v>
      </c>
      <c r="AM60" s="22">
        <f t="shared" si="34"/>
        <v>7.4890632142581113E-4</v>
      </c>
      <c r="AN60" s="27">
        <f t="shared" si="35"/>
        <v>3792628500280.7832</v>
      </c>
      <c r="AO60" s="23">
        <f t="shared" si="36"/>
        <v>0.90430655065953869</v>
      </c>
      <c r="AP60" s="22">
        <f t="shared" si="37"/>
        <v>0.9555807320819345</v>
      </c>
      <c r="AQ60" s="22">
        <f t="shared" si="38"/>
        <v>0.62840262205331343</v>
      </c>
      <c r="AR60" s="22">
        <f t="shared" si="39"/>
        <v>9.043065506595387E-4</v>
      </c>
      <c r="AS60" s="27">
        <f t="shared" si="40"/>
        <v>7441211614632.2969</v>
      </c>
      <c r="AT60" s="23">
        <f t="shared" si="41"/>
        <v>0.9845971627787039</v>
      </c>
      <c r="AU60" s="22">
        <f t="shared" si="42"/>
        <v>1.0404238219082564</v>
      </c>
      <c r="AV60" s="22">
        <f t="shared" si="43"/>
        <v>0.68419656841492127</v>
      </c>
      <c r="AW60" s="22">
        <f t="shared" si="44"/>
        <v>9.8459716277870396E-4</v>
      </c>
      <c r="AX60" s="27">
        <f t="shared" si="45"/>
        <v>12777839524139.529</v>
      </c>
      <c r="AY60" s="23">
        <f t="shared" si="46"/>
        <v>0.99834980407650697</v>
      </c>
      <c r="AZ60" s="22">
        <f t="shared" si="47"/>
        <v>1.0549562379676449</v>
      </c>
      <c r="BA60" s="22">
        <f t="shared" si="48"/>
        <v>0.69375327885276461</v>
      </c>
      <c r="BB60" s="22">
        <f t="shared" si="49"/>
        <v>9.9834980407650692E-4</v>
      </c>
      <c r="BC60" s="27">
        <f t="shared" si="50"/>
        <v>19921442096934.902</v>
      </c>
      <c r="BD60" s="23">
        <f t="shared" si="51"/>
        <v>0.9664853332713933</v>
      </c>
      <c r="BE60" s="22">
        <f t="shared" si="52"/>
        <v>1.0212850516678813</v>
      </c>
      <c r="BF60" s="22">
        <f t="shared" si="53"/>
        <v>0.67161065809029119</v>
      </c>
      <c r="BG60" s="22">
        <f t="shared" si="54"/>
        <v>9.6648533327139334E-4</v>
      </c>
      <c r="BH60" s="27">
        <f t="shared" si="55"/>
        <v>28896256926436.926</v>
      </c>
      <c r="BI60" s="23">
        <f t="shared" si="56"/>
        <v>0.90735784771124739</v>
      </c>
      <c r="BJ60" s="22">
        <f t="shared" si="57"/>
        <v>0.95880503767647507</v>
      </c>
      <c r="BK60" s="22">
        <f t="shared" si="58"/>
        <v>0.6305229683745458</v>
      </c>
      <c r="BL60" s="22">
        <f t="shared" si="59"/>
        <v>9.0735784771124736E-4</v>
      </c>
      <c r="BM60" s="27">
        <f t="shared" si="60"/>
        <v>39659235354802.594</v>
      </c>
      <c r="BN60" s="23">
        <f t="shared" si="61"/>
        <v>0.83455649419293365</v>
      </c>
      <c r="BO60" s="22">
        <f t="shared" si="62"/>
        <v>0.88187584741367298</v>
      </c>
      <c r="BP60" s="22">
        <f t="shared" si="63"/>
        <v>0.57993330781466956</v>
      </c>
      <c r="BQ60" s="22">
        <f t="shared" si="64"/>
        <v>8.3455649419293362E-4</v>
      </c>
      <c r="BR60" s="27">
        <f t="shared" si="65"/>
        <v>52124618246397.391</v>
      </c>
      <c r="BS60" s="23">
        <f t="shared" si="66"/>
        <v>0.75724060650020875</v>
      </c>
      <c r="BT60" s="22">
        <f t="shared" si="67"/>
        <v>0.80017614888877053</v>
      </c>
      <c r="BU60" s="22">
        <f t="shared" si="68"/>
        <v>0.52620649745699499</v>
      </c>
      <c r="BV60" s="22">
        <f t="shared" si="69"/>
        <v>7.5724060650020873E-4</v>
      </c>
      <c r="BW60" s="27">
        <f t="shared" si="70"/>
        <v>66182866982463.945</v>
      </c>
      <c r="BX60" s="23">
        <f t="shared" si="71"/>
        <v>0.68096877982458892</v>
      </c>
      <c r="BY60" s="22">
        <f t="shared" si="72"/>
        <v>0.71957970964064311</v>
      </c>
      <c r="BZ60" s="22">
        <f t="shared" si="73"/>
        <v>0.47320520510010683</v>
      </c>
      <c r="CA60" s="22">
        <f t="shared" si="74"/>
        <v>6.8096877982458891E-4</v>
      </c>
      <c r="CB60" s="27">
        <f t="shared" si="75"/>
        <v>81713978758616.078</v>
      </c>
      <c r="CC60" s="23">
        <f t="shared" si="76"/>
        <v>0.61218781677102085</v>
      </c>
      <c r="CD60" s="22">
        <f t="shared" si="77"/>
        <v>0.64689886598193769</v>
      </c>
      <c r="CE60" s="22">
        <f t="shared" si="78"/>
        <v>0.42540931387418235</v>
      </c>
      <c r="CF60" s="22">
        <f t="shared" si="79"/>
        <v>6.1218781677102087E-4</v>
      </c>
      <c r="CG60" s="27">
        <f t="shared" si="80"/>
        <v>98596236011058.906</v>
      </c>
      <c r="CH60" s="23">
        <f t="shared" si="81"/>
        <v>0.55757185864508441</v>
      </c>
      <c r="CI60" s="22">
        <f t="shared" si="82"/>
        <v>0.58918618303026071</v>
      </c>
      <c r="CJ60" s="22">
        <f t="shared" si="83"/>
        <v>0.38745668457246912</v>
      </c>
      <c r="CK60" s="22">
        <f t="shared" si="84"/>
        <v>5.5757185864508437E-4</v>
      </c>
      <c r="CL60" s="27">
        <f t="shared" si="85"/>
        <v>116711595509415.86</v>
      </c>
      <c r="CM60" s="23">
        <f t="shared" si="86"/>
        <v>0.51362223315578293</v>
      </c>
      <c r="CN60" s="22">
        <f t="shared" si="87"/>
        <v>0.54274461377571581</v>
      </c>
      <c r="CO60" s="22">
        <f t="shared" si="88"/>
        <v>0.35691608981995354</v>
      </c>
      <c r="CP60" s="22">
        <f t="shared" si="89"/>
        <v>5.1362223315578291E-4</v>
      </c>
      <c r="CQ60" s="27">
        <f t="shared" si="90"/>
        <v>135948751194578.52</v>
      </c>
      <c r="CR60" s="23">
        <f t="shared" si="91"/>
        <v>0.47765467052482119</v>
      </c>
      <c r="CS60" s="22">
        <f t="shared" si="92"/>
        <v>0.50473769034357852</v>
      </c>
      <c r="CT60" s="22">
        <f t="shared" si="93"/>
        <v>0.3319222305476982</v>
      </c>
      <c r="CU60" s="22">
        <f t="shared" si="94"/>
        <v>4.776546705248212E-4</v>
      </c>
      <c r="CV60" s="27">
        <f t="shared" si="95"/>
        <v>156204656973887.53</v>
      </c>
      <c r="CW60" s="23">
        <f t="shared" si="96"/>
        <v>0.44778640998112973</v>
      </c>
      <c r="CX60" s="22">
        <f t="shared" si="97"/>
        <v>0.47317589942705979</v>
      </c>
      <c r="CY60" s="22">
        <f t="shared" si="98"/>
        <v>0.31116677629588702</v>
      </c>
      <c r="CZ60" s="22">
        <f t="shared" si="99"/>
        <v>4.4778640998112976E-4</v>
      </c>
      <c r="DA60" s="27">
        <f t="shared" si="100"/>
        <v>5838480384669450</v>
      </c>
      <c r="DB60" s="23">
        <f t="shared" si="101"/>
        <v>0.1787758387173935</v>
      </c>
      <c r="DC60" s="22">
        <f t="shared" si="102"/>
        <v>0.1889124287726697</v>
      </c>
      <c r="DD60" s="22">
        <f t="shared" si="103"/>
        <v>0.12423133032471674</v>
      </c>
      <c r="DE60" s="22">
        <f t="shared" si="104"/>
        <v>1.7877583871739349E-4</v>
      </c>
      <c r="DF60" s="27">
        <f t="shared" si="105"/>
        <v>6.596914618032736E+17</v>
      </c>
      <c r="DG60" s="23">
        <f t="shared" si="106"/>
        <v>0.16648065103663987</v>
      </c>
      <c r="DH60" s="22">
        <f t="shared" si="107"/>
        <v>0.17592010395041735</v>
      </c>
      <c r="DI60" s="22">
        <f t="shared" si="108"/>
        <v>0.11568740440536103</v>
      </c>
      <c r="DJ60" s="22">
        <f t="shared" si="109"/>
        <v>1.6648065103663987E-4</v>
      </c>
    </row>
    <row r="61" spans="1:114" x14ac:dyDescent="0.25">
      <c r="A61" s="1">
        <v>600</v>
      </c>
      <c r="B61" s="2">
        <v>1.0622</v>
      </c>
      <c r="C61" s="2">
        <v>0.63100000000000001</v>
      </c>
      <c r="D61" s="3">
        <v>8.0000000000000004E-4</v>
      </c>
      <c r="E61" s="27">
        <f t="shared" si="0"/>
        <v>2.2737427034910753E-6</v>
      </c>
      <c r="F61" s="23">
        <f t="shared" si="1"/>
        <v>5.796369108027108E-5</v>
      </c>
      <c r="G61" s="22">
        <f t="shared" si="2"/>
        <v>6.1569032665463941E-5</v>
      </c>
      <c r="H61" s="22">
        <f t="shared" si="3"/>
        <v>3.657508907165105E-5</v>
      </c>
      <c r="I61" s="22">
        <f t="shared" si="4"/>
        <v>4.6370952864216867E-8</v>
      </c>
      <c r="J61" s="27">
        <f t="shared" si="5"/>
        <v>59014.160001904529</v>
      </c>
      <c r="K61" s="23">
        <f t="shared" si="6"/>
        <v>1.4670212109644901E-2</v>
      </c>
      <c r="L61" s="22">
        <f t="shared" si="7"/>
        <v>1.5582699302864815E-2</v>
      </c>
      <c r="M61" s="22">
        <f t="shared" si="8"/>
        <v>9.256903841185932E-3</v>
      </c>
      <c r="N61" s="22">
        <f t="shared" si="9"/>
        <v>1.1736169687715921E-5</v>
      </c>
      <c r="O61" s="27">
        <f t="shared" si="10"/>
        <v>174727494.66717187</v>
      </c>
      <c r="P61" s="23">
        <f t="shared" si="11"/>
        <v>9.2795714351994421E-2</v>
      </c>
      <c r="Q61" s="22">
        <f t="shared" si="12"/>
        <v>9.8567607784688482E-2</v>
      </c>
      <c r="R61" s="22">
        <f t="shared" si="13"/>
        <v>5.8554095756108482E-2</v>
      </c>
      <c r="S61" s="22">
        <f t="shared" si="14"/>
        <v>7.4236571481595538E-5</v>
      </c>
      <c r="T61" s="27">
        <f t="shared" si="15"/>
        <v>9507501032.5694714</v>
      </c>
      <c r="U61" s="23">
        <f t="shared" si="16"/>
        <v>0.2333653576903307</v>
      </c>
      <c r="V61" s="22">
        <f t="shared" si="17"/>
        <v>0.24788068293866927</v>
      </c>
      <c r="W61" s="22">
        <f t="shared" si="18"/>
        <v>0.14725354070259869</v>
      </c>
      <c r="X61" s="22">
        <f t="shared" si="19"/>
        <v>1.8669228615226458E-4</v>
      </c>
      <c r="Y61" s="27">
        <f t="shared" si="20"/>
        <v>104595941306.10263</v>
      </c>
      <c r="Z61" s="23">
        <f t="shared" si="21"/>
        <v>0.40566067755254004</v>
      </c>
      <c r="AA61" s="22">
        <f t="shared" si="22"/>
        <v>0.43089277169630802</v>
      </c>
      <c r="AB61" s="22">
        <f t="shared" si="23"/>
        <v>0.25597188753565275</v>
      </c>
      <c r="AC61" s="22">
        <f t="shared" si="24"/>
        <v>3.2452854204203206E-4</v>
      </c>
      <c r="AD61" s="27">
        <f t="shared" si="25"/>
        <v>517503007863.06689</v>
      </c>
      <c r="AE61" s="23">
        <f t="shared" si="26"/>
        <v>0.58592385839579442</v>
      </c>
      <c r="AF61" s="22">
        <f t="shared" si="27"/>
        <v>0.62236832238801287</v>
      </c>
      <c r="AG61" s="22">
        <f t="shared" si="28"/>
        <v>0.36971795464774626</v>
      </c>
      <c r="AH61" s="22">
        <f t="shared" si="29"/>
        <v>4.6873908671663558E-4</v>
      </c>
      <c r="AI61" s="27">
        <f t="shared" si="30"/>
        <v>1622336424879.6833</v>
      </c>
      <c r="AJ61" s="23">
        <f t="shared" si="31"/>
        <v>0.76082701647071771</v>
      </c>
      <c r="AK61" s="22">
        <f t="shared" si="32"/>
        <v>0.80815045689519638</v>
      </c>
      <c r="AL61" s="22">
        <f t="shared" si="33"/>
        <v>0.4800818473930229</v>
      </c>
      <c r="AM61" s="22">
        <f t="shared" si="34"/>
        <v>6.0866161317657422E-4</v>
      </c>
      <c r="AN61" s="27">
        <f t="shared" si="35"/>
        <v>3825610684832.1748</v>
      </c>
      <c r="AO61" s="23">
        <f t="shared" si="36"/>
        <v>0.91217075500823164</v>
      </c>
      <c r="AP61" s="22">
        <f t="shared" si="37"/>
        <v>0.96890777596974365</v>
      </c>
      <c r="AQ61" s="22">
        <f t="shared" si="38"/>
        <v>0.57557974641019416</v>
      </c>
      <c r="AR61" s="22">
        <f t="shared" si="39"/>
        <v>7.2973660400658534E-4</v>
      </c>
      <c r="AS61" s="27">
        <f t="shared" si="40"/>
        <v>7464703402581.4629</v>
      </c>
      <c r="AT61" s="23">
        <f t="shared" si="41"/>
        <v>0.98770552052488947</v>
      </c>
      <c r="AU61" s="22">
        <f t="shared" si="42"/>
        <v>1.0491408039015375</v>
      </c>
      <c r="AV61" s="22">
        <f t="shared" si="43"/>
        <v>0.6232421834512053</v>
      </c>
      <c r="AW61" s="22">
        <f t="shared" si="44"/>
        <v>7.9016441641991157E-4</v>
      </c>
      <c r="AX61" s="27">
        <f t="shared" si="45"/>
        <v>12762383865164.822</v>
      </c>
      <c r="AY61" s="23">
        <f t="shared" si="46"/>
        <v>0.99714223263376645</v>
      </c>
      <c r="AZ61" s="22">
        <f t="shared" si="47"/>
        <v>1.0591644795035868</v>
      </c>
      <c r="BA61" s="22">
        <f t="shared" si="48"/>
        <v>0.62919674879190668</v>
      </c>
      <c r="BB61" s="22">
        <f t="shared" si="49"/>
        <v>7.9771378610701317E-4</v>
      </c>
      <c r="BC61" s="27">
        <f t="shared" si="50"/>
        <v>19827285446696.465</v>
      </c>
      <c r="BD61" s="23">
        <f t="shared" si="51"/>
        <v>0.9619173395969085</v>
      </c>
      <c r="BE61" s="22">
        <f t="shared" si="52"/>
        <v>1.0217485981198362</v>
      </c>
      <c r="BF61" s="22">
        <f t="shared" si="53"/>
        <v>0.60696984128564924</v>
      </c>
      <c r="BG61" s="22">
        <f t="shared" si="54"/>
        <v>7.695338716775268E-4</v>
      </c>
      <c r="BH61" s="27">
        <f t="shared" si="55"/>
        <v>28676382135938.777</v>
      </c>
      <c r="BI61" s="23">
        <f t="shared" si="56"/>
        <v>0.90045366225981482</v>
      </c>
      <c r="BJ61" s="22">
        <f t="shared" si="57"/>
        <v>0.95646188005237531</v>
      </c>
      <c r="BK61" s="22">
        <f t="shared" si="58"/>
        <v>0.56818626088594315</v>
      </c>
      <c r="BL61" s="22">
        <f t="shared" si="59"/>
        <v>7.2036292980785191E-4</v>
      </c>
      <c r="BM61" s="27">
        <f t="shared" si="60"/>
        <v>39262356512205.016</v>
      </c>
      <c r="BN61" s="23">
        <f t="shared" si="61"/>
        <v>0.82620490060989016</v>
      </c>
      <c r="BO61" s="22">
        <f t="shared" si="62"/>
        <v>0.8775948454278254</v>
      </c>
      <c r="BP61" s="22">
        <f t="shared" si="63"/>
        <v>0.52133529228484066</v>
      </c>
      <c r="BQ61" s="22">
        <f t="shared" si="64"/>
        <v>6.6096392048791211E-4</v>
      </c>
      <c r="BR61" s="27">
        <f t="shared" si="65"/>
        <v>51497680694279.195</v>
      </c>
      <c r="BS61" s="23">
        <f t="shared" si="66"/>
        <v>0.74813276862675726</v>
      </c>
      <c r="BT61" s="22">
        <f t="shared" si="67"/>
        <v>0.79466662683534162</v>
      </c>
      <c r="BU61" s="22">
        <f t="shared" si="68"/>
        <v>0.47207177700348385</v>
      </c>
      <c r="BV61" s="22">
        <f t="shared" si="69"/>
        <v>5.9850621490140587E-4</v>
      </c>
      <c r="BW61" s="27">
        <f t="shared" si="70"/>
        <v>65272928804982.898</v>
      </c>
      <c r="BX61" s="23">
        <f t="shared" si="71"/>
        <v>0.67160624358693599</v>
      </c>
      <c r="BY61" s="22">
        <f t="shared" si="72"/>
        <v>0.71338015193804338</v>
      </c>
      <c r="BZ61" s="22">
        <f t="shared" si="73"/>
        <v>0.42378353970335664</v>
      </c>
      <c r="CA61" s="22">
        <f t="shared" si="74"/>
        <v>5.3728499486954879E-4</v>
      </c>
      <c r="CB61" s="27">
        <f t="shared" si="75"/>
        <v>80469517762530.281</v>
      </c>
      <c r="CC61" s="23">
        <f t="shared" si="76"/>
        <v>0.60286451772446548</v>
      </c>
      <c r="CD61" s="22">
        <f t="shared" si="77"/>
        <v>0.6403626907269272</v>
      </c>
      <c r="CE61" s="22">
        <f t="shared" si="78"/>
        <v>0.3804075106841377</v>
      </c>
      <c r="CF61" s="22">
        <f t="shared" si="79"/>
        <v>4.8229161417957242E-4</v>
      </c>
      <c r="CG61" s="27">
        <f t="shared" si="80"/>
        <v>96967988815262.547</v>
      </c>
      <c r="CH61" s="23">
        <f t="shared" si="81"/>
        <v>0.54836395323181897</v>
      </c>
      <c r="CI61" s="22">
        <f t="shared" si="82"/>
        <v>0.5824721911228381</v>
      </c>
      <c r="CJ61" s="22">
        <f t="shared" si="83"/>
        <v>0.34601765448927779</v>
      </c>
      <c r="CK61" s="22">
        <f t="shared" si="84"/>
        <v>4.386911625854552E-4</v>
      </c>
      <c r="CL61" s="27">
        <f t="shared" si="85"/>
        <v>114653043757831.33</v>
      </c>
      <c r="CM61" s="23">
        <f t="shared" si="86"/>
        <v>0.50456299664118753</v>
      </c>
      <c r="CN61" s="22">
        <f t="shared" si="87"/>
        <v>0.53594681503226937</v>
      </c>
      <c r="CO61" s="22">
        <f t="shared" si="88"/>
        <v>0.31837925088058933</v>
      </c>
      <c r="CP61" s="22">
        <f t="shared" si="89"/>
        <v>4.0365039731295004E-4</v>
      </c>
      <c r="CQ61" s="27">
        <f t="shared" si="90"/>
        <v>133416355496479.91</v>
      </c>
      <c r="CR61" s="23">
        <f t="shared" si="91"/>
        <v>0.46875712183691526</v>
      </c>
      <c r="CS61" s="22">
        <f t="shared" si="92"/>
        <v>0.49791381481517138</v>
      </c>
      <c r="CT61" s="22">
        <f t="shared" si="93"/>
        <v>0.29578574387909351</v>
      </c>
      <c r="CU61" s="22">
        <f t="shared" si="94"/>
        <v>3.7500569746953225E-4</v>
      </c>
      <c r="CV61" s="27">
        <f t="shared" si="95"/>
        <v>153157918259630.66</v>
      </c>
      <c r="CW61" s="23">
        <f t="shared" si="96"/>
        <v>0.43905243099844377</v>
      </c>
      <c r="CX61" s="22">
        <f t="shared" si="97"/>
        <v>0.46636149220654699</v>
      </c>
      <c r="CY61" s="22">
        <f t="shared" si="98"/>
        <v>0.277042083960018</v>
      </c>
      <c r="CZ61" s="22">
        <f t="shared" si="99"/>
        <v>3.5124194479875504E-4</v>
      </c>
      <c r="DA61" s="27">
        <f t="shared" si="100"/>
        <v>5652203679557607</v>
      </c>
      <c r="DB61" s="23">
        <f t="shared" si="101"/>
        <v>0.17307199593711708</v>
      </c>
      <c r="DC61" s="22">
        <f t="shared" si="102"/>
        <v>0.18383707408440578</v>
      </c>
      <c r="DD61" s="22">
        <f t="shared" si="103"/>
        <v>0.10920842943632088</v>
      </c>
      <c r="DE61" s="22">
        <f t="shared" si="104"/>
        <v>1.3845759674969367E-4</v>
      </c>
      <c r="DF61" s="27">
        <f t="shared" si="105"/>
        <v>6.3798152448045286E+17</v>
      </c>
      <c r="DG61" s="23">
        <f t="shared" si="106"/>
        <v>0.16100190118350677</v>
      </c>
      <c r="DH61" s="22">
        <f t="shared" si="107"/>
        <v>0.17101621943712089</v>
      </c>
      <c r="DI61" s="22">
        <f t="shared" si="108"/>
        <v>0.10159219964679277</v>
      </c>
      <c r="DJ61" s="22">
        <f t="shared" si="109"/>
        <v>1.2880152094680542E-4</v>
      </c>
    </row>
    <row r="62" spans="1:114" x14ac:dyDescent="0.25">
      <c r="A62" s="1">
        <v>605</v>
      </c>
      <c r="B62" s="2">
        <v>1.0456000000000001</v>
      </c>
      <c r="C62" s="2">
        <v>0.56679999999999997</v>
      </c>
      <c r="D62" s="3">
        <v>5.9999999999999995E-4</v>
      </c>
      <c r="E62" s="27">
        <f t="shared" si="0"/>
        <v>3.2423245205462489E-6</v>
      </c>
      <c r="F62" s="23">
        <f t="shared" si="1"/>
        <v>8.265539306728708E-5</v>
      </c>
      <c r="G62" s="22">
        <f t="shared" si="2"/>
        <v>8.6424478991155372E-5</v>
      </c>
      <c r="H62" s="22">
        <f t="shared" si="3"/>
        <v>4.6849076790538316E-5</v>
      </c>
      <c r="I62" s="22">
        <f t="shared" si="4"/>
        <v>4.9593235840372242E-8</v>
      </c>
      <c r="J62" s="27">
        <f t="shared" si="5"/>
        <v>69024.53670395739</v>
      </c>
      <c r="K62" s="23">
        <f t="shared" si="6"/>
        <v>1.7158671650741881E-2</v>
      </c>
      <c r="L62" s="22">
        <f t="shared" si="7"/>
        <v>1.7941107078015713E-2</v>
      </c>
      <c r="M62" s="22">
        <f t="shared" si="8"/>
        <v>9.7255350916404977E-3</v>
      </c>
      <c r="N62" s="22">
        <f t="shared" si="9"/>
        <v>1.0295202990445127E-5</v>
      </c>
      <c r="O62" s="27">
        <f t="shared" si="10"/>
        <v>191301876.47212881</v>
      </c>
      <c r="P62" s="23">
        <f t="shared" si="11"/>
        <v>0.1015981733036516</v>
      </c>
      <c r="Q62" s="22">
        <f t="shared" si="12"/>
        <v>0.10623105000629812</v>
      </c>
      <c r="R62" s="22">
        <f t="shared" si="13"/>
        <v>5.7585844628509728E-2</v>
      </c>
      <c r="S62" s="22">
        <f t="shared" si="14"/>
        <v>6.0958903982190957E-5</v>
      </c>
      <c r="T62" s="27">
        <f t="shared" si="15"/>
        <v>10071171385.857386</v>
      </c>
      <c r="U62" s="23">
        <f t="shared" si="16"/>
        <v>0.24720086853212331</v>
      </c>
      <c r="V62" s="22">
        <f t="shared" si="17"/>
        <v>0.25847322813718815</v>
      </c>
      <c r="W62" s="22">
        <f t="shared" si="18"/>
        <v>0.14011345228400748</v>
      </c>
      <c r="X62" s="22">
        <f t="shared" si="19"/>
        <v>1.4832052111927397E-4</v>
      </c>
      <c r="Y62" s="27">
        <f t="shared" si="20"/>
        <v>108623505623.40417</v>
      </c>
      <c r="Z62" s="23">
        <f t="shared" si="21"/>
        <v>0.42128102045916915</v>
      </c>
      <c r="AA62" s="22">
        <f t="shared" si="22"/>
        <v>0.4404914349921073</v>
      </c>
      <c r="AB62" s="22">
        <f t="shared" si="23"/>
        <v>0.23878208239625706</v>
      </c>
      <c r="AC62" s="22">
        <f t="shared" si="24"/>
        <v>2.5276861227550146E-4</v>
      </c>
      <c r="AD62" s="27">
        <f t="shared" si="25"/>
        <v>530385417282.83832</v>
      </c>
      <c r="AE62" s="23">
        <f t="shared" si="26"/>
        <v>0.6005094954220126</v>
      </c>
      <c r="AF62" s="22">
        <f t="shared" si="27"/>
        <v>0.62789272841325638</v>
      </c>
      <c r="AG62" s="22">
        <f t="shared" si="28"/>
        <v>0.34036878200519671</v>
      </c>
      <c r="AH62" s="22">
        <f t="shared" si="29"/>
        <v>3.6030569725320754E-4</v>
      </c>
      <c r="AI62" s="27">
        <f t="shared" si="30"/>
        <v>1647168098377.4788</v>
      </c>
      <c r="AJ62" s="23">
        <f t="shared" si="31"/>
        <v>0.77247232491079898</v>
      </c>
      <c r="AK62" s="22">
        <f t="shared" si="32"/>
        <v>0.80769706292673149</v>
      </c>
      <c r="AL62" s="22">
        <f t="shared" si="33"/>
        <v>0.43783731375944085</v>
      </c>
      <c r="AM62" s="22">
        <f t="shared" si="34"/>
        <v>4.6348339494647932E-4</v>
      </c>
      <c r="AN62" s="27">
        <f t="shared" si="35"/>
        <v>3857022941490.3818</v>
      </c>
      <c r="AO62" s="23">
        <f t="shared" si="36"/>
        <v>0.91966062897424561</v>
      </c>
      <c r="AP62" s="22">
        <f t="shared" si="37"/>
        <v>0.96159715365547127</v>
      </c>
      <c r="AQ62" s="22">
        <f t="shared" si="38"/>
        <v>0.52126364450260243</v>
      </c>
      <c r="AR62" s="22">
        <f t="shared" si="39"/>
        <v>5.5179637738454735E-4</v>
      </c>
      <c r="AS62" s="27">
        <f t="shared" si="40"/>
        <v>7485372862075.6299</v>
      </c>
      <c r="AT62" s="23">
        <f t="shared" si="41"/>
        <v>0.99044043685680883</v>
      </c>
      <c r="AU62" s="22">
        <f t="shared" si="42"/>
        <v>1.0356045207774793</v>
      </c>
      <c r="AV62" s="22">
        <f t="shared" si="43"/>
        <v>0.56138163961043919</v>
      </c>
      <c r="AW62" s="22">
        <f t="shared" si="44"/>
        <v>5.9426426211408527E-4</v>
      </c>
      <c r="AX62" s="27">
        <f t="shared" si="45"/>
        <v>12742982669170.273</v>
      </c>
      <c r="AY62" s="23">
        <f t="shared" si="46"/>
        <v>0.99562639107202078</v>
      </c>
      <c r="AZ62" s="22">
        <f t="shared" si="47"/>
        <v>1.0410269545049049</v>
      </c>
      <c r="BA62" s="22">
        <f t="shared" si="48"/>
        <v>0.56432103845962134</v>
      </c>
      <c r="BB62" s="22">
        <f t="shared" si="49"/>
        <v>5.9737583464321243E-4</v>
      </c>
      <c r="BC62" s="27">
        <f t="shared" si="50"/>
        <v>19728663070196.297</v>
      </c>
      <c r="BD62" s="23">
        <f t="shared" si="51"/>
        <v>0.95713269198174178</v>
      </c>
      <c r="BE62" s="22">
        <f t="shared" si="52"/>
        <v>1.0007779427361092</v>
      </c>
      <c r="BF62" s="22">
        <f t="shared" si="53"/>
        <v>0.54250280981525123</v>
      </c>
      <c r="BG62" s="22">
        <f t="shared" si="54"/>
        <v>5.7427961518904502E-4</v>
      </c>
      <c r="BH62" s="27">
        <f t="shared" si="55"/>
        <v>28452571137916.508</v>
      </c>
      <c r="BI62" s="23">
        <f t="shared" si="56"/>
        <v>0.89342587779705285</v>
      </c>
      <c r="BJ62" s="22">
        <f t="shared" si="57"/>
        <v>0.93416609782459858</v>
      </c>
      <c r="BK62" s="22">
        <f t="shared" si="58"/>
        <v>0.50639378753536957</v>
      </c>
      <c r="BL62" s="22">
        <f t="shared" si="59"/>
        <v>5.3605552667823164E-4</v>
      </c>
      <c r="BM62" s="27">
        <f t="shared" si="60"/>
        <v>38863484391272.094</v>
      </c>
      <c r="BN62" s="23">
        <f t="shared" si="61"/>
        <v>0.81781136210873073</v>
      </c>
      <c r="BO62" s="22">
        <f t="shared" si="62"/>
        <v>0.85510356022088896</v>
      </c>
      <c r="BP62" s="22">
        <f t="shared" si="63"/>
        <v>0.46353548004322853</v>
      </c>
      <c r="BQ62" s="22">
        <f t="shared" si="64"/>
        <v>4.9068681726523839E-4</v>
      </c>
      <c r="BR62" s="27">
        <f t="shared" si="65"/>
        <v>50872368932344.57</v>
      </c>
      <c r="BS62" s="23">
        <f t="shared" si="66"/>
        <v>0.73904854942690112</v>
      </c>
      <c r="BT62" s="22">
        <f t="shared" si="67"/>
        <v>0.77274916328076793</v>
      </c>
      <c r="BU62" s="22">
        <f t="shared" si="68"/>
        <v>0.41889271781516751</v>
      </c>
      <c r="BV62" s="22">
        <f t="shared" si="69"/>
        <v>4.4342912965614065E-4</v>
      </c>
      <c r="BW62" s="27">
        <f t="shared" si="70"/>
        <v>64370078099940.156</v>
      </c>
      <c r="BX62" s="23">
        <f t="shared" si="71"/>
        <v>0.66231663177335853</v>
      </c>
      <c r="BY62" s="22">
        <f t="shared" si="72"/>
        <v>0.69251827018222378</v>
      </c>
      <c r="BZ62" s="22">
        <f t="shared" si="73"/>
        <v>0.3754010668891396</v>
      </c>
      <c r="CA62" s="22">
        <f t="shared" si="74"/>
        <v>3.9738997906401508E-4</v>
      </c>
      <c r="CB62" s="27">
        <f t="shared" si="75"/>
        <v>79239533896582.656</v>
      </c>
      <c r="CC62" s="23">
        <f t="shared" si="76"/>
        <v>0.59364967897842458</v>
      </c>
      <c r="CD62" s="22">
        <f t="shared" si="77"/>
        <v>0.62072010433984082</v>
      </c>
      <c r="CE62" s="22">
        <f t="shared" si="78"/>
        <v>0.33648063804497103</v>
      </c>
      <c r="CF62" s="22">
        <f t="shared" si="79"/>
        <v>3.561898073870547E-4</v>
      </c>
      <c r="CG62" s="27">
        <f t="shared" si="80"/>
        <v>95363558586264.781</v>
      </c>
      <c r="CH62" s="23">
        <f t="shared" si="81"/>
        <v>0.53929073521619109</v>
      </c>
      <c r="CI62" s="22">
        <f t="shared" si="82"/>
        <v>0.56388239274204943</v>
      </c>
      <c r="CJ62" s="22">
        <f t="shared" si="83"/>
        <v>0.30566998872053708</v>
      </c>
      <c r="CK62" s="22">
        <f t="shared" si="84"/>
        <v>3.235744411297146E-4</v>
      </c>
      <c r="CL62" s="27">
        <f t="shared" si="85"/>
        <v>112629574899110.45</v>
      </c>
      <c r="CM62" s="23">
        <f t="shared" si="86"/>
        <v>0.49565815227331533</v>
      </c>
      <c r="CN62" s="22">
        <f t="shared" si="87"/>
        <v>0.51826016401697861</v>
      </c>
      <c r="CO62" s="22">
        <f t="shared" si="88"/>
        <v>0.28093904070851511</v>
      </c>
      <c r="CP62" s="22">
        <f t="shared" si="89"/>
        <v>2.9739489136398916E-4</v>
      </c>
      <c r="CQ62" s="27">
        <f t="shared" si="90"/>
        <v>130932178519006.64</v>
      </c>
      <c r="CR62" s="23">
        <f t="shared" si="91"/>
        <v>0.46002898917461499</v>
      </c>
      <c r="CS62" s="22">
        <f t="shared" si="92"/>
        <v>0.48100631108097747</v>
      </c>
      <c r="CT62" s="22">
        <f t="shared" si="93"/>
        <v>0.26074443106417178</v>
      </c>
      <c r="CU62" s="22">
        <f t="shared" si="94"/>
        <v>2.7601739350476895E-4</v>
      </c>
      <c r="CV62" s="27">
        <f t="shared" si="95"/>
        <v>150174326904175.13</v>
      </c>
      <c r="CW62" s="23">
        <f t="shared" si="96"/>
        <v>0.43049947433381941</v>
      </c>
      <c r="CX62" s="22">
        <f t="shared" si="97"/>
        <v>0.45013025036344162</v>
      </c>
      <c r="CY62" s="22">
        <f t="shared" si="98"/>
        <v>0.24400710205240883</v>
      </c>
      <c r="CZ62" s="22">
        <f t="shared" si="99"/>
        <v>2.5829968460029163E-4</v>
      </c>
      <c r="DA62" s="27">
        <f t="shared" si="100"/>
        <v>5473293753011000</v>
      </c>
      <c r="DB62" s="23">
        <f t="shared" si="101"/>
        <v>0.16759372589664187</v>
      </c>
      <c r="DC62" s="22">
        <f t="shared" si="102"/>
        <v>0.17523599979752874</v>
      </c>
      <c r="DD62" s="22">
        <f t="shared" si="103"/>
        <v>9.4992123838216605E-2</v>
      </c>
      <c r="DE62" s="22">
        <f t="shared" si="104"/>
        <v>1.0055623553798512E-4</v>
      </c>
      <c r="DF62" s="27">
        <f t="shared" si="105"/>
        <v>6.171573563843456E+17</v>
      </c>
      <c r="DG62" s="23">
        <f t="shared" si="106"/>
        <v>0.15574668527930247</v>
      </c>
      <c r="DH62" s="22">
        <f t="shared" si="107"/>
        <v>0.16284873412803866</v>
      </c>
      <c r="DI62" s="22">
        <f t="shared" si="108"/>
        <v>8.8277221216308627E-2</v>
      </c>
      <c r="DJ62" s="22">
        <f t="shared" si="109"/>
        <v>9.3448011167581471E-5</v>
      </c>
    </row>
    <row r="63" spans="1:114" x14ac:dyDescent="0.25">
      <c r="A63" s="1">
        <v>610</v>
      </c>
      <c r="B63" s="2">
        <v>1.0025999999999999</v>
      </c>
      <c r="C63" s="2">
        <v>0.503</v>
      </c>
      <c r="D63" s="3">
        <v>3.4000000000000002E-4</v>
      </c>
      <c r="E63" s="27">
        <f t="shared" si="0"/>
        <v>4.5951327727408245E-6</v>
      </c>
      <c r="F63" s="23">
        <f t="shared" si="1"/>
        <v>1.1714203902799862E-4</v>
      </c>
      <c r="G63" s="22">
        <f t="shared" si="2"/>
        <v>1.174466083294714E-4</v>
      </c>
      <c r="H63" s="22">
        <f t="shared" si="3"/>
        <v>5.8922445631083307E-5</v>
      </c>
      <c r="I63" s="22">
        <f t="shared" si="4"/>
        <v>3.9828293269519533E-8</v>
      </c>
      <c r="J63" s="27">
        <f t="shared" si="5"/>
        <v>80498.565516031755</v>
      </c>
      <c r="K63" s="23">
        <f t="shared" si="6"/>
        <v>2.0010977545121732E-2</v>
      </c>
      <c r="L63" s="22">
        <f t="shared" si="7"/>
        <v>2.0063006086739048E-2</v>
      </c>
      <c r="M63" s="22">
        <f t="shared" si="8"/>
        <v>1.006552170519623E-2</v>
      </c>
      <c r="N63" s="22">
        <f t="shared" si="9"/>
        <v>6.8037323653413892E-6</v>
      </c>
      <c r="O63" s="27">
        <f t="shared" si="10"/>
        <v>209066716.23979095</v>
      </c>
      <c r="P63" s="23">
        <f t="shared" si="11"/>
        <v>0.11103287045723387</v>
      </c>
      <c r="Q63" s="22">
        <f t="shared" si="12"/>
        <v>0.11132155592042267</v>
      </c>
      <c r="R63" s="22">
        <f t="shared" si="13"/>
        <v>5.5849533839988634E-2</v>
      </c>
      <c r="S63" s="22">
        <f t="shared" si="14"/>
        <v>3.7751175955459518E-5</v>
      </c>
      <c r="T63" s="27">
        <f t="shared" si="15"/>
        <v>10654583098.494514</v>
      </c>
      <c r="U63" s="23">
        <f t="shared" si="16"/>
        <v>0.26152093881493421</v>
      </c>
      <c r="V63" s="22">
        <f t="shared" si="17"/>
        <v>0.26220089325585305</v>
      </c>
      <c r="W63" s="22">
        <f t="shared" si="18"/>
        <v>0.13154503222391192</v>
      </c>
      <c r="X63" s="22">
        <f t="shared" si="19"/>
        <v>8.8917119197077639E-5</v>
      </c>
      <c r="Y63" s="27">
        <f t="shared" si="20"/>
        <v>112698177640.19536</v>
      </c>
      <c r="Z63" s="23">
        <f t="shared" si="21"/>
        <v>0.43708406396635968</v>
      </c>
      <c r="AA63" s="22">
        <f t="shared" si="22"/>
        <v>0.43822048253267221</v>
      </c>
      <c r="AB63" s="22">
        <f t="shared" si="23"/>
        <v>0.21985328417507893</v>
      </c>
      <c r="AC63" s="22">
        <f t="shared" si="24"/>
        <v>1.486085817485623E-4</v>
      </c>
      <c r="AD63" s="27">
        <f t="shared" si="25"/>
        <v>543186262416.18549</v>
      </c>
      <c r="AE63" s="23">
        <f t="shared" si="26"/>
        <v>0.61500278426728705</v>
      </c>
      <c r="AF63" s="22">
        <f t="shared" si="27"/>
        <v>0.61660179150638195</v>
      </c>
      <c r="AG63" s="22">
        <f t="shared" si="28"/>
        <v>0.30934640048644541</v>
      </c>
      <c r="AH63" s="22">
        <f t="shared" si="29"/>
        <v>2.091009466508776E-4</v>
      </c>
      <c r="AI63" s="27">
        <f t="shared" si="30"/>
        <v>1671403094968.1616</v>
      </c>
      <c r="AJ63" s="23">
        <f t="shared" si="31"/>
        <v>0.78383780981731876</v>
      </c>
      <c r="AK63" s="22">
        <f t="shared" si="32"/>
        <v>0.78587578812284375</v>
      </c>
      <c r="AL63" s="22">
        <f t="shared" si="33"/>
        <v>0.39427041833811133</v>
      </c>
      <c r="AM63" s="22">
        <f t="shared" si="34"/>
        <v>2.6650485533788839E-4</v>
      </c>
      <c r="AN63" s="27">
        <f t="shared" si="35"/>
        <v>3886879600046.5918</v>
      </c>
      <c r="AO63" s="23">
        <f t="shared" si="36"/>
        <v>0.92677958932356186</v>
      </c>
      <c r="AP63" s="22">
        <f t="shared" si="37"/>
        <v>0.92918921625580309</v>
      </c>
      <c r="AQ63" s="22">
        <f t="shared" si="38"/>
        <v>0.46617013342975161</v>
      </c>
      <c r="AR63" s="22">
        <f t="shared" si="39"/>
        <v>3.1510506037001106E-4</v>
      </c>
      <c r="AS63" s="27">
        <f t="shared" si="40"/>
        <v>7503290135920.791</v>
      </c>
      <c r="AT63" s="23">
        <f t="shared" si="41"/>
        <v>0.99281119284471608</v>
      </c>
      <c r="AU63" s="22">
        <f t="shared" si="42"/>
        <v>0.99539250194611228</v>
      </c>
      <c r="AV63" s="22">
        <f t="shared" si="43"/>
        <v>0.49938403000089221</v>
      </c>
      <c r="AW63" s="22">
        <f t="shared" si="44"/>
        <v>3.3755580556720351E-4</v>
      </c>
      <c r="AX63" s="27">
        <f t="shared" si="45"/>
        <v>12719789791590.277</v>
      </c>
      <c r="AY63" s="23">
        <f t="shared" si="46"/>
        <v>0.99381430032348572</v>
      </c>
      <c r="AZ63" s="22">
        <f t="shared" si="47"/>
        <v>0.99639821750432667</v>
      </c>
      <c r="BA63" s="22">
        <f t="shared" si="48"/>
        <v>0.49988859306271333</v>
      </c>
      <c r="BB63" s="22">
        <f t="shared" si="49"/>
        <v>3.3789686210998514E-4</v>
      </c>
      <c r="BC63" s="27">
        <f t="shared" si="50"/>
        <v>19625825713873.359</v>
      </c>
      <c r="BD63" s="23">
        <f t="shared" si="51"/>
        <v>0.95214355534620598</v>
      </c>
      <c r="BE63" s="22">
        <f t="shared" si="52"/>
        <v>0.954619128590106</v>
      </c>
      <c r="BF63" s="22">
        <f t="shared" si="53"/>
        <v>0.47892820833914163</v>
      </c>
      <c r="BG63" s="22">
        <f t="shared" si="54"/>
        <v>3.2372880881771003E-4</v>
      </c>
      <c r="BH63" s="27">
        <f t="shared" si="55"/>
        <v>28225164565425.375</v>
      </c>
      <c r="BI63" s="23">
        <f t="shared" si="56"/>
        <v>0.88628519038220055</v>
      </c>
      <c r="BJ63" s="22">
        <f t="shared" si="57"/>
        <v>0.88858953187719425</v>
      </c>
      <c r="BK63" s="22">
        <f t="shared" si="58"/>
        <v>0.44580145076224686</v>
      </c>
      <c r="BL63" s="22">
        <f t="shared" si="59"/>
        <v>3.0133696472994819E-4</v>
      </c>
      <c r="BM63" s="27">
        <f t="shared" si="60"/>
        <v>38463021540414.703</v>
      </c>
      <c r="BN63" s="23">
        <f t="shared" si="61"/>
        <v>0.80938434958879368</v>
      </c>
      <c r="BO63" s="22">
        <f t="shared" si="62"/>
        <v>0.81148874889772449</v>
      </c>
      <c r="BP63" s="22">
        <f t="shared" si="63"/>
        <v>0.40712032784316321</v>
      </c>
      <c r="BQ63" s="22">
        <f t="shared" si="64"/>
        <v>2.7519067886018988E-4</v>
      </c>
      <c r="BR63" s="27">
        <f t="shared" si="65"/>
        <v>50249100722369.57</v>
      </c>
      <c r="BS63" s="23">
        <f t="shared" si="66"/>
        <v>0.72999401793656482</v>
      </c>
      <c r="BT63" s="22">
        <f t="shared" si="67"/>
        <v>0.73189200238319985</v>
      </c>
      <c r="BU63" s="22">
        <f t="shared" si="68"/>
        <v>0.36718699102209212</v>
      </c>
      <c r="BV63" s="22">
        <f t="shared" si="69"/>
        <v>2.4819796609843207E-4</v>
      </c>
      <c r="BW63" s="27">
        <f t="shared" si="70"/>
        <v>63474686079446.555</v>
      </c>
      <c r="BX63" s="23">
        <f t="shared" si="71"/>
        <v>0.65310376385964664</v>
      </c>
      <c r="BY63" s="22">
        <f t="shared" si="72"/>
        <v>0.65480183364568167</v>
      </c>
      <c r="BZ63" s="22">
        <f t="shared" si="73"/>
        <v>0.32851119322140226</v>
      </c>
      <c r="CA63" s="22">
        <f t="shared" si="74"/>
        <v>2.2205527971227987E-4</v>
      </c>
      <c r="CB63" s="27">
        <f t="shared" si="75"/>
        <v>78024279000911.953</v>
      </c>
      <c r="CC63" s="23">
        <f t="shared" si="76"/>
        <v>0.58454518727819027</v>
      </c>
      <c r="CD63" s="22">
        <f t="shared" si="77"/>
        <v>0.58606500476511347</v>
      </c>
      <c r="CE63" s="22">
        <f t="shared" si="78"/>
        <v>0.29402622920092969</v>
      </c>
      <c r="CF63" s="22">
        <f t="shared" si="79"/>
        <v>1.987453636745847E-4</v>
      </c>
      <c r="CG63" s="27">
        <f t="shared" si="80"/>
        <v>93782997622276.969</v>
      </c>
      <c r="CH63" s="23">
        <f t="shared" si="81"/>
        <v>0.5303525003499665</v>
      </c>
      <c r="CI63" s="22">
        <f t="shared" si="82"/>
        <v>0.53173141685087644</v>
      </c>
      <c r="CJ63" s="22">
        <f t="shared" si="83"/>
        <v>0.26676730767603313</v>
      </c>
      <c r="CK63" s="22">
        <f t="shared" si="84"/>
        <v>1.8031985011898862E-4</v>
      </c>
      <c r="CL63" s="27">
        <f t="shared" si="85"/>
        <v>110640957315137.8</v>
      </c>
      <c r="CM63" s="23">
        <f t="shared" si="86"/>
        <v>0.48690668075144333</v>
      </c>
      <c r="CN63" s="22">
        <f t="shared" si="87"/>
        <v>0.48817263812139705</v>
      </c>
      <c r="CO63" s="22">
        <f t="shared" si="88"/>
        <v>0.244914060417976</v>
      </c>
      <c r="CP63" s="22">
        <f t="shared" si="89"/>
        <v>1.6554827145549074E-4</v>
      </c>
      <c r="CQ63" s="27">
        <f t="shared" si="90"/>
        <v>128495618653198.42</v>
      </c>
      <c r="CR63" s="23">
        <f t="shared" si="91"/>
        <v>0.45146815879044416</v>
      </c>
      <c r="CS63" s="22">
        <f t="shared" si="92"/>
        <v>0.45264197600329931</v>
      </c>
      <c r="CT63" s="22">
        <f t="shared" si="93"/>
        <v>0.22708848387159342</v>
      </c>
      <c r="CU63" s="22">
        <f t="shared" si="94"/>
        <v>1.5349917398875103E-4</v>
      </c>
      <c r="CV63" s="27">
        <f t="shared" si="95"/>
        <v>147252825436597.19</v>
      </c>
      <c r="CW63" s="23">
        <f t="shared" si="96"/>
        <v>0.4221245085724592</v>
      </c>
      <c r="CX63" s="22">
        <f t="shared" si="97"/>
        <v>0.42322203229474759</v>
      </c>
      <c r="CY63" s="22">
        <f t="shared" si="98"/>
        <v>0.21232862781194697</v>
      </c>
      <c r="CZ63" s="22">
        <f t="shared" si="99"/>
        <v>1.4352233291463614E-4</v>
      </c>
      <c r="DA63" s="27">
        <f t="shared" si="100"/>
        <v>5301403904140553</v>
      </c>
      <c r="DB63" s="23">
        <f t="shared" si="101"/>
        <v>0.16233041252155378</v>
      </c>
      <c r="DC63" s="22">
        <f t="shared" si="102"/>
        <v>0.1627524715941098</v>
      </c>
      <c r="DD63" s="22">
        <f t="shared" si="103"/>
        <v>8.1652197498341558E-2</v>
      </c>
      <c r="DE63" s="22">
        <f t="shared" si="104"/>
        <v>5.519234025732829E-5</v>
      </c>
      <c r="DF63" s="27">
        <f t="shared" si="105"/>
        <v>5.9717594178996634E+17</v>
      </c>
      <c r="DG63" s="23">
        <f t="shared" si="106"/>
        <v>0.15070414781608865</v>
      </c>
      <c r="DH63" s="22">
        <f t="shared" si="107"/>
        <v>0.15109597860041046</v>
      </c>
      <c r="DI63" s="22">
        <f t="shared" si="108"/>
        <v>7.5804186351492595E-2</v>
      </c>
      <c r="DJ63" s="22">
        <f t="shared" si="109"/>
        <v>5.1239410257470142E-5</v>
      </c>
    </row>
    <row r="64" spans="1:114" x14ac:dyDescent="0.25">
      <c r="A64" s="1">
        <v>615</v>
      </c>
      <c r="B64" s="2">
        <v>0.93840000000000001</v>
      </c>
      <c r="C64" s="2">
        <v>0.44119999999999998</v>
      </c>
      <c r="D64" s="3">
        <v>2.4000000000000001E-4</v>
      </c>
      <c r="E64" s="27">
        <f t="shared" si="0"/>
        <v>6.4734004688202084E-6</v>
      </c>
      <c r="F64" s="23">
        <f t="shared" si="1"/>
        <v>1.6502403039599214E-4</v>
      </c>
      <c r="G64" s="22">
        <f t="shared" si="2"/>
        <v>1.5485855012359903E-4</v>
      </c>
      <c r="H64" s="22">
        <f t="shared" si="3"/>
        <v>7.2808602210711729E-5</v>
      </c>
      <c r="I64" s="22">
        <f t="shared" si="4"/>
        <v>3.9605767295038118E-8</v>
      </c>
      <c r="J64" s="27">
        <f t="shared" si="5"/>
        <v>93614.289309771761</v>
      </c>
      <c r="K64" s="23">
        <f t="shared" si="6"/>
        <v>2.3271389114471745E-2</v>
      </c>
      <c r="L64" s="22">
        <f t="shared" si="7"/>
        <v>2.1837871545020284E-2</v>
      </c>
      <c r="M64" s="22">
        <f t="shared" si="8"/>
        <v>1.0267336877304934E-2</v>
      </c>
      <c r="N64" s="22">
        <f t="shared" si="9"/>
        <v>5.5851333874732189E-6</v>
      </c>
      <c r="O64" s="27">
        <f t="shared" si="10"/>
        <v>228075572.83452985</v>
      </c>
      <c r="P64" s="23">
        <f t="shared" si="11"/>
        <v>0.12112825029475424</v>
      </c>
      <c r="Q64" s="22">
        <f t="shared" si="12"/>
        <v>0.11366675007659738</v>
      </c>
      <c r="R64" s="22">
        <f t="shared" si="13"/>
        <v>5.3441784030045569E-2</v>
      </c>
      <c r="S64" s="22">
        <f t="shared" si="14"/>
        <v>2.9070780070741019E-5</v>
      </c>
      <c r="T64" s="27">
        <f t="shared" si="15"/>
        <v>11257723839.148705</v>
      </c>
      <c r="U64" s="23">
        <f t="shared" si="16"/>
        <v>0.27632526586135858</v>
      </c>
      <c r="V64" s="22">
        <f t="shared" si="17"/>
        <v>0.25930362948429891</v>
      </c>
      <c r="W64" s="22">
        <f t="shared" si="18"/>
        <v>0.1219147072980314</v>
      </c>
      <c r="X64" s="22">
        <f t="shared" si="19"/>
        <v>6.6318063806726068E-5</v>
      </c>
      <c r="Y64" s="27">
        <f t="shared" si="20"/>
        <v>116816830704.13052</v>
      </c>
      <c r="Z64" s="23">
        <f t="shared" si="21"/>
        <v>0.45305768179183742</v>
      </c>
      <c r="AA64" s="22">
        <f t="shared" si="22"/>
        <v>0.42514932859346022</v>
      </c>
      <c r="AB64" s="22">
        <f t="shared" si="23"/>
        <v>0.19988904920655867</v>
      </c>
      <c r="AC64" s="22">
        <f t="shared" si="24"/>
        <v>1.0873384363004098E-4</v>
      </c>
      <c r="AD64" s="27">
        <f t="shared" si="25"/>
        <v>555896003485.28906</v>
      </c>
      <c r="AE64" s="23">
        <f t="shared" si="26"/>
        <v>0.62939292386699963</v>
      </c>
      <c r="AF64" s="22">
        <f t="shared" si="27"/>
        <v>0.59062231975679247</v>
      </c>
      <c r="AG64" s="22">
        <f t="shared" si="28"/>
        <v>0.2776881580101202</v>
      </c>
      <c r="AH64" s="22">
        <f t="shared" si="29"/>
        <v>1.5105430172807991E-4</v>
      </c>
      <c r="AI64" s="27">
        <f t="shared" si="30"/>
        <v>1695033125650.5981</v>
      </c>
      <c r="AJ64" s="23">
        <f t="shared" si="31"/>
        <v>0.7949195838979094</v>
      </c>
      <c r="AK64" s="22">
        <f t="shared" si="32"/>
        <v>0.74595253752979818</v>
      </c>
      <c r="AL64" s="22">
        <f t="shared" si="33"/>
        <v>0.35071852041575763</v>
      </c>
      <c r="AM64" s="22">
        <f t="shared" si="34"/>
        <v>1.9078070013549826E-4</v>
      </c>
      <c r="AN64" s="27">
        <f t="shared" si="35"/>
        <v>3915196590733.5142</v>
      </c>
      <c r="AO64" s="23">
        <f t="shared" si="36"/>
        <v>0.93353143442815179</v>
      </c>
      <c r="AP64" s="22">
        <f t="shared" si="37"/>
        <v>0.87602589806737763</v>
      </c>
      <c r="AQ64" s="22">
        <f t="shared" si="38"/>
        <v>0.41187406886970057</v>
      </c>
      <c r="AR64" s="22">
        <f t="shared" si="39"/>
        <v>2.2404754426275642E-4</v>
      </c>
      <c r="AS64" s="27">
        <f t="shared" si="40"/>
        <v>7518525952043.1201</v>
      </c>
      <c r="AT64" s="23">
        <f t="shared" si="41"/>
        <v>0.99482714698008368</v>
      </c>
      <c r="AU64" s="22">
        <f t="shared" si="42"/>
        <v>0.93354579472611054</v>
      </c>
      <c r="AV64" s="22">
        <f t="shared" si="43"/>
        <v>0.4389177372476129</v>
      </c>
      <c r="AW64" s="22">
        <f t="shared" si="44"/>
        <v>2.3875851527522008E-4</v>
      </c>
      <c r="AX64" s="27">
        <f t="shared" si="45"/>
        <v>12692956541383.42</v>
      </c>
      <c r="AY64" s="23">
        <f t="shared" si="46"/>
        <v>0.99171778236079389</v>
      </c>
      <c r="AZ64" s="22">
        <f t="shared" si="47"/>
        <v>0.93062796696736905</v>
      </c>
      <c r="BA64" s="22">
        <f t="shared" si="48"/>
        <v>0.43754588557758223</v>
      </c>
      <c r="BB64" s="22">
        <f t="shared" si="49"/>
        <v>2.3801226776659054E-4</v>
      </c>
      <c r="BC64" s="27">
        <f t="shared" si="50"/>
        <v>19519016336059.926</v>
      </c>
      <c r="BD64" s="23">
        <f t="shared" si="51"/>
        <v>0.94696171677195884</v>
      </c>
      <c r="BE64" s="22">
        <f t="shared" si="52"/>
        <v>0.88862887501880616</v>
      </c>
      <c r="BF64" s="22">
        <f t="shared" si="53"/>
        <v>0.41779950943978822</v>
      </c>
      <c r="BG64" s="22">
        <f t="shared" si="54"/>
        <v>2.2727081202527012E-4</v>
      </c>
      <c r="BH64" s="27">
        <f t="shared" si="55"/>
        <v>27994488513916.16</v>
      </c>
      <c r="BI64" s="23">
        <f t="shared" si="56"/>
        <v>0.87904183958597903</v>
      </c>
      <c r="BJ64" s="22">
        <f t="shared" si="57"/>
        <v>0.82489286226748271</v>
      </c>
      <c r="BK64" s="22">
        <f t="shared" si="58"/>
        <v>0.38783325962533394</v>
      </c>
      <c r="BL64" s="22">
        <f t="shared" si="59"/>
        <v>2.1097004150063498E-4</v>
      </c>
      <c r="BM64" s="27">
        <f t="shared" si="60"/>
        <v>38061348673919.258</v>
      </c>
      <c r="BN64" s="23">
        <f t="shared" si="61"/>
        <v>0.80093187448996972</v>
      </c>
      <c r="BO64" s="22">
        <f t="shared" si="62"/>
        <v>0.75159447102138754</v>
      </c>
      <c r="BP64" s="22">
        <f t="shared" si="63"/>
        <v>0.35337114302497463</v>
      </c>
      <c r="BQ64" s="22">
        <f t="shared" si="64"/>
        <v>1.9222364987759273E-4</v>
      </c>
      <c r="BR64" s="27">
        <f t="shared" si="65"/>
        <v>49628265232821.688</v>
      </c>
      <c r="BS64" s="23">
        <f t="shared" si="66"/>
        <v>0.72097482780226418</v>
      </c>
      <c r="BT64" s="22">
        <f t="shared" si="67"/>
        <v>0.67656277840964474</v>
      </c>
      <c r="BU64" s="22">
        <f t="shared" si="68"/>
        <v>0.31809409402635896</v>
      </c>
      <c r="BV64" s="22">
        <f t="shared" si="69"/>
        <v>1.730339586725434E-4</v>
      </c>
      <c r="BW64" s="27">
        <f t="shared" si="70"/>
        <v>62587090179588.086</v>
      </c>
      <c r="BX64" s="23">
        <f t="shared" si="71"/>
        <v>0.64397111179330324</v>
      </c>
      <c r="BY64" s="22">
        <f t="shared" si="72"/>
        <v>0.60430249130683578</v>
      </c>
      <c r="BZ64" s="22">
        <f t="shared" si="73"/>
        <v>0.28412005452320538</v>
      </c>
      <c r="CA64" s="22">
        <f t="shared" si="74"/>
        <v>1.5455306683039279E-4</v>
      </c>
      <c r="CB64" s="27">
        <f t="shared" si="75"/>
        <v>76823968431514.609</v>
      </c>
      <c r="CC64" s="23">
        <f t="shared" si="76"/>
        <v>0.57555265603580408</v>
      </c>
      <c r="CD64" s="22">
        <f t="shared" si="77"/>
        <v>0.54009861242399859</v>
      </c>
      <c r="CE64" s="22">
        <f t="shared" si="78"/>
        <v>0.25393383184299673</v>
      </c>
      <c r="CF64" s="22">
        <f t="shared" si="79"/>
        <v>1.3813263744859297E-4</v>
      </c>
      <c r="CG64" s="27">
        <f t="shared" si="80"/>
        <v>92226322221620.141</v>
      </c>
      <c r="CH64" s="23">
        <f t="shared" si="81"/>
        <v>0.52154934080182758</v>
      </c>
      <c r="CI64" s="22">
        <f t="shared" si="82"/>
        <v>0.489421901408435</v>
      </c>
      <c r="CJ64" s="22">
        <f t="shared" si="83"/>
        <v>0.23010756916176631</v>
      </c>
      <c r="CK64" s="22">
        <f t="shared" si="84"/>
        <v>1.2517184179243861E-4</v>
      </c>
      <c r="CL64" s="27">
        <f t="shared" si="85"/>
        <v>108686927598725.66</v>
      </c>
      <c r="CM64" s="23">
        <f t="shared" si="86"/>
        <v>0.47830742287808664</v>
      </c>
      <c r="CN64" s="22">
        <f t="shared" si="87"/>
        <v>0.44884368562879651</v>
      </c>
      <c r="CO64" s="22">
        <f t="shared" si="88"/>
        <v>0.21102923497381182</v>
      </c>
      <c r="CP64" s="22">
        <f t="shared" si="89"/>
        <v>1.147937814907408E-4</v>
      </c>
      <c r="CQ64" s="27">
        <f t="shared" si="90"/>
        <v>126106050805519.47</v>
      </c>
      <c r="CR64" s="23">
        <f t="shared" si="91"/>
        <v>0.44307243442408961</v>
      </c>
      <c r="CS64" s="22">
        <f t="shared" si="92"/>
        <v>0.41577917246356572</v>
      </c>
      <c r="CT64" s="22">
        <f t="shared" si="93"/>
        <v>0.19548355806790832</v>
      </c>
      <c r="CU64" s="22">
        <f t="shared" si="94"/>
        <v>1.0633738426178151E-4</v>
      </c>
      <c r="CV64" s="27">
        <f t="shared" si="95"/>
        <v>144392345524653.19</v>
      </c>
      <c r="CW64" s="23">
        <f t="shared" si="96"/>
        <v>0.41392447116380077</v>
      </c>
      <c r="CX64" s="22">
        <f t="shared" si="97"/>
        <v>0.38842672374011067</v>
      </c>
      <c r="CY64" s="22">
        <f t="shared" si="98"/>
        <v>0.18262347667746889</v>
      </c>
      <c r="CZ64" s="22">
        <f t="shared" si="99"/>
        <v>9.9341873079312185E-5</v>
      </c>
      <c r="DA64" s="27">
        <f t="shared" si="100"/>
        <v>5136206311198062</v>
      </c>
      <c r="DB64" s="23">
        <f t="shared" si="101"/>
        <v>0.15727201782180683</v>
      </c>
      <c r="DC64" s="22">
        <f t="shared" si="102"/>
        <v>0.14758406152398354</v>
      </c>
      <c r="DD64" s="22">
        <f t="shared" si="103"/>
        <v>6.9388414262981174E-2</v>
      </c>
      <c r="DE64" s="22">
        <f t="shared" si="104"/>
        <v>3.7745284277233642E-5</v>
      </c>
      <c r="DF64" s="27">
        <f t="shared" si="105"/>
        <v>5.7799668250691981E+17</v>
      </c>
      <c r="DG64" s="23">
        <f t="shared" si="106"/>
        <v>0.14586404337830486</v>
      </c>
      <c r="DH64" s="22">
        <f t="shared" si="107"/>
        <v>0.13687881830620127</v>
      </c>
      <c r="DI64" s="22">
        <f t="shared" si="108"/>
        <v>6.4355215938508098E-2</v>
      </c>
      <c r="DJ64" s="22">
        <f t="shared" si="109"/>
        <v>3.5007370410793169E-5</v>
      </c>
    </row>
    <row r="65" spans="1:114" x14ac:dyDescent="0.25">
      <c r="A65" s="1">
        <v>620</v>
      </c>
      <c r="B65" s="2">
        <v>0.85445000000000004</v>
      </c>
      <c r="C65" s="2">
        <v>0.38100000000000001</v>
      </c>
      <c r="D65" s="3">
        <v>1.9000000000000001E-4</v>
      </c>
      <c r="E65" s="27">
        <f t="shared" si="0"/>
        <v>9.0661720366998181E-6</v>
      </c>
      <c r="F65" s="23">
        <f t="shared" si="1"/>
        <v>2.3112060762592041E-4</v>
      </c>
      <c r="G65" s="22">
        <f t="shared" si="2"/>
        <v>1.9748100318596771E-4</v>
      </c>
      <c r="H65" s="22">
        <f t="shared" si="3"/>
        <v>8.8056951505475673E-5</v>
      </c>
      <c r="I65" s="22">
        <f t="shared" si="4"/>
        <v>4.3912915448924881E-8</v>
      </c>
      <c r="J65" s="27">
        <f t="shared" si="5"/>
        <v>108566.65339856084</v>
      </c>
      <c r="K65" s="23">
        <f t="shared" si="6"/>
        <v>2.6988367424695833E-2</v>
      </c>
      <c r="L65" s="22">
        <f t="shared" si="7"/>
        <v>2.3060210546031357E-2</v>
      </c>
      <c r="M65" s="22">
        <f t="shared" si="8"/>
        <v>1.0282567988809112E-2</v>
      </c>
      <c r="N65" s="22">
        <f t="shared" si="9"/>
        <v>5.1277898106922084E-6</v>
      </c>
      <c r="O65" s="27">
        <f t="shared" si="10"/>
        <v>248382331.09883717</v>
      </c>
      <c r="P65" s="23">
        <f t="shared" si="11"/>
        <v>0.13191293042136573</v>
      </c>
      <c r="Q65" s="22">
        <f t="shared" si="12"/>
        <v>0.11271300339853596</v>
      </c>
      <c r="R65" s="22">
        <f t="shared" si="13"/>
        <v>5.0258826490540344E-2</v>
      </c>
      <c r="S65" s="22">
        <f t="shared" si="14"/>
        <v>2.506345678005949E-5</v>
      </c>
      <c r="T65" s="27">
        <f t="shared" si="15"/>
        <v>11880553296.260406</v>
      </c>
      <c r="U65" s="23">
        <f t="shared" si="16"/>
        <v>0.2916128602082893</v>
      </c>
      <c r="V65" s="22">
        <f t="shared" si="17"/>
        <v>0.24916860840497282</v>
      </c>
      <c r="W65" s="22">
        <f t="shared" si="18"/>
        <v>0.11110449973935822</v>
      </c>
      <c r="X65" s="22">
        <f t="shared" si="19"/>
        <v>5.5406443439574968E-5</v>
      </c>
      <c r="Y65" s="27">
        <f t="shared" si="20"/>
        <v>120976316881.11389</v>
      </c>
      <c r="Z65" s="23">
        <f t="shared" si="21"/>
        <v>0.46918966511504739</v>
      </c>
      <c r="AA65" s="22">
        <f t="shared" si="22"/>
        <v>0.40089910935755224</v>
      </c>
      <c r="AB65" s="22">
        <f t="shared" si="23"/>
        <v>0.17876126240883305</v>
      </c>
      <c r="AC65" s="22">
        <f t="shared" si="24"/>
        <v>8.9146036371859006E-5</v>
      </c>
      <c r="AD65" s="27">
        <f t="shared" si="25"/>
        <v>568505473152.86987</v>
      </c>
      <c r="AE65" s="23">
        <f t="shared" si="26"/>
        <v>0.64366953483871514</v>
      </c>
      <c r="AF65" s="22">
        <f t="shared" si="27"/>
        <v>0.54998343404294014</v>
      </c>
      <c r="AG65" s="22">
        <f t="shared" si="28"/>
        <v>0.24523809277355046</v>
      </c>
      <c r="AH65" s="22">
        <f t="shared" si="29"/>
        <v>1.2229721161935588E-4</v>
      </c>
      <c r="AI65" s="27">
        <f t="shared" si="30"/>
        <v>1718051032015.6396</v>
      </c>
      <c r="AJ65" s="23">
        <f t="shared" si="31"/>
        <v>0.80571429007385909</v>
      </c>
      <c r="AK65" s="22">
        <f t="shared" si="32"/>
        <v>0.68844257515360896</v>
      </c>
      <c r="AL65" s="22">
        <f t="shared" si="33"/>
        <v>0.30697714451814029</v>
      </c>
      <c r="AM65" s="22">
        <f t="shared" si="34"/>
        <v>1.5308571511403325E-4</v>
      </c>
      <c r="AN65" s="27">
        <f t="shared" si="35"/>
        <v>3941991318841.0864</v>
      </c>
      <c r="AO65" s="23">
        <f t="shared" si="36"/>
        <v>0.93992031436960266</v>
      </c>
      <c r="AP65" s="22">
        <f t="shared" si="37"/>
        <v>0.80311491261310708</v>
      </c>
      <c r="AQ65" s="22">
        <f t="shared" si="38"/>
        <v>0.35810963977481863</v>
      </c>
      <c r="AR65" s="22">
        <f t="shared" si="39"/>
        <v>1.7858485973022451E-4</v>
      </c>
      <c r="AS65" s="27">
        <f t="shared" si="40"/>
        <v>7531151436814.7432</v>
      </c>
      <c r="AT65" s="23">
        <f t="shared" si="41"/>
        <v>0.99649771047546953</v>
      </c>
      <c r="AU65" s="22">
        <f t="shared" si="42"/>
        <v>0.851457468715765</v>
      </c>
      <c r="AV65" s="22">
        <f t="shared" si="43"/>
        <v>0.37966562769115392</v>
      </c>
      <c r="AW65" s="22">
        <f t="shared" si="44"/>
        <v>1.8933456499033922E-4</v>
      </c>
      <c r="AX65" s="27">
        <f t="shared" si="45"/>
        <v>12662631530255.107</v>
      </c>
      <c r="AY65" s="23">
        <f t="shared" si="46"/>
        <v>0.98934844841655589</v>
      </c>
      <c r="AZ65" s="22">
        <f t="shared" si="47"/>
        <v>0.84534878174952621</v>
      </c>
      <c r="BA65" s="22">
        <f t="shared" si="48"/>
        <v>0.37694175884670778</v>
      </c>
      <c r="BB65" s="22">
        <f t="shared" si="49"/>
        <v>1.8797620519914564E-4</v>
      </c>
      <c r="BC65" s="27">
        <f t="shared" si="50"/>
        <v>19408470139317.293</v>
      </c>
      <c r="BD65" s="23">
        <f t="shared" si="51"/>
        <v>0.94159858707076483</v>
      </c>
      <c r="BE65" s="22">
        <f t="shared" si="52"/>
        <v>0.80454891272261508</v>
      </c>
      <c r="BF65" s="22">
        <f t="shared" si="53"/>
        <v>0.35874906167396142</v>
      </c>
      <c r="BG65" s="22">
        <f t="shared" si="54"/>
        <v>1.7890373154344532E-4</v>
      </c>
      <c r="BH65" s="27">
        <f t="shared" si="55"/>
        <v>27760854913679.297</v>
      </c>
      <c r="BI65" s="23">
        <f t="shared" si="56"/>
        <v>0.87170562018553466</v>
      </c>
      <c r="BJ65" s="22">
        <f t="shared" si="57"/>
        <v>0.74482886716753016</v>
      </c>
      <c r="BK65" s="22">
        <f t="shared" si="58"/>
        <v>0.33211984129068872</v>
      </c>
      <c r="BL65" s="22">
        <f t="shared" si="59"/>
        <v>1.6562406783525159E-4</v>
      </c>
      <c r="BM65" s="27">
        <f t="shared" si="60"/>
        <v>37658825514768.43</v>
      </c>
      <c r="BN65" s="23">
        <f t="shared" si="61"/>
        <v>0.7924615065283318</v>
      </c>
      <c r="BO65" s="22">
        <f t="shared" si="62"/>
        <v>0.67711873425313318</v>
      </c>
      <c r="BP65" s="22">
        <f t="shared" si="63"/>
        <v>0.30192783398729445</v>
      </c>
      <c r="BQ65" s="22">
        <f t="shared" si="64"/>
        <v>1.5056768624038304E-4</v>
      </c>
      <c r="BR65" s="27">
        <f t="shared" si="65"/>
        <v>49010224431496.781</v>
      </c>
      <c r="BS65" s="23">
        <f t="shared" si="66"/>
        <v>0.71199623751264618</v>
      </c>
      <c r="BT65" s="22">
        <f t="shared" si="67"/>
        <v>0.60836518514268056</v>
      </c>
      <c r="BU65" s="22">
        <f t="shared" si="68"/>
        <v>0.27127056649231818</v>
      </c>
      <c r="BV65" s="22">
        <f t="shared" si="69"/>
        <v>1.3527928512740278E-4</v>
      </c>
      <c r="BW65" s="27">
        <f t="shared" si="70"/>
        <v>61707596020458.109</v>
      </c>
      <c r="BX65" s="23">
        <f t="shared" si="71"/>
        <v>0.63492182016070775</v>
      </c>
      <c r="BY65" s="22">
        <f t="shared" si="72"/>
        <v>0.54250894923631676</v>
      </c>
      <c r="BZ65" s="22">
        <f t="shared" si="73"/>
        <v>0.24190521348122965</v>
      </c>
      <c r="CA65" s="22">
        <f t="shared" si="74"/>
        <v>1.2063514583053448E-4</v>
      </c>
      <c r="CB65" s="27">
        <f t="shared" si="75"/>
        <v>75638783542459.141</v>
      </c>
      <c r="CC65" s="23">
        <f t="shared" si="76"/>
        <v>0.56667344392640262</v>
      </c>
      <c r="CD65" s="22">
        <f t="shared" si="77"/>
        <v>0.48419412416291474</v>
      </c>
      <c r="CE65" s="22">
        <f t="shared" si="78"/>
        <v>0.21590258213595939</v>
      </c>
      <c r="CF65" s="22">
        <f t="shared" si="79"/>
        <v>1.076679543460165E-4</v>
      </c>
      <c r="CG65" s="27">
        <f t="shared" si="80"/>
        <v>90693515584576.516</v>
      </c>
      <c r="CH65" s="23">
        <f t="shared" si="81"/>
        <v>0.51288116156764185</v>
      </c>
      <c r="CI65" s="22">
        <f t="shared" si="82"/>
        <v>0.43823130850147163</v>
      </c>
      <c r="CJ65" s="22">
        <f t="shared" si="83"/>
        <v>0.19540772255727154</v>
      </c>
      <c r="CK65" s="22">
        <f t="shared" si="84"/>
        <v>9.7447420697851952E-5</v>
      </c>
      <c r="CL65" s="27">
        <f t="shared" si="85"/>
        <v>106767193723964.3</v>
      </c>
      <c r="CM65" s="23">
        <f t="shared" si="86"/>
        <v>0.46985909351101718</v>
      </c>
      <c r="CN65" s="22">
        <f t="shared" si="87"/>
        <v>0.40147110245048867</v>
      </c>
      <c r="CO65" s="22">
        <f t="shared" si="88"/>
        <v>0.17901631462769754</v>
      </c>
      <c r="CP65" s="22">
        <f t="shared" si="89"/>
        <v>8.9273227767093269E-5</v>
      </c>
      <c r="CQ65" s="27">
        <f t="shared" si="90"/>
        <v>123762829646800.98</v>
      </c>
      <c r="CR65" s="23">
        <f t="shared" si="91"/>
        <v>0.43483954871753006</v>
      </c>
      <c r="CS65" s="22">
        <f t="shared" si="92"/>
        <v>0.3715486524016936</v>
      </c>
      <c r="CT65" s="22">
        <f t="shared" si="93"/>
        <v>0.16567386806137896</v>
      </c>
      <c r="CU65" s="22">
        <f t="shared" si="94"/>
        <v>8.2619514256330719E-5</v>
      </c>
      <c r="CV65" s="27">
        <f t="shared" si="95"/>
        <v>141591811083208.81</v>
      </c>
      <c r="CW65" s="23">
        <f t="shared" si="96"/>
        <v>0.40589627733234207</v>
      </c>
      <c r="CX65" s="22">
        <f t="shared" si="97"/>
        <v>0.34681807416661969</v>
      </c>
      <c r="CY65" s="22">
        <f t="shared" si="98"/>
        <v>0.15464648166362233</v>
      </c>
      <c r="CZ65" s="22">
        <f t="shared" si="99"/>
        <v>7.7120292693144996E-5</v>
      </c>
      <c r="DA65" s="27">
        <f t="shared" si="100"/>
        <v>4977390866296604</v>
      </c>
      <c r="DB65" s="23">
        <f t="shared" si="101"/>
        <v>0.15240904621054885</v>
      </c>
      <c r="DC65" s="22">
        <f t="shared" si="102"/>
        <v>0.13022590953460347</v>
      </c>
      <c r="DD65" s="22">
        <f t="shared" si="103"/>
        <v>5.8067846606219109E-2</v>
      </c>
      <c r="DE65" s="22">
        <f t="shared" si="104"/>
        <v>2.8957718780004284E-5</v>
      </c>
      <c r="DF65" s="27">
        <f t="shared" si="105"/>
        <v>5.5958124384068339E+17</v>
      </c>
      <c r="DG65" s="23">
        <f t="shared" si="106"/>
        <v>0.14121669776934409</v>
      </c>
      <c r="DH65" s="22">
        <f t="shared" si="107"/>
        <v>0.12066260740901606</v>
      </c>
      <c r="DI65" s="22">
        <f t="shared" si="108"/>
        <v>5.3803561850120099E-2</v>
      </c>
      <c r="DJ65" s="22">
        <f t="shared" si="109"/>
        <v>2.683117257617538E-5</v>
      </c>
    </row>
    <row r="66" spans="1:114" x14ac:dyDescent="0.25">
      <c r="A66" s="1">
        <v>625</v>
      </c>
      <c r="B66" s="2">
        <v>0.75139999999999996</v>
      </c>
      <c r="C66" s="2">
        <v>0.32100000000000001</v>
      </c>
      <c r="D66" s="3">
        <v>1E-4</v>
      </c>
      <c r="E66" s="27">
        <f t="shared" si="0"/>
        <v>1.2625095633228503E-5</v>
      </c>
      <c r="F66" s="23">
        <f t="shared" si="1"/>
        <v>3.2184694513576423E-4</v>
      </c>
      <c r="G66" s="22">
        <f t="shared" si="2"/>
        <v>2.4183579457501324E-4</v>
      </c>
      <c r="H66" s="22">
        <f t="shared" si="3"/>
        <v>1.0331286938858032E-4</v>
      </c>
      <c r="I66" s="22">
        <f t="shared" si="4"/>
        <v>3.2184694513576426E-8</v>
      </c>
      <c r="J66" s="27">
        <f t="shared" si="5"/>
        <v>125568.58244971234</v>
      </c>
      <c r="K66" s="23">
        <f t="shared" si="6"/>
        <v>3.1214842993364043E-2</v>
      </c>
      <c r="L66" s="22">
        <f t="shared" si="7"/>
        <v>2.3454833025213742E-2</v>
      </c>
      <c r="M66" s="22">
        <f t="shared" si="8"/>
        <v>1.0019964600869858E-2</v>
      </c>
      <c r="N66" s="22">
        <f t="shared" si="9"/>
        <v>3.1214842993364046E-6</v>
      </c>
      <c r="O66" s="27">
        <f t="shared" si="10"/>
        <v>270041092.92198038</v>
      </c>
      <c r="P66" s="23">
        <f t="shared" si="11"/>
        <v>0.14341564371320745</v>
      </c>
      <c r="Q66" s="22">
        <f t="shared" si="12"/>
        <v>0.10776251468610407</v>
      </c>
      <c r="R66" s="22">
        <f t="shared" si="13"/>
        <v>4.6036421631939592E-2</v>
      </c>
      <c r="S66" s="22">
        <f t="shared" si="14"/>
        <v>1.4341564371320745E-5</v>
      </c>
      <c r="T66" s="27">
        <f t="shared" si="15"/>
        <v>12523003549.752579</v>
      </c>
      <c r="U66" s="23">
        <f t="shared" si="16"/>
        <v>0.30738205473068275</v>
      </c>
      <c r="V66" s="22">
        <f t="shared" si="17"/>
        <v>0.230966875924635</v>
      </c>
      <c r="W66" s="22">
        <f t="shared" si="18"/>
        <v>9.866963956854917E-2</v>
      </c>
      <c r="X66" s="22">
        <f t="shared" si="19"/>
        <v>3.0738205473068277E-5</v>
      </c>
      <c r="Y66" s="27">
        <f t="shared" si="20"/>
        <v>125173474208.7784</v>
      </c>
      <c r="Z66" s="23">
        <f t="shared" si="21"/>
        <v>0.48546775070875342</v>
      </c>
      <c r="AA66" s="22">
        <f t="shared" si="22"/>
        <v>0.3647804678825573</v>
      </c>
      <c r="AB66" s="22">
        <f t="shared" si="23"/>
        <v>0.15583514797750986</v>
      </c>
      <c r="AC66" s="22">
        <f t="shared" si="24"/>
        <v>4.8546775070875345E-5</v>
      </c>
      <c r="AD66" s="27">
        <f t="shared" si="25"/>
        <v>581005880295.03711</v>
      </c>
      <c r="AE66" s="23">
        <f t="shared" si="26"/>
        <v>0.6578226637538519</v>
      </c>
      <c r="AF66" s="22">
        <f t="shared" si="27"/>
        <v>0.49428794954464428</v>
      </c>
      <c r="AG66" s="22">
        <f t="shared" si="28"/>
        <v>0.21116107506498646</v>
      </c>
      <c r="AH66" s="22">
        <f t="shared" si="29"/>
        <v>6.5782266375385198E-5</v>
      </c>
      <c r="AI66" s="27">
        <f t="shared" si="30"/>
        <v>1740450744220.3848</v>
      </c>
      <c r="AJ66" s="23">
        <f t="shared" si="31"/>
        <v>0.8162190817713042</v>
      </c>
      <c r="AK66" s="22">
        <f t="shared" si="32"/>
        <v>0.61330701804295795</v>
      </c>
      <c r="AL66" s="22">
        <f t="shared" si="33"/>
        <v>0.26200632524858863</v>
      </c>
      <c r="AM66" s="22">
        <f t="shared" si="34"/>
        <v>8.1621908177130419E-5</v>
      </c>
      <c r="AN66" s="27">
        <f t="shared" si="35"/>
        <v>3967282544062.9702</v>
      </c>
      <c r="AO66" s="23">
        <f t="shared" si="36"/>
        <v>0.94595070217074428</v>
      </c>
      <c r="AP66" s="22">
        <f t="shared" si="37"/>
        <v>0.71078735761109724</v>
      </c>
      <c r="AQ66" s="22">
        <f t="shared" si="38"/>
        <v>0.30365017539680894</v>
      </c>
      <c r="AR66" s="22">
        <f t="shared" si="39"/>
        <v>9.4595070217074435E-5</v>
      </c>
      <c r="AS66" s="27">
        <f t="shared" si="40"/>
        <v>7541237941689.0703</v>
      </c>
      <c r="AT66" s="23">
        <f t="shared" si="41"/>
        <v>0.99783232432546243</v>
      </c>
      <c r="AU66" s="22">
        <f t="shared" si="42"/>
        <v>0.74977120849815238</v>
      </c>
      <c r="AV66" s="22">
        <f t="shared" si="43"/>
        <v>0.32030417610847345</v>
      </c>
      <c r="AW66" s="22">
        <f t="shared" si="44"/>
        <v>9.9783232432546249E-5</v>
      </c>
      <c r="AX66" s="27">
        <f t="shared" si="45"/>
        <v>12628960542140.553</v>
      </c>
      <c r="AY66" s="23">
        <f t="shared" si="46"/>
        <v>0.9867176887858905</v>
      </c>
      <c r="AZ66" s="22">
        <f t="shared" si="47"/>
        <v>0.74141967135371811</v>
      </c>
      <c r="BA66" s="22">
        <f t="shared" si="48"/>
        <v>0.31673637810027083</v>
      </c>
      <c r="BB66" s="22">
        <f t="shared" si="49"/>
        <v>9.8671768878589057E-5</v>
      </c>
      <c r="BC66" s="27">
        <f t="shared" si="50"/>
        <v>19294414622804.797</v>
      </c>
      <c r="BD66" s="23">
        <f t="shared" si="51"/>
        <v>0.9360652033251684</v>
      </c>
      <c r="BE66" s="22">
        <f t="shared" si="52"/>
        <v>0.70335939377853152</v>
      </c>
      <c r="BF66" s="22">
        <f t="shared" si="53"/>
        <v>0.30047693026737904</v>
      </c>
      <c r="BG66" s="22">
        <f t="shared" si="54"/>
        <v>9.3606520332516845E-5</v>
      </c>
      <c r="BH66" s="27">
        <f t="shared" si="55"/>
        <v>27524561911078.82</v>
      </c>
      <c r="BI66" s="23">
        <f t="shared" si="56"/>
        <v>0.86428589413538859</v>
      </c>
      <c r="BJ66" s="22">
        <f t="shared" si="57"/>
        <v>0.64942442085333096</v>
      </c>
      <c r="BK66" s="22">
        <f t="shared" si="58"/>
        <v>0.27743577201745973</v>
      </c>
      <c r="BL66" s="22">
        <f t="shared" si="59"/>
        <v>8.6428589413538857E-5</v>
      </c>
      <c r="BM66" s="27">
        <f t="shared" si="60"/>
        <v>37255791622799.172</v>
      </c>
      <c r="BN66" s="23">
        <f t="shared" si="61"/>
        <v>0.78398039112321427</v>
      </c>
      <c r="BO66" s="22">
        <f t="shared" si="62"/>
        <v>0.58908286588998315</v>
      </c>
      <c r="BP66" s="22">
        <f t="shared" si="63"/>
        <v>0.25165770555055178</v>
      </c>
      <c r="BQ66" s="22">
        <f t="shared" si="64"/>
        <v>7.8398039112321431E-5</v>
      </c>
      <c r="BR66" s="27">
        <f t="shared" si="65"/>
        <v>48395314429082.828</v>
      </c>
      <c r="BS66" s="23">
        <f t="shared" si="66"/>
        <v>0.70306312991711639</v>
      </c>
      <c r="BT66" s="22">
        <f t="shared" si="67"/>
        <v>0.52828163581972121</v>
      </c>
      <c r="BU66" s="22">
        <f t="shared" si="68"/>
        <v>0.22568326470339437</v>
      </c>
      <c r="BV66" s="22">
        <f t="shared" si="69"/>
        <v>7.0306312991711637E-5</v>
      </c>
      <c r="BW66" s="27">
        <f t="shared" si="70"/>
        <v>60836479274712.93</v>
      </c>
      <c r="BX66" s="23">
        <f t="shared" si="71"/>
        <v>0.62595872541305897</v>
      </c>
      <c r="BY66" s="22">
        <f t="shared" si="72"/>
        <v>0.47034538627537248</v>
      </c>
      <c r="BZ66" s="22">
        <f t="shared" si="73"/>
        <v>0.20093275085759194</v>
      </c>
      <c r="CA66" s="22">
        <f t="shared" si="74"/>
        <v>6.2595872541305897E-5</v>
      </c>
      <c r="CB66" s="27">
        <f t="shared" si="75"/>
        <v>74468874030101.516</v>
      </c>
      <c r="CC66" s="23">
        <f t="shared" si="76"/>
        <v>0.55790867245069786</v>
      </c>
      <c r="CD66" s="22">
        <f t="shared" si="77"/>
        <v>0.41921257647945437</v>
      </c>
      <c r="CE66" s="22">
        <f t="shared" si="78"/>
        <v>0.17908868385667401</v>
      </c>
      <c r="CF66" s="22">
        <f t="shared" si="79"/>
        <v>5.5790867245069791E-5</v>
      </c>
      <c r="CG66" s="27">
        <f t="shared" si="80"/>
        <v>89184530530739.891</v>
      </c>
      <c r="CH66" s="23">
        <f t="shared" si="81"/>
        <v>0.50434769583735817</v>
      </c>
      <c r="CI66" s="22">
        <f t="shared" si="82"/>
        <v>0.37896685865219093</v>
      </c>
      <c r="CJ66" s="22">
        <f t="shared" si="83"/>
        <v>0.16189561036379196</v>
      </c>
      <c r="CK66" s="22">
        <f t="shared" si="84"/>
        <v>5.0434769583735821E-5</v>
      </c>
      <c r="CL66" s="27">
        <f t="shared" si="85"/>
        <v>104881437989535.2</v>
      </c>
      <c r="CM66" s="23">
        <f t="shared" si="86"/>
        <v>0.46156029451614222</v>
      </c>
      <c r="CN66" s="22">
        <f t="shared" si="87"/>
        <v>0.34681640529942925</v>
      </c>
      <c r="CO66" s="22">
        <f t="shared" si="88"/>
        <v>0.14816085453968167</v>
      </c>
      <c r="CP66" s="22">
        <f t="shared" si="89"/>
        <v>4.6156029451614226E-5</v>
      </c>
      <c r="CQ66" s="27">
        <f t="shared" si="90"/>
        <v>121465292599075.95</v>
      </c>
      <c r="CR66" s="23">
        <f t="shared" si="91"/>
        <v>0.42676717370925238</v>
      </c>
      <c r="CS66" s="22">
        <f t="shared" si="92"/>
        <v>0.32067285432513221</v>
      </c>
      <c r="CT66" s="22">
        <f t="shared" si="93"/>
        <v>0.13699226276067003</v>
      </c>
      <c r="CU66" s="22">
        <f t="shared" si="94"/>
        <v>4.2676717370925239E-5</v>
      </c>
      <c r="CV66" s="27">
        <f t="shared" si="95"/>
        <v>138850141095891.23</v>
      </c>
      <c r="CW66" s="23">
        <f t="shared" si="96"/>
        <v>0.3980368281663727</v>
      </c>
      <c r="CX66" s="22">
        <f t="shared" si="97"/>
        <v>0.29908487268421241</v>
      </c>
      <c r="CY66" s="22">
        <f t="shared" si="98"/>
        <v>0.12776982184140565</v>
      </c>
      <c r="CZ66" s="22">
        <f t="shared" si="99"/>
        <v>3.9803682816637275E-5</v>
      </c>
      <c r="DA66" s="27">
        <f t="shared" si="100"/>
        <v>4824664090388192</v>
      </c>
      <c r="DB66" s="23">
        <f t="shared" si="101"/>
        <v>0.14773251128044554</v>
      </c>
      <c r="DC66" s="22">
        <f t="shared" si="102"/>
        <v>0.11100620897612677</v>
      </c>
      <c r="DD66" s="22">
        <f t="shared" si="103"/>
        <v>4.7422136121023022E-2</v>
      </c>
      <c r="DE66" s="22">
        <f t="shared" si="104"/>
        <v>1.4773251128044555E-5</v>
      </c>
      <c r="DF66" s="27">
        <f t="shared" si="105"/>
        <v>5.4189341150815968E+17</v>
      </c>
      <c r="DG66" s="23">
        <f t="shared" si="106"/>
        <v>0.13675297190256366</v>
      </c>
      <c r="DH66" s="22">
        <f t="shared" si="107"/>
        <v>0.10275618308758633</v>
      </c>
      <c r="DI66" s="22">
        <f t="shared" si="108"/>
        <v>4.3897703980722937E-2</v>
      </c>
      <c r="DJ66" s="22">
        <f t="shared" si="109"/>
        <v>1.3675297190256368E-5</v>
      </c>
    </row>
    <row r="67" spans="1:114" x14ac:dyDescent="0.25">
      <c r="A67" s="1">
        <v>630</v>
      </c>
      <c r="B67" s="2">
        <v>0.64239999999999997</v>
      </c>
      <c r="C67" s="2">
        <v>0.26500000000000001</v>
      </c>
      <c r="D67" s="3">
        <v>5.0000000000000002E-5</v>
      </c>
      <c r="E67" s="27">
        <f t="shared" si="0"/>
        <v>1.7483356553988393E-5</v>
      </c>
      <c r="F67" s="23">
        <f t="shared" si="1"/>
        <v>4.4569681379764509E-4</v>
      </c>
      <c r="G67" s="22">
        <f t="shared" si="2"/>
        <v>2.863156331836072E-4</v>
      </c>
      <c r="H67" s="22">
        <f t="shared" si="3"/>
        <v>1.1810965565637596E-4</v>
      </c>
      <c r="I67" s="22">
        <f t="shared" si="4"/>
        <v>2.2284840689882256E-8</v>
      </c>
      <c r="J67" s="27">
        <f t="shared" si="5"/>
        <v>144852.07815462953</v>
      </c>
      <c r="K67" s="23">
        <f t="shared" si="6"/>
        <v>3.6008488657344212E-2</v>
      </c>
      <c r="L67" s="22">
        <f t="shared" si="7"/>
        <v>2.3131853113477922E-2</v>
      </c>
      <c r="M67" s="22">
        <f t="shared" si="8"/>
        <v>9.5422494941962161E-3</v>
      </c>
      <c r="N67" s="22">
        <f t="shared" si="9"/>
        <v>1.8004244328672106E-6</v>
      </c>
      <c r="O67" s="27">
        <f t="shared" si="10"/>
        <v>293106067.12979066</v>
      </c>
      <c r="P67" s="23">
        <f t="shared" si="11"/>
        <v>0.15566517983916789</v>
      </c>
      <c r="Q67" s="22">
        <f t="shared" si="12"/>
        <v>9.9999311528681453E-2</v>
      </c>
      <c r="R67" s="22">
        <f t="shared" si="13"/>
        <v>4.125127265737949E-2</v>
      </c>
      <c r="S67" s="22">
        <f t="shared" si="14"/>
        <v>7.7832589919583946E-6</v>
      </c>
      <c r="T67" s="27">
        <f t="shared" si="15"/>
        <v>13184979513.99844</v>
      </c>
      <c r="U67" s="23">
        <f t="shared" si="16"/>
        <v>0.32363051551437688</v>
      </c>
      <c r="V67" s="22">
        <f t="shared" si="17"/>
        <v>0.20790024316643571</v>
      </c>
      <c r="W67" s="22">
        <f t="shared" si="18"/>
        <v>8.5762086611309879E-2</v>
      </c>
      <c r="X67" s="22">
        <f t="shared" si="19"/>
        <v>1.6181525775718844E-5</v>
      </c>
      <c r="Y67" s="27">
        <f t="shared" si="20"/>
        <v>129405133665.6967</v>
      </c>
      <c r="Z67" s="23">
        <f t="shared" si="21"/>
        <v>0.50187964796814488</v>
      </c>
      <c r="AA67" s="22">
        <f t="shared" si="22"/>
        <v>0.32240748585473628</v>
      </c>
      <c r="AB67" s="22">
        <f t="shared" si="23"/>
        <v>0.1329981067115584</v>
      </c>
      <c r="AC67" s="22">
        <f t="shared" si="24"/>
        <v>2.5093982398407244E-5</v>
      </c>
      <c r="AD67" s="27">
        <f t="shared" si="25"/>
        <v>593388812466.43872</v>
      </c>
      <c r="AE67" s="23">
        <f t="shared" si="26"/>
        <v>0.6718427859287569</v>
      </c>
      <c r="AF67" s="22">
        <f t="shared" si="27"/>
        <v>0.43159180568063343</v>
      </c>
      <c r="AG67" s="22">
        <f t="shared" si="28"/>
        <v>0.17803833827112059</v>
      </c>
      <c r="AH67" s="22">
        <f t="shared" si="29"/>
        <v>3.3592139296437848E-5</v>
      </c>
      <c r="AI67" s="27">
        <f t="shared" si="30"/>
        <v>1762227238563.9387</v>
      </c>
      <c r="AJ67" s="23">
        <f t="shared" si="31"/>
        <v>0.82643160302553564</v>
      </c>
      <c r="AK67" s="22">
        <f t="shared" si="32"/>
        <v>0.53089966178360404</v>
      </c>
      <c r="AL67" s="22">
        <f t="shared" si="33"/>
        <v>0.21900437480176696</v>
      </c>
      <c r="AM67" s="22">
        <f t="shared" si="34"/>
        <v>4.1321580151276784E-5</v>
      </c>
      <c r="AN67" s="27">
        <f t="shared" si="35"/>
        <v>3991090264627.3833</v>
      </c>
      <c r="AO67" s="23">
        <f t="shared" si="36"/>
        <v>0.95162736616804233</v>
      </c>
      <c r="AP67" s="22">
        <f t="shared" si="37"/>
        <v>0.61132542002635037</v>
      </c>
      <c r="AQ67" s="22">
        <f t="shared" si="38"/>
        <v>0.25218125203453123</v>
      </c>
      <c r="AR67" s="22">
        <f t="shared" si="39"/>
        <v>4.7581368308402118E-5</v>
      </c>
      <c r="AS67" s="27">
        <f t="shared" si="40"/>
        <v>7548856882587.1787</v>
      </c>
      <c r="AT67" s="23">
        <f t="shared" si="41"/>
        <v>0.99884043805480527</v>
      </c>
      <c r="AU67" s="22">
        <f t="shared" si="42"/>
        <v>0.64165509740640692</v>
      </c>
      <c r="AV67" s="22">
        <f t="shared" si="43"/>
        <v>0.26469271608452338</v>
      </c>
      <c r="AW67" s="22">
        <f t="shared" si="44"/>
        <v>4.9942021902740266E-5</v>
      </c>
      <c r="AX67" s="27">
        <f t="shared" si="45"/>
        <v>12592086421499.383</v>
      </c>
      <c r="AY67" s="23">
        <f t="shared" si="46"/>
        <v>0.98383666409873116</v>
      </c>
      <c r="AZ67" s="22">
        <f t="shared" si="47"/>
        <v>0.63201667301702491</v>
      </c>
      <c r="BA67" s="22">
        <f t="shared" si="48"/>
        <v>0.26071671598616375</v>
      </c>
      <c r="BB67" s="22">
        <f t="shared" si="49"/>
        <v>4.9191833204936561E-5</v>
      </c>
      <c r="BC67" s="27">
        <f t="shared" si="50"/>
        <v>19177069652481.758</v>
      </c>
      <c r="BD67" s="23">
        <f t="shared" si="51"/>
        <v>0.93037223229432953</v>
      </c>
      <c r="BE67" s="22">
        <f t="shared" si="52"/>
        <v>0.59767112202587724</v>
      </c>
      <c r="BF67" s="22">
        <f t="shared" si="53"/>
        <v>0.24654864155799733</v>
      </c>
      <c r="BG67" s="22">
        <f t="shared" si="54"/>
        <v>4.6518611614716478E-5</v>
      </c>
      <c r="BH67" s="27">
        <f t="shared" si="55"/>
        <v>27285894256203.789</v>
      </c>
      <c r="BI67" s="23">
        <f t="shared" si="56"/>
        <v>0.85679160273989741</v>
      </c>
      <c r="BJ67" s="22">
        <f t="shared" si="57"/>
        <v>0.55040292560011006</v>
      </c>
      <c r="BK67" s="22">
        <f t="shared" si="58"/>
        <v>0.22704977472607282</v>
      </c>
      <c r="BL67" s="22">
        <f t="shared" si="59"/>
        <v>4.2839580136994875E-5</v>
      </c>
      <c r="BM67" s="27">
        <f t="shared" si="60"/>
        <v>36852567206544.469</v>
      </c>
      <c r="BN67" s="23">
        <f t="shared" si="61"/>
        <v>0.77549526648094691</v>
      </c>
      <c r="BO67" s="22">
        <f t="shared" si="62"/>
        <v>0.49817815918736025</v>
      </c>
      <c r="BP67" s="22">
        <f t="shared" si="63"/>
        <v>0.20550624561745093</v>
      </c>
      <c r="BQ67" s="22">
        <f t="shared" si="64"/>
        <v>3.8774763324047347E-5</v>
      </c>
      <c r="BR67" s="27">
        <f t="shared" si="65"/>
        <v>47783846773724.867</v>
      </c>
      <c r="BS67" s="23">
        <f t="shared" si="66"/>
        <v>0.69418003103263626</v>
      </c>
      <c r="BT67" s="22">
        <f t="shared" si="67"/>
        <v>0.44594125193536549</v>
      </c>
      <c r="BU67" s="22">
        <f t="shared" si="68"/>
        <v>0.18395770822364862</v>
      </c>
      <c r="BV67" s="22">
        <f t="shared" si="69"/>
        <v>3.4709001551631811E-5</v>
      </c>
      <c r="BW67" s="27">
        <f t="shared" si="70"/>
        <v>59973987447402.18</v>
      </c>
      <c r="BX67" s="23">
        <f t="shared" si="71"/>
        <v>0.61708437417940654</v>
      </c>
      <c r="BY67" s="22">
        <f t="shared" si="72"/>
        <v>0.39641500197285073</v>
      </c>
      <c r="BZ67" s="22">
        <f t="shared" si="73"/>
        <v>0.16352735915754274</v>
      </c>
      <c r="CA67" s="22">
        <f t="shared" si="74"/>
        <v>3.0854218708970327E-5</v>
      </c>
      <c r="CB67" s="27">
        <f t="shared" si="75"/>
        <v>73314360145497.141</v>
      </c>
      <c r="CC67" s="23">
        <f t="shared" si="76"/>
        <v>0.54925924251000668</v>
      </c>
      <c r="CD67" s="22">
        <f t="shared" si="77"/>
        <v>0.35284413738842829</v>
      </c>
      <c r="CE67" s="22">
        <f t="shared" si="78"/>
        <v>0.14555369926515177</v>
      </c>
      <c r="CF67" s="22">
        <f t="shared" si="79"/>
        <v>2.7462962125500336E-5</v>
      </c>
      <c r="CG67" s="27">
        <f t="shared" si="80"/>
        <v>87699292041997.281</v>
      </c>
      <c r="CH67" s="23">
        <f t="shared" si="81"/>
        <v>0.49594851937582923</v>
      </c>
      <c r="CI67" s="22">
        <f t="shared" si="82"/>
        <v>0.31859732884703268</v>
      </c>
      <c r="CJ67" s="22">
        <f t="shared" si="83"/>
        <v>0.13142635763459476</v>
      </c>
      <c r="CK67" s="22">
        <f t="shared" si="84"/>
        <v>2.4797425968791463E-5</v>
      </c>
      <c r="CL67" s="27">
        <f t="shared" si="85"/>
        <v>103029319749258.25</v>
      </c>
      <c r="CM67" s="23">
        <f t="shared" si="86"/>
        <v>0.453409526784046</v>
      </c>
      <c r="CN67" s="22">
        <f t="shared" si="87"/>
        <v>0.29127028000607114</v>
      </c>
      <c r="CO67" s="22">
        <f t="shared" si="88"/>
        <v>0.12015352459777219</v>
      </c>
      <c r="CP67" s="22">
        <f t="shared" si="89"/>
        <v>2.2670476339202303E-5</v>
      </c>
      <c r="CQ67" s="27">
        <f t="shared" si="90"/>
        <v>119212762578624.67</v>
      </c>
      <c r="CR67" s="23">
        <f t="shared" si="91"/>
        <v>0.41885293047191668</v>
      </c>
      <c r="CS67" s="22">
        <f t="shared" si="92"/>
        <v>0.26907112253515925</v>
      </c>
      <c r="CT67" s="22">
        <f t="shared" si="93"/>
        <v>0.11099602657505793</v>
      </c>
      <c r="CU67" s="22">
        <f t="shared" si="94"/>
        <v>2.0942646523595836E-5</v>
      </c>
      <c r="CV67" s="27">
        <f t="shared" si="95"/>
        <v>136166252171963.45</v>
      </c>
      <c r="CW67" s="23">
        <f t="shared" si="96"/>
        <v>0.39034301794767584</v>
      </c>
      <c r="CX67" s="22">
        <f t="shared" si="97"/>
        <v>0.25075635472958696</v>
      </c>
      <c r="CY67" s="22">
        <f t="shared" si="98"/>
        <v>0.1034408997561341</v>
      </c>
      <c r="CZ67" s="22">
        <f t="shared" si="99"/>
        <v>1.9517150897383794E-5</v>
      </c>
      <c r="DA67" s="27">
        <f t="shared" si="100"/>
        <v>4677748122406509</v>
      </c>
      <c r="DB67" s="23">
        <f t="shared" si="101"/>
        <v>0.14323390485095933</v>
      </c>
      <c r="DC67" s="22">
        <f t="shared" si="102"/>
        <v>9.2013460476256262E-2</v>
      </c>
      <c r="DD67" s="22">
        <f t="shared" si="103"/>
        <v>3.7956984785504223E-2</v>
      </c>
      <c r="DE67" s="22">
        <f t="shared" si="104"/>
        <v>7.1616952425479667E-6</v>
      </c>
      <c r="DF67" s="27">
        <f t="shared" si="105"/>
        <v>5.2489895864867712E+17</v>
      </c>
      <c r="DG67" s="23">
        <f t="shared" si="106"/>
        <v>0.13246422823999698</v>
      </c>
      <c r="DH67" s="22">
        <f t="shared" si="107"/>
        <v>8.5095020221374065E-2</v>
      </c>
      <c r="DI67" s="22">
        <f t="shared" si="108"/>
        <v>3.5103020483599201E-2</v>
      </c>
      <c r="DJ67" s="22">
        <f t="shared" si="109"/>
        <v>6.6232114119998499E-6</v>
      </c>
    </row>
    <row r="68" spans="1:114" x14ac:dyDescent="0.25">
      <c r="A68" s="1">
        <v>635</v>
      </c>
      <c r="B68" s="2">
        <v>0.54190000000000005</v>
      </c>
      <c r="C68" s="2">
        <v>0.217</v>
      </c>
      <c r="D68" s="3">
        <v>3.0000000000000001E-5</v>
      </c>
      <c r="E68" s="27">
        <f t="shared" si="0"/>
        <v>2.4079786660561091E-5</v>
      </c>
      <c r="F68" s="23">
        <f t="shared" si="1"/>
        <v>6.1385719374869188E-4</v>
      </c>
      <c r="G68" s="22">
        <f t="shared" si="2"/>
        <v>3.3264921329241614E-4</v>
      </c>
      <c r="H68" s="22">
        <f t="shared" si="3"/>
        <v>1.3320701104346615E-4</v>
      </c>
      <c r="I68" s="22">
        <f t="shared" si="4"/>
        <v>1.8415715812460758E-8</v>
      </c>
      <c r="J68" s="27">
        <f t="shared" si="5"/>
        <v>166669.33431894454</v>
      </c>
      <c r="K68" s="23">
        <f t="shared" si="6"/>
        <v>4.1431996770831384E-2</v>
      </c>
      <c r="L68" s="22">
        <f t="shared" si="7"/>
        <v>2.2451999050113528E-2</v>
      </c>
      <c r="M68" s="22">
        <f t="shared" si="8"/>
        <v>8.9907432992704095E-3</v>
      </c>
      <c r="N68" s="22">
        <f t="shared" si="9"/>
        <v>1.2429599031249415E-6</v>
      </c>
      <c r="O68" s="27">
        <f t="shared" si="10"/>
        <v>317631458.6397956</v>
      </c>
      <c r="P68" s="23">
        <f t="shared" si="11"/>
        <v>0.16869032639248158</v>
      </c>
      <c r="Q68" s="22">
        <f t="shared" si="12"/>
        <v>9.1413287872085774E-2</v>
      </c>
      <c r="R68" s="22">
        <f t="shared" si="13"/>
        <v>3.6605800827168501E-2</v>
      </c>
      <c r="S68" s="22">
        <f t="shared" si="14"/>
        <v>5.0607097917744475E-6</v>
      </c>
      <c r="T68" s="27">
        <f t="shared" si="15"/>
        <v>13866359447.326508</v>
      </c>
      <c r="U68" s="23">
        <f t="shared" si="16"/>
        <v>0.3403552543620933</v>
      </c>
      <c r="V68" s="22">
        <f t="shared" si="17"/>
        <v>0.18443851233881836</v>
      </c>
      <c r="W68" s="22">
        <f t="shared" si="18"/>
        <v>7.3857090196574243E-2</v>
      </c>
      <c r="X68" s="22">
        <f t="shared" si="19"/>
        <v>1.02106576308628E-5</v>
      </c>
      <c r="Y68" s="27">
        <f t="shared" si="20"/>
        <v>133668125846.81392</v>
      </c>
      <c r="Z68" s="23">
        <f t="shared" si="21"/>
        <v>0.51841306480056537</v>
      </c>
      <c r="AA68" s="22">
        <f t="shared" si="22"/>
        <v>0.28092803981542641</v>
      </c>
      <c r="AB68" s="22">
        <f t="shared" si="23"/>
        <v>0.11249563506172268</v>
      </c>
      <c r="AC68" s="22">
        <f t="shared" si="24"/>
        <v>1.5552391944016962E-5</v>
      </c>
      <c r="AD68" s="27">
        <f t="shared" si="25"/>
        <v>605646237142.4657</v>
      </c>
      <c r="AE68" s="23">
        <f t="shared" si="26"/>
        <v>0.68572080683114733</v>
      </c>
      <c r="AF68" s="22">
        <f t="shared" si="27"/>
        <v>0.37159210522179875</v>
      </c>
      <c r="AG68" s="22">
        <f t="shared" si="28"/>
        <v>0.14880141508235897</v>
      </c>
      <c r="AH68" s="22">
        <f t="shared" si="29"/>
        <v>2.0571624204934421E-5</v>
      </c>
      <c r="AI68" s="27">
        <f t="shared" si="30"/>
        <v>1783376494857.9529</v>
      </c>
      <c r="AJ68" s="23">
        <f t="shared" si="31"/>
        <v>0.83634996848906318</v>
      </c>
      <c r="AK68" s="22">
        <f t="shared" si="32"/>
        <v>0.45321804792422338</v>
      </c>
      <c r="AL68" s="22">
        <f t="shared" si="33"/>
        <v>0.18148794316212671</v>
      </c>
      <c r="AM68" s="22">
        <f t="shared" si="34"/>
        <v>2.5090499054671894E-5</v>
      </c>
      <c r="AN68" s="27">
        <f t="shared" si="35"/>
        <v>4013435606237.0898</v>
      </c>
      <c r="AO68" s="23">
        <f t="shared" si="36"/>
        <v>0.95695534353067802</v>
      </c>
      <c r="AP68" s="22">
        <f t="shared" si="37"/>
        <v>0.51857410065927445</v>
      </c>
      <c r="AQ68" s="22">
        <f t="shared" si="38"/>
        <v>0.20765930954615713</v>
      </c>
      <c r="AR68" s="22">
        <f t="shared" si="39"/>
        <v>2.8708660305920341E-5</v>
      </c>
      <c r="AS68" s="27">
        <f t="shared" si="40"/>
        <v>7554079591474.3203</v>
      </c>
      <c r="AT68" s="23">
        <f t="shared" si="41"/>
        <v>0.9995314900794765</v>
      </c>
      <c r="AU68" s="22">
        <f t="shared" si="42"/>
        <v>0.54164611447406841</v>
      </c>
      <c r="AV68" s="22">
        <f t="shared" si="43"/>
        <v>0.2168983333472464</v>
      </c>
      <c r="AW68" s="22">
        <f t="shared" si="44"/>
        <v>2.9985944702384295E-5</v>
      </c>
      <c r="AX68" s="27">
        <f t="shared" si="45"/>
        <v>12552148979041.898</v>
      </c>
      <c r="AY68" s="23">
        <f t="shared" si="46"/>
        <v>0.98071629795409287</v>
      </c>
      <c r="AZ68" s="22">
        <f t="shared" si="47"/>
        <v>0.53145016186132299</v>
      </c>
      <c r="BA68" s="22">
        <f t="shared" si="48"/>
        <v>0.21281543665603816</v>
      </c>
      <c r="BB68" s="22">
        <f t="shared" si="49"/>
        <v>2.9421488938622786E-5</v>
      </c>
      <c r="BC68" s="27">
        <f t="shared" si="50"/>
        <v>19056647547104.754</v>
      </c>
      <c r="BD68" s="23">
        <f t="shared" si="51"/>
        <v>0.92452997458616681</v>
      </c>
      <c r="BE68" s="22">
        <f t="shared" si="52"/>
        <v>0.50100279322824381</v>
      </c>
      <c r="BF68" s="22">
        <f t="shared" si="53"/>
        <v>0.20062300448519821</v>
      </c>
      <c r="BG68" s="22">
        <f t="shared" si="54"/>
        <v>2.7735899237585004E-5</v>
      </c>
      <c r="BH68" s="27">
        <f t="shared" si="55"/>
        <v>27045123694809.438</v>
      </c>
      <c r="BI68" s="23">
        <f t="shared" si="56"/>
        <v>0.84923127896041384</v>
      </c>
      <c r="BJ68" s="22">
        <f t="shared" si="57"/>
        <v>0.4601984300686483</v>
      </c>
      <c r="BK68" s="22">
        <f t="shared" si="58"/>
        <v>0.18428318753440981</v>
      </c>
      <c r="BL68" s="22">
        <f t="shared" si="59"/>
        <v>2.5476938368812417E-5</v>
      </c>
      <c r="BM68" s="27">
        <f t="shared" si="60"/>
        <v>36449453917380.891</v>
      </c>
      <c r="BN68" s="23">
        <f t="shared" si="61"/>
        <v>0.7670124803062458</v>
      </c>
      <c r="BO68" s="22">
        <f t="shared" si="62"/>
        <v>0.41564406307795465</v>
      </c>
      <c r="BP68" s="22">
        <f t="shared" si="63"/>
        <v>0.16644170822645535</v>
      </c>
      <c r="BQ68" s="22">
        <f t="shared" si="64"/>
        <v>2.3010374409187374E-5</v>
      </c>
      <c r="BR68" s="27">
        <f t="shared" si="65"/>
        <v>47176109696895.063</v>
      </c>
      <c r="BS68" s="23">
        <f t="shared" si="66"/>
        <v>0.68535112814310628</v>
      </c>
      <c r="BT68" s="22">
        <f t="shared" si="67"/>
        <v>0.37139177634074932</v>
      </c>
      <c r="BU68" s="22">
        <f t="shared" si="68"/>
        <v>0.14872119480705406</v>
      </c>
      <c r="BV68" s="22">
        <f t="shared" si="69"/>
        <v>2.056053384429319E-5</v>
      </c>
      <c r="BW68" s="27">
        <f t="shared" si="70"/>
        <v>59120341569923.672</v>
      </c>
      <c r="BX68" s="23">
        <f t="shared" si="71"/>
        <v>0.60830104069609203</v>
      </c>
      <c r="BY68" s="22">
        <f t="shared" si="72"/>
        <v>0.32963833395321229</v>
      </c>
      <c r="BZ68" s="22">
        <f t="shared" si="73"/>
        <v>0.13200132583105198</v>
      </c>
      <c r="CA68" s="22">
        <f t="shared" si="74"/>
        <v>1.8249031220882763E-5</v>
      </c>
      <c r="CB68" s="27">
        <f t="shared" si="75"/>
        <v>72175334781074.203</v>
      </c>
      <c r="CC68" s="23">
        <f t="shared" si="76"/>
        <v>0.54072585003926776</v>
      </c>
      <c r="CD68" s="22">
        <f t="shared" si="77"/>
        <v>0.29301933813627923</v>
      </c>
      <c r="CE68" s="22">
        <f t="shared" si="78"/>
        <v>0.1173375094585211</v>
      </c>
      <c r="CF68" s="22">
        <f t="shared" si="79"/>
        <v>1.6221775501178034E-5</v>
      </c>
      <c r="CG68" s="27">
        <f t="shared" si="80"/>
        <v>86237699640850.016</v>
      </c>
      <c r="CH68" s="23">
        <f t="shared" si="81"/>
        <v>0.48768306397246269</v>
      </c>
      <c r="CI68" s="22">
        <f t="shared" si="82"/>
        <v>0.26427545236667754</v>
      </c>
      <c r="CJ68" s="22">
        <f t="shared" si="83"/>
        <v>0.10582722488202441</v>
      </c>
      <c r="CK68" s="22">
        <f t="shared" si="84"/>
        <v>1.4630491919173881E-5</v>
      </c>
      <c r="CL68" s="27">
        <f t="shared" si="85"/>
        <v>101210477943368</v>
      </c>
      <c r="CM68" s="23">
        <f t="shared" si="86"/>
        <v>0.44540520136958384</v>
      </c>
      <c r="CN68" s="22">
        <f t="shared" si="87"/>
        <v>0.24136507862217751</v>
      </c>
      <c r="CO68" s="22">
        <f t="shared" si="88"/>
        <v>9.6652928697199686E-2</v>
      </c>
      <c r="CP68" s="22">
        <f t="shared" si="89"/>
        <v>1.3362156041087515E-5</v>
      </c>
      <c r="CQ68" s="27">
        <f t="shared" si="90"/>
        <v>117004550512387.42</v>
      </c>
      <c r="CR68" s="23">
        <f t="shared" si="91"/>
        <v>0.41109439795374858</v>
      </c>
      <c r="CS68" s="22">
        <f t="shared" si="92"/>
        <v>0.22277205425113639</v>
      </c>
      <c r="CT68" s="22">
        <f t="shared" si="93"/>
        <v>8.9207484355963443E-2</v>
      </c>
      <c r="CU68" s="22">
        <f t="shared" si="94"/>
        <v>1.2332831938612459E-5</v>
      </c>
      <c r="CV68" s="27">
        <f t="shared" si="95"/>
        <v>133539060858874.13</v>
      </c>
      <c r="CW68" s="23">
        <f t="shared" si="96"/>
        <v>0.38281174078083346</v>
      </c>
      <c r="CX68" s="22">
        <f t="shared" si="97"/>
        <v>0.20744568232913368</v>
      </c>
      <c r="CY68" s="22">
        <f t="shared" si="98"/>
        <v>8.3070147749440867E-2</v>
      </c>
      <c r="CZ68" s="22">
        <f t="shared" si="99"/>
        <v>1.1484352223425004E-5</v>
      </c>
      <c r="DA68" s="27">
        <f t="shared" si="100"/>
        <v>4536379776987058</v>
      </c>
      <c r="DB68" s="23">
        <f t="shared" si="101"/>
        <v>0.13890516811548712</v>
      </c>
      <c r="DC68" s="22">
        <f t="shared" si="102"/>
        <v>7.5272710601782478E-2</v>
      </c>
      <c r="DD68" s="22">
        <f t="shared" si="103"/>
        <v>3.0142421481060704E-2</v>
      </c>
      <c r="DE68" s="22">
        <f t="shared" si="104"/>
        <v>4.1671550434646138E-6</v>
      </c>
      <c r="DF68" s="27">
        <f t="shared" si="105"/>
        <v>5.0856552214551686E+17</v>
      </c>
      <c r="DG68" s="23">
        <f t="shared" si="106"/>
        <v>0.12834229958068286</v>
      </c>
      <c r="DH68" s="22">
        <f t="shared" si="107"/>
        <v>6.9548692142772039E-2</v>
      </c>
      <c r="DI68" s="22">
        <f t="shared" si="108"/>
        <v>2.7850279009008178E-2</v>
      </c>
      <c r="DJ68" s="22">
        <f t="shared" si="109"/>
        <v>3.8502689874204854E-6</v>
      </c>
    </row>
    <row r="69" spans="1:114" x14ac:dyDescent="0.25">
      <c r="A69" s="1">
        <v>640</v>
      </c>
      <c r="B69" s="2">
        <v>0.44790000000000002</v>
      </c>
      <c r="C69" s="2">
        <v>0.17499999999999999</v>
      </c>
      <c r="D69" s="3">
        <v>2.0000000000000002E-5</v>
      </c>
      <c r="E69" s="27">
        <f t="shared" si="0"/>
        <v>3.2989411205507455E-5</v>
      </c>
      <c r="F69" s="23">
        <f t="shared" si="1"/>
        <v>8.4098699342723268E-4</v>
      </c>
      <c r="G69" s="22">
        <f t="shared" si="2"/>
        <v>3.7667807435605753E-4</v>
      </c>
      <c r="H69" s="22">
        <f t="shared" si="3"/>
        <v>1.4717272384976571E-4</v>
      </c>
      <c r="I69" s="22">
        <f t="shared" si="4"/>
        <v>1.6819739868544656E-8</v>
      </c>
      <c r="J69" s="27">
        <f t="shared" si="5"/>
        <v>191293.86583075949</v>
      </c>
      <c r="K69" s="23">
        <f t="shared" si="6"/>
        <v>4.7553359853306873E-2</v>
      </c>
      <c r="L69" s="22">
        <f t="shared" si="7"/>
        <v>2.1299149878296151E-2</v>
      </c>
      <c r="M69" s="22">
        <f t="shared" si="8"/>
        <v>8.3218379743287014E-3</v>
      </c>
      <c r="N69" s="22">
        <f t="shared" si="9"/>
        <v>9.510671970661375E-7</v>
      </c>
      <c r="O69" s="27">
        <f t="shared" si="10"/>
        <v>343671357.31710404</v>
      </c>
      <c r="P69" s="23">
        <f t="shared" si="11"/>
        <v>0.18251980986339858</v>
      </c>
      <c r="Q69" s="22">
        <f t="shared" si="12"/>
        <v>8.1750622837816228E-2</v>
      </c>
      <c r="R69" s="22">
        <f t="shared" si="13"/>
        <v>3.1940966726094748E-2</v>
      </c>
      <c r="S69" s="22">
        <f t="shared" si="14"/>
        <v>3.6503961972679719E-6</v>
      </c>
      <c r="T69" s="27">
        <f t="shared" si="15"/>
        <v>14566995523.292627</v>
      </c>
      <c r="U69" s="23">
        <f t="shared" si="16"/>
        <v>0.35755264281553373</v>
      </c>
      <c r="V69" s="22">
        <f t="shared" si="17"/>
        <v>0.16014782871707756</v>
      </c>
      <c r="W69" s="22">
        <f t="shared" si="18"/>
        <v>6.2571712492718395E-2</v>
      </c>
      <c r="X69" s="22">
        <f t="shared" si="19"/>
        <v>7.1510528563106749E-6</v>
      </c>
      <c r="Y69" s="27">
        <f t="shared" si="20"/>
        <v>137959287337.71301</v>
      </c>
      <c r="Z69" s="23">
        <f t="shared" si="21"/>
        <v>0.53505573234720694</v>
      </c>
      <c r="AA69" s="22">
        <f t="shared" si="22"/>
        <v>0.23965146251831398</v>
      </c>
      <c r="AB69" s="22">
        <f t="shared" si="23"/>
        <v>9.3634753160761211E-2</v>
      </c>
      <c r="AC69" s="22">
        <f t="shared" si="24"/>
        <v>1.0701114646944139E-5</v>
      </c>
      <c r="AD69" s="27">
        <f t="shared" si="25"/>
        <v>617770501821.797</v>
      </c>
      <c r="AE69" s="23">
        <f t="shared" si="26"/>
        <v>0.69944806219621247</v>
      </c>
      <c r="AF69" s="22">
        <f t="shared" si="27"/>
        <v>0.31328278705768359</v>
      </c>
      <c r="AG69" s="22">
        <f t="shared" si="28"/>
        <v>0.12240341088433718</v>
      </c>
      <c r="AH69" s="22">
        <f t="shared" si="29"/>
        <v>1.3988961243924251E-5</v>
      </c>
      <c r="AI69" s="27">
        <f t="shared" si="30"/>
        <v>1803895453767.9211</v>
      </c>
      <c r="AJ69" s="23">
        <f t="shared" si="31"/>
        <v>0.84597274342596585</v>
      </c>
      <c r="AK69" s="22">
        <f t="shared" si="32"/>
        <v>0.3789111917804901</v>
      </c>
      <c r="AL69" s="22">
        <f t="shared" si="33"/>
        <v>0.14804523009954401</v>
      </c>
      <c r="AM69" s="22">
        <f t="shared" si="34"/>
        <v>1.6919454868519317E-5</v>
      </c>
      <c r="AN69" s="27">
        <f t="shared" si="35"/>
        <v>4034340715817.9824</v>
      </c>
      <c r="AO69" s="23">
        <f t="shared" si="36"/>
        <v>0.96193991492617781</v>
      </c>
      <c r="AP69" s="22">
        <f t="shared" si="37"/>
        <v>0.43085288789543508</v>
      </c>
      <c r="AQ69" s="22">
        <f t="shared" si="38"/>
        <v>0.16833948511208111</v>
      </c>
      <c r="AR69" s="22">
        <f t="shared" si="39"/>
        <v>1.9238798298523559E-5</v>
      </c>
      <c r="AS69" s="27">
        <f t="shared" si="40"/>
        <v>7556977179566.7109</v>
      </c>
      <c r="AT69" s="23">
        <f t="shared" si="41"/>
        <v>0.99991488960665287</v>
      </c>
      <c r="AU69" s="22">
        <f t="shared" si="42"/>
        <v>0.44786187905481983</v>
      </c>
      <c r="AV69" s="22">
        <f t="shared" si="43"/>
        <v>0.17498510568116424</v>
      </c>
      <c r="AW69" s="22">
        <f t="shared" si="44"/>
        <v>1.9998297792133059E-5</v>
      </c>
      <c r="AX69" s="27">
        <f t="shared" si="45"/>
        <v>12509284913575.107</v>
      </c>
      <c r="AY69" s="23">
        <f t="shared" si="46"/>
        <v>0.9773672708137966</v>
      </c>
      <c r="AZ69" s="22">
        <f t="shared" si="47"/>
        <v>0.4377628005974995</v>
      </c>
      <c r="BA69" s="22">
        <f t="shared" si="48"/>
        <v>0.1710392723924144</v>
      </c>
      <c r="BB69" s="22">
        <f t="shared" si="49"/>
        <v>1.9547345416275932E-5</v>
      </c>
      <c r="BC69" s="27">
        <f t="shared" si="50"/>
        <v>18933353178138.852</v>
      </c>
      <c r="BD69" s="23">
        <f t="shared" si="51"/>
        <v>0.91854836950453311</v>
      </c>
      <c r="BE69" s="22">
        <f t="shared" si="52"/>
        <v>0.41141781470108041</v>
      </c>
      <c r="BF69" s="22">
        <f t="shared" si="53"/>
        <v>0.16074596466329327</v>
      </c>
      <c r="BG69" s="22">
        <f t="shared" si="54"/>
        <v>1.8370967390090663E-5</v>
      </c>
      <c r="BH69" s="27">
        <f t="shared" si="55"/>
        <v>26802509362647.895</v>
      </c>
      <c r="BI69" s="23">
        <f t="shared" si="56"/>
        <v>0.84161305979748147</v>
      </c>
      <c r="BJ69" s="22">
        <f t="shared" si="57"/>
        <v>0.37695848948329197</v>
      </c>
      <c r="BK69" s="22">
        <f t="shared" si="58"/>
        <v>0.14728228546455924</v>
      </c>
      <c r="BL69" s="22">
        <f t="shared" si="59"/>
        <v>1.6832261195949632E-5</v>
      </c>
      <c r="BM69" s="27">
        <f t="shared" si="60"/>
        <v>36046735624852.547</v>
      </c>
      <c r="BN69" s="23">
        <f t="shared" si="61"/>
        <v>0.75853800611749622</v>
      </c>
      <c r="BO69" s="22">
        <f t="shared" si="62"/>
        <v>0.3397491729400266</v>
      </c>
      <c r="BP69" s="22">
        <f t="shared" si="63"/>
        <v>0.13274415107056184</v>
      </c>
      <c r="BQ69" s="22">
        <f t="shared" si="64"/>
        <v>1.5170760122349926E-5</v>
      </c>
      <c r="BR69" s="27">
        <f t="shared" si="65"/>
        <v>46572369311069.758</v>
      </c>
      <c r="BS69" s="23">
        <f t="shared" si="66"/>
        <v>0.67658028719862373</v>
      </c>
      <c r="BT69" s="22">
        <f t="shared" si="67"/>
        <v>0.30304031063626358</v>
      </c>
      <c r="BU69" s="22">
        <f t="shared" si="68"/>
        <v>0.11840155025975914</v>
      </c>
      <c r="BV69" s="22">
        <f t="shared" si="69"/>
        <v>1.3531605743972476E-5</v>
      </c>
      <c r="BW69" s="27">
        <f t="shared" si="70"/>
        <v>58275737811013.664</v>
      </c>
      <c r="BX69" s="23">
        <f t="shared" si="71"/>
        <v>0.59961074338255005</v>
      </c>
      <c r="BY69" s="22">
        <f t="shared" si="72"/>
        <v>0.26856565196104421</v>
      </c>
      <c r="BZ69" s="22">
        <f t="shared" si="73"/>
        <v>0.10493188009194625</v>
      </c>
      <c r="CA69" s="22">
        <f t="shared" si="74"/>
        <v>1.1992214867651002E-5</v>
      </c>
      <c r="CB69" s="27">
        <f t="shared" si="75"/>
        <v>71051865437490.109</v>
      </c>
      <c r="CC69" s="23">
        <f t="shared" si="76"/>
        <v>0.53230900074240983</v>
      </c>
      <c r="CD69" s="22">
        <f t="shared" si="77"/>
        <v>0.23842120143252538</v>
      </c>
      <c r="CE69" s="22">
        <f t="shared" si="78"/>
        <v>9.3154075129921715E-2</v>
      </c>
      <c r="CF69" s="22">
        <f t="shared" si="79"/>
        <v>1.0646180014848198E-5</v>
      </c>
      <c r="CG69" s="27">
        <f t="shared" si="80"/>
        <v>84799629613359.078</v>
      </c>
      <c r="CH69" s="23">
        <f t="shared" si="81"/>
        <v>0.4795506300122051</v>
      </c>
      <c r="CI69" s="22">
        <f t="shared" si="82"/>
        <v>0.21479072718246667</v>
      </c>
      <c r="CJ69" s="22">
        <f t="shared" si="83"/>
        <v>8.3921360252135882E-2</v>
      </c>
      <c r="CK69" s="22">
        <f t="shared" si="84"/>
        <v>9.5910126002441023E-6</v>
      </c>
      <c r="CL69" s="27">
        <f t="shared" si="85"/>
        <v>99424533443270.031</v>
      </c>
      <c r="CM69" s="23">
        <f t="shared" si="86"/>
        <v>0.43754564981064209</v>
      </c>
      <c r="CN69" s="22">
        <f t="shared" si="87"/>
        <v>0.1959766965501866</v>
      </c>
      <c r="CO69" s="22">
        <f t="shared" si="88"/>
        <v>7.6570488716862367E-2</v>
      </c>
      <c r="CP69" s="22">
        <f t="shared" si="89"/>
        <v>8.7509129962128429E-6</v>
      </c>
      <c r="CQ69" s="27">
        <f t="shared" si="90"/>
        <v>114839957643814.3</v>
      </c>
      <c r="CR69" s="23">
        <f t="shared" si="91"/>
        <v>0.40348912108012103</v>
      </c>
      <c r="CS69" s="22">
        <f t="shared" si="92"/>
        <v>0.18072277733178621</v>
      </c>
      <c r="CT69" s="22">
        <f t="shared" si="93"/>
        <v>7.0610596189021171E-2</v>
      </c>
      <c r="CU69" s="22">
        <f t="shared" si="94"/>
        <v>8.0697824216024207E-6</v>
      </c>
      <c r="CV69" s="27">
        <f t="shared" si="95"/>
        <v>130967485729490.84</v>
      </c>
      <c r="CW69" s="23">
        <f t="shared" si="96"/>
        <v>0.37543989657662519</v>
      </c>
      <c r="CX69" s="22">
        <f t="shared" si="97"/>
        <v>0.16815952967667042</v>
      </c>
      <c r="CY69" s="22">
        <f t="shared" si="98"/>
        <v>6.5701981900909409E-2</v>
      </c>
      <c r="CZ69" s="22">
        <f t="shared" si="99"/>
        <v>7.5087979315325044E-6</v>
      </c>
      <c r="DA69" s="27">
        <f t="shared" si="100"/>
        <v>4400309665636629.5</v>
      </c>
      <c r="DB69" s="23">
        <f t="shared" si="101"/>
        <v>0.13473866473133311</v>
      </c>
      <c r="DC69" s="22">
        <f t="shared" si="102"/>
        <v>6.0349447933164102E-2</v>
      </c>
      <c r="DD69" s="22">
        <f t="shared" si="103"/>
        <v>2.3579266327983295E-2</v>
      </c>
      <c r="DE69" s="22">
        <f t="shared" si="104"/>
        <v>2.6947732946266624E-6</v>
      </c>
      <c r="DF69" s="27">
        <f t="shared" si="105"/>
        <v>4.9286248753925741E+17</v>
      </c>
      <c r="DG69" s="23">
        <f t="shared" si="106"/>
        <v>0.12437946001723774</v>
      </c>
      <c r="DH69" s="22">
        <f t="shared" si="107"/>
        <v>5.5709560141720786E-2</v>
      </c>
      <c r="DI69" s="22">
        <f t="shared" si="108"/>
        <v>2.1766405503016603E-2</v>
      </c>
      <c r="DJ69" s="22">
        <f t="shared" si="109"/>
        <v>2.487589200344755E-6</v>
      </c>
    </row>
    <row r="70" spans="1:114" x14ac:dyDescent="0.25">
      <c r="A70" s="1">
        <v>645</v>
      </c>
      <c r="B70" s="2">
        <v>0.36080000000000001</v>
      </c>
      <c r="C70" s="2">
        <v>0.13819999999999999</v>
      </c>
      <c r="D70" s="3">
        <v>1.0000000000000001E-5</v>
      </c>
      <c r="E70" s="27">
        <f t="shared" si="0"/>
        <v>4.4961962996494652E-5</v>
      </c>
      <c r="F70" s="23">
        <f t="shared" si="1"/>
        <v>1.1461988770716796E-3</v>
      </c>
      <c r="G70" s="22">
        <f t="shared" si="2"/>
        <v>4.1354855484746199E-4</v>
      </c>
      <c r="H70" s="22">
        <f t="shared" si="3"/>
        <v>1.5840468481130611E-4</v>
      </c>
      <c r="I70" s="22">
        <f t="shared" si="4"/>
        <v>1.1461988770716797E-8</v>
      </c>
      <c r="J70" s="27">
        <f t="shared" si="5"/>
        <v>219021.64777979499</v>
      </c>
      <c r="K70" s="23">
        <f t="shared" si="6"/>
        <v>5.4446153760891194E-2</v>
      </c>
      <c r="L70" s="22">
        <f t="shared" si="7"/>
        <v>1.9644172276929543E-2</v>
      </c>
      <c r="M70" s="22">
        <f t="shared" si="8"/>
        <v>7.5244584497551623E-3</v>
      </c>
      <c r="N70" s="22">
        <f t="shared" si="9"/>
        <v>5.4446153760891204E-7</v>
      </c>
      <c r="O70" s="27">
        <f t="shared" si="10"/>
        <v>371279626.95542163</v>
      </c>
      <c r="P70" s="23">
        <f t="shared" si="11"/>
        <v>0.19718223667830956</v>
      </c>
      <c r="Q70" s="22">
        <f t="shared" si="12"/>
        <v>7.1143350993534096E-2</v>
      </c>
      <c r="R70" s="22">
        <f t="shared" si="13"/>
        <v>2.725058510894238E-2</v>
      </c>
      <c r="S70" s="22">
        <f t="shared" si="14"/>
        <v>1.9718223667830959E-6</v>
      </c>
      <c r="T70" s="27">
        <f t="shared" si="15"/>
        <v>15286714458.929607</v>
      </c>
      <c r="U70" s="23">
        <f t="shared" si="16"/>
        <v>0.37521842757601526</v>
      </c>
      <c r="V70" s="22">
        <f t="shared" si="17"/>
        <v>0.13537880866942631</v>
      </c>
      <c r="W70" s="22">
        <f t="shared" si="18"/>
        <v>5.1855186691005306E-2</v>
      </c>
      <c r="X70" s="22">
        <f t="shared" si="19"/>
        <v>3.7521842757601529E-6</v>
      </c>
      <c r="Y70" s="27">
        <f t="shared" si="20"/>
        <v>142275466782.31979</v>
      </c>
      <c r="Z70" s="23">
        <f t="shared" si="21"/>
        <v>0.55179542851585139</v>
      </c>
      <c r="AA70" s="22">
        <f t="shared" si="22"/>
        <v>0.19908779060851919</v>
      </c>
      <c r="AB70" s="22">
        <f t="shared" si="23"/>
        <v>7.6258128220890661E-2</v>
      </c>
      <c r="AC70" s="22">
        <f t="shared" si="24"/>
        <v>5.5179542851585142E-6</v>
      </c>
      <c r="AD70" s="27">
        <f t="shared" si="25"/>
        <v>629754333070.7533</v>
      </c>
      <c r="AE70" s="23">
        <f t="shared" si="26"/>
        <v>0.71301631694461876</v>
      </c>
      <c r="AF70" s="22">
        <f t="shared" si="27"/>
        <v>0.25725628715361848</v>
      </c>
      <c r="AG70" s="22">
        <f t="shared" si="28"/>
        <v>9.8538855001746306E-2</v>
      </c>
      <c r="AH70" s="22">
        <f t="shared" si="29"/>
        <v>7.1301631694461878E-6</v>
      </c>
      <c r="AI70" s="27">
        <f t="shared" si="30"/>
        <v>1823781974284.6658</v>
      </c>
      <c r="AJ70" s="23">
        <f t="shared" si="31"/>
        <v>0.8552989237672971</v>
      </c>
      <c r="AK70" s="22">
        <f t="shared" si="32"/>
        <v>0.30859185169524078</v>
      </c>
      <c r="AL70" s="22">
        <f t="shared" si="33"/>
        <v>0.11820231126464045</v>
      </c>
      <c r="AM70" s="22">
        <f t="shared" si="34"/>
        <v>8.5529892376729718E-6</v>
      </c>
      <c r="AN70" s="27">
        <f t="shared" si="35"/>
        <v>4053828660052.8784</v>
      </c>
      <c r="AO70" s="23">
        <f t="shared" si="36"/>
        <v>0.96658658032702038</v>
      </c>
      <c r="AP70" s="22">
        <f t="shared" si="37"/>
        <v>0.34874443818198897</v>
      </c>
      <c r="AQ70" s="22">
        <f t="shared" si="38"/>
        <v>0.13358226540119419</v>
      </c>
      <c r="AR70" s="22">
        <f t="shared" si="39"/>
        <v>9.665865803270205E-6</v>
      </c>
      <c r="AS70" s="27">
        <f t="shared" si="40"/>
        <v>7557620411612.7119</v>
      </c>
      <c r="AT70" s="23">
        <f t="shared" si="41"/>
        <v>1</v>
      </c>
      <c r="AU70" s="22">
        <f t="shared" si="42"/>
        <v>0.36080000000000001</v>
      </c>
      <c r="AV70" s="22">
        <f t="shared" si="43"/>
        <v>0.13819999999999999</v>
      </c>
      <c r="AW70" s="22">
        <f t="shared" si="44"/>
        <v>1.0000000000000001E-5</v>
      </c>
      <c r="AX70" s="27">
        <f t="shared" si="45"/>
        <v>12463627748724.281</v>
      </c>
      <c r="AY70" s="23">
        <f t="shared" si="46"/>
        <v>0.97380001505843994</v>
      </c>
      <c r="AZ70" s="22">
        <f t="shared" si="47"/>
        <v>0.35134704543308515</v>
      </c>
      <c r="BA70" s="22">
        <f t="shared" si="48"/>
        <v>0.1345791620810764</v>
      </c>
      <c r="BB70" s="22">
        <f t="shared" si="49"/>
        <v>9.7380001505843999E-6</v>
      </c>
      <c r="BC70" s="27">
        <f t="shared" si="50"/>
        <v>18807384081846.891</v>
      </c>
      <c r="BD70" s="23">
        <f t="shared" si="51"/>
        <v>0.91243700048720866</v>
      </c>
      <c r="BE70" s="22">
        <f t="shared" si="52"/>
        <v>0.32920726977578491</v>
      </c>
      <c r="BF70" s="22">
        <f t="shared" si="53"/>
        <v>0.12609879346733222</v>
      </c>
      <c r="BG70" s="22">
        <f t="shared" si="54"/>
        <v>9.1243700048720876E-6</v>
      </c>
      <c r="BH70" s="27">
        <f t="shared" si="55"/>
        <v>26558298180495.438</v>
      </c>
      <c r="BI70" s="23">
        <f t="shared" si="56"/>
        <v>0.83394469869490062</v>
      </c>
      <c r="BJ70" s="22">
        <f t="shared" si="57"/>
        <v>0.30088724728912014</v>
      </c>
      <c r="BK70" s="22">
        <f t="shared" si="58"/>
        <v>0.11525115735963526</v>
      </c>
      <c r="BL70" s="22">
        <f t="shared" si="59"/>
        <v>8.3394469869490065E-6</v>
      </c>
      <c r="BM70" s="27">
        <f t="shared" si="60"/>
        <v>35644679172263.797</v>
      </c>
      <c r="BN70" s="23">
        <f t="shared" si="61"/>
        <v>0.75007745914682744</v>
      </c>
      <c r="BO70" s="22">
        <f t="shared" si="62"/>
        <v>0.27062794726017536</v>
      </c>
      <c r="BP70" s="22">
        <f t="shared" si="63"/>
        <v>0.10366070485409154</v>
      </c>
      <c r="BQ70" s="22">
        <f t="shared" si="64"/>
        <v>7.5007745914682746E-6</v>
      </c>
      <c r="BR70" s="27">
        <f t="shared" si="65"/>
        <v>45972870759881.273</v>
      </c>
      <c r="BS70" s="23">
        <f t="shared" si="66"/>
        <v>0.66787106952431796</v>
      </c>
      <c r="BT70" s="22">
        <f t="shared" si="67"/>
        <v>0.24096788188437393</v>
      </c>
      <c r="BU70" s="22">
        <f t="shared" si="68"/>
        <v>9.2299781808260734E-2</v>
      </c>
      <c r="BV70" s="22">
        <f t="shared" si="69"/>
        <v>6.6787106952431802E-6</v>
      </c>
      <c r="BW70" s="27">
        <f t="shared" si="70"/>
        <v>57440349007722.086</v>
      </c>
      <c r="BX70" s="23">
        <f t="shared" si="71"/>
        <v>0.59101526059381981</v>
      </c>
      <c r="BY70" s="22">
        <f t="shared" si="72"/>
        <v>0.21323830602225019</v>
      </c>
      <c r="BZ70" s="22">
        <f t="shared" si="73"/>
        <v>8.1678309014065892E-2</v>
      </c>
      <c r="CA70" s="22">
        <f t="shared" si="74"/>
        <v>5.9101526059381988E-6</v>
      </c>
      <c r="CB70" s="27">
        <f t="shared" si="75"/>
        <v>69943996076425.32</v>
      </c>
      <c r="CC70" s="23">
        <f t="shared" si="76"/>
        <v>0.52400902397318116</v>
      </c>
      <c r="CD70" s="22">
        <f t="shared" si="77"/>
        <v>0.18906245584952378</v>
      </c>
      <c r="CE70" s="22">
        <f t="shared" si="78"/>
        <v>7.2418047113093631E-2</v>
      </c>
      <c r="CF70" s="22">
        <f t="shared" si="79"/>
        <v>5.2400902397318118E-6</v>
      </c>
      <c r="CG70" s="27">
        <f t="shared" si="80"/>
        <v>83384937085576.656</v>
      </c>
      <c r="CH70" s="23">
        <f t="shared" si="81"/>
        <v>0.47155039821797629</v>
      </c>
      <c r="CI70" s="22">
        <f t="shared" si="82"/>
        <v>0.17013538367704584</v>
      </c>
      <c r="CJ70" s="22">
        <f t="shared" si="83"/>
        <v>6.5168265033724318E-2</v>
      </c>
      <c r="CK70" s="22">
        <f t="shared" si="84"/>
        <v>4.7155039821797635E-6</v>
      </c>
      <c r="CL70" s="27">
        <f t="shared" si="85"/>
        <v>97671091221804.891</v>
      </c>
      <c r="CM70" s="23">
        <f t="shared" si="86"/>
        <v>0.429829133678996</v>
      </c>
      <c r="CN70" s="22">
        <f t="shared" si="87"/>
        <v>0.15508235143138177</v>
      </c>
      <c r="CO70" s="22">
        <f t="shared" si="88"/>
        <v>5.9402386274437245E-2</v>
      </c>
      <c r="CP70" s="22">
        <f t="shared" si="89"/>
        <v>4.2982913367899606E-6</v>
      </c>
      <c r="CQ70" s="27">
        <f t="shared" si="90"/>
        <v>112718277643173.72</v>
      </c>
      <c r="CR70" s="23">
        <f t="shared" si="91"/>
        <v>0.39603461816810387</v>
      </c>
      <c r="CS70" s="22">
        <f t="shared" si="92"/>
        <v>0.14288929023505187</v>
      </c>
      <c r="CT70" s="22">
        <f t="shared" si="93"/>
        <v>5.4731984230831948E-2</v>
      </c>
      <c r="CU70" s="22">
        <f t="shared" si="94"/>
        <v>3.9603461816810388E-6</v>
      </c>
      <c r="CV70" s="27">
        <f t="shared" si="95"/>
        <v>128450449261666.98</v>
      </c>
      <c r="CW70" s="23">
        <f t="shared" si="96"/>
        <v>0.36822439644011618</v>
      </c>
      <c r="CX70" s="22">
        <f t="shared" si="97"/>
        <v>0.13285536223559391</v>
      </c>
      <c r="CY70" s="22">
        <f t="shared" si="98"/>
        <v>5.0888611588024053E-2</v>
      </c>
      <c r="CZ70" s="22">
        <f t="shared" si="99"/>
        <v>3.6822439644011619E-6</v>
      </c>
      <c r="DA70" s="27">
        <f t="shared" si="100"/>
        <v>4269301376642251.5</v>
      </c>
      <c r="DB70" s="23">
        <f t="shared" si="101"/>
        <v>0.13072715570830049</v>
      </c>
      <c r="DC70" s="22">
        <f t="shared" si="102"/>
        <v>4.7166357779554816E-2</v>
      </c>
      <c r="DD70" s="22">
        <f t="shared" si="103"/>
        <v>1.8066492918887126E-2</v>
      </c>
      <c r="DE70" s="22">
        <f t="shared" si="104"/>
        <v>1.307271557083005E-6</v>
      </c>
      <c r="DF70" s="27">
        <f t="shared" si="105"/>
        <v>4.7776088187419859E+17</v>
      </c>
      <c r="DG70" s="23">
        <f t="shared" si="106"/>
        <v>0.12056839789443079</v>
      </c>
      <c r="DH70" s="22">
        <f t="shared" si="107"/>
        <v>4.3501077960310629E-2</v>
      </c>
      <c r="DI70" s="22">
        <f t="shared" si="108"/>
        <v>1.6662552589010334E-2</v>
      </c>
      <c r="DJ70" s="22">
        <f t="shared" si="109"/>
        <v>1.205683978944308E-6</v>
      </c>
    </row>
    <row r="71" spans="1:114" x14ac:dyDescent="0.25">
      <c r="A71" s="1">
        <v>650</v>
      </c>
      <c r="B71" s="2">
        <v>0.28349999999999997</v>
      </c>
      <c r="C71" s="2">
        <v>0.107</v>
      </c>
      <c r="D71" s="3">
        <v>0</v>
      </c>
      <c r="E71" s="27">
        <f t="shared" si="0"/>
        <v>6.0970210799175276E-5</v>
      </c>
      <c r="F71" s="23">
        <f t="shared" si="1"/>
        <v>1.5542912830181952E-3</v>
      </c>
      <c r="G71" s="22">
        <f t="shared" si="2"/>
        <v>4.4064157873565833E-4</v>
      </c>
      <c r="H71" s="22">
        <f t="shared" si="3"/>
        <v>1.6630916728294689E-4</v>
      </c>
      <c r="I71" s="22">
        <f t="shared" si="4"/>
        <v>0</v>
      </c>
      <c r="J71" s="27">
        <f t="shared" si="5"/>
        <v>250172.26083490739</v>
      </c>
      <c r="K71" s="23">
        <f t="shared" si="6"/>
        <v>6.2189822413452278E-2</v>
      </c>
      <c r="L71" s="22">
        <f t="shared" si="7"/>
        <v>1.763081465421372E-2</v>
      </c>
      <c r="M71" s="22">
        <f t="shared" si="8"/>
        <v>6.654310998239394E-3</v>
      </c>
      <c r="N71" s="22">
        <f t="shared" si="9"/>
        <v>0</v>
      </c>
      <c r="O71" s="27">
        <f t="shared" si="10"/>
        <v>400509794.79446667</v>
      </c>
      <c r="P71" s="23">
        <f t="shared" si="11"/>
        <v>0.21270603452374676</v>
      </c>
      <c r="Q71" s="22">
        <f t="shared" si="12"/>
        <v>6.0302160787482198E-2</v>
      </c>
      <c r="R71" s="22">
        <f t="shared" si="13"/>
        <v>2.2759545694040904E-2</v>
      </c>
      <c r="S71" s="22">
        <f t="shared" si="14"/>
        <v>0</v>
      </c>
      <c r="T71" s="27">
        <f t="shared" si="15"/>
        <v>16025318195.196167</v>
      </c>
      <c r="U71" s="23">
        <f t="shared" si="16"/>
        <v>0.3933477472063574</v>
      </c>
      <c r="V71" s="22">
        <f t="shared" si="17"/>
        <v>0.11151408633300232</v>
      </c>
      <c r="W71" s="22">
        <f t="shared" si="18"/>
        <v>4.2088208951080244E-2</v>
      </c>
      <c r="X71" s="22">
        <f t="shared" si="19"/>
        <v>0</v>
      </c>
      <c r="Y71" s="27">
        <f t="shared" si="20"/>
        <v>146613530640.47668</v>
      </c>
      <c r="Z71" s="23">
        <f t="shared" si="21"/>
        <v>0.56862000031081306</v>
      </c>
      <c r="AA71" s="22">
        <f t="shared" si="22"/>
        <v>0.16120377008811548</v>
      </c>
      <c r="AB71" s="22">
        <f t="shared" si="23"/>
        <v>6.0842340033256996E-2</v>
      </c>
      <c r="AC71" s="22">
        <f t="shared" si="24"/>
        <v>0</v>
      </c>
      <c r="AD71" s="27">
        <f t="shared" si="25"/>
        <v>641590834588.82141</v>
      </c>
      <c r="AE71" s="23">
        <f t="shared" si="26"/>
        <v>0.72641776299227001</v>
      </c>
      <c r="AF71" s="22">
        <f t="shared" si="27"/>
        <v>0.20593943580830854</v>
      </c>
      <c r="AG71" s="22">
        <f t="shared" si="28"/>
        <v>7.7726700640172883E-2</v>
      </c>
      <c r="AH71" s="22">
        <f t="shared" si="29"/>
        <v>0</v>
      </c>
      <c r="AI71" s="27">
        <f t="shared" si="30"/>
        <v>1843034791469.8528</v>
      </c>
      <c r="AJ71" s="23">
        <f t="shared" si="31"/>
        <v>0.86432791629500183</v>
      </c>
      <c r="AK71" s="22">
        <f t="shared" si="32"/>
        <v>0.24503696426963301</v>
      </c>
      <c r="AL71" s="22">
        <f t="shared" si="33"/>
        <v>9.2483087043565199E-2</v>
      </c>
      <c r="AM71" s="22">
        <f t="shared" si="34"/>
        <v>0</v>
      </c>
      <c r="AN71" s="27">
        <f t="shared" si="35"/>
        <v>4071923328657.4033</v>
      </c>
      <c r="AO71" s="23">
        <f t="shared" si="36"/>
        <v>0.97090103594793709</v>
      </c>
      <c r="AP71" s="22">
        <f t="shared" si="37"/>
        <v>0.27525044369124013</v>
      </c>
      <c r="AQ71" s="22">
        <f t="shared" si="38"/>
        <v>0.10388641084642927</v>
      </c>
      <c r="AR71" s="22">
        <f t="shared" si="39"/>
        <v>0</v>
      </c>
      <c r="AS71" s="27">
        <f t="shared" si="40"/>
        <v>7556079590699.7324</v>
      </c>
      <c r="AT71" s="23">
        <f t="shared" si="41"/>
        <v>0.99979612353769287</v>
      </c>
      <c r="AU71" s="22">
        <f t="shared" si="42"/>
        <v>0.28344220102293588</v>
      </c>
      <c r="AV71" s="22">
        <f t="shared" si="43"/>
        <v>0.10697818521853314</v>
      </c>
      <c r="AW71" s="22">
        <f t="shared" si="44"/>
        <v>0</v>
      </c>
      <c r="AX71" s="27">
        <f t="shared" si="45"/>
        <v>12415307783351.936</v>
      </c>
      <c r="AY71" s="23">
        <f t="shared" si="46"/>
        <v>0.97002471111356481</v>
      </c>
      <c r="AZ71" s="22">
        <f t="shared" si="47"/>
        <v>0.2750020056006956</v>
      </c>
      <c r="BA71" s="22">
        <f t="shared" si="48"/>
        <v>0.10379264408915143</v>
      </c>
      <c r="BB71" s="22">
        <f t="shared" si="49"/>
        <v>0</v>
      </c>
      <c r="BC71" s="27">
        <f t="shared" si="50"/>
        <v>18678930581959.34</v>
      </c>
      <c r="BD71" s="23">
        <f t="shared" si="51"/>
        <v>0.90620510105720709</v>
      </c>
      <c r="BE71" s="22">
        <f t="shared" si="52"/>
        <v>0.25690914614971816</v>
      </c>
      <c r="BF71" s="22">
        <f t="shared" si="53"/>
        <v>9.696394581312115E-2</v>
      </c>
      <c r="BG71" s="22">
        <f t="shared" si="54"/>
        <v>0</v>
      </c>
      <c r="BH71" s="27">
        <f t="shared" si="55"/>
        <v>26312725248375.258</v>
      </c>
      <c r="BI71" s="23">
        <f t="shared" si="56"/>
        <v>0.82623357791853291</v>
      </c>
      <c r="BJ71" s="22">
        <f t="shared" si="57"/>
        <v>0.23423721933990405</v>
      </c>
      <c r="BK71" s="22">
        <f t="shared" si="58"/>
        <v>8.8406992837283024E-2</v>
      </c>
      <c r="BL71" s="22">
        <f t="shared" si="59"/>
        <v>0</v>
      </c>
      <c r="BM71" s="27">
        <f t="shared" si="60"/>
        <v>35243535111831.555</v>
      </c>
      <c r="BN71" s="23">
        <f t="shared" si="61"/>
        <v>0.74163611181005606</v>
      </c>
      <c r="BO71" s="22">
        <f t="shared" si="62"/>
        <v>0.21025383769815087</v>
      </c>
      <c r="BP71" s="22">
        <f t="shared" si="63"/>
        <v>7.9355063963676004E-2</v>
      </c>
      <c r="BQ71" s="22">
        <f t="shared" si="64"/>
        <v>0</v>
      </c>
      <c r="BR71" s="27">
        <f t="shared" si="65"/>
        <v>45377839321555.367</v>
      </c>
      <c r="BS71" s="23">
        <f t="shared" si="66"/>
        <v>0.65922674785054258</v>
      </c>
      <c r="BT71" s="22">
        <f t="shared" si="67"/>
        <v>0.18689078301562881</v>
      </c>
      <c r="BU71" s="22">
        <f t="shared" si="68"/>
        <v>7.0537262020008054E-2</v>
      </c>
      <c r="BV71" s="22">
        <f t="shared" si="69"/>
        <v>0</v>
      </c>
      <c r="BW71" s="27">
        <f t="shared" si="70"/>
        <v>56614326119338.633</v>
      </c>
      <c r="BX71" s="23">
        <f t="shared" si="71"/>
        <v>0.58251614558028164</v>
      </c>
      <c r="BY71" s="22">
        <f t="shared" si="72"/>
        <v>0.16514332727200984</v>
      </c>
      <c r="BZ71" s="22">
        <f t="shared" si="73"/>
        <v>6.2329227577090134E-2</v>
      </c>
      <c r="CA71" s="22">
        <f t="shared" si="74"/>
        <v>0</v>
      </c>
      <c r="CB71" s="27">
        <f t="shared" si="75"/>
        <v>68851748864899.773</v>
      </c>
      <c r="CC71" s="23">
        <f t="shared" si="76"/>
        <v>0.51582608580328382</v>
      </c>
      <c r="CD71" s="22">
        <f t="shared" si="77"/>
        <v>0.14623669532523095</v>
      </c>
      <c r="CE71" s="22">
        <f t="shared" si="78"/>
        <v>5.5193391180951366E-2</v>
      </c>
      <c r="CF71" s="22">
        <f t="shared" si="79"/>
        <v>0</v>
      </c>
      <c r="CG71" s="27">
        <f t="shared" si="80"/>
        <v>81993457961915.266</v>
      </c>
      <c r="CH71" s="23">
        <f t="shared" si="81"/>
        <v>0.46368144061234629</v>
      </c>
      <c r="CI71" s="22">
        <f t="shared" si="82"/>
        <v>0.13145368841360017</v>
      </c>
      <c r="CJ71" s="22">
        <f t="shared" si="83"/>
        <v>4.9613914145521049E-2</v>
      </c>
      <c r="CK71" s="22">
        <f t="shared" si="84"/>
        <v>0</v>
      </c>
      <c r="CL71" s="27">
        <f t="shared" si="85"/>
        <v>95949742360364.453</v>
      </c>
      <c r="CM71" s="23">
        <f t="shared" si="86"/>
        <v>0.42225385341319005</v>
      </c>
      <c r="CN71" s="22">
        <f t="shared" si="87"/>
        <v>0.11970896744263937</v>
      </c>
      <c r="CO71" s="22">
        <f t="shared" si="88"/>
        <v>4.5181162315211333E-2</v>
      </c>
      <c r="CP71" s="22">
        <f t="shared" si="89"/>
        <v>0</v>
      </c>
      <c r="CQ71" s="27">
        <f t="shared" si="90"/>
        <v>110638798536375.45</v>
      </c>
      <c r="CR71" s="23">
        <f t="shared" si="91"/>
        <v>0.38872838770336543</v>
      </c>
      <c r="CS71" s="22">
        <f t="shared" si="92"/>
        <v>0.11020449791390409</v>
      </c>
      <c r="CT71" s="22">
        <f t="shared" si="93"/>
        <v>4.1593937484260102E-2</v>
      </c>
      <c r="CU71" s="22">
        <f t="shared" si="94"/>
        <v>0</v>
      </c>
      <c r="CV71" s="27">
        <f t="shared" si="95"/>
        <v>125986879526528.5</v>
      </c>
      <c r="CW71" s="23">
        <f t="shared" si="96"/>
        <v>0.36116216751040991</v>
      </c>
      <c r="CX71" s="22">
        <f t="shared" si="97"/>
        <v>0.1023894744892012</v>
      </c>
      <c r="CY71" s="22">
        <f t="shared" si="98"/>
        <v>3.8644351923613859E-2</v>
      </c>
      <c r="CZ71" s="22">
        <f t="shared" si="99"/>
        <v>0</v>
      </c>
      <c r="DA71" s="27">
        <f t="shared" si="100"/>
        <v>4143130709391616</v>
      </c>
      <c r="DB71" s="23">
        <f t="shared" si="101"/>
        <v>0.12686377596337689</v>
      </c>
      <c r="DC71" s="22">
        <f t="shared" si="102"/>
        <v>3.5965880485617344E-2</v>
      </c>
      <c r="DD71" s="22">
        <f t="shared" si="103"/>
        <v>1.3574424028081327E-2</v>
      </c>
      <c r="DE71" s="22">
        <f t="shared" si="104"/>
        <v>0</v>
      </c>
      <c r="DF71" s="27">
        <f t="shared" si="105"/>
        <v>4.6323327387608877E+17</v>
      </c>
      <c r="DG71" s="23">
        <f t="shared" si="106"/>
        <v>0.11690219061789693</v>
      </c>
      <c r="DH71" s="22">
        <f t="shared" si="107"/>
        <v>3.3141771040173774E-2</v>
      </c>
      <c r="DI71" s="22">
        <f t="shared" si="108"/>
        <v>1.2508534396114971E-2</v>
      </c>
      <c r="DJ71" s="22">
        <f t="shared" si="109"/>
        <v>0</v>
      </c>
    </row>
    <row r="72" spans="1:114" x14ac:dyDescent="0.25">
      <c r="A72" s="1">
        <v>655</v>
      </c>
      <c r="B72" s="2">
        <v>0.21870000000000001</v>
      </c>
      <c r="C72" s="2">
        <v>8.1600000000000006E-2</v>
      </c>
      <c r="D72" s="3">
        <v>0</v>
      </c>
      <c r="E72" s="27">
        <f t="shared" si="0"/>
        <v>8.2270321202081856E-5</v>
      </c>
      <c r="F72" s="23">
        <f t="shared" si="1"/>
        <v>2.0972872066440766E-3</v>
      </c>
      <c r="G72" s="22">
        <f t="shared" si="2"/>
        <v>4.5867671209305958E-4</v>
      </c>
      <c r="H72" s="22">
        <f t="shared" si="3"/>
        <v>1.7113863606215665E-4</v>
      </c>
      <c r="I72" s="22">
        <f t="shared" si="4"/>
        <v>0</v>
      </c>
      <c r="J72" s="27">
        <f t="shared" si="5"/>
        <v>285090.03884326754</v>
      </c>
      <c r="K72" s="23">
        <f t="shared" si="6"/>
        <v>7.0869963073992154E-2</v>
      </c>
      <c r="L72" s="22">
        <f t="shared" si="7"/>
        <v>1.5499260924282084E-2</v>
      </c>
      <c r="M72" s="22">
        <f t="shared" si="8"/>
        <v>5.7829889868377601E-3</v>
      </c>
      <c r="N72" s="22">
        <f t="shared" si="9"/>
        <v>0</v>
      </c>
      <c r="O72" s="27">
        <f t="shared" si="10"/>
        <v>431414941.97016132</v>
      </c>
      <c r="P72" s="23">
        <f t="shared" si="11"/>
        <v>0.22911939416577065</v>
      </c>
      <c r="Q72" s="22">
        <f t="shared" si="12"/>
        <v>5.010841150405404E-2</v>
      </c>
      <c r="R72" s="22">
        <f t="shared" si="13"/>
        <v>1.8696142563926887E-2</v>
      </c>
      <c r="S72" s="22">
        <f t="shared" si="14"/>
        <v>0</v>
      </c>
      <c r="T72" s="27">
        <f t="shared" si="15"/>
        <v>16782584624.884506</v>
      </c>
      <c r="U72" s="23">
        <f t="shared" si="16"/>
        <v>0.41193514999766051</v>
      </c>
      <c r="V72" s="22">
        <f t="shared" si="17"/>
        <v>9.0090217304488351E-2</v>
      </c>
      <c r="W72" s="22">
        <f t="shared" si="18"/>
        <v>3.3613908239809101E-2</v>
      </c>
      <c r="X72" s="22">
        <f t="shared" si="19"/>
        <v>0</v>
      </c>
      <c r="Y72" s="27">
        <f t="shared" si="20"/>
        <v>150970368633.51718</v>
      </c>
      <c r="Z72" s="23">
        <f t="shared" si="21"/>
        <v>0.5855173849528339</v>
      </c>
      <c r="AA72" s="22">
        <f t="shared" si="22"/>
        <v>0.12805265208918479</v>
      </c>
      <c r="AB72" s="22">
        <f t="shared" si="23"/>
        <v>4.7778218612151251E-2</v>
      </c>
      <c r="AC72" s="22">
        <f t="shared" si="24"/>
        <v>0</v>
      </c>
      <c r="AD72" s="27">
        <f t="shared" si="25"/>
        <v>653273484372.34937</v>
      </c>
      <c r="AE72" s="23">
        <f t="shared" si="26"/>
        <v>0.73964501603900545</v>
      </c>
      <c r="AF72" s="22">
        <f t="shared" si="27"/>
        <v>0.1617603650077305</v>
      </c>
      <c r="AG72" s="22">
        <f t="shared" si="28"/>
        <v>6.0355033308782849E-2</v>
      </c>
      <c r="AH72" s="22">
        <f t="shared" si="29"/>
        <v>0</v>
      </c>
      <c r="AI72" s="27">
        <f t="shared" si="30"/>
        <v>1861653474604.6104</v>
      </c>
      <c r="AJ72" s="23">
        <f t="shared" si="31"/>
        <v>0.87305951901487655</v>
      </c>
      <c r="AK72" s="22">
        <f t="shared" si="32"/>
        <v>0.19093811680855349</v>
      </c>
      <c r="AL72" s="22">
        <f t="shared" si="33"/>
        <v>7.1241656751613938E-2</v>
      </c>
      <c r="AM72" s="22">
        <f t="shared" si="34"/>
        <v>0</v>
      </c>
      <c r="AN72" s="27">
        <f t="shared" si="35"/>
        <v>4088649342337.3057</v>
      </c>
      <c r="AO72" s="23">
        <f t="shared" si="36"/>
        <v>0.97488915229944284</v>
      </c>
      <c r="AP72" s="22">
        <f t="shared" si="37"/>
        <v>0.21320825760788814</v>
      </c>
      <c r="AQ72" s="22">
        <f t="shared" si="38"/>
        <v>7.9550954827634537E-2</v>
      </c>
      <c r="AR72" s="22">
        <f t="shared" si="39"/>
        <v>0</v>
      </c>
      <c r="AS72" s="27">
        <f t="shared" si="40"/>
        <v>7552424453047.0186</v>
      </c>
      <c r="AT72" s="23">
        <f t="shared" si="41"/>
        <v>0.99931248749173618</v>
      </c>
      <c r="AU72" s="22">
        <f t="shared" si="42"/>
        <v>0.21854964101444271</v>
      </c>
      <c r="AV72" s="22">
        <f t="shared" si="43"/>
        <v>8.154389897932568E-2</v>
      </c>
      <c r="AW72" s="22">
        <f t="shared" si="44"/>
        <v>0</v>
      </c>
      <c r="AX72" s="27">
        <f t="shared" si="45"/>
        <v>12364452054561.254</v>
      </c>
      <c r="AY72" s="23">
        <f t="shared" si="46"/>
        <v>0.96605128455906564</v>
      </c>
      <c r="AZ72" s="22">
        <f t="shared" si="47"/>
        <v>0.21127541593306767</v>
      </c>
      <c r="BA72" s="22">
        <f t="shared" si="48"/>
        <v>7.882978482001976E-2</v>
      </c>
      <c r="BB72" s="22">
        <f t="shared" si="49"/>
        <v>0</v>
      </c>
      <c r="BC72" s="27">
        <f t="shared" si="50"/>
        <v>18548175921457.129</v>
      </c>
      <c r="BD72" s="23">
        <f t="shared" si="51"/>
        <v>0.89986156121619776</v>
      </c>
      <c r="BE72" s="22">
        <f t="shared" si="52"/>
        <v>0.19679972343798247</v>
      </c>
      <c r="BF72" s="22">
        <f t="shared" si="53"/>
        <v>7.342870339524174E-2</v>
      </c>
      <c r="BG72" s="22">
        <f t="shared" si="54"/>
        <v>0</v>
      </c>
      <c r="BH72" s="27">
        <f t="shared" si="55"/>
        <v>26066014237649</v>
      </c>
      <c r="BI72" s="23">
        <f t="shared" si="56"/>
        <v>0.81848672086818464</v>
      </c>
      <c r="BJ72" s="22">
        <f t="shared" si="57"/>
        <v>0.17900304585387197</v>
      </c>
      <c r="BK72" s="22">
        <f t="shared" si="58"/>
        <v>6.6788516422843877E-2</v>
      </c>
      <c r="BL72" s="22">
        <f t="shared" si="59"/>
        <v>0</v>
      </c>
      <c r="BM72" s="27">
        <f t="shared" si="60"/>
        <v>34843538418863.395</v>
      </c>
      <c r="BN72" s="23">
        <f t="shared" si="61"/>
        <v>0.73321890873526585</v>
      </c>
      <c r="BO72" s="22">
        <f t="shared" si="62"/>
        <v>0.16035497534040263</v>
      </c>
      <c r="BP72" s="22">
        <f t="shared" si="63"/>
        <v>5.9830662952797695E-2</v>
      </c>
      <c r="BQ72" s="22">
        <f t="shared" si="64"/>
        <v>0</v>
      </c>
      <c r="BR72" s="27">
        <f t="shared" si="65"/>
        <v>44787481466561.742</v>
      </c>
      <c r="BS72" s="23">
        <f t="shared" si="66"/>
        <v>0.6506503216778976</v>
      </c>
      <c r="BT72" s="22">
        <f t="shared" si="67"/>
        <v>0.14229722535095621</v>
      </c>
      <c r="BU72" s="22">
        <f t="shared" si="68"/>
        <v>5.3093066248916451E-2</v>
      </c>
      <c r="BV72" s="22">
        <f t="shared" si="69"/>
        <v>0</v>
      </c>
      <c r="BW72" s="27">
        <f t="shared" si="70"/>
        <v>55797799607231.32</v>
      </c>
      <c r="BX72" s="23">
        <f t="shared" si="71"/>
        <v>0.57411474068509216</v>
      </c>
      <c r="BY72" s="22">
        <f t="shared" si="72"/>
        <v>0.12555889378782967</v>
      </c>
      <c r="BZ72" s="22">
        <f t="shared" si="73"/>
        <v>4.6847762839903523E-2</v>
      </c>
      <c r="CA72" s="22">
        <f t="shared" si="74"/>
        <v>0</v>
      </c>
      <c r="CB72" s="27">
        <f t="shared" si="75"/>
        <v>67775125816511.898</v>
      </c>
      <c r="CC72" s="23">
        <f t="shared" si="76"/>
        <v>0.50776020131826916</v>
      </c>
      <c r="CD72" s="22">
        <f t="shared" si="77"/>
        <v>0.11104715602830546</v>
      </c>
      <c r="CE72" s="22">
        <f t="shared" si="78"/>
        <v>4.1433232427570764E-2</v>
      </c>
      <c r="CF72" s="22">
        <f t="shared" si="79"/>
        <v>0</v>
      </c>
      <c r="CG72" s="27">
        <f t="shared" si="80"/>
        <v>80625010733498.109</v>
      </c>
      <c r="CH72" s="23">
        <f t="shared" si="81"/>
        <v>0.45594273074394231</v>
      </c>
      <c r="CI72" s="22">
        <f t="shared" si="82"/>
        <v>9.9714675213700185E-2</v>
      </c>
      <c r="CJ72" s="22">
        <f t="shared" si="83"/>
        <v>3.7204926828705694E-2</v>
      </c>
      <c r="CK72" s="22">
        <f t="shared" si="84"/>
        <v>0</v>
      </c>
      <c r="CL72" s="27">
        <f t="shared" si="85"/>
        <v>94260065903542.766</v>
      </c>
      <c r="CM72" s="23">
        <f t="shared" si="86"/>
        <v>0.41481795648045139</v>
      </c>
      <c r="CN72" s="22">
        <f t="shared" si="87"/>
        <v>9.0720687082274723E-2</v>
      </c>
      <c r="CO72" s="22">
        <f t="shared" si="88"/>
        <v>3.3849145248804835E-2</v>
      </c>
      <c r="CP72" s="22">
        <f t="shared" si="89"/>
        <v>0</v>
      </c>
      <c r="CQ72" s="27">
        <f t="shared" si="90"/>
        <v>108600804465430.02</v>
      </c>
      <c r="CR72" s="23">
        <f t="shared" si="91"/>
        <v>0.38156791452553018</v>
      </c>
      <c r="CS72" s="22">
        <f t="shared" si="92"/>
        <v>8.3448902906733458E-2</v>
      </c>
      <c r="CT72" s="22">
        <f t="shared" si="93"/>
        <v>3.1135941825283266E-2</v>
      </c>
      <c r="CU72" s="22">
        <f t="shared" si="94"/>
        <v>0</v>
      </c>
      <c r="CV72" s="27">
        <f t="shared" si="95"/>
        <v>123575711700682.41</v>
      </c>
      <c r="CW72" s="23">
        <f t="shared" si="96"/>
        <v>0.3542501572956433</v>
      </c>
      <c r="CX72" s="22">
        <f t="shared" si="97"/>
        <v>7.7474509400557195E-2</v>
      </c>
      <c r="CY72" s="22">
        <f t="shared" si="98"/>
        <v>2.8906812835324494E-2</v>
      </c>
      <c r="CZ72" s="22">
        <f t="shared" si="99"/>
        <v>0</v>
      </c>
      <c r="DA72" s="27">
        <f t="shared" si="100"/>
        <v>4021584959124745.5</v>
      </c>
      <c r="DB72" s="23">
        <f t="shared" si="101"/>
        <v>0.12314201241963849</v>
      </c>
      <c r="DC72" s="22">
        <f t="shared" si="102"/>
        <v>2.6931158116174938E-2</v>
      </c>
      <c r="DD72" s="22">
        <f t="shared" si="103"/>
        <v>1.0048388213442502E-2</v>
      </c>
      <c r="DE72" s="22">
        <f t="shared" si="104"/>
        <v>0</v>
      </c>
      <c r="DF72" s="27">
        <f t="shared" si="105"/>
        <v>4.4925368090699968E+17</v>
      </c>
      <c r="DG72" s="23">
        <f t="shared" si="106"/>
        <v>0.11337428117314013</v>
      </c>
      <c r="DH72" s="22">
        <f t="shared" si="107"/>
        <v>2.4794955292565746E-2</v>
      </c>
      <c r="DI72" s="22">
        <f t="shared" si="108"/>
        <v>9.2513413437282348E-3</v>
      </c>
      <c r="DJ72" s="22">
        <f t="shared" si="109"/>
        <v>0</v>
      </c>
    </row>
    <row r="73" spans="1:114" x14ac:dyDescent="0.25">
      <c r="A73" s="1">
        <v>660</v>
      </c>
      <c r="B73" s="2">
        <v>0.16489999999999999</v>
      </c>
      <c r="C73" s="2">
        <v>6.0999999999999999E-2</v>
      </c>
      <c r="D73" s="3">
        <v>0</v>
      </c>
      <c r="E73" s="27">
        <f t="shared" si="0"/>
        <v>1.1047690852337935E-4</v>
      </c>
      <c r="F73" s="23">
        <f t="shared" si="1"/>
        <v>2.8163474201898246E-3</v>
      </c>
      <c r="G73" s="22">
        <f t="shared" si="2"/>
        <v>4.6441568958930203E-4</v>
      </c>
      <c r="H73" s="22">
        <f t="shared" si="3"/>
        <v>1.7179719263157929E-4</v>
      </c>
      <c r="I73" s="22">
        <f t="shared" si="4"/>
        <v>0</v>
      </c>
      <c r="J73" s="27">
        <f t="shared" si="5"/>
        <v>324145.21449248295</v>
      </c>
      <c r="K73" s="23">
        <f t="shared" si="6"/>
        <v>8.0578611146504553E-2</v>
      </c>
      <c r="L73" s="22">
        <f t="shared" si="7"/>
        <v>1.32874129780586E-2</v>
      </c>
      <c r="M73" s="22">
        <f t="shared" si="8"/>
        <v>4.9152952799367778E-3</v>
      </c>
      <c r="N73" s="22">
        <f t="shared" si="9"/>
        <v>0</v>
      </c>
      <c r="O73" s="27">
        <f t="shared" si="10"/>
        <v>464047595.27745265</v>
      </c>
      <c r="P73" s="23">
        <f t="shared" si="11"/>
        <v>0.24645021196647945</v>
      </c>
      <c r="Q73" s="22">
        <f t="shared" si="12"/>
        <v>4.0639639953272459E-2</v>
      </c>
      <c r="R73" s="22">
        <f t="shared" si="13"/>
        <v>1.5033462929955246E-2</v>
      </c>
      <c r="S73" s="22">
        <f t="shared" si="14"/>
        <v>0</v>
      </c>
      <c r="T73" s="27">
        <f t="shared" si="15"/>
        <v>17558268363.30822</v>
      </c>
      <c r="U73" s="23">
        <f t="shared" si="16"/>
        <v>0.4309746128861438</v>
      </c>
      <c r="V73" s="22">
        <f t="shared" si="17"/>
        <v>7.1067713664925106E-2</v>
      </c>
      <c r="W73" s="22">
        <f t="shared" si="18"/>
        <v>2.628945138605477E-2</v>
      </c>
      <c r="X73" s="22">
        <f t="shared" si="19"/>
        <v>0</v>
      </c>
      <c r="Y73" s="27">
        <f t="shared" si="20"/>
        <v>155342898877.51987</v>
      </c>
      <c r="Z73" s="23">
        <f t="shared" si="21"/>
        <v>0.60247562978768976</v>
      </c>
      <c r="AA73" s="22">
        <f t="shared" si="22"/>
        <v>9.934823135199003E-2</v>
      </c>
      <c r="AB73" s="22">
        <f t="shared" si="23"/>
        <v>3.6751013417049075E-2</v>
      </c>
      <c r="AC73" s="22">
        <f t="shared" si="24"/>
        <v>0</v>
      </c>
      <c r="AD73" s="27">
        <f t="shared" si="25"/>
        <v>664796131050.89136</v>
      </c>
      <c r="AE73" s="23">
        <f t="shared" si="26"/>
        <v>0.75269111142055967</v>
      </c>
      <c r="AF73" s="22">
        <f t="shared" si="27"/>
        <v>0.12411876427325028</v>
      </c>
      <c r="AG73" s="22">
        <f t="shared" si="28"/>
        <v>4.5914157796654136E-2</v>
      </c>
      <c r="AH73" s="22">
        <f t="shared" si="29"/>
        <v>0</v>
      </c>
      <c r="AI73" s="27">
        <f t="shared" si="30"/>
        <v>1879638385856.4214</v>
      </c>
      <c r="AJ73" s="23">
        <f t="shared" si="31"/>
        <v>0.88149390177258413</v>
      </c>
      <c r="AK73" s="22">
        <f t="shared" si="32"/>
        <v>0.14535834440229911</v>
      </c>
      <c r="AL73" s="22">
        <f t="shared" si="33"/>
        <v>5.3771128008127632E-2</v>
      </c>
      <c r="AM73" s="22">
        <f t="shared" si="34"/>
        <v>0</v>
      </c>
      <c r="AN73" s="27">
        <f t="shared" si="35"/>
        <v>4104031965351.6851</v>
      </c>
      <c r="AO73" s="23">
        <f t="shared" si="36"/>
        <v>0.97855695333959214</v>
      </c>
      <c r="AP73" s="22">
        <f t="shared" si="37"/>
        <v>0.16136404160569873</v>
      </c>
      <c r="AQ73" s="22">
        <f t="shared" si="38"/>
        <v>5.9691974153715119E-2</v>
      </c>
      <c r="AR73" s="22">
        <f t="shared" si="39"/>
        <v>0</v>
      </c>
      <c r="AS73" s="27">
        <f t="shared" si="40"/>
        <v>7546724072256.1387</v>
      </c>
      <c r="AT73" s="23">
        <f t="shared" si="41"/>
        <v>0.99855823145869693</v>
      </c>
      <c r="AU73" s="22">
        <f t="shared" si="42"/>
        <v>0.16466225236753912</v>
      </c>
      <c r="AV73" s="22">
        <f t="shared" si="43"/>
        <v>6.0912052118980514E-2</v>
      </c>
      <c r="AW73" s="22">
        <f t="shared" si="44"/>
        <v>0</v>
      </c>
      <c r="AX73" s="27">
        <f t="shared" si="45"/>
        <v>12311184312234.297</v>
      </c>
      <c r="AY73" s="23">
        <f t="shared" si="46"/>
        <v>0.96188940413982504</v>
      </c>
      <c r="AZ73" s="22">
        <f t="shared" si="47"/>
        <v>0.15861556274265715</v>
      </c>
      <c r="BA73" s="22">
        <f t="shared" si="48"/>
        <v>5.8675253652529326E-2</v>
      </c>
      <c r="BB73" s="22">
        <f t="shared" si="49"/>
        <v>0</v>
      </c>
      <c r="BC73" s="27">
        <f t="shared" si="50"/>
        <v>18415296402121.074</v>
      </c>
      <c r="BD73" s="23">
        <f t="shared" si="51"/>
        <v>0.8934149342147214</v>
      </c>
      <c r="BE73" s="22">
        <f t="shared" si="52"/>
        <v>0.14732412265200756</v>
      </c>
      <c r="BF73" s="22">
        <f t="shared" si="53"/>
        <v>5.4498310987098002E-2</v>
      </c>
      <c r="BG73" s="22">
        <f t="shared" si="54"/>
        <v>0</v>
      </c>
      <c r="BH73" s="27">
        <f t="shared" si="55"/>
        <v>25818377779811.512</v>
      </c>
      <c r="BI73" s="23">
        <f t="shared" si="56"/>
        <v>0.81071080428596842</v>
      </c>
      <c r="BJ73" s="22">
        <f t="shared" si="57"/>
        <v>0.13368621162675617</v>
      </c>
      <c r="BK73" s="22">
        <f t="shared" si="58"/>
        <v>4.9453359061444074E-2</v>
      </c>
      <c r="BL73" s="22">
        <f t="shared" si="59"/>
        <v>0</v>
      </c>
      <c r="BM73" s="27">
        <f t="shared" si="60"/>
        <v>34444909184585.297</v>
      </c>
      <c r="BN73" s="23">
        <f t="shared" si="61"/>
        <v>0.72483048134210737</v>
      </c>
      <c r="BO73" s="22">
        <f t="shared" si="62"/>
        <v>0.1195245463733135</v>
      </c>
      <c r="BP73" s="22">
        <f t="shared" si="63"/>
        <v>4.4214659361868545E-2</v>
      </c>
      <c r="BQ73" s="22">
        <f t="shared" si="64"/>
        <v>0</v>
      </c>
      <c r="BR73" s="27">
        <f t="shared" si="65"/>
        <v>44201985870503.625</v>
      </c>
      <c r="BS73" s="23">
        <f t="shared" si="66"/>
        <v>0.64214453199198662</v>
      </c>
      <c r="BT73" s="22">
        <f t="shared" si="67"/>
        <v>0.10588963332547859</v>
      </c>
      <c r="BU73" s="22">
        <f t="shared" si="68"/>
        <v>3.917081645151118E-2</v>
      </c>
      <c r="BV73" s="22">
        <f t="shared" si="69"/>
        <v>0</v>
      </c>
      <c r="BW73" s="27">
        <f t="shared" si="70"/>
        <v>54990880743540.406</v>
      </c>
      <c r="BX73" s="23">
        <f t="shared" si="71"/>
        <v>0.56581219080959888</v>
      </c>
      <c r="BY73" s="22">
        <f t="shared" si="72"/>
        <v>9.3302430264502856E-2</v>
      </c>
      <c r="BZ73" s="22">
        <f t="shared" si="73"/>
        <v>3.4514543639385532E-2</v>
      </c>
      <c r="CA73" s="22">
        <f t="shared" si="74"/>
        <v>0</v>
      </c>
      <c r="CB73" s="27">
        <f t="shared" si="75"/>
        <v>66714110334815.445</v>
      </c>
      <c r="CC73" s="23">
        <f t="shared" si="76"/>
        <v>0.49981124618026579</v>
      </c>
      <c r="CD73" s="22">
        <f t="shared" si="77"/>
        <v>8.2418874495125818E-2</v>
      </c>
      <c r="CE73" s="22">
        <f t="shared" si="78"/>
        <v>3.0488486016996212E-2</v>
      </c>
      <c r="CF73" s="22">
        <f t="shared" si="79"/>
        <v>0</v>
      </c>
      <c r="CG73" s="27">
        <f t="shared" si="80"/>
        <v>79279398164140.797</v>
      </c>
      <c r="CH73" s="23">
        <f t="shared" si="81"/>
        <v>0.44833315322184919</v>
      </c>
      <c r="CI73" s="22">
        <f t="shared" si="82"/>
        <v>7.3930136966282922E-2</v>
      </c>
      <c r="CJ73" s="22">
        <f t="shared" si="83"/>
        <v>2.73483223465328E-2</v>
      </c>
      <c r="CK73" s="22">
        <f t="shared" si="84"/>
        <v>0</v>
      </c>
      <c r="CL73" s="27">
        <f t="shared" si="85"/>
        <v>92601630571380.891</v>
      </c>
      <c r="CM73" s="23">
        <f t="shared" si="86"/>
        <v>0.4075195449119049</v>
      </c>
      <c r="CN73" s="22">
        <f t="shared" si="87"/>
        <v>6.7199972955973117E-2</v>
      </c>
      <c r="CO73" s="22">
        <f t="shared" si="88"/>
        <v>2.4858692239626199E-2</v>
      </c>
      <c r="CP73" s="22">
        <f t="shared" si="89"/>
        <v>0</v>
      </c>
      <c r="CQ73" s="27">
        <f t="shared" si="90"/>
        <v>106603577292807.2</v>
      </c>
      <c r="CR73" s="23">
        <f t="shared" si="91"/>
        <v>0.37455067546507742</v>
      </c>
      <c r="CS73" s="22">
        <f t="shared" si="92"/>
        <v>6.1763406384191262E-2</v>
      </c>
      <c r="CT73" s="22">
        <f t="shared" si="93"/>
        <v>2.2847591203369721E-2</v>
      </c>
      <c r="CU73" s="22">
        <f t="shared" si="94"/>
        <v>0</v>
      </c>
      <c r="CV73" s="27">
        <f t="shared" si="95"/>
        <v>121215889416447.56</v>
      </c>
      <c r="CW73" s="23">
        <f t="shared" si="96"/>
        <v>0.34748533754364552</v>
      </c>
      <c r="CX73" s="22">
        <f t="shared" si="97"/>
        <v>5.7300332160947147E-2</v>
      </c>
      <c r="CY73" s="22">
        <f t="shared" si="98"/>
        <v>2.1196605590162378E-2</v>
      </c>
      <c r="CZ73" s="22">
        <f t="shared" si="99"/>
        <v>0</v>
      </c>
      <c r="DA73" s="27">
        <f t="shared" si="100"/>
        <v>3904462248454754.5</v>
      </c>
      <c r="DB73" s="23">
        <f t="shared" si="101"/>
        <v>0.11955568353723568</v>
      </c>
      <c r="DC73" s="22">
        <f t="shared" si="102"/>
        <v>1.9714732215290163E-2</v>
      </c>
      <c r="DD73" s="22">
        <f t="shared" si="103"/>
        <v>7.2928966957713764E-3</v>
      </c>
      <c r="DE73" s="22">
        <f t="shared" si="104"/>
        <v>0</v>
      </c>
      <c r="DF73" s="27">
        <f t="shared" si="105"/>
        <v>4.3579748219014522E+17</v>
      </c>
      <c r="DG73" s="23">
        <f t="shared" si="106"/>
        <v>0.10997845622682852</v>
      </c>
      <c r="DH73" s="22">
        <f t="shared" si="107"/>
        <v>1.8135447431804022E-2</v>
      </c>
      <c r="DI73" s="22">
        <f t="shared" si="108"/>
        <v>6.7086858298365396E-3</v>
      </c>
      <c r="DJ73" s="22">
        <f t="shared" si="109"/>
        <v>0</v>
      </c>
    </row>
    <row r="74" spans="1:114" x14ac:dyDescent="0.25">
      <c r="A74" s="1">
        <v>663</v>
      </c>
      <c r="B74" s="2">
        <v>0.14305000000000001</v>
      </c>
      <c r="C74" s="2">
        <v>5.2789999999999997E-2</v>
      </c>
      <c r="D74" s="3">
        <v>0</v>
      </c>
      <c r="E74" s="27">
        <f t="shared" si="0"/>
        <v>1.3155337455484449E-4</v>
      </c>
      <c r="F74" s="23">
        <f t="shared" si="1"/>
        <v>3.3536420596562587E-3</v>
      </c>
      <c r="G74" s="22">
        <f t="shared" si="2"/>
        <v>4.7973849663382782E-4</v>
      </c>
      <c r="H74" s="22">
        <f t="shared" si="3"/>
        <v>1.7703876432925388E-4</v>
      </c>
      <c r="I74" s="22">
        <f t="shared" si="4"/>
        <v>0</v>
      </c>
      <c r="J74" s="27">
        <f t="shared" si="5"/>
        <v>349728.37678242265</v>
      </c>
      <c r="K74" s="23">
        <f t="shared" si="6"/>
        <v>8.6938278338527145E-2</v>
      </c>
      <c r="L74" s="22">
        <f t="shared" si="7"/>
        <v>1.2436520716326309E-2</v>
      </c>
      <c r="M74" s="22">
        <f t="shared" si="8"/>
        <v>4.5894717134908475E-3</v>
      </c>
      <c r="N74" s="22">
        <f t="shared" si="9"/>
        <v>0</v>
      </c>
      <c r="O74" s="27">
        <f t="shared" si="10"/>
        <v>484477997.05634886</v>
      </c>
      <c r="P74" s="23">
        <f t="shared" si="11"/>
        <v>0.25730055770732713</v>
      </c>
      <c r="Q74" s="22">
        <f t="shared" si="12"/>
        <v>3.6806844780033147E-2</v>
      </c>
      <c r="R74" s="22">
        <f t="shared" si="13"/>
        <v>1.3582896441369799E-2</v>
      </c>
      <c r="S74" s="22">
        <f t="shared" si="14"/>
        <v>0</v>
      </c>
      <c r="T74" s="27">
        <f t="shared" si="15"/>
        <v>18032408397.258625</v>
      </c>
      <c r="U74" s="23">
        <f t="shared" si="16"/>
        <v>0.44261256677529931</v>
      </c>
      <c r="V74" s="22">
        <f t="shared" si="17"/>
        <v>6.3315727677206571E-2</v>
      </c>
      <c r="W74" s="22">
        <f t="shared" si="18"/>
        <v>2.336551740006805E-2</v>
      </c>
      <c r="X74" s="22">
        <f t="shared" si="19"/>
        <v>0</v>
      </c>
      <c r="Y74" s="27">
        <f t="shared" si="20"/>
        <v>157972679539.7103</v>
      </c>
      <c r="Z74" s="23">
        <f t="shared" si="21"/>
        <v>0.61267486497710044</v>
      </c>
      <c r="AA74" s="22">
        <f t="shared" si="22"/>
        <v>8.7643139434974218E-2</v>
      </c>
      <c r="AB74" s="22">
        <f t="shared" si="23"/>
        <v>3.2343106122141127E-2</v>
      </c>
      <c r="AC74" s="22">
        <f t="shared" si="24"/>
        <v>0</v>
      </c>
      <c r="AD74" s="27">
        <f t="shared" si="25"/>
        <v>671630495856.46692</v>
      </c>
      <c r="AE74" s="23">
        <f t="shared" si="26"/>
        <v>0.76042907107629731</v>
      </c>
      <c r="AF74" s="22">
        <f t="shared" si="27"/>
        <v>0.10877937861746434</v>
      </c>
      <c r="AG74" s="22">
        <f t="shared" si="28"/>
        <v>4.0143050662117735E-2</v>
      </c>
      <c r="AH74" s="22">
        <f t="shared" si="29"/>
        <v>0</v>
      </c>
      <c r="AI74" s="27">
        <f t="shared" si="30"/>
        <v>1890125555582.6763</v>
      </c>
      <c r="AJ74" s="23">
        <f t="shared" si="31"/>
        <v>0.88641206913398096</v>
      </c>
      <c r="AK74" s="22">
        <f t="shared" si="32"/>
        <v>0.12680124648961599</v>
      </c>
      <c r="AL74" s="22">
        <f t="shared" si="33"/>
        <v>4.6793693129582849E-2</v>
      </c>
      <c r="AM74" s="22">
        <f t="shared" si="34"/>
        <v>0</v>
      </c>
      <c r="AN74" s="27">
        <f t="shared" si="35"/>
        <v>4112627433855.6245</v>
      </c>
      <c r="AO74" s="23">
        <f t="shared" si="36"/>
        <v>0.98060643919709822</v>
      </c>
      <c r="AP74" s="22">
        <f t="shared" si="37"/>
        <v>0.14027575112714491</v>
      </c>
      <c r="AQ74" s="22">
        <f t="shared" si="38"/>
        <v>5.1766213925214813E-2</v>
      </c>
      <c r="AR74" s="22">
        <f t="shared" si="39"/>
        <v>0</v>
      </c>
      <c r="AS74" s="27">
        <f t="shared" si="40"/>
        <v>7542350583512.6455</v>
      </c>
      <c r="AT74" s="23">
        <f t="shared" si="41"/>
        <v>0.99797954550924473</v>
      </c>
      <c r="AU74" s="22">
        <f t="shared" si="42"/>
        <v>0.14276097398509746</v>
      </c>
      <c r="AV74" s="22">
        <f t="shared" si="43"/>
        <v>5.2683340207433024E-2</v>
      </c>
      <c r="AW74" s="22">
        <f t="shared" si="44"/>
        <v>0</v>
      </c>
      <c r="AX74" s="27">
        <f t="shared" si="45"/>
        <v>12278116144193.568</v>
      </c>
      <c r="AY74" s="23">
        <f t="shared" si="46"/>
        <v>0.95930574365306887</v>
      </c>
      <c r="AZ74" s="22">
        <f t="shared" si="47"/>
        <v>0.13722868662957152</v>
      </c>
      <c r="BA74" s="22">
        <f t="shared" si="48"/>
        <v>5.0641750207445504E-2</v>
      </c>
      <c r="BB74" s="22">
        <f t="shared" si="49"/>
        <v>0</v>
      </c>
      <c r="BC74" s="27">
        <f t="shared" si="50"/>
        <v>18334619551224.195</v>
      </c>
      <c r="BD74" s="23">
        <f t="shared" si="51"/>
        <v>0.88950091068434889</v>
      </c>
      <c r="BE74" s="22">
        <f t="shared" si="52"/>
        <v>0.12724310527339611</v>
      </c>
      <c r="BF74" s="22">
        <f t="shared" si="53"/>
        <v>4.6956753075026773E-2</v>
      </c>
      <c r="BG74" s="22">
        <f t="shared" si="54"/>
        <v>0</v>
      </c>
      <c r="BH74" s="27">
        <f t="shared" si="55"/>
        <v>25669436144419.91</v>
      </c>
      <c r="BI74" s="23">
        <f t="shared" si="56"/>
        <v>0.80603395765951569</v>
      </c>
      <c r="BJ74" s="22">
        <f t="shared" si="57"/>
        <v>0.11530315764319372</v>
      </c>
      <c r="BK74" s="22">
        <f t="shared" si="58"/>
        <v>4.255053262484583E-2</v>
      </c>
      <c r="BL74" s="22">
        <f t="shared" si="59"/>
        <v>0</v>
      </c>
      <c r="BM74" s="27">
        <f t="shared" si="60"/>
        <v>34206474241244.406</v>
      </c>
      <c r="BN74" s="23">
        <f t="shared" si="61"/>
        <v>0.719813051514541</v>
      </c>
      <c r="BO74" s="22">
        <f t="shared" si="62"/>
        <v>0.1029692570191551</v>
      </c>
      <c r="BP74" s="22">
        <f t="shared" si="63"/>
        <v>3.7998930989452617E-2</v>
      </c>
      <c r="BQ74" s="22">
        <f t="shared" si="64"/>
        <v>0</v>
      </c>
      <c r="BR74" s="27">
        <f t="shared" si="65"/>
        <v>43853094558642</v>
      </c>
      <c r="BS74" s="23">
        <f t="shared" si="66"/>
        <v>0.63707601202033182</v>
      </c>
      <c r="BT74" s="22">
        <f t="shared" si="67"/>
        <v>9.1133723519508478E-2</v>
      </c>
      <c r="BU74" s="22">
        <f t="shared" si="68"/>
        <v>3.3631242674553315E-2</v>
      </c>
      <c r="BV74" s="22">
        <f t="shared" si="69"/>
        <v>0</v>
      </c>
      <c r="BW74" s="27">
        <f t="shared" si="70"/>
        <v>54511380630117</v>
      </c>
      <c r="BX74" s="23">
        <f t="shared" si="71"/>
        <v>0.56087851806238764</v>
      </c>
      <c r="BY74" s="22">
        <f t="shared" si="72"/>
        <v>8.0233672008824558E-2</v>
      </c>
      <c r="BZ74" s="22">
        <f t="shared" si="73"/>
        <v>2.9608776968513443E-2</v>
      </c>
      <c r="CA74" s="22">
        <f t="shared" si="74"/>
        <v>0</v>
      </c>
      <c r="CB74" s="27">
        <f t="shared" si="75"/>
        <v>66084979307763.961</v>
      </c>
      <c r="CC74" s="23">
        <f t="shared" si="76"/>
        <v>0.49509789901782636</v>
      </c>
      <c r="CD74" s="22">
        <f t="shared" si="77"/>
        <v>7.0823754454500065E-2</v>
      </c>
      <c r="CE74" s="22">
        <f t="shared" si="78"/>
        <v>2.613621808915105E-2</v>
      </c>
      <c r="CF74" s="22">
        <f t="shared" si="79"/>
        <v>0</v>
      </c>
      <c r="CG74" s="27">
        <f t="shared" si="80"/>
        <v>78482903863919.547</v>
      </c>
      <c r="CH74" s="23">
        <f t="shared" si="81"/>
        <v>0.44382889600735709</v>
      </c>
      <c r="CI74" s="22">
        <f t="shared" si="82"/>
        <v>6.3489723573852436E-2</v>
      </c>
      <c r="CJ74" s="22">
        <f t="shared" si="83"/>
        <v>2.3429727420228381E-2</v>
      </c>
      <c r="CK74" s="22">
        <f t="shared" si="84"/>
        <v>0</v>
      </c>
      <c r="CL74" s="27">
        <f t="shared" si="85"/>
        <v>91621382380818.047</v>
      </c>
      <c r="CM74" s="23">
        <f t="shared" si="86"/>
        <v>0.40320568678592988</v>
      </c>
      <c r="CN74" s="22">
        <f t="shared" si="87"/>
        <v>5.7678573494727277E-2</v>
      </c>
      <c r="CO74" s="22">
        <f t="shared" si="88"/>
        <v>2.1285228205429236E-2</v>
      </c>
      <c r="CP74" s="22">
        <f t="shared" si="89"/>
        <v>0</v>
      </c>
      <c r="CQ74" s="27">
        <f t="shared" si="90"/>
        <v>105424510007668.84</v>
      </c>
      <c r="CR74" s="23">
        <f t="shared" si="91"/>
        <v>0.37040803354552576</v>
      </c>
      <c r="CS74" s="22">
        <f t="shared" si="92"/>
        <v>5.2986869198687461E-2</v>
      </c>
      <c r="CT74" s="22">
        <f t="shared" si="93"/>
        <v>1.9553840090868305E-2</v>
      </c>
      <c r="CU74" s="22">
        <f t="shared" si="94"/>
        <v>0</v>
      </c>
      <c r="CV74" s="27">
        <f t="shared" si="95"/>
        <v>119824206039730.39</v>
      </c>
      <c r="CW74" s="23">
        <f t="shared" si="96"/>
        <v>0.34349584763237628</v>
      </c>
      <c r="CX74" s="22">
        <f t="shared" si="97"/>
        <v>4.9137081003811429E-2</v>
      </c>
      <c r="CY74" s="22">
        <f t="shared" si="98"/>
        <v>1.8133145796513143E-2</v>
      </c>
      <c r="CZ74" s="22">
        <f t="shared" si="99"/>
        <v>0</v>
      </c>
      <c r="DA74" s="27">
        <f t="shared" si="100"/>
        <v>3836231537587789</v>
      </c>
      <c r="DB74" s="23">
        <f t="shared" si="101"/>
        <v>0.11746644083059664</v>
      </c>
      <c r="DC74" s="22">
        <f t="shared" si="102"/>
        <v>1.680357436081685E-2</v>
      </c>
      <c r="DD74" s="22">
        <f t="shared" si="103"/>
        <v>6.2010534114471964E-3</v>
      </c>
      <c r="DE74" s="22">
        <f t="shared" si="104"/>
        <v>0</v>
      </c>
      <c r="DF74" s="27">
        <f t="shared" si="105"/>
        <v>4.2796523182331373E+17</v>
      </c>
      <c r="DG74" s="23">
        <f t="shared" si="106"/>
        <v>0.10800189867583673</v>
      </c>
      <c r="DH74" s="22">
        <f t="shared" si="107"/>
        <v>1.5449671605578445E-2</v>
      </c>
      <c r="DI74" s="22">
        <f t="shared" si="108"/>
        <v>5.7014202310974212E-3</v>
      </c>
      <c r="DJ74" s="22">
        <f t="shared" si="109"/>
        <v>0</v>
      </c>
    </row>
    <row r="75" spans="1:114" x14ac:dyDescent="0.25">
      <c r="A75" s="1">
        <v>665</v>
      </c>
      <c r="B75" s="2">
        <v>0.1212</v>
      </c>
      <c r="C75" s="2">
        <v>4.4580000000000002E-2</v>
      </c>
      <c r="D75" s="3">
        <v>0</v>
      </c>
      <c r="E75" s="27">
        <f t="shared" si="0"/>
        <v>1.4765593411939044E-4</v>
      </c>
      <c r="F75" s="23">
        <f t="shared" si="1"/>
        <v>3.7641387208518862E-3</v>
      </c>
      <c r="G75" s="22">
        <f t="shared" si="2"/>
        <v>4.5621361296724859E-4</v>
      </c>
      <c r="H75" s="22">
        <f t="shared" si="3"/>
        <v>1.678053041755771E-4</v>
      </c>
      <c r="I75" s="22">
        <f t="shared" si="4"/>
        <v>0</v>
      </c>
      <c r="J75" s="27">
        <f t="shared" si="5"/>
        <v>367735.05877786857</v>
      </c>
      <c r="K75" s="23">
        <f t="shared" si="6"/>
        <v>9.1414523433866815E-2</v>
      </c>
      <c r="L75" s="22">
        <f t="shared" si="7"/>
        <v>1.1079440240184658E-2</v>
      </c>
      <c r="M75" s="22">
        <f t="shared" si="8"/>
        <v>4.075259454681783E-3</v>
      </c>
      <c r="N75" s="22">
        <f t="shared" si="9"/>
        <v>0</v>
      </c>
      <c r="O75" s="27">
        <f t="shared" si="10"/>
        <v>498459620.60773528</v>
      </c>
      <c r="P75" s="23">
        <f t="shared" si="11"/>
        <v>0.26472603328987915</v>
      </c>
      <c r="Q75" s="22">
        <f t="shared" si="12"/>
        <v>3.208479523473335E-2</v>
      </c>
      <c r="R75" s="22">
        <f t="shared" si="13"/>
        <v>1.1801486564062812E-2</v>
      </c>
      <c r="S75" s="22">
        <f t="shared" si="14"/>
        <v>0</v>
      </c>
      <c r="T75" s="27">
        <f t="shared" si="15"/>
        <v>18352101557.175301</v>
      </c>
      <c r="U75" s="23">
        <f t="shared" si="16"/>
        <v>0.45045956130725201</v>
      </c>
      <c r="V75" s="22">
        <f t="shared" si="17"/>
        <v>5.4595698830438945E-2</v>
      </c>
      <c r="W75" s="22">
        <f t="shared" si="18"/>
        <v>2.0081487243077296E-2</v>
      </c>
      <c r="X75" s="22">
        <f t="shared" si="19"/>
        <v>0</v>
      </c>
      <c r="Y75" s="27">
        <f t="shared" si="20"/>
        <v>159728072705.33899</v>
      </c>
      <c r="Z75" s="23">
        <f t="shared" si="21"/>
        <v>0.61948291098775854</v>
      </c>
      <c r="AA75" s="22">
        <f t="shared" si="22"/>
        <v>7.5081328811716336E-2</v>
      </c>
      <c r="AB75" s="22">
        <f t="shared" si="23"/>
        <v>2.7616548171834277E-2</v>
      </c>
      <c r="AC75" s="22">
        <f t="shared" si="24"/>
        <v>0</v>
      </c>
      <c r="AD75" s="27">
        <f t="shared" si="25"/>
        <v>676152989467.96643</v>
      </c>
      <c r="AE75" s="23">
        <f t="shared" si="26"/>
        <v>0.76554949910503889</v>
      </c>
      <c r="AF75" s="22">
        <f t="shared" si="27"/>
        <v>9.2784599291530712E-2</v>
      </c>
      <c r="AG75" s="22">
        <f t="shared" si="28"/>
        <v>3.4128196670102633E-2</v>
      </c>
      <c r="AH75" s="22">
        <f t="shared" si="29"/>
        <v>0</v>
      </c>
      <c r="AI75" s="27">
        <f t="shared" si="30"/>
        <v>1896990639566.4363</v>
      </c>
      <c r="AJ75" s="23">
        <f t="shared" si="31"/>
        <v>0.88963158716062729</v>
      </c>
      <c r="AK75" s="22">
        <f t="shared" si="32"/>
        <v>0.10782334836386803</v>
      </c>
      <c r="AL75" s="22">
        <f t="shared" si="33"/>
        <v>3.9659776155620767E-2</v>
      </c>
      <c r="AM75" s="22">
        <f t="shared" si="34"/>
        <v>0</v>
      </c>
      <c r="AN75" s="27">
        <f t="shared" si="35"/>
        <v>4118097022593.4697</v>
      </c>
      <c r="AO75" s="23">
        <f t="shared" si="36"/>
        <v>0.98191059670281777</v>
      </c>
      <c r="AP75" s="22">
        <f t="shared" si="37"/>
        <v>0.11900756432038152</v>
      </c>
      <c r="AQ75" s="22">
        <f t="shared" si="38"/>
        <v>4.3773574401011615E-2</v>
      </c>
      <c r="AR75" s="22">
        <f t="shared" si="39"/>
        <v>0</v>
      </c>
      <c r="AS75" s="27">
        <f t="shared" si="40"/>
        <v>7539046772503.1953</v>
      </c>
      <c r="AT75" s="23">
        <f t="shared" si="41"/>
        <v>0.99754239587357718</v>
      </c>
      <c r="AU75" s="22">
        <f t="shared" si="42"/>
        <v>0.12090213837987755</v>
      </c>
      <c r="AV75" s="22">
        <f t="shared" si="43"/>
        <v>4.4470440008044072E-2</v>
      </c>
      <c r="AW75" s="22">
        <f t="shared" si="44"/>
        <v>0</v>
      </c>
      <c r="AX75" s="27">
        <f t="shared" si="45"/>
        <v>12255625004116.664</v>
      </c>
      <c r="AY75" s="23">
        <f t="shared" si="46"/>
        <v>0.95754848060035835</v>
      </c>
      <c r="AZ75" s="22">
        <f t="shared" si="47"/>
        <v>0.11605487584876344</v>
      </c>
      <c r="BA75" s="22">
        <f t="shared" si="48"/>
        <v>4.2687511265163978E-2</v>
      </c>
      <c r="BB75" s="22">
        <f t="shared" si="49"/>
        <v>0</v>
      </c>
      <c r="BC75" s="27">
        <f t="shared" si="50"/>
        <v>18280461530616.516</v>
      </c>
      <c r="BD75" s="23">
        <f t="shared" si="51"/>
        <v>0.8868734436394613</v>
      </c>
      <c r="BE75" s="22">
        <f t="shared" si="52"/>
        <v>0.10748906136910272</v>
      </c>
      <c r="BF75" s="22">
        <f t="shared" si="53"/>
        <v>3.9536818117447185E-2</v>
      </c>
      <c r="BG75" s="22">
        <f t="shared" si="54"/>
        <v>0</v>
      </c>
      <c r="BH75" s="27">
        <f t="shared" si="55"/>
        <v>25570017850969.035</v>
      </c>
      <c r="BI75" s="23">
        <f t="shared" si="56"/>
        <v>0.80291217032912343</v>
      </c>
      <c r="BJ75" s="22">
        <f t="shared" si="57"/>
        <v>9.7312955043889759E-2</v>
      </c>
      <c r="BK75" s="22">
        <f t="shared" si="58"/>
        <v>3.5793824553272326E-2</v>
      </c>
      <c r="BL75" s="22">
        <f t="shared" si="59"/>
        <v>0</v>
      </c>
      <c r="BM75" s="27">
        <f t="shared" si="60"/>
        <v>34047853287379.734</v>
      </c>
      <c r="BN75" s="23">
        <f t="shared" si="61"/>
        <v>0.71647516196678374</v>
      </c>
      <c r="BO75" s="22">
        <f t="shared" si="62"/>
        <v>8.6836789630374195E-2</v>
      </c>
      <c r="BP75" s="22">
        <f t="shared" si="63"/>
        <v>3.1940462720479221E-2</v>
      </c>
      <c r="BQ75" s="22">
        <f t="shared" si="64"/>
        <v>0</v>
      </c>
      <c r="BR75" s="27">
        <f t="shared" si="65"/>
        <v>43621524383349.82</v>
      </c>
      <c r="BS75" s="23">
        <f t="shared" si="66"/>
        <v>0.63371187534394036</v>
      </c>
      <c r="BT75" s="22">
        <f t="shared" si="67"/>
        <v>7.6805879291685572E-2</v>
      </c>
      <c r="BU75" s="22">
        <f t="shared" si="68"/>
        <v>2.8250875402832862E-2</v>
      </c>
      <c r="BV75" s="22">
        <f t="shared" si="69"/>
        <v>0</v>
      </c>
      <c r="BW75" s="27">
        <f t="shared" si="70"/>
        <v>54193662851637.539</v>
      </c>
      <c r="BX75" s="23">
        <f t="shared" si="71"/>
        <v>0.55760945617667235</v>
      </c>
      <c r="BY75" s="22">
        <f t="shared" si="72"/>
        <v>6.7582266088612689E-2</v>
      </c>
      <c r="BZ75" s="22">
        <f t="shared" si="73"/>
        <v>2.4858229556356054E-2</v>
      </c>
      <c r="CA75" s="22">
        <f t="shared" si="74"/>
        <v>0</v>
      </c>
      <c r="CB75" s="27">
        <f t="shared" si="75"/>
        <v>65668668663855.773</v>
      </c>
      <c r="CC75" s="23">
        <f t="shared" si="76"/>
        <v>0.49197896749516057</v>
      </c>
      <c r="CD75" s="22">
        <f t="shared" si="77"/>
        <v>5.9627850860413459E-2</v>
      </c>
      <c r="CE75" s="22">
        <f t="shared" si="78"/>
        <v>2.1932422370934259E-2</v>
      </c>
      <c r="CF75" s="22">
        <f t="shared" si="79"/>
        <v>0</v>
      </c>
      <c r="CG75" s="27">
        <f t="shared" si="80"/>
        <v>77956408861229.156</v>
      </c>
      <c r="CH75" s="23">
        <f t="shared" si="81"/>
        <v>0.44085151259908473</v>
      </c>
      <c r="CI75" s="22">
        <f t="shared" si="82"/>
        <v>5.3431203327009069E-2</v>
      </c>
      <c r="CJ75" s="22">
        <f t="shared" si="83"/>
        <v>1.9653160431667198E-2</v>
      </c>
      <c r="CK75" s="22">
        <f t="shared" si="84"/>
        <v>0</v>
      </c>
      <c r="CL75" s="27">
        <f t="shared" si="85"/>
        <v>90973996338662.75</v>
      </c>
      <c r="CM75" s="23">
        <f t="shared" si="86"/>
        <v>0.40035668225270971</v>
      </c>
      <c r="CN75" s="22">
        <f t="shared" si="87"/>
        <v>4.8523229889028414E-2</v>
      </c>
      <c r="CO75" s="22">
        <f t="shared" si="88"/>
        <v>1.78479008948258E-2</v>
      </c>
      <c r="CP75" s="22">
        <f t="shared" si="89"/>
        <v>0</v>
      </c>
      <c r="CQ75" s="27">
        <f t="shared" si="90"/>
        <v>104646398061132.69</v>
      </c>
      <c r="CR75" s="23">
        <f t="shared" si="91"/>
        <v>0.36767414447197189</v>
      </c>
      <c r="CS75" s="22">
        <f t="shared" si="92"/>
        <v>4.4562106310002993E-2</v>
      </c>
      <c r="CT75" s="22">
        <f t="shared" si="93"/>
        <v>1.6390913360560509E-2</v>
      </c>
      <c r="CU75" s="22">
        <f t="shared" si="94"/>
        <v>0</v>
      </c>
      <c r="CV75" s="27">
        <f t="shared" si="95"/>
        <v>118906365963177.27</v>
      </c>
      <c r="CW75" s="23">
        <f t="shared" si="96"/>
        <v>0.34086470768572774</v>
      </c>
      <c r="CX75" s="22">
        <f t="shared" si="97"/>
        <v>4.1312802571510203E-2</v>
      </c>
      <c r="CY75" s="22">
        <f t="shared" si="98"/>
        <v>1.5195748668629744E-2</v>
      </c>
      <c r="CZ75" s="22">
        <f t="shared" si="99"/>
        <v>0</v>
      </c>
      <c r="DA75" s="27">
        <f t="shared" si="100"/>
        <v>3791570902285552</v>
      </c>
      <c r="DB75" s="23">
        <f t="shared" si="101"/>
        <v>0.1160989201732054</v>
      </c>
      <c r="DC75" s="22">
        <f t="shared" si="102"/>
        <v>1.4071189124992495E-2</v>
      </c>
      <c r="DD75" s="22">
        <f t="shared" si="103"/>
        <v>5.1756898613214974E-3</v>
      </c>
      <c r="DE75" s="22">
        <f t="shared" si="104"/>
        <v>0</v>
      </c>
      <c r="DF75" s="27">
        <f t="shared" si="105"/>
        <v>4.228413378392256E+17</v>
      </c>
      <c r="DG75" s="23">
        <f t="shared" si="106"/>
        <v>0.1067088256929275</v>
      </c>
      <c r="DH75" s="22">
        <f t="shared" si="107"/>
        <v>1.2933109673982814E-2</v>
      </c>
      <c r="DI75" s="22">
        <f t="shared" si="108"/>
        <v>4.7570794493907078E-3</v>
      </c>
      <c r="DJ75" s="22">
        <f t="shared" si="109"/>
        <v>0</v>
      </c>
    </row>
    <row r="76" spans="1:114" x14ac:dyDescent="0.25">
      <c r="A76" s="1">
        <v>670</v>
      </c>
      <c r="B76" s="2">
        <v>8.7400000000000005E-2</v>
      </c>
      <c r="C76" s="2">
        <v>3.2000000000000001E-2</v>
      </c>
      <c r="D76" s="3">
        <v>0</v>
      </c>
      <c r="E76" s="27">
        <f t="shared" si="0"/>
        <v>1.9643920379045252E-4</v>
      </c>
      <c r="F76" s="23">
        <f t="shared" si="1"/>
        <v>5.0077527712708058E-3</v>
      </c>
      <c r="G76" s="22">
        <f t="shared" si="2"/>
        <v>4.3767759220906844E-4</v>
      </c>
      <c r="H76" s="22">
        <f t="shared" si="3"/>
        <v>1.602480886806658E-4</v>
      </c>
      <c r="I76" s="22">
        <f t="shared" si="4"/>
        <v>0</v>
      </c>
      <c r="J76" s="27">
        <f t="shared" si="5"/>
        <v>416285.00994148914</v>
      </c>
      <c r="K76" s="23">
        <f t="shared" si="6"/>
        <v>0.10348345877854052</v>
      </c>
      <c r="L76" s="22">
        <f t="shared" si="7"/>
        <v>9.044454297244443E-3</v>
      </c>
      <c r="M76" s="22">
        <f t="shared" si="8"/>
        <v>3.3114706809132971E-3</v>
      </c>
      <c r="N76" s="22">
        <f t="shared" si="9"/>
        <v>0</v>
      </c>
      <c r="O76" s="27">
        <f t="shared" si="10"/>
        <v>534702118.40370208</v>
      </c>
      <c r="P76" s="23">
        <f t="shared" si="11"/>
        <v>0.28397399697918624</v>
      </c>
      <c r="Q76" s="22">
        <f t="shared" si="12"/>
        <v>2.4819327335980877E-2</v>
      </c>
      <c r="R76" s="22">
        <f t="shared" si="13"/>
        <v>9.0871679033339599E-3</v>
      </c>
      <c r="S76" s="22">
        <f t="shared" si="14"/>
        <v>0</v>
      </c>
      <c r="T76" s="27">
        <f t="shared" si="15"/>
        <v>19163794727.153767</v>
      </c>
      <c r="U76" s="23">
        <f t="shared" si="16"/>
        <v>0.47038288987676052</v>
      </c>
      <c r="V76" s="22">
        <f t="shared" si="17"/>
        <v>4.1111464575228872E-2</v>
      </c>
      <c r="W76" s="22">
        <f t="shared" si="18"/>
        <v>1.5052252476056337E-2</v>
      </c>
      <c r="X76" s="22">
        <f t="shared" si="19"/>
        <v>0</v>
      </c>
      <c r="Y76" s="27">
        <f t="shared" si="20"/>
        <v>164122879179.78537</v>
      </c>
      <c r="Z76" s="23">
        <f t="shared" si="21"/>
        <v>0.63652755105575887</v>
      </c>
      <c r="AA76" s="22">
        <f t="shared" si="22"/>
        <v>5.5632507962273328E-2</v>
      </c>
      <c r="AB76" s="22">
        <f t="shared" si="23"/>
        <v>2.0368881633784284E-2</v>
      </c>
      <c r="AC76" s="22">
        <f t="shared" si="24"/>
        <v>0</v>
      </c>
      <c r="AD76" s="27">
        <f t="shared" si="25"/>
        <v>687338635575.16479</v>
      </c>
      <c r="AE76" s="23">
        <f t="shared" si="26"/>
        <v>0.77821403791195876</v>
      </c>
      <c r="AF76" s="22">
        <f t="shared" si="27"/>
        <v>6.8015906913505203E-2</v>
      </c>
      <c r="AG76" s="22">
        <f t="shared" si="28"/>
        <v>2.4902849213182681E-2</v>
      </c>
      <c r="AH76" s="22">
        <f t="shared" si="29"/>
        <v>0</v>
      </c>
      <c r="AI76" s="27">
        <f t="shared" si="30"/>
        <v>1913712062247.1423</v>
      </c>
      <c r="AJ76" s="23">
        <f t="shared" si="31"/>
        <v>0.8974734317584584</v>
      </c>
      <c r="AK76" s="22">
        <f t="shared" si="32"/>
        <v>7.8439177935689275E-2</v>
      </c>
      <c r="AL76" s="22">
        <f t="shared" si="33"/>
        <v>2.8719149816270668E-2</v>
      </c>
      <c r="AM76" s="22">
        <f t="shared" si="34"/>
        <v>0</v>
      </c>
      <c r="AN76" s="27">
        <f t="shared" si="35"/>
        <v>4130870821087.5732</v>
      </c>
      <c r="AO76" s="23">
        <f t="shared" si="36"/>
        <v>0.98495635498211342</v>
      </c>
      <c r="AP76" s="22">
        <f t="shared" si="37"/>
        <v>8.6085185425436722E-2</v>
      </c>
      <c r="AQ76" s="22">
        <f t="shared" si="38"/>
        <v>3.1518603359427633E-2</v>
      </c>
      <c r="AR76" s="22">
        <f t="shared" si="39"/>
        <v>0</v>
      </c>
      <c r="AS76" s="27">
        <f t="shared" si="40"/>
        <v>7529460050171.3262</v>
      </c>
      <c r="AT76" s="23">
        <f t="shared" si="41"/>
        <v>0.9962739116404794</v>
      </c>
      <c r="AU76" s="22">
        <f t="shared" si="42"/>
        <v>8.7074339877377907E-2</v>
      </c>
      <c r="AV76" s="22">
        <f t="shared" si="43"/>
        <v>3.1880765172495343E-2</v>
      </c>
      <c r="AW76" s="22">
        <f t="shared" si="44"/>
        <v>0</v>
      </c>
      <c r="AX76" s="27">
        <f t="shared" si="45"/>
        <v>12197891270519.711</v>
      </c>
      <c r="AY76" s="23">
        <f t="shared" si="46"/>
        <v>0.95303766627089093</v>
      </c>
      <c r="AZ76" s="22">
        <f t="shared" si="47"/>
        <v>8.3295492032075868E-2</v>
      </c>
      <c r="BA76" s="22">
        <f t="shared" si="48"/>
        <v>3.0497205320668509E-2</v>
      </c>
      <c r="BB76" s="22">
        <f t="shared" si="49"/>
        <v>0</v>
      </c>
      <c r="BC76" s="27">
        <f t="shared" si="50"/>
        <v>18143834169987.555</v>
      </c>
      <c r="BD76" s="23">
        <f t="shared" si="51"/>
        <v>0.88024499076296048</v>
      </c>
      <c r="BE76" s="22">
        <f t="shared" si="52"/>
        <v>7.6933412192682751E-2</v>
      </c>
      <c r="BF76" s="22">
        <f t="shared" si="53"/>
        <v>2.8167839704414735E-2</v>
      </c>
      <c r="BG76" s="22">
        <f t="shared" si="54"/>
        <v>0</v>
      </c>
      <c r="BH76" s="27">
        <f t="shared" si="55"/>
        <v>25321126151114.781</v>
      </c>
      <c r="BI76" s="23">
        <f t="shared" si="56"/>
        <v>0.7950968384794701</v>
      </c>
      <c r="BJ76" s="22">
        <f t="shared" si="57"/>
        <v>6.9491463683105686E-2</v>
      </c>
      <c r="BK76" s="22">
        <f t="shared" si="58"/>
        <v>2.5443098831343044E-2</v>
      </c>
      <c r="BL76" s="22">
        <f t="shared" si="59"/>
        <v>0</v>
      </c>
      <c r="BM76" s="27">
        <f t="shared" si="60"/>
        <v>33652563042317.859</v>
      </c>
      <c r="BN76" s="23">
        <f t="shared" si="61"/>
        <v>0.70815699753027361</v>
      </c>
      <c r="BO76" s="22">
        <f t="shared" si="62"/>
        <v>6.1892921584145916E-2</v>
      </c>
      <c r="BP76" s="22">
        <f t="shared" si="63"/>
        <v>2.2661023920968755E-2</v>
      </c>
      <c r="BQ76" s="22">
        <f t="shared" si="64"/>
        <v>0</v>
      </c>
      <c r="BR76" s="27">
        <f t="shared" si="65"/>
        <v>43046252956176.375</v>
      </c>
      <c r="BS76" s="23">
        <f t="shared" si="66"/>
        <v>0.62535461731365882</v>
      </c>
      <c r="BT76" s="22">
        <f t="shared" si="67"/>
        <v>5.4655993553213787E-2</v>
      </c>
      <c r="BU76" s="22">
        <f t="shared" si="68"/>
        <v>2.0011347754037082E-2</v>
      </c>
      <c r="BV76" s="22">
        <f t="shared" si="69"/>
        <v>0</v>
      </c>
      <c r="BW76" s="27">
        <f t="shared" si="70"/>
        <v>53406222481214.109</v>
      </c>
      <c r="BX76" s="23">
        <f t="shared" si="71"/>
        <v>0.54950732442142602</v>
      </c>
      <c r="BY76" s="22">
        <f t="shared" si="72"/>
        <v>4.8026940154432637E-2</v>
      </c>
      <c r="BZ76" s="22">
        <f t="shared" si="73"/>
        <v>1.7584234381485632E-2</v>
      </c>
      <c r="CA76" s="22">
        <f t="shared" si="74"/>
        <v>0</v>
      </c>
      <c r="CB76" s="27">
        <f t="shared" si="75"/>
        <v>64638751250695.844</v>
      </c>
      <c r="CC76" s="23">
        <f t="shared" si="76"/>
        <v>0.48426299402042194</v>
      </c>
      <c r="CD76" s="22">
        <f t="shared" si="77"/>
        <v>4.2324585677384882E-2</v>
      </c>
      <c r="CE76" s="22">
        <f t="shared" si="78"/>
        <v>1.5496415808653503E-2</v>
      </c>
      <c r="CF76" s="22">
        <f t="shared" si="79"/>
        <v>0</v>
      </c>
      <c r="CG76" s="27">
        <f t="shared" si="80"/>
        <v>76655818738386.359</v>
      </c>
      <c r="CH76" s="23">
        <f t="shared" si="81"/>
        <v>0.43349654164413309</v>
      </c>
      <c r="CI76" s="22">
        <f t="shared" si="82"/>
        <v>3.7887597739697236E-2</v>
      </c>
      <c r="CJ76" s="22">
        <f t="shared" si="83"/>
        <v>1.3871889332612259E-2</v>
      </c>
      <c r="CK76" s="22">
        <f t="shared" si="84"/>
        <v>0</v>
      </c>
      <c r="CL76" s="27">
        <f t="shared" si="85"/>
        <v>89376715890154.391</v>
      </c>
      <c r="CM76" s="23">
        <f t="shared" si="86"/>
        <v>0.39332739996624871</v>
      </c>
      <c r="CN76" s="22">
        <f t="shared" si="87"/>
        <v>3.4376814757050136E-2</v>
      </c>
      <c r="CO76" s="22">
        <f t="shared" si="88"/>
        <v>1.2586476798919959E-2</v>
      </c>
      <c r="CP76" s="22">
        <f t="shared" si="89"/>
        <v>0</v>
      </c>
      <c r="CQ76" s="27">
        <f t="shared" si="90"/>
        <v>102728548318896.33</v>
      </c>
      <c r="CR76" s="23">
        <f t="shared" si="91"/>
        <v>0.36093579727352731</v>
      </c>
      <c r="CS76" s="22">
        <f t="shared" si="92"/>
        <v>3.1545788681706287E-2</v>
      </c>
      <c r="CT76" s="22">
        <f t="shared" si="93"/>
        <v>1.1549945512752874E-2</v>
      </c>
      <c r="CU76" s="22">
        <f t="shared" si="94"/>
        <v>0</v>
      </c>
      <c r="CV76" s="27">
        <f t="shared" si="95"/>
        <v>116646105351784.78</v>
      </c>
      <c r="CW76" s="23">
        <f t="shared" si="96"/>
        <v>0.33438529788832083</v>
      </c>
      <c r="CX76" s="22">
        <f t="shared" si="97"/>
        <v>2.9225275035439244E-2</v>
      </c>
      <c r="CY76" s="22">
        <f t="shared" si="98"/>
        <v>1.0700329532426266E-2</v>
      </c>
      <c r="CZ76" s="22">
        <f t="shared" si="99"/>
        <v>0</v>
      </c>
      <c r="DA76" s="27">
        <f t="shared" si="100"/>
        <v>3682728863020062</v>
      </c>
      <c r="DB76" s="23">
        <f t="shared" si="101"/>
        <v>0.11276614767498948</v>
      </c>
      <c r="DC76" s="22">
        <f t="shared" si="102"/>
        <v>9.8557613067940808E-3</v>
      </c>
      <c r="DD76" s="22">
        <f t="shared" si="103"/>
        <v>3.6085167255996632E-3</v>
      </c>
      <c r="DE76" s="22">
        <f t="shared" si="104"/>
        <v>0</v>
      </c>
      <c r="DF76" s="27">
        <f t="shared" si="105"/>
        <v>4.1036311326354842E+17</v>
      </c>
      <c r="DG76" s="23">
        <f t="shared" si="106"/>
        <v>0.10355980365547141</v>
      </c>
      <c r="DH76" s="22">
        <f t="shared" si="107"/>
        <v>9.0511268394882008E-3</v>
      </c>
      <c r="DI76" s="22">
        <f t="shared" si="108"/>
        <v>3.3139137169750851E-3</v>
      </c>
      <c r="DJ76" s="22">
        <f t="shared" si="109"/>
        <v>0</v>
      </c>
    </row>
    <row r="77" spans="1:114" x14ac:dyDescent="0.25">
      <c r="A77" s="1">
        <v>675</v>
      </c>
      <c r="B77" s="2">
        <v>6.3600000000000004E-2</v>
      </c>
      <c r="C77" s="2">
        <v>2.3199999999999998E-2</v>
      </c>
      <c r="D77" s="3">
        <v>0</v>
      </c>
      <c r="E77" s="27">
        <f t="shared" si="0"/>
        <v>2.6016488975618552E-4</v>
      </c>
      <c r="F77" s="23">
        <f t="shared" si="1"/>
        <v>6.6322883748484388E-3</v>
      </c>
      <c r="G77" s="22">
        <f t="shared" si="2"/>
        <v>4.2181354064036071E-4</v>
      </c>
      <c r="H77" s="22">
        <f t="shared" si="3"/>
        <v>1.5386909029648378E-4</v>
      </c>
      <c r="I77" s="22">
        <f t="shared" si="4"/>
        <v>0</v>
      </c>
      <c r="J77" s="27">
        <f t="shared" si="5"/>
        <v>470249.78749792225</v>
      </c>
      <c r="K77" s="23">
        <f t="shared" si="6"/>
        <v>0.11689845499600984</v>
      </c>
      <c r="L77" s="22">
        <f t="shared" si="7"/>
        <v>7.4347417377462269E-3</v>
      </c>
      <c r="M77" s="22">
        <f t="shared" si="8"/>
        <v>2.7120441559074283E-3</v>
      </c>
      <c r="N77" s="22">
        <f t="shared" si="9"/>
        <v>0</v>
      </c>
      <c r="O77" s="27">
        <f t="shared" si="10"/>
        <v>572825321.45441937</v>
      </c>
      <c r="P77" s="23">
        <f t="shared" si="11"/>
        <v>0.30422078107699602</v>
      </c>
      <c r="Q77" s="22">
        <f t="shared" si="12"/>
        <v>1.9348441676496946E-2</v>
      </c>
      <c r="R77" s="22">
        <f t="shared" si="13"/>
        <v>7.0579221209863072E-3</v>
      </c>
      <c r="S77" s="22">
        <f t="shared" si="14"/>
        <v>0</v>
      </c>
      <c r="T77" s="27">
        <f t="shared" si="15"/>
        <v>19993037639.757065</v>
      </c>
      <c r="U77" s="23">
        <f t="shared" si="16"/>
        <v>0.49073698379154612</v>
      </c>
      <c r="V77" s="22">
        <f t="shared" si="17"/>
        <v>3.1210872169142336E-2</v>
      </c>
      <c r="W77" s="22">
        <f t="shared" si="18"/>
        <v>1.1385098023963869E-2</v>
      </c>
      <c r="X77" s="22">
        <f t="shared" si="19"/>
        <v>0</v>
      </c>
      <c r="Y77" s="27">
        <f t="shared" si="20"/>
        <v>168524349301.49454</v>
      </c>
      <c r="Z77" s="23">
        <f t="shared" si="21"/>
        <v>0.65359803514437642</v>
      </c>
      <c r="AA77" s="22">
        <f t="shared" si="22"/>
        <v>4.1568835035182342E-2</v>
      </c>
      <c r="AB77" s="22">
        <f t="shared" si="23"/>
        <v>1.5163474415349532E-2</v>
      </c>
      <c r="AC77" s="22">
        <f t="shared" si="24"/>
        <v>0</v>
      </c>
      <c r="AD77" s="27">
        <f t="shared" si="25"/>
        <v>698348000705.63391</v>
      </c>
      <c r="AE77" s="23">
        <f t="shared" si="26"/>
        <v>0.79067898902860889</v>
      </c>
      <c r="AF77" s="22">
        <f t="shared" si="27"/>
        <v>5.0287183702219532E-2</v>
      </c>
      <c r="AG77" s="22">
        <f t="shared" si="28"/>
        <v>1.8343752545463724E-2</v>
      </c>
      <c r="AH77" s="22">
        <f t="shared" si="29"/>
        <v>0</v>
      </c>
      <c r="AI77" s="27">
        <f t="shared" si="30"/>
        <v>1929805153368.9673</v>
      </c>
      <c r="AJ77" s="23">
        <f t="shared" si="31"/>
        <v>0.90502060774257487</v>
      </c>
      <c r="AK77" s="22">
        <f t="shared" si="32"/>
        <v>5.7559310652427767E-2</v>
      </c>
      <c r="AL77" s="22">
        <f t="shared" si="33"/>
        <v>2.0996478099627736E-2</v>
      </c>
      <c r="AM77" s="22">
        <f t="shared" si="34"/>
        <v>0</v>
      </c>
      <c r="AN77" s="27">
        <f t="shared" si="35"/>
        <v>4142380075797.8896</v>
      </c>
      <c r="AO77" s="23">
        <f t="shared" si="36"/>
        <v>0.98770059803860522</v>
      </c>
      <c r="AP77" s="22">
        <f t="shared" si="37"/>
        <v>6.28177580352553E-2</v>
      </c>
      <c r="AQ77" s="22">
        <f t="shared" si="38"/>
        <v>2.2914653874495639E-2</v>
      </c>
      <c r="AR77" s="22">
        <f t="shared" si="39"/>
        <v>0</v>
      </c>
      <c r="AS77" s="27">
        <f t="shared" si="40"/>
        <v>7518030503436.8545</v>
      </c>
      <c r="AT77" s="23">
        <f t="shared" si="41"/>
        <v>0.99476159081567195</v>
      </c>
      <c r="AU77" s="22">
        <f t="shared" si="42"/>
        <v>6.3266837175876736E-2</v>
      </c>
      <c r="AV77" s="22">
        <f t="shared" si="43"/>
        <v>2.3078468906923586E-2</v>
      </c>
      <c r="AW77" s="22">
        <f t="shared" si="44"/>
        <v>0</v>
      </c>
      <c r="AX77" s="27">
        <f t="shared" si="45"/>
        <v>12138096947768.723</v>
      </c>
      <c r="AY77" s="23">
        <f t="shared" si="46"/>
        <v>0.94836585533676854</v>
      </c>
      <c r="AZ77" s="22">
        <f t="shared" si="47"/>
        <v>6.0316068399418485E-2</v>
      </c>
      <c r="BA77" s="22">
        <f t="shared" si="48"/>
        <v>2.200208784381303E-2</v>
      </c>
      <c r="BB77" s="22">
        <f t="shared" si="49"/>
        <v>0</v>
      </c>
      <c r="BC77" s="27">
        <f t="shared" si="50"/>
        <v>18005570695535.66</v>
      </c>
      <c r="BD77" s="23">
        <f t="shared" si="51"/>
        <v>0.87353716210604515</v>
      </c>
      <c r="BE77" s="22">
        <f t="shared" si="52"/>
        <v>5.5556963509944476E-2</v>
      </c>
      <c r="BF77" s="22">
        <f t="shared" si="53"/>
        <v>2.0266062160860247E-2</v>
      </c>
      <c r="BG77" s="22">
        <f t="shared" si="54"/>
        <v>0</v>
      </c>
      <c r="BH77" s="27">
        <f t="shared" si="55"/>
        <v>25071884477437.207</v>
      </c>
      <c r="BI77" s="23">
        <f t="shared" si="56"/>
        <v>0.78727051726548858</v>
      </c>
      <c r="BJ77" s="22">
        <f t="shared" si="57"/>
        <v>5.0070404898085077E-2</v>
      </c>
      <c r="BK77" s="22">
        <f t="shared" si="58"/>
        <v>1.8264676000559334E-2</v>
      </c>
      <c r="BL77" s="22">
        <f t="shared" si="59"/>
        <v>0</v>
      </c>
      <c r="BM77" s="27">
        <f t="shared" si="60"/>
        <v>33259217828975.676</v>
      </c>
      <c r="BN77" s="23">
        <f t="shared" si="61"/>
        <v>0.69987976274958152</v>
      </c>
      <c r="BO77" s="22">
        <f t="shared" si="62"/>
        <v>4.4512352910873389E-2</v>
      </c>
      <c r="BP77" s="22">
        <f t="shared" si="63"/>
        <v>1.6237210495790289E-2</v>
      </c>
      <c r="BQ77" s="22">
        <f t="shared" si="64"/>
        <v>0</v>
      </c>
      <c r="BR77" s="27">
        <f t="shared" si="65"/>
        <v>42476312526632.602</v>
      </c>
      <c r="BS77" s="23">
        <f t="shared" si="66"/>
        <v>0.61707480537342374</v>
      </c>
      <c r="BT77" s="22">
        <f t="shared" si="67"/>
        <v>3.9245957621749754E-2</v>
      </c>
      <c r="BU77" s="22">
        <f t="shared" si="68"/>
        <v>1.431613548466343E-2</v>
      </c>
      <c r="BV77" s="22">
        <f t="shared" si="69"/>
        <v>0</v>
      </c>
      <c r="BW77" s="27">
        <f t="shared" si="70"/>
        <v>52628620520810.102</v>
      </c>
      <c r="BX77" s="23">
        <f t="shared" si="71"/>
        <v>0.54150642203824839</v>
      </c>
      <c r="BY77" s="22">
        <f t="shared" si="72"/>
        <v>3.4439808441632601E-2</v>
      </c>
      <c r="BZ77" s="22">
        <f t="shared" si="73"/>
        <v>1.2562948991287362E-2</v>
      </c>
      <c r="CA77" s="22">
        <f t="shared" si="74"/>
        <v>0</v>
      </c>
      <c r="CB77" s="27">
        <f t="shared" si="75"/>
        <v>63624294024566.375</v>
      </c>
      <c r="CC77" s="23">
        <f t="shared" si="76"/>
        <v>0.47666284574828433</v>
      </c>
      <c r="CD77" s="22">
        <f t="shared" si="77"/>
        <v>3.0315756989590884E-2</v>
      </c>
      <c r="CE77" s="22">
        <f t="shared" si="78"/>
        <v>1.1058578021360196E-2</v>
      </c>
      <c r="CF77" s="22">
        <f t="shared" si="79"/>
        <v>0</v>
      </c>
      <c r="CG77" s="27">
        <f t="shared" si="80"/>
        <v>75377392376463.047</v>
      </c>
      <c r="CH77" s="23">
        <f t="shared" si="81"/>
        <v>0.42626690903748365</v>
      </c>
      <c r="CI77" s="22">
        <f t="shared" si="82"/>
        <v>2.7110575414783962E-2</v>
      </c>
      <c r="CJ77" s="22">
        <f t="shared" si="83"/>
        <v>9.8893922896696202E-3</v>
      </c>
      <c r="CK77" s="22">
        <f t="shared" si="84"/>
        <v>0</v>
      </c>
      <c r="CL77" s="27">
        <f t="shared" si="85"/>
        <v>87809335960137.109</v>
      </c>
      <c r="CM77" s="23">
        <f t="shared" si="86"/>
        <v>0.38642970332912169</v>
      </c>
      <c r="CN77" s="22">
        <f t="shared" si="87"/>
        <v>2.457692913173214E-2</v>
      </c>
      <c r="CO77" s="22">
        <f t="shared" si="88"/>
        <v>8.9651691172356225E-3</v>
      </c>
      <c r="CP77" s="22">
        <f t="shared" si="89"/>
        <v>0</v>
      </c>
      <c r="CQ77" s="27">
        <f t="shared" si="90"/>
        <v>100849311322123.45</v>
      </c>
      <c r="CR77" s="23">
        <f t="shared" si="91"/>
        <v>0.35433311559646757</v>
      </c>
      <c r="CS77" s="22">
        <f t="shared" si="92"/>
        <v>2.2535586151935339E-2</v>
      </c>
      <c r="CT77" s="22">
        <f t="shared" si="93"/>
        <v>8.2205282818380472E-3</v>
      </c>
      <c r="CU77" s="22">
        <f t="shared" si="94"/>
        <v>0</v>
      </c>
      <c r="CV77" s="27">
        <f t="shared" si="95"/>
        <v>114434083253688.91</v>
      </c>
      <c r="CW77" s="23">
        <f t="shared" si="96"/>
        <v>0.32804417174461781</v>
      </c>
      <c r="CX77" s="22">
        <f t="shared" si="97"/>
        <v>2.0863609322957694E-2</v>
      </c>
      <c r="CY77" s="22">
        <f t="shared" si="98"/>
        <v>7.6106247844751323E-3</v>
      </c>
      <c r="CZ77" s="22">
        <f t="shared" si="99"/>
        <v>0</v>
      </c>
      <c r="DA77" s="27">
        <f t="shared" si="100"/>
        <v>3577763143195006.5</v>
      </c>
      <c r="DB77" s="23">
        <f t="shared" si="101"/>
        <v>0.10955206911996464</v>
      </c>
      <c r="DC77" s="22">
        <f t="shared" si="102"/>
        <v>6.9675115960297516E-3</v>
      </c>
      <c r="DD77" s="22">
        <f t="shared" si="103"/>
        <v>2.5416080035831792E-3</v>
      </c>
      <c r="DE77" s="22">
        <f t="shared" si="104"/>
        <v>0</v>
      </c>
      <c r="DF77" s="27">
        <f t="shared" si="105"/>
        <v>3.9834180855535846E+17</v>
      </c>
      <c r="DG77" s="23">
        <f t="shared" si="106"/>
        <v>0.10052609054865223</v>
      </c>
      <c r="DH77" s="22">
        <f t="shared" si="107"/>
        <v>6.3934593588942821E-3</v>
      </c>
      <c r="DI77" s="22">
        <f t="shared" si="108"/>
        <v>2.3322053007287318E-3</v>
      </c>
      <c r="DJ77" s="22">
        <f t="shared" si="109"/>
        <v>0</v>
      </c>
    </row>
    <row r="78" spans="1:114" x14ac:dyDescent="0.25">
      <c r="A78" s="1">
        <v>680</v>
      </c>
      <c r="B78" s="2">
        <v>4.6769999999999999E-2</v>
      </c>
      <c r="C78" s="2">
        <v>1.7000000000000001E-2</v>
      </c>
      <c r="D78" s="3">
        <v>0</v>
      </c>
      <c r="E78" s="27">
        <f t="shared" si="0"/>
        <v>3.4304928253208448E-4</v>
      </c>
      <c r="F78" s="23">
        <f t="shared" si="1"/>
        <v>8.7452298835167773E-3</v>
      </c>
      <c r="G78" s="22">
        <f t="shared" si="2"/>
        <v>4.0901440165207968E-4</v>
      </c>
      <c r="H78" s="22">
        <f t="shared" si="3"/>
        <v>1.4866890801978522E-4</v>
      </c>
      <c r="I78" s="22">
        <f t="shared" si="4"/>
        <v>0</v>
      </c>
      <c r="J78" s="27">
        <f t="shared" si="5"/>
        <v>530114.4869340352</v>
      </c>
      <c r="K78" s="23">
        <f t="shared" si="6"/>
        <v>0.13178010100401155</v>
      </c>
      <c r="L78" s="22">
        <f t="shared" si="7"/>
        <v>6.16335532395762E-3</v>
      </c>
      <c r="M78" s="22">
        <f t="shared" si="8"/>
        <v>2.2402617170681964E-3</v>
      </c>
      <c r="N78" s="22">
        <f t="shared" si="9"/>
        <v>0</v>
      </c>
      <c r="O78" s="27">
        <f t="shared" si="10"/>
        <v>612878495.33253312</v>
      </c>
      <c r="P78" s="23">
        <f t="shared" si="11"/>
        <v>0.32549254994865562</v>
      </c>
      <c r="Q78" s="22">
        <f t="shared" si="12"/>
        <v>1.5223286561098623E-2</v>
      </c>
      <c r="R78" s="22">
        <f t="shared" si="13"/>
        <v>5.5333733491271459E-3</v>
      </c>
      <c r="S78" s="22">
        <f t="shared" si="14"/>
        <v>0</v>
      </c>
      <c r="T78" s="27">
        <f t="shared" si="15"/>
        <v>20839500204.310448</v>
      </c>
      <c r="U78" s="23">
        <f t="shared" si="16"/>
        <v>0.51151374084598</v>
      </c>
      <c r="V78" s="22">
        <f t="shared" si="17"/>
        <v>2.3923497659366483E-2</v>
      </c>
      <c r="W78" s="22">
        <f t="shared" si="18"/>
        <v>8.6957335943816608E-3</v>
      </c>
      <c r="X78" s="22">
        <f t="shared" si="19"/>
        <v>0</v>
      </c>
      <c r="Y78" s="27">
        <f t="shared" si="20"/>
        <v>172929559916.0517</v>
      </c>
      <c r="Z78" s="23">
        <f t="shared" si="21"/>
        <v>0.67068302620949949</v>
      </c>
      <c r="AA78" s="22">
        <f t="shared" si="22"/>
        <v>3.1367845135818292E-2</v>
      </c>
      <c r="AB78" s="22">
        <f t="shared" si="23"/>
        <v>1.1401611445561493E-2</v>
      </c>
      <c r="AC78" s="22">
        <f t="shared" si="24"/>
        <v>0</v>
      </c>
      <c r="AD78" s="27">
        <f t="shared" si="25"/>
        <v>709176365290.01282</v>
      </c>
      <c r="AE78" s="23">
        <f t="shared" si="26"/>
        <v>0.80293900889514946</v>
      </c>
      <c r="AF78" s="22">
        <f t="shared" si="27"/>
        <v>3.7553457446026138E-2</v>
      </c>
      <c r="AG78" s="22">
        <f t="shared" si="28"/>
        <v>1.3649963151217541E-2</v>
      </c>
      <c r="AH78" s="22">
        <f t="shared" si="29"/>
        <v>0</v>
      </c>
      <c r="AI78" s="27">
        <f t="shared" si="30"/>
        <v>1945273047003.7571</v>
      </c>
      <c r="AJ78" s="23">
        <f t="shared" si="31"/>
        <v>0.91227458489846369</v>
      </c>
      <c r="AK78" s="22">
        <f t="shared" si="32"/>
        <v>4.2667082335701149E-2</v>
      </c>
      <c r="AL78" s="22">
        <f t="shared" si="33"/>
        <v>1.5508667943273885E-2</v>
      </c>
      <c r="AM78" s="22">
        <f t="shared" si="34"/>
        <v>0</v>
      </c>
      <c r="AN78" s="27">
        <f t="shared" si="35"/>
        <v>4152651839626.6416</v>
      </c>
      <c r="AO78" s="23">
        <f t="shared" si="36"/>
        <v>0.9901497763107403</v>
      </c>
      <c r="AP78" s="22">
        <f t="shared" si="37"/>
        <v>4.6309305038053326E-2</v>
      </c>
      <c r="AQ78" s="22">
        <f t="shared" si="38"/>
        <v>1.6832546197282586E-2</v>
      </c>
      <c r="AR78" s="22">
        <f t="shared" si="39"/>
        <v>0</v>
      </c>
      <c r="AS78" s="27">
        <f t="shared" si="40"/>
        <v>7504823769338.6133</v>
      </c>
      <c r="AT78" s="23">
        <f t="shared" si="41"/>
        <v>0.99301411828080521</v>
      </c>
      <c r="AU78" s="22">
        <f t="shared" si="42"/>
        <v>4.6443270311993259E-2</v>
      </c>
      <c r="AV78" s="22">
        <f t="shared" si="43"/>
        <v>1.688124001077369E-2</v>
      </c>
      <c r="AW78" s="22">
        <f t="shared" si="44"/>
        <v>0</v>
      </c>
      <c r="AX78" s="27">
        <f t="shared" si="45"/>
        <v>12076352579580.527</v>
      </c>
      <c r="AY78" s="23">
        <f t="shared" si="46"/>
        <v>0.94354168472740541</v>
      </c>
      <c r="AZ78" s="22">
        <f t="shared" si="47"/>
        <v>4.4129444594700751E-2</v>
      </c>
      <c r="BA78" s="22">
        <f t="shared" si="48"/>
        <v>1.6040208640365893E-2</v>
      </c>
      <c r="BB78" s="22">
        <f t="shared" si="49"/>
        <v>0</v>
      </c>
      <c r="BC78" s="27">
        <f t="shared" si="50"/>
        <v>17865821154149.828</v>
      </c>
      <c r="BD78" s="23">
        <f t="shared" si="51"/>
        <v>0.86675723716769981</v>
      </c>
      <c r="BE78" s="22">
        <f t="shared" si="52"/>
        <v>4.0538235982333318E-2</v>
      </c>
      <c r="BF78" s="22">
        <f t="shared" si="53"/>
        <v>1.4734873031850898E-2</v>
      </c>
      <c r="BG78" s="22">
        <f t="shared" si="54"/>
        <v>0</v>
      </c>
      <c r="BH78" s="27">
        <f t="shared" si="55"/>
        <v>24822465091007.254</v>
      </c>
      <c r="BI78" s="23">
        <f t="shared" si="56"/>
        <v>0.77943861577649365</v>
      </c>
      <c r="BJ78" s="22">
        <f t="shared" si="57"/>
        <v>3.6454344059866604E-2</v>
      </c>
      <c r="BK78" s="22">
        <f t="shared" si="58"/>
        <v>1.3250456468200392E-2</v>
      </c>
      <c r="BL78" s="22">
        <f t="shared" si="59"/>
        <v>0</v>
      </c>
      <c r="BM78" s="27">
        <f t="shared" si="60"/>
        <v>32867984697617.676</v>
      </c>
      <c r="BN78" s="23">
        <f t="shared" si="61"/>
        <v>0.69164697289377008</v>
      </c>
      <c r="BO78" s="22">
        <f t="shared" si="62"/>
        <v>3.2348328922241626E-2</v>
      </c>
      <c r="BP78" s="22">
        <f t="shared" si="63"/>
        <v>1.1757998539194093E-2</v>
      </c>
      <c r="BQ78" s="22">
        <f t="shared" si="64"/>
        <v>0</v>
      </c>
      <c r="BR78" s="27">
        <f t="shared" si="65"/>
        <v>41911829864381.727</v>
      </c>
      <c r="BS78" s="23">
        <f t="shared" si="66"/>
        <v>0.60887428117004028</v>
      </c>
      <c r="BT78" s="22">
        <f t="shared" si="67"/>
        <v>2.8477050130322784E-2</v>
      </c>
      <c r="BU78" s="22">
        <f t="shared" si="68"/>
        <v>1.0350862779890686E-2</v>
      </c>
      <c r="BV78" s="22">
        <f t="shared" si="69"/>
        <v>0</v>
      </c>
      <c r="BW78" s="27">
        <f t="shared" si="70"/>
        <v>51860903250531.555</v>
      </c>
      <c r="BX78" s="23">
        <f t="shared" si="71"/>
        <v>0.53360722521242387</v>
      </c>
      <c r="BY78" s="22">
        <f t="shared" si="72"/>
        <v>2.4956809923185063E-2</v>
      </c>
      <c r="BZ78" s="22">
        <f t="shared" si="73"/>
        <v>9.0713228286112071E-3</v>
      </c>
      <c r="CA78" s="22">
        <f t="shared" si="74"/>
        <v>0</v>
      </c>
      <c r="CB78" s="27">
        <f t="shared" si="75"/>
        <v>62625219597084.492</v>
      </c>
      <c r="CC78" s="23">
        <f t="shared" si="76"/>
        <v>0.46917794289759063</v>
      </c>
      <c r="CD78" s="22">
        <f t="shared" si="77"/>
        <v>2.1943452389320314E-2</v>
      </c>
      <c r="CE78" s="22">
        <f t="shared" si="78"/>
        <v>7.9760250292590408E-3</v>
      </c>
      <c r="CF78" s="22">
        <f t="shared" si="79"/>
        <v>0</v>
      </c>
      <c r="CG78" s="27">
        <f t="shared" si="80"/>
        <v>74120884289037.734</v>
      </c>
      <c r="CH78" s="23">
        <f t="shared" si="81"/>
        <v>0.41916122652816623</v>
      </c>
      <c r="CI78" s="22">
        <f t="shared" si="82"/>
        <v>1.9604170564722335E-2</v>
      </c>
      <c r="CJ78" s="22">
        <f t="shared" si="83"/>
        <v>7.1257408509788267E-3</v>
      </c>
      <c r="CK78" s="22">
        <f t="shared" si="84"/>
        <v>0</v>
      </c>
      <c r="CL78" s="27">
        <f t="shared" si="85"/>
        <v>86271398564074.906</v>
      </c>
      <c r="CM78" s="23">
        <f t="shared" si="86"/>
        <v>0.37966157685144425</v>
      </c>
      <c r="CN78" s="22">
        <f t="shared" si="87"/>
        <v>1.7756771949342047E-2</v>
      </c>
      <c r="CO78" s="22">
        <f t="shared" si="88"/>
        <v>6.4542468064745524E-3</v>
      </c>
      <c r="CP78" s="22">
        <f t="shared" si="89"/>
        <v>0</v>
      </c>
      <c r="CQ78" s="27">
        <f t="shared" si="90"/>
        <v>99007973121285.078</v>
      </c>
      <c r="CR78" s="23">
        <f t="shared" si="91"/>
        <v>0.34786359098577518</v>
      </c>
      <c r="CS78" s="22">
        <f t="shared" si="92"/>
        <v>1.6269580150404705E-2</v>
      </c>
      <c r="CT78" s="22">
        <f t="shared" si="93"/>
        <v>5.9136810467581786E-3</v>
      </c>
      <c r="CU78" s="22">
        <f t="shared" si="94"/>
        <v>0</v>
      </c>
      <c r="CV78" s="27">
        <f t="shared" si="95"/>
        <v>112269287824566.98</v>
      </c>
      <c r="CW78" s="23">
        <f t="shared" si="96"/>
        <v>0.32183842863599776</v>
      </c>
      <c r="CX78" s="22">
        <f t="shared" si="97"/>
        <v>1.5052383307305616E-2</v>
      </c>
      <c r="CY78" s="22">
        <f t="shared" si="98"/>
        <v>5.4712532868119628E-3</v>
      </c>
      <c r="CZ78" s="22">
        <f t="shared" si="99"/>
        <v>0</v>
      </c>
      <c r="DA78" s="27">
        <f t="shared" si="100"/>
        <v>3476509312900783</v>
      </c>
      <c r="DB78" s="23">
        <f t="shared" si="101"/>
        <v>0.10645164962010137</v>
      </c>
      <c r="DC78" s="22">
        <f t="shared" si="102"/>
        <v>4.9787436527321408E-3</v>
      </c>
      <c r="DD78" s="22">
        <f t="shared" si="103"/>
        <v>1.8096780435417233E-3</v>
      </c>
      <c r="DE78" s="22">
        <f t="shared" si="104"/>
        <v>0</v>
      </c>
      <c r="DF78" s="27">
        <f t="shared" si="105"/>
        <v>3.8675749249717709E+17</v>
      </c>
      <c r="DG78" s="23">
        <f t="shared" si="106"/>
        <v>9.7602656502820434E-2</v>
      </c>
      <c r="DH78" s="22">
        <f t="shared" si="107"/>
        <v>4.5648762446369113E-3</v>
      </c>
      <c r="DI78" s="22">
        <f t="shared" si="108"/>
        <v>1.6592451605479475E-3</v>
      </c>
      <c r="DJ78" s="22">
        <f t="shared" si="109"/>
        <v>0</v>
      </c>
    </row>
    <row r="79" spans="1:114" x14ac:dyDescent="0.25">
      <c r="A79" s="1">
        <v>685</v>
      </c>
      <c r="B79" s="2">
        <v>3.2899999999999999E-2</v>
      </c>
      <c r="C79" s="2">
        <v>1.192E-2</v>
      </c>
      <c r="D79" s="3">
        <v>0</v>
      </c>
      <c r="E79" s="27">
        <f t="shared" si="0"/>
        <v>4.5039586937770424E-4</v>
      </c>
      <c r="F79" s="23">
        <f t="shared" si="1"/>
        <v>1.1481777158143542E-2</v>
      </c>
      <c r="G79" s="22">
        <f t="shared" si="2"/>
        <v>3.7775046850292254E-4</v>
      </c>
      <c r="H79" s="22">
        <f t="shared" si="3"/>
        <v>1.3686278372507102E-4</v>
      </c>
      <c r="I79" s="22">
        <f t="shared" si="4"/>
        <v>0</v>
      </c>
      <c r="J79" s="27">
        <f t="shared" si="5"/>
        <v>596395.65066644875</v>
      </c>
      <c r="K79" s="23">
        <f t="shared" si="6"/>
        <v>0.14825680304971092</v>
      </c>
      <c r="L79" s="22">
        <f t="shared" si="7"/>
        <v>4.8776488203354888E-3</v>
      </c>
      <c r="M79" s="22">
        <f t="shared" si="8"/>
        <v>1.7672210923525542E-3</v>
      </c>
      <c r="N79" s="22">
        <f t="shared" si="9"/>
        <v>0</v>
      </c>
      <c r="O79" s="27">
        <f t="shared" si="10"/>
        <v>654909841.75397861</v>
      </c>
      <c r="P79" s="23">
        <f t="shared" si="11"/>
        <v>0.34781490295774375</v>
      </c>
      <c r="Q79" s="22">
        <f t="shared" si="12"/>
        <v>1.1443110307309769E-2</v>
      </c>
      <c r="R79" s="22">
        <f t="shared" si="13"/>
        <v>4.1459536432563058E-3</v>
      </c>
      <c r="S79" s="22">
        <f t="shared" si="14"/>
        <v>0</v>
      </c>
      <c r="T79" s="27">
        <f t="shared" si="15"/>
        <v>21702833390.906292</v>
      </c>
      <c r="U79" s="23">
        <f t="shared" si="16"/>
        <v>0.53270459396350234</v>
      </c>
      <c r="V79" s="22">
        <f t="shared" si="17"/>
        <v>1.7525981141399225E-2</v>
      </c>
      <c r="W79" s="22">
        <f t="shared" si="18"/>
        <v>6.349838760044948E-3</v>
      </c>
      <c r="X79" s="22">
        <f t="shared" si="19"/>
        <v>0</v>
      </c>
      <c r="Y79" s="27">
        <f t="shared" si="20"/>
        <v>177335637325.85886</v>
      </c>
      <c r="Z79" s="23">
        <f t="shared" si="21"/>
        <v>0.68777137901833862</v>
      </c>
      <c r="AA79" s="22">
        <f t="shared" si="22"/>
        <v>2.2627678369703339E-2</v>
      </c>
      <c r="AB79" s="22">
        <f t="shared" si="23"/>
        <v>8.1982348378985964E-3</v>
      </c>
      <c r="AC79" s="22">
        <f t="shared" si="24"/>
        <v>0</v>
      </c>
      <c r="AD79" s="27">
        <f t="shared" si="25"/>
        <v>719819352074.82947</v>
      </c>
      <c r="AE79" s="23">
        <f t="shared" si="26"/>
        <v>0.81498914152638868</v>
      </c>
      <c r="AF79" s="22">
        <f t="shared" si="27"/>
        <v>2.6813142756218187E-2</v>
      </c>
      <c r="AG79" s="22">
        <f t="shared" si="28"/>
        <v>9.7146705669945536E-3</v>
      </c>
      <c r="AH79" s="22">
        <f t="shared" si="29"/>
        <v>0</v>
      </c>
      <c r="AI79" s="27">
        <f t="shared" si="30"/>
        <v>1960119474383.2798</v>
      </c>
      <c r="AJ79" s="23">
        <f t="shared" si="31"/>
        <v>0.91923711306166456</v>
      </c>
      <c r="AK79" s="22">
        <f t="shared" si="32"/>
        <v>3.0242901019728763E-2</v>
      </c>
      <c r="AL79" s="22">
        <f t="shared" si="33"/>
        <v>1.0957306387695041E-2</v>
      </c>
      <c r="AM79" s="22">
        <f t="shared" si="34"/>
        <v>0</v>
      </c>
      <c r="AN79" s="27">
        <f t="shared" si="35"/>
        <v>4161713437483.4688</v>
      </c>
      <c r="AO79" s="23">
        <f t="shared" si="36"/>
        <v>0.99231040509385593</v>
      </c>
      <c r="AP79" s="22">
        <f t="shared" si="37"/>
        <v>3.2647012327587856E-2</v>
      </c>
      <c r="AQ79" s="22">
        <f t="shared" si="38"/>
        <v>1.1828340028718763E-2</v>
      </c>
      <c r="AR79" s="22">
        <f t="shared" si="39"/>
        <v>0</v>
      </c>
      <c r="AS79" s="27">
        <f t="shared" si="40"/>
        <v>7489904467876.5283</v>
      </c>
      <c r="AT79" s="23">
        <f t="shared" si="41"/>
        <v>0.99104004434621584</v>
      </c>
      <c r="AU79" s="22">
        <f t="shared" si="42"/>
        <v>3.2605217458990497E-2</v>
      </c>
      <c r="AV79" s="22">
        <f t="shared" si="43"/>
        <v>1.1813197328606893E-2</v>
      </c>
      <c r="AW79" s="22">
        <f t="shared" si="44"/>
        <v>0</v>
      </c>
      <c r="AX79" s="27">
        <f t="shared" si="45"/>
        <v>12012765435606.709</v>
      </c>
      <c r="AY79" s="23">
        <f t="shared" si="46"/>
        <v>0.9385735355650906</v>
      </c>
      <c r="AZ79" s="22">
        <f t="shared" si="47"/>
        <v>3.087906932009148E-2</v>
      </c>
      <c r="BA79" s="22">
        <f t="shared" si="48"/>
        <v>1.1187796543935881E-2</v>
      </c>
      <c r="BB79" s="22">
        <f t="shared" si="49"/>
        <v>0</v>
      </c>
      <c r="BC79" s="27">
        <f t="shared" si="50"/>
        <v>17724729426242.355</v>
      </c>
      <c r="BD79" s="23">
        <f t="shared" si="51"/>
        <v>0.85991219628135407</v>
      </c>
      <c r="BE79" s="22">
        <f t="shared" si="52"/>
        <v>2.8291111257656546E-2</v>
      </c>
      <c r="BF79" s="22">
        <f t="shared" si="53"/>
        <v>1.025015337967374E-2</v>
      </c>
      <c r="BG79" s="22">
        <f t="shared" si="54"/>
        <v>0</v>
      </c>
      <c r="BH79" s="27">
        <f t="shared" si="55"/>
        <v>24573031076289.801</v>
      </c>
      <c r="BI79" s="23">
        <f t="shared" si="56"/>
        <v>0.77160625495148516</v>
      </c>
      <c r="BJ79" s="22">
        <f t="shared" si="57"/>
        <v>2.5385845787903861E-2</v>
      </c>
      <c r="BK79" s="22">
        <f t="shared" si="58"/>
        <v>9.1975465590217031E-3</v>
      </c>
      <c r="BL79" s="22">
        <f t="shared" si="59"/>
        <v>0</v>
      </c>
      <c r="BM79" s="27">
        <f t="shared" si="60"/>
        <v>32479018953913.055</v>
      </c>
      <c r="BN79" s="23">
        <f t="shared" si="61"/>
        <v>0.68346189608824959</v>
      </c>
      <c r="BO79" s="22">
        <f t="shared" si="62"/>
        <v>2.2485896381303411E-2</v>
      </c>
      <c r="BP79" s="22">
        <f t="shared" si="63"/>
        <v>8.1468658013719355E-3</v>
      </c>
      <c r="BQ79" s="22">
        <f t="shared" si="64"/>
        <v>0</v>
      </c>
      <c r="BR79" s="27">
        <f t="shared" si="65"/>
        <v>41352918377790.992</v>
      </c>
      <c r="BS79" s="23">
        <f t="shared" si="66"/>
        <v>0.60075469224403122</v>
      </c>
      <c r="BT79" s="22">
        <f t="shared" si="67"/>
        <v>1.9764829374828628E-2</v>
      </c>
      <c r="BU79" s="22">
        <f t="shared" si="68"/>
        <v>7.1609959315488518E-3</v>
      </c>
      <c r="BV79" s="22">
        <f t="shared" si="69"/>
        <v>0</v>
      </c>
      <c r="BW79" s="27">
        <f t="shared" si="70"/>
        <v>51103103337636.82</v>
      </c>
      <c r="BX79" s="23">
        <f t="shared" si="71"/>
        <v>0.52581007006391933</v>
      </c>
      <c r="BY79" s="22">
        <f t="shared" si="72"/>
        <v>1.7299151305102945E-2</v>
      </c>
      <c r="BZ79" s="22">
        <f t="shared" si="73"/>
        <v>6.2676560351619184E-3</v>
      </c>
      <c r="CA79" s="22">
        <f t="shared" si="74"/>
        <v>0</v>
      </c>
      <c r="CB79" s="27">
        <f t="shared" si="75"/>
        <v>61641438387792.883</v>
      </c>
      <c r="CC79" s="23">
        <f t="shared" si="76"/>
        <v>0.46180761434614825</v>
      </c>
      <c r="CD79" s="22">
        <f t="shared" si="77"/>
        <v>1.5193470511988277E-2</v>
      </c>
      <c r="CE79" s="22">
        <f t="shared" si="78"/>
        <v>5.5047467630060876E-3</v>
      </c>
      <c r="CF79" s="22">
        <f t="shared" si="79"/>
        <v>0</v>
      </c>
      <c r="CG79" s="27">
        <f t="shared" si="80"/>
        <v>72886040098282.141</v>
      </c>
      <c r="CH79" s="23">
        <f t="shared" si="81"/>
        <v>0.41217805558339049</v>
      </c>
      <c r="CI79" s="22">
        <f t="shared" si="82"/>
        <v>1.3560658028693547E-2</v>
      </c>
      <c r="CJ79" s="22">
        <f t="shared" si="83"/>
        <v>4.9131624225540148E-3</v>
      </c>
      <c r="CK79" s="22">
        <f t="shared" si="84"/>
        <v>0</v>
      </c>
      <c r="CL79" s="27">
        <f t="shared" si="85"/>
        <v>84762442129772.344</v>
      </c>
      <c r="CM79" s="23">
        <f t="shared" si="86"/>
        <v>0.37302098925482668</v>
      </c>
      <c r="CN79" s="22">
        <f t="shared" si="87"/>
        <v>1.2272390546483797E-2</v>
      </c>
      <c r="CO79" s="22">
        <f t="shared" si="88"/>
        <v>4.4464101919175344E-3</v>
      </c>
      <c r="CP79" s="22">
        <f t="shared" si="89"/>
        <v>0</v>
      </c>
      <c r="CQ79" s="27">
        <f t="shared" si="90"/>
        <v>97203823542086.297</v>
      </c>
      <c r="CR79" s="23">
        <f t="shared" si="91"/>
        <v>0.34152472825068259</v>
      </c>
      <c r="CS79" s="22">
        <f t="shared" si="92"/>
        <v>1.1236163559447456E-2</v>
      </c>
      <c r="CT79" s="22">
        <f t="shared" si="93"/>
        <v>4.0709747607481361E-3</v>
      </c>
      <c r="CU79" s="22">
        <f t="shared" si="94"/>
        <v>0</v>
      </c>
      <c r="CV79" s="27">
        <f t="shared" si="95"/>
        <v>110150720422526.41</v>
      </c>
      <c r="CW79" s="23">
        <f t="shared" si="96"/>
        <v>0.31576520579078265</v>
      </c>
      <c r="CX79" s="22">
        <f t="shared" si="97"/>
        <v>1.038867527051675E-2</v>
      </c>
      <c r="CY79" s="22">
        <f t="shared" si="98"/>
        <v>3.7639212530261291E-3</v>
      </c>
      <c r="CZ79" s="22">
        <f t="shared" si="99"/>
        <v>0</v>
      </c>
      <c r="DA79" s="27">
        <f t="shared" si="100"/>
        <v>3378811019548391.5</v>
      </c>
      <c r="DB79" s="23">
        <f t="shared" si="101"/>
        <v>0.10346010161709808</v>
      </c>
      <c r="DC79" s="22">
        <f t="shared" si="102"/>
        <v>3.4038373432025266E-3</v>
      </c>
      <c r="DD79" s="22">
        <f t="shared" si="103"/>
        <v>1.2332444112758091E-3</v>
      </c>
      <c r="DE79" s="22">
        <f t="shared" si="104"/>
        <v>0</v>
      </c>
      <c r="DF79" s="27">
        <f t="shared" si="105"/>
        <v>3.7559124085609741E+17</v>
      </c>
      <c r="DG79" s="23">
        <f t="shared" si="106"/>
        <v>9.4784725772347755E-2</v>
      </c>
      <c r="DH79" s="22">
        <f t="shared" si="107"/>
        <v>3.118417477910241E-3</v>
      </c>
      <c r="DI79" s="22">
        <f t="shared" si="108"/>
        <v>1.1298339312063852E-3</v>
      </c>
      <c r="DJ79" s="22">
        <f t="shared" si="109"/>
        <v>0</v>
      </c>
    </row>
    <row r="80" spans="1:114" x14ac:dyDescent="0.25">
      <c r="A80" s="1">
        <v>690</v>
      </c>
      <c r="B80" s="2">
        <v>2.2700000000000001E-2</v>
      </c>
      <c r="C80" s="2">
        <v>8.2100000000000003E-3</v>
      </c>
      <c r="D80" s="3">
        <v>0</v>
      </c>
      <c r="E80" s="27">
        <f t="shared" si="0"/>
        <v>5.8884885193752682E-4</v>
      </c>
      <c r="F80" s="23">
        <f t="shared" si="1"/>
        <v>1.5011308401022456E-2</v>
      </c>
      <c r="G80" s="22">
        <f t="shared" si="2"/>
        <v>3.4075670070320976E-4</v>
      </c>
      <c r="H80" s="22">
        <f t="shared" si="3"/>
        <v>1.2324284197239436E-4</v>
      </c>
      <c r="I80" s="22">
        <f t="shared" si="4"/>
        <v>0</v>
      </c>
      <c r="J80" s="27">
        <f t="shared" si="5"/>
        <v>669642.31086049613</v>
      </c>
      <c r="K80" s="23">
        <f t="shared" si="6"/>
        <v>0.16646504394198289</v>
      </c>
      <c r="L80" s="22">
        <f t="shared" si="7"/>
        <v>3.7787564974830117E-3</v>
      </c>
      <c r="M80" s="22">
        <f t="shared" si="8"/>
        <v>1.3666780107636795E-3</v>
      </c>
      <c r="N80" s="22">
        <f t="shared" si="9"/>
        <v>0</v>
      </c>
      <c r="O80" s="27">
        <f t="shared" si="10"/>
        <v>698966405.11873794</v>
      </c>
      <c r="P80" s="23">
        <f t="shared" si="11"/>
        <v>0.37121282483096829</v>
      </c>
      <c r="Q80" s="22">
        <f t="shared" si="12"/>
        <v>8.4265311236629802E-3</v>
      </c>
      <c r="R80" s="22">
        <f t="shared" si="13"/>
        <v>3.0476572918622497E-3</v>
      </c>
      <c r="S80" s="22">
        <f t="shared" si="14"/>
        <v>0</v>
      </c>
      <c r="T80" s="27">
        <f t="shared" si="15"/>
        <v>22582670165.412518</v>
      </c>
      <c r="U80" s="23">
        <f t="shared" si="16"/>
        <v>0.55430053414677283</v>
      </c>
      <c r="V80" s="22">
        <f t="shared" si="17"/>
        <v>1.2582622125131743E-2</v>
      </c>
      <c r="W80" s="22">
        <f t="shared" si="18"/>
        <v>4.5508073853450055E-3</v>
      </c>
      <c r="X80" s="22">
        <f t="shared" si="19"/>
        <v>0</v>
      </c>
      <c r="Y80" s="27">
        <f t="shared" si="20"/>
        <v>181739760613.04599</v>
      </c>
      <c r="Z80" s="23">
        <f t="shared" si="21"/>
        <v>0.70485215303687132</v>
      </c>
      <c r="AA80" s="22">
        <f t="shared" si="22"/>
        <v>1.600014387393698E-2</v>
      </c>
      <c r="AB80" s="22">
        <f t="shared" si="23"/>
        <v>5.786836176432714E-3</v>
      </c>
      <c r="AC80" s="22">
        <f t="shared" si="24"/>
        <v>0</v>
      </c>
      <c r="AD80" s="27">
        <f t="shared" si="25"/>
        <v>730272918900.41455</v>
      </c>
      <c r="AE80" s="23">
        <f t="shared" si="26"/>
        <v>0.8268248103348409</v>
      </c>
      <c r="AF80" s="22">
        <f t="shared" si="27"/>
        <v>1.8768923194600891E-2</v>
      </c>
      <c r="AG80" s="22">
        <f t="shared" si="28"/>
        <v>6.7882316928490442E-3</v>
      </c>
      <c r="AH80" s="22">
        <f t="shared" si="29"/>
        <v>0</v>
      </c>
      <c r="AI80" s="27">
        <f t="shared" si="30"/>
        <v>1974348727421.8259</v>
      </c>
      <c r="AJ80" s="23">
        <f t="shared" si="31"/>
        <v>0.92591020501096655</v>
      </c>
      <c r="AK80" s="22">
        <f t="shared" si="32"/>
        <v>2.1018161653748941E-2</v>
      </c>
      <c r="AL80" s="22">
        <f t="shared" si="33"/>
        <v>7.6017227831400355E-3</v>
      </c>
      <c r="AM80" s="22">
        <f t="shared" si="34"/>
        <v>0</v>
      </c>
      <c r="AN80" s="27">
        <f t="shared" si="35"/>
        <v>4169592404296.6221</v>
      </c>
      <c r="AO80" s="23">
        <f t="shared" si="36"/>
        <v>0.99418904975969546</v>
      </c>
      <c r="AP80" s="22">
        <f t="shared" si="37"/>
        <v>2.2568091429545089E-2</v>
      </c>
      <c r="AQ80" s="22">
        <f t="shared" si="38"/>
        <v>8.1622920985270995E-3</v>
      </c>
      <c r="AR80" s="22">
        <f t="shared" si="39"/>
        <v>0</v>
      </c>
      <c r="AS80" s="27">
        <f t="shared" si="40"/>
        <v>7473336152702.2363</v>
      </c>
      <c r="AT80" s="23">
        <f t="shared" si="41"/>
        <v>0.98884777822646819</v>
      </c>
      <c r="AU80" s="22">
        <f t="shared" si="42"/>
        <v>2.244684456574083E-2</v>
      </c>
      <c r="AV80" s="22">
        <f t="shared" si="43"/>
        <v>8.1184402592393047E-3</v>
      </c>
      <c r="AW80" s="22">
        <f t="shared" si="44"/>
        <v>0</v>
      </c>
      <c r="AX80" s="27">
        <f t="shared" si="45"/>
        <v>11947439536429.074</v>
      </c>
      <c r="AY80" s="23">
        <f t="shared" si="46"/>
        <v>0.93346953511791764</v>
      </c>
      <c r="AZ80" s="22">
        <f t="shared" si="47"/>
        <v>2.1189758447176733E-2</v>
      </c>
      <c r="BA80" s="22">
        <f t="shared" si="48"/>
        <v>7.6637848833181043E-3</v>
      </c>
      <c r="BB80" s="22">
        <f t="shared" si="49"/>
        <v>0</v>
      </c>
      <c r="BC80" s="27">
        <f t="shared" si="50"/>
        <v>17582433389523.975</v>
      </c>
      <c r="BD80" s="23">
        <f t="shared" si="51"/>
        <v>0.85300872856040411</v>
      </c>
      <c r="BE80" s="22">
        <f t="shared" si="52"/>
        <v>1.9363298138321175E-2</v>
      </c>
      <c r="BF80" s="22">
        <f t="shared" si="53"/>
        <v>7.0032016614809183E-3</v>
      </c>
      <c r="BG80" s="22">
        <f t="shared" si="54"/>
        <v>0</v>
      </c>
      <c r="BH80" s="27">
        <f t="shared" si="55"/>
        <v>24323736693016.344</v>
      </c>
      <c r="BI80" s="23">
        <f t="shared" si="56"/>
        <v>0.76377827862813796</v>
      </c>
      <c r="BJ80" s="22">
        <f t="shared" si="57"/>
        <v>1.7337766924858732E-2</v>
      </c>
      <c r="BK80" s="22">
        <f t="shared" si="58"/>
        <v>6.2706196675370125E-3</v>
      </c>
      <c r="BL80" s="22">
        <f t="shared" si="59"/>
        <v>0</v>
      </c>
      <c r="BM80" s="27">
        <f t="shared" si="60"/>
        <v>32092464722418.602</v>
      </c>
      <c r="BN80" s="23">
        <f t="shared" si="61"/>
        <v>0.67532756517225045</v>
      </c>
      <c r="BO80" s="22">
        <f t="shared" si="62"/>
        <v>1.5329935729410086E-2</v>
      </c>
      <c r="BP80" s="22">
        <f t="shared" si="63"/>
        <v>5.5444393100641766E-3</v>
      </c>
      <c r="BQ80" s="22">
        <f t="shared" si="64"/>
        <v>0</v>
      </c>
      <c r="BR80" s="27">
        <f t="shared" si="65"/>
        <v>40799678883161.133</v>
      </c>
      <c r="BS80" s="23">
        <f t="shared" si="66"/>
        <v>0.59271750320462102</v>
      </c>
      <c r="BT80" s="22">
        <f t="shared" si="67"/>
        <v>1.3454687322744898E-2</v>
      </c>
      <c r="BU80" s="22">
        <f t="shared" si="68"/>
        <v>4.8662107013099391E-3</v>
      </c>
      <c r="BV80" s="22">
        <f t="shared" si="69"/>
        <v>0</v>
      </c>
      <c r="BW80" s="27">
        <f t="shared" si="70"/>
        <v>50355240777598.547</v>
      </c>
      <c r="BX80" s="23">
        <f t="shared" si="71"/>
        <v>0.51811516233015964</v>
      </c>
      <c r="BY80" s="22">
        <f t="shared" si="72"/>
        <v>1.1761214184894625E-2</v>
      </c>
      <c r="BZ80" s="22">
        <f t="shared" si="73"/>
        <v>4.2537254827306106E-3</v>
      </c>
      <c r="CA80" s="22">
        <f t="shared" si="74"/>
        <v>0</v>
      </c>
      <c r="CB80" s="27">
        <f t="shared" si="75"/>
        <v>60672849679083.594</v>
      </c>
      <c r="CC80" s="23">
        <f t="shared" si="76"/>
        <v>0.45455110553404637</v>
      </c>
      <c r="CD80" s="22">
        <f t="shared" si="77"/>
        <v>1.0318310095622854E-2</v>
      </c>
      <c r="CE80" s="22">
        <f t="shared" si="78"/>
        <v>3.7318645764345209E-3</v>
      </c>
      <c r="CF80" s="22">
        <f t="shared" si="79"/>
        <v>0</v>
      </c>
      <c r="CG80" s="27">
        <f t="shared" si="80"/>
        <v>71672597626725.891</v>
      </c>
      <c r="CH80" s="23">
        <f t="shared" si="81"/>
        <v>0.40531591356258739</v>
      </c>
      <c r="CI80" s="22">
        <f t="shared" si="82"/>
        <v>9.2006712378707341E-3</v>
      </c>
      <c r="CJ80" s="22">
        <f t="shared" si="83"/>
        <v>3.3276436503488424E-3</v>
      </c>
      <c r="CK80" s="22">
        <f t="shared" si="84"/>
        <v>0</v>
      </c>
      <c r="CL80" s="27">
        <f t="shared" si="85"/>
        <v>83282002534918.594</v>
      </c>
      <c r="CM80" s="23">
        <f t="shared" si="86"/>
        <v>0.36650589803837869</v>
      </c>
      <c r="CN80" s="22">
        <f t="shared" si="87"/>
        <v>8.319683885471196E-3</v>
      </c>
      <c r="CO80" s="22">
        <f t="shared" si="88"/>
        <v>3.0090134228950892E-3</v>
      </c>
      <c r="CP80" s="22">
        <f t="shared" si="89"/>
        <v>0</v>
      </c>
      <c r="CQ80" s="27">
        <f t="shared" si="90"/>
        <v>95436157068178.219</v>
      </c>
      <c r="CR80" s="23">
        <f t="shared" si="91"/>
        <v>0.33531404856607205</v>
      </c>
      <c r="CS80" s="22">
        <f t="shared" si="92"/>
        <v>7.6116289024498358E-3</v>
      </c>
      <c r="CT80" s="22">
        <f t="shared" si="93"/>
        <v>2.7529283387274514E-3</v>
      </c>
      <c r="CU80" s="22">
        <f t="shared" si="94"/>
        <v>0</v>
      </c>
      <c r="CV80" s="27">
        <f t="shared" si="95"/>
        <v>108077396229586.91</v>
      </c>
      <c r="CW80" s="23">
        <f t="shared" si="96"/>
        <v>0.30982168006581917</v>
      </c>
      <c r="CX80" s="22">
        <f t="shared" si="97"/>
        <v>7.0329521374940954E-3</v>
      </c>
      <c r="CY80" s="22">
        <f t="shared" si="98"/>
        <v>2.5436359933403755E-3</v>
      </c>
      <c r="CZ80" s="22">
        <f t="shared" si="99"/>
        <v>0</v>
      </c>
      <c r="DA80" s="27">
        <f t="shared" si="100"/>
        <v>3284519537731955</v>
      </c>
      <c r="DB80" s="23">
        <f t="shared" si="101"/>
        <v>0.10057287109905058</v>
      </c>
      <c r="DC80" s="22">
        <f t="shared" si="102"/>
        <v>2.2830041739484485E-3</v>
      </c>
      <c r="DD80" s="22">
        <f t="shared" si="103"/>
        <v>8.2570327172320525E-4</v>
      </c>
      <c r="DE80" s="22">
        <f t="shared" si="104"/>
        <v>0</v>
      </c>
      <c r="DF80" s="27">
        <f t="shared" si="105"/>
        <v>3.6482507865725798E+17</v>
      </c>
      <c r="DG80" s="23">
        <f t="shared" si="106"/>
        <v>9.2067762167681075E-2</v>
      </c>
      <c r="DH80" s="22">
        <f t="shared" si="107"/>
        <v>2.0899382012063606E-3</v>
      </c>
      <c r="DI80" s="22">
        <f t="shared" si="108"/>
        <v>7.558763273966617E-4</v>
      </c>
      <c r="DJ80" s="22">
        <f t="shared" si="109"/>
        <v>0</v>
      </c>
    </row>
    <row r="81" spans="1:114" x14ac:dyDescent="0.25">
      <c r="A81" s="1">
        <v>695</v>
      </c>
      <c r="B81" s="2">
        <v>1.584E-2</v>
      </c>
      <c r="C81" s="2">
        <v>5.7229999999999998E-3</v>
      </c>
      <c r="D81" s="3">
        <v>0</v>
      </c>
      <c r="E81" s="27">
        <f t="shared" si="0"/>
        <v>7.6669936910786106E-4</v>
      </c>
      <c r="F81" s="23">
        <f t="shared" si="1"/>
        <v>1.9545186583412921E-2</v>
      </c>
      <c r="G81" s="22">
        <f t="shared" si="2"/>
        <v>3.0959575548126069E-4</v>
      </c>
      <c r="H81" s="22">
        <f t="shared" si="3"/>
        <v>1.1185710281687215E-4</v>
      </c>
      <c r="I81" s="22">
        <f t="shared" si="4"/>
        <v>0</v>
      </c>
      <c r="J81" s="27">
        <f t="shared" si="5"/>
        <v>750436.99975804088</v>
      </c>
      <c r="K81" s="23">
        <f t="shared" si="6"/>
        <v>0.18654963420678547</v>
      </c>
      <c r="L81" s="22">
        <f t="shared" si="7"/>
        <v>2.9549462058354819E-3</v>
      </c>
      <c r="M81" s="22">
        <f t="shared" si="8"/>
        <v>1.0676235565654332E-3</v>
      </c>
      <c r="N81" s="22">
        <f t="shared" si="9"/>
        <v>0</v>
      </c>
      <c r="O81" s="27">
        <f t="shared" si="10"/>
        <v>745093982.46891105</v>
      </c>
      <c r="P81" s="23">
        <f t="shared" si="11"/>
        <v>0.39571063783795818</v>
      </c>
      <c r="Q81" s="22">
        <f t="shared" si="12"/>
        <v>6.2680565033532577E-3</v>
      </c>
      <c r="R81" s="22">
        <f t="shared" si="13"/>
        <v>2.2646519803466345E-3</v>
      </c>
      <c r="S81" s="22">
        <f t="shared" si="14"/>
        <v>0</v>
      </c>
      <c r="T81" s="27">
        <f t="shared" si="15"/>
        <v>23478626437.764175</v>
      </c>
      <c r="U81" s="23">
        <f t="shared" si="16"/>
        <v>0.57629213375386046</v>
      </c>
      <c r="V81" s="22">
        <f t="shared" si="17"/>
        <v>9.1284673986611505E-3</v>
      </c>
      <c r="W81" s="22">
        <f t="shared" si="18"/>
        <v>3.2981198814733431E-3</v>
      </c>
      <c r="X81" s="22">
        <f t="shared" si="19"/>
        <v>0</v>
      </c>
      <c r="Y81" s="27">
        <f t="shared" si="20"/>
        <v>186139164680.42661</v>
      </c>
      <c r="Z81" s="23">
        <f t="shared" si="21"/>
        <v>0.7219146242237614</v>
      </c>
      <c r="AA81" s="22">
        <f t="shared" si="22"/>
        <v>1.1435127647704381E-2</v>
      </c>
      <c r="AB81" s="22">
        <f t="shared" si="23"/>
        <v>4.1315173944325868E-3</v>
      </c>
      <c r="AC81" s="22">
        <f t="shared" si="24"/>
        <v>0</v>
      </c>
      <c r="AD81" s="27">
        <f t="shared" si="25"/>
        <v>740533351092.31628</v>
      </c>
      <c r="AE81" s="23">
        <f t="shared" si="26"/>
        <v>0.8384418095161833</v>
      </c>
      <c r="AF81" s="22">
        <f t="shared" si="27"/>
        <v>1.3280918262736344E-2</v>
      </c>
      <c r="AG81" s="22">
        <f t="shared" si="28"/>
        <v>4.7984024758611172E-3</v>
      </c>
      <c r="AH81" s="22">
        <f t="shared" si="29"/>
        <v>0</v>
      </c>
      <c r="AI81" s="27">
        <f t="shared" si="30"/>
        <v>1987965623243.5027</v>
      </c>
      <c r="AJ81" s="23">
        <f t="shared" si="31"/>
        <v>0.93229611983277505</v>
      </c>
      <c r="AK81" s="22">
        <f t="shared" si="32"/>
        <v>1.4767570538151156E-2</v>
      </c>
      <c r="AL81" s="22">
        <f t="shared" si="33"/>
        <v>5.3355306938029715E-3</v>
      </c>
      <c r="AM81" s="22">
        <f t="shared" si="34"/>
        <v>0</v>
      </c>
      <c r="AN81" s="27">
        <f t="shared" si="35"/>
        <v>4176316426835.0825</v>
      </c>
      <c r="AO81" s="23">
        <f t="shared" si="36"/>
        <v>0.99579231188459438</v>
      </c>
      <c r="AP81" s="22">
        <f t="shared" si="37"/>
        <v>1.5773350220251975E-2</v>
      </c>
      <c r="AQ81" s="22">
        <f t="shared" si="38"/>
        <v>5.6989194009155336E-3</v>
      </c>
      <c r="AR81" s="22">
        <f t="shared" si="39"/>
        <v>0</v>
      </c>
      <c r="AS81" s="27">
        <f t="shared" si="40"/>
        <v>7455181267982.2412</v>
      </c>
      <c r="AT81" s="23">
        <f t="shared" si="41"/>
        <v>0.98644558233262591</v>
      </c>
      <c r="AU81" s="22">
        <f t="shared" si="42"/>
        <v>1.5625298024148793E-2</v>
      </c>
      <c r="AV81" s="22">
        <f t="shared" si="43"/>
        <v>5.6454280676896179E-3</v>
      </c>
      <c r="AW81" s="22">
        <f t="shared" si="44"/>
        <v>0</v>
      </c>
      <c r="AX81" s="27">
        <f t="shared" si="45"/>
        <v>11880475684342.104</v>
      </c>
      <c r="AY81" s="23">
        <f t="shared" si="46"/>
        <v>0.92823755920485829</v>
      </c>
      <c r="AZ81" s="22">
        <f t="shared" si="47"/>
        <v>1.4703282937804955E-2</v>
      </c>
      <c r="BA81" s="22">
        <f t="shared" si="48"/>
        <v>5.312303551329404E-3</v>
      </c>
      <c r="BB81" s="22">
        <f t="shared" si="49"/>
        <v>0</v>
      </c>
      <c r="BC81" s="27">
        <f t="shared" si="50"/>
        <v>17439065083927.4</v>
      </c>
      <c r="BD81" s="23">
        <f t="shared" si="51"/>
        <v>0.84605323989945125</v>
      </c>
      <c r="BE81" s="22">
        <f t="shared" si="52"/>
        <v>1.3401483320007308E-2</v>
      </c>
      <c r="BF81" s="22">
        <f t="shared" si="53"/>
        <v>4.8419626919445589E-3</v>
      </c>
      <c r="BG81" s="22">
        <f t="shared" si="54"/>
        <v>0</v>
      </c>
      <c r="BH81" s="27">
        <f t="shared" si="55"/>
        <v>24074727720037.008</v>
      </c>
      <c r="BI81" s="23">
        <f t="shared" si="56"/>
        <v>0.75595926433993754</v>
      </c>
      <c r="BJ81" s="22">
        <f t="shared" si="57"/>
        <v>1.1974394747144611E-2</v>
      </c>
      <c r="BK81" s="22">
        <f t="shared" si="58"/>
        <v>4.3263548698174621E-3</v>
      </c>
      <c r="BL81" s="22">
        <f t="shared" si="59"/>
        <v>0</v>
      </c>
      <c r="BM81" s="27">
        <f t="shared" si="60"/>
        <v>31708455489123.949</v>
      </c>
      <c r="BN81" s="23">
        <f t="shared" si="61"/>
        <v>0.66724678911570223</v>
      </c>
      <c r="BO81" s="22">
        <f t="shared" si="62"/>
        <v>1.0569189139592722E-2</v>
      </c>
      <c r="BP81" s="22">
        <f t="shared" si="63"/>
        <v>3.8186533741091638E-3</v>
      </c>
      <c r="BQ81" s="22">
        <f t="shared" si="64"/>
        <v>0</v>
      </c>
      <c r="BR81" s="27">
        <f t="shared" si="65"/>
        <v>40252200337790.563</v>
      </c>
      <c r="BS81" s="23">
        <f t="shared" si="66"/>
        <v>0.58476400637932935</v>
      </c>
      <c r="BT81" s="22">
        <f t="shared" si="67"/>
        <v>9.2626618610485763E-3</v>
      </c>
      <c r="BU81" s="22">
        <f t="shared" si="68"/>
        <v>3.3466044085089016E-3</v>
      </c>
      <c r="BV81" s="22">
        <f t="shared" si="69"/>
        <v>0</v>
      </c>
      <c r="BW81" s="27">
        <f t="shared" si="70"/>
        <v>49617323783170.852</v>
      </c>
      <c r="BX81" s="23">
        <f t="shared" si="71"/>
        <v>0.51052258651381732</v>
      </c>
      <c r="BY81" s="22">
        <f t="shared" si="72"/>
        <v>8.0866777703788671E-3</v>
      </c>
      <c r="BZ81" s="22">
        <f t="shared" si="73"/>
        <v>2.9217207626185764E-3</v>
      </c>
      <c r="CA81" s="22">
        <f t="shared" si="74"/>
        <v>0</v>
      </c>
      <c r="CB81" s="27">
        <f t="shared" si="75"/>
        <v>59719342604387.594</v>
      </c>
      <c r="CC81" s="23">
        <f t="shared" si="76"/>
        <v>0.44740758586701124</v>
      </c>
      <c r="CD81" s="22">
        <f t="shared" si="77"/>
        <v>7.086936160133458E-3</v>
      </c>
      <c r="CE81" s="22">
        <f t="shared" si="78"/>
        <v>2.5605136139169051E-3</v>
      </c>
      <c r="CF81" s="22">
        <f t="shared" si="79"/>
        <v>0</v>
      </c>
      <c r="CG81" s="27">
        <f t="shared" si="80"/>
        <v>70480287910151.266</v>
      </c>
      <c r="CH81" s="23">
        <f t="shared" si="81"/>
        <v>0.39857327944543369</v>
      </c>
      <c r="CI81" s="22">
        <f t="shared" si="82"/>
        <v>6.31340074641567E-3</v>
      </c>
      <c r="CJ81" s="22">
        <f t="shared" si="83"/>
        <v>2.2810348782662171E-3</v>
      </c>
      <c r="CK81" s="22">
        <f t="shared" si="84"/>
        <v>0</v>
      </c>
      <c r="CL81" s="27">
        <f t="shared" si="85"/>
        <v>81829614057483.703</v>
      </c>
      <c r="CM81" s="23">
        <f t="shared" si="86"/>
        <v>0.36011425366119554</v>
      </c>
      <c r="CN81" s="22">
        <f t="shared" si="87"/>
        <v>5.7042097779933373E-3</v>
      </c>
      <c r="CO81" s="22">
        <f t="shared" si="88"/>
        <v>2.0609338737030219E-3</v>
      </c>
      <c r="CP81" s="22">
        <f t="shared" si="89"/>
        <v>0</v>
      </c>
      <c r="CQ81" s="27">
        <f t="shared" si="90"/>
        <v>93704273633283.969</v>
      </c>
      <c r="CR81" s="23">
        <f t="shared" si="91"/>
        <v>0.32922909225560326</v>
      </c>
      <c r="CS81" s="22">
        <f t="shared" si="92"/>
        <v>5.2149888213287553E-3</v>
      </c>
      <c r="CT81" s="22">
        <f t="shared" si="93"/>
        <v>1.8841780949788174E-3</v>
      </c>
      <c r="CU81" s="22">
        <f t="shared" si="94"/>
        <v>0</v>
      </c>
      <c r="CV81" s="27">
        <f t="shared" si="95"/>
        <v>106048344784697.94</v>
      </c>
      <c r="CW81" s="23">
        <f t="shared" si="96"/>
        <v>0.30400506947446054</v>
      </c>
      <c r="CX81" s="22">
        <f t="shared" si="97"/>
        <v>4.8154403004754551E-3</v>
      </c>
      <c r="CY81" s="22">
        <f t="shared" si="98"/>
        <v>1.7398210126023377E-3</v>
      </c>
      <c r="CZ81" s="22">
        <f t="shared" si="99"/>
        <v>0</v>
      </c>
      <c r="DA81" s="27">
        <f t="shared" si="100"/>
        <v>3193493347106597</v>
      </c>
      <c r="DB81" s="23">
        <f t="shared" si="101"/>
        <v>9.7785624674959187E-2</v>
      </c>
      <c r="DC81" s="22">
        <f t="shared" si="102"/>
        <v>1.5489242948513535E-3</v>
      </c>
      <c r="DD81" s="22">
        <f t="shared" si="103"/>
        <v>5.596271300147914E-4</v>
      </c>
      <c r="DE81" s="22">
        <f t="shared" si="104"/>
        <v>0</v>
      </c>
      <c r="DF81" s="27">
        <f t="shared" si="105"/>
        <v>3.5444192615364582E+17</v>
      </c>
      <c r="DG81" s="23">
        <f t="shared" si="106"/>
        <v>8.9447455420207128E-2</v>
      </c>
      <c r="DH81" s="22">
        <f t="shared" si="107"/>
        <v>1.4168476938560808E-3</v>
      </c>
      <c r="DI81" s="22">
        <f t="shared" si="108"/>
        <v>5.1190778736984535E-4</v>
      </c>
      <c r="DJ81" s="22">
        <f t="shared" si="109"/>
        <v>0</v>
      </c>
    </row>
    <row r="82" spans="1:114" x14ac:dyDescent="0.25">
      <c r="A82" s="1">
        <v>700</v>
      </c>
      <c r="B82" s="2">
        <v>1.1358999999999999E-2</v>
      </c>
      <c r="C82" s="2">
        <v>4.1019999999999997E-3</v>
      </c>
      <c r="D82" s="3">
        <v>0</v>
      </c>
      <c r="E82" s="27">
        <f t="shared" ref="E82:E98" si="110">((2*$E$5*($E$3^2))/(($A82*(10^(-9)))^5))*(1/((EXP(($E$5*$E$3)/($A82*(10^(-9))*$E$4*E$8)))-1))</f>
        <v>9.9425399556615605E-4</v>
      </c>
      <c r="F82" s="23">
        <f t="shared" ref="F82:F98" si="111">E82/MAX(E$17:E$98)</f>
        <v>2.5346153443763252E-2</v>
      </c>
      <c r="G82" s="22">
        <f t="shared" ref="G82:G98" si="112">$B82*F82</f>
        <v>2.8790695696770678E-4</v>
      </c>
      <c r="H82" s="22">
        <f t="shared" ref="H82:H98" si="113">$C82*F82</f>
        <v>1.0396992142631685E-4</v>
      </c>
      <c r="I82" s="22">
        <f t="shared" ref="I82:I98" si="114">$D82*F82</f>
        <v>0</v>
      </c>
      <c r="J82" s="27">
        <f t="shared" ref="J82:J98" si="115">((2*$E$5*($E$3^2))/(($A82*(10^(-9)))^5))*(1/((EXP(($E$5*$E$3)/($A82*(10^(-9))*$E$4*J$8)))-1))</f>
        <v>839396.72322798974</v>
      </c>
      <c r="K82" s="23">
        <f t="shared" ref="K82:K98" si="116">J82/MAX(J$17:J$98)</f>
        <v>0.20866395410013627</v>
      </c>
      <c r="L82" s="22">
        <f t="shared" ref="L82:L98" si="117">$B82*K82</f>
        <v>2.3702138546234479E-3</v>
      </c>
      <c r="M82" s="22">
        <f t="shared" ref="M82:M98" si="118">$C82*K82</f>
        <v>8.5593953971875895E-4</v>
      </c>
      <c r="N82" s="22">
        <f t="shared" ref="N82:N98" si="119">$D82*K82</f>
        <v>0</v>
      </c>
      <c r="O82" s="27">
        <f t="shared" ref="O82:O98" si="120">((2*$E$5*($E$3^2))/(($A82*(10^(-9)))^5))*(1/((EXP(($E$5*$E$3)/($A82*(10^(-9))*$E$4*O$8)))-1))</f>
        <v>793337037.07813334</v>
      </c>
      <c r="P82" s="23">
        <f t="shared" ref="P82:P98" si="121">O82/MAX(O$17:O$98)</f>
        <v>0.42133195589962075</v>
      </c>
      <c r="Q82" s="22">
        <f t="shared" ref="Q82:Q98" si="122">$B82*P82</f>
        <v>4.7859096870637918E-3</v>
      </c>
      <c r="R82" s="22">
        <f t="shared" ref="R82:R98" si="123">$C82*P82</f>
        <v>1.7283036831002442E-3</v>
      </c>
      <c r="S82" s="22">
        <f t="shared" ref="S82:S98" si="124">$D82*P82</f>
        <v>0</v>
      </c>
      <c r="T82" s="27">
        <f t="shared" ref="T82:T98" si="125">((2*$E$5*($E$3^2))/(($A82*(10^(-9)))^5))*(1/((EXP(($E$5*$E$3)/($A82*(10^(-9))*$E$4*T$8)))-1))</f>
        <v>24390302019.941643</v>
      </c>
      <c r="U82" s="23">
        <f t="shared" ref="U82:U98" si="126">T82/MAX(T$17:T$98)</f>
        <v>0.59866957001219623</v>
      </c>
      <c r="V82" s="22">
        <f t="shared" ref="V82:V98" si="127">$B82*U82</f>
        <v>6.8002876457685362E-3</v>
      </c>
      <c r="W82" s="22">
        <f t="shared" ref="W82:W98" si="128">$C82*U82</f>
        <v>2.4557425761900288E-3</v>
      </c>
      <c r="X82" s="22">
        <f t="shared" ref="X82:X98" si="129">$D82*U82</f>
        <v>0</v>
      </c>
      <c r="Y82" s="27">
        <f t="shared" ref="Y82:Y98" si="130">((2*$E$5*($E$3^2))/(($A82*(10^(-9)))^5))*(1/((EXP(($E$5*$E$3)/($A82*(10^(-9))*$E$4*Y$8)))-1))</f>
        <v>190531143018.12097</v>
      </c>
      <c r="Z82" s="23">
        <f t="shared" ref="Z82:Z98" si="131">Y82/MAX(Y$17:Y$98)</f>
        <v>0.73894829576031862</v>
      </c>
      <c r="AA82" s="22">
        <f t="shared" ref="AA82:AA98" si="132">$B82*Z82</f>
        <v>8.3937136915414583E-3</v>
      </c>
      <c r="AB82" s="22">
        <f t="shared" ref="AB82:AB98" si="133">$C82*Z82</f>
        <v>3.0311659092088269E-3</v>
      </c>
      <c r="AC82" s="22">
        <f t="shared" ref="AC82:AC98" si="134">$D82*Z82</f>
        <v>0</v>
      </c>
      <c r="AD82" s="27">
        <f t="shared" ref="AD82:AD98" si="135">((2*$E$5*($E$3^2))/(($A82*(10^(-9)))^5))*(1/((EXP(($E$5*$E$3)/($A82*(10^(-9))*$E$4*AD$8)))-1))</f>
        <v>750597253517.24988</v>
      </c>
      <c r="AE82" s="23">
        <f t="shared" ref="AE82:AE98" si="136">AD82/MAX(AD$17:AD$98)</f>
        <v>0.84983629505489566</v>
      </c>
      <c r="AF82" s="22">
        <f t="shared" ref="AF82:AF98" si="137">$B82*AE82</f>
        <v>9.6532904755285594E-3</v>
      </c>
      <c r="AG82" s="22">
        <f t="shared" ref="AG82:AG98" si="138">$C82*AE82</f>
        <v>3.4860284823151817E-3</v>
      </c>
      <c r="AH82" s="22">
        <f t="shared" ref="AH82:AH98" si="139">$D82*AE82</f>
        <v>0</v>
      </c>
      <c r="AI82" s="27">
        <f t="shared" ref="AI82:AI98" si="140">((2*$E$5*($E$3^2))/(($A82*(10^(-9)))^5))*(1/((EXP(($E$5*$E$3)/($A82*(10^(-9))*$E$4*AI$8)))-1))</f>
        <v>2000975469747.24</v>
      </c>
      <c r="AJ82" s="23">
        <f t="shared" ref="AJ82:AJ98" si="141">AI82/MAX(AI$17:AI$98)</f>
        <v>0.93839734677213471</v>
      </c>
      <c r="AK82" s="22">
        <f t="shared" ref="AK82:AK98" si="142">$B82*AJ82</f>
        <v>1.0659255461984677E-2</v>
      </c>
      <c r="AL82" s="22">
        <f t="shared" ref="AL82:AL98" si="143">$C82*AJ82</f>
        <v>3.8493059164592964E-3</v>
      </c>
      <c r="AM82" s="22">
        <f t="shared" ref="AM82:AM98" si="144">$D82*AJ82</f>
        <v>0</v>
      </c>
      <c r="AN82" s="27">
        <f t="shared" ref="AN82:AN98" si="145">((2*$E$5*($E$3^2))/(($A82*(10^(-9)))^5))*(1/((EXP(($E$5*$E$3)/($A82*(10^(-9))*$E$4*AN$8)))-1))</f>
        <v>4181913289207.7925</v>
      </c>
      <c r="AO82" s="23">
        <f t="shared" ref="AO82:AO98" si="146">AN82/MAX(AN$17:AN$98)</f>
        <v>0.99712681625442834</v>
      </c>
      <c r="AP82" s="22">
        <f t="shared" ref="AP82:AP98" si="147">$B82*AO82</f>
        <v>1.1326363505834051E-2</v>
      </c>
      <c r="AQ82" s="22">
        <f t="shared" ref="AQ82:AQ98" si="148">$C82*AO82</f>
        <v>4.090214200275665E-3</v>
      </c>
      <c r="AR82" s="22">
        <f t="shared" ref="AR82:AR98" si="149">$D82*AO82</f>
        <v>0</v>
      </c>
      <c r="AS82" s="27">
        <f t="shared" ref="AS82:AS98" si="150">((2*$E$5*($E$3^2))/(($A82*(10^(-9)))^5))*(1/((EXP(($E$5*$E$3)/($A82*(10^(-9))*$E$4*AS$8)))-1))</f>
        <v>7435501111031.1709</v>
      </c>
      <c r="AT82" s="23">
        <f t="shared" ref="AT82:AT98" si="151">AS82/MAX(AS$17:AS$98)</f>
        <v>0.98384156732800476</v>
      </c>
      <c r="AU82" s="22">
        <f t="shared" ref="AU82:AU98" si="152">$B82*AT82</f>
        <v>1.1175456363278805E-2</v>
      </c>
      <c r="AV82" s="22">
        <f t="shared" ref="AV82:AV98" si="153">$C82*AT82</f>
        <v>4.0357181091794751E-3</v>
      </c>
      <c r="AW82" s="22">
        <f t="shared" ref="AW82:AW98" si="154">$D82*AT82</f>
        <v>0</v>
      </c>
      <c r="AX82" s="27">
        <f t="shared" ref="AX82:AX98" si="155">((2*$E$5*($E$3^2))/(($A82*(10^(-9)))^5))*(1/((EXP(($E$5*$E$3)/($A82*(10^(-9))*$E$4*AX$8)))-1))</f>
        <v>11811971499303.236</v>
      </c>
      <c r="AY82" s="23">
        <f t="shared" ref="AY82:AY98" si="156">AX82/MAX(AX$17:AX$98)</f>
        <v>0.9228852350046074</v>
      </c>
      <c r="AZ82" s="22">
        <f t="shared" ref="AZ82:AZ98" si="157">$B82*AY82</f>
        <v>1.0483053384417336E-2</v>
      </c>
      <c r="BA82" s="22">
        <f t="shared" ref="BA82:BA98" si="158">$C82*AY82</f>
        <v>3.7856752339888995E-3</v>
      </c>
      <c r="BB82" s="22">
        <f t="shared" ref="BB82:BB98" si="159">$D82*AY82</f>
        <v>0</v>
      </c>
      <c r="BC82" s="27">
        <f t="shared" ref="BC82:BC98" si="160">((2*$E$5*($E$3^2))/(($A82*(10^(-9)))^5))*(1/((EXP(($E$5*$E$3)/($A82*(10^(-9))*$E$4*BC$8)))-1))</f>
        <v>17294750877057.016</v>
      </c>
      <c r="BD82" s="23">
        <f t="shared" ref="BD82:BD98" si="161">BC82/MAX(BC$17:BC$98)</f>
        <v>0.8390518610010641</v>
      </c>
      <c r="BE82" s="22">
        <f t="shared" ref="BE82:BE98" si="162">$B82*BD82</f>
        <v>9.5307900891110874E-3</v>
      </c>
      <c r="BF82" s="22">
        <f t="shared" ref="BF82:BF98" si="163">$C82*BD82</f>
        <v>3.4417907338263648E-3</v>
      </c>
      <c r="BG82" s="22">
        <f t="shared" ref="BG82:BG98" si="164">$D82*BD82</f>
        <v>0</v>
      </c>
      <c r="BH82" s="27">
        <f t="shared" ref="BH82:BH98" si="165">((2*$E$5*($E$3^2))/(($A82*(10^(-9)))^5))*(1/((EXP(($E$5*$E$3)/($A82*(10^(-9))*$E$4*BH$8)))-1))</f>
        <v>23826141790843.996</v>
      </c>
      <c r="BI82" s="23">
        <f t="shared" ref="BI82:BI98" si="166">BH82/MAX(BH$17:BH$98)</f>
        <v>0.74815353385179562</v>
      </c>
      <c r="BJ82" s="22">
        <f t="shared" ref="BJ82:BJ98" si="167">$B82*BI82</f>
        <v>8.4982759910225466E-3</v>
      </c>
      <c r="BK82" s="22">
        <f t="shared" ref="BK82:BK98" si="168">$C82*BI82</f>
        <v>3.0689257958600655E-3</v>
      </c>
      <c r="BL82" s="22">
        <f t="shared" ref="BL82:BL98" si="169">$D82*BI82</f>
        <v>0</v>
      </c>
      <c r="BM82" s="27">
        <f t="shared" ref="BM82:BM98" si="170">((2*$E$5*($E$3^2))/(($A82*(10^(-9)))^5))*(1/((EXP(($E$5*$E$3)/($A82*(10^(-9))*$E$4*BM$8)))-1))</f>
        <v>31327114623405.156</v>
      </c>
      <c r="BN82" s="23">
        <f t="shared" ref="BN82:BN98" si="171">BM82/MAX(BM$17:BM$98)</f>
        <v>0.65922216400279687</v>
      </c>
      <c r="BO82" s="22">
        <f t="shared" ref="BO82:BO98" si="172">$B82*BN82</f>
        <v>7.4881045609077697E-3</v>
      </c>
      <c r="BP82" s="22">
        <f t="shared" ref="BP82:BP98" si="173">$C82*BN82</f>
        <v>2.7041293167394728E-3</v>
      </c>
      <c r="BQ82" s="22">
        <f t="shared" ref="BQ82:BQ98" si="174">$D82*BN82</f>
        <v>0</v>
      </c>
      <c r="BR82" s="27">
        <f t="shared" ref="BR82:BR98" si="175">((2*$E$5*($E$3^2))/(($A82*(10^(-9)))^5))*(1/((EXP(($E$5*$E$3)/($A82*(10^(-9))*$E$4*BR$8)))-1))</f>
        <v>39710560538170.289</v>
      </c>
      <c r="BS82" s="23">
        <f t="shared" ref="BS82:BS98" si="176">BR82/MAX(BR$17:BR$98)</f>
        <v>0.57689533195700005</v>
      </c>
      <c r="BT82" s="22">
        <f t="shared" ref="BT82:BT98" si="177">$B82*BS82</f>
        <v>6.5529540756995635E-3</v>
      </c>
      <c r="BU82" s="22">
        <f t="shared" ref="BU82:BU98" si="178">$C82*BS82</f>
        <v>2.3664246516876142E-3</v>
      </c>
      <c r="BV82" s="22">
        <f t="shared" ref="BV82:BV98" si="179">$D82*BS82</f>
        <v>0</v>
      </c>
      <c r="BW82" s="27">
        <f t="shared" ref="BW82:BW98" si="180">((2*$E$5*($E$3^2))/(($A82*(10^(-9)))^5))*(1/((EXP(($E$5*$E$3)/($A82*(10^(-9))*$E$4*BW$8)))-1))</f>
        <v>48889349623911.648</v>
      </c>
      <c r="BX82" s="23">
        <f t="shared" ref="BX82:BX98" si="181">BW82/MAX(BW$17:BW$98)</f>
        <v>0.50303231452082675</v>
      </c>
      <c r="BY82" s="22">
        <f t="shared" ref="BY82:BY98" si="182">$B82*BX82</f>
        <v>5.7139440606420707E-3</v>
      </c>
      <c r="BZ82" s="22">
        <f t="shared" ref="BZ82:BZ98" si="183">$C82*BX82</f>
        <v>2.0634385541644313E-3</v>
      </c>
      <c r="CA82" s="22">
        <f t="shared" ref="CA82:CA98" si="184">$D82*BX82</f>
        <v>0</v>
      </c>
      <c r="CB82" s="27">
        <f t="shared" ref="CB82:CB98" si="185">((2*$E$5*($E$3^2))/(($A82*(10^(-9)))^5))*(1/((EXP(($E$5*$E$3)/($A82*(10^(-9))*$E$4*CB$8)))-1))</f>
        <v>58780797073331.68</v>
      </c>
      <c r="CC82" s="23">
        <f t="shared" ref="CC82:CC98" si="186">CB82/MAX(CB$17:CB$98)</f>
        <v>0.44037615564753074</v>
      </c>
      <c r="CD82" s="22">
        <f t="shared" ref="CD82:CD98" si="187">$B82*CC82</f>
        <v>5.0022327520003011E-3</v>
      </c>
      <c r="CE82" s="22">
        <f t="shared" ref="CE82:CE98" si="188">$C82*CC82</f>
        <v>1.8064229904661709E-3</v>
      </c>
      <c r="CF82" s="22">
        <f t="shared" ref="CF82:CF98" si="189">$D82*CC82</f>
        <v>0</v>
      </c>
      <c r="CG82" s="27">
        <f t="shared" ref="CG82:CG98" si="190">((2*$E$5*($E$3^2))/(($A82*(10^(-9)))^5))*(1/((EXP(($E$5*$E$3)/($A82*(10^(-9))*$E$4*CG$8)))-1))</f>
        <v>69308836136554.039</v>
      </c>
      <c r="CH82" s="23">
        <f t="shared" ref="CH82:CH98" si="191">CG82/MAX(CG$17:CG$98)</f>
        <v>0.39194859914177155</v>
      </c>
      <c r="CI82" s="22">
        <f t="shared" ref="CI82:CI98" si="192">$B82*CH82</f>
        <v>4.4521441376513824E-3</v>
      </c>
      <c r="CJ82" s="22">
        <f t="shared" ref="CJ82:CJ98" si="193">$C82*CH82</f>
        <v>1.6077731536795468E-3</v>
      </c>
      <c r="CK82" s="22">
        <f t="shared" ref="CK82:CK98" si="194">$D82*CH82</f>
        <v>0</v>
      </c>
      <c r="CL82" s="27">
        <f t="shared" ref="CL82:CL98" si="195">((2*$E$5*($E$3^2))/(($A82*(10^(-9)))^5))*(1/((EXP(($E$5*$E$3)/($A82*(10^(-9))*$E$4*CL$8)))-1))</f>
        <v>80404810245022.688</v>
      </c>
      <c r="CM82" s="23">
        <f t="shared" ref="CM82:CM98" si="196">CL82/MAX(CL$17:CL$98)</f>
        <v>0.35384400336797545</v>
      </c>
      <c r="CN82" s="22">
        <f t="shared" ref="CN82:CN98" si="197">$B82*CM82</f>
        <v>4.019314034256833E-3</v>
      </c>
      <c r="CO82" s="22">
        <f t="shared" ref="CO82:CO98" si="198">$C82*CM82</f>
        <v>1.4514681018154352E-3</v>
      </c>
      <c r="CP82" s="22">
        <f t="shared" ref="CP82:CP98" si="199">$D82*CM82</f>
        <v>0</v>
      </c>
      <c r="CQ82" s="27">
        <f t="shared" ref="CQ82:CQ98" si="200">((2*$E$5*($E$3^2))/(($A82*(10^(-9)))^5))*(1/((EXP(($E$5*$E$3)/($A82*(10^(-9))*$E$4*CQ$8)))-1))</f>
        <v>92007479329705.406</v>
      </c>
      <c r="CR82" s="23">
        <f t="shared" ref="CR82:CR98" si="201">CQ82/MAX(CQ$17:CQ$98)</f>
        <v>0.32326742128104463</v>
      </c>
      <c r="CS82" s="22">
        <f t="shared" ref="CS82:CS98" si="202">$B82*CR82</f>
        <v>3.6719946383313856E-3</v>
      </c>
      <c r="CT82" s="22">
        <f t="shared" ref="CT82:CT98" si="203">$C82*CR82</f>
        <v>1.3260429620948449E-3</v>
      </c>
      <c r="CU82" s="22">
        <f t="shared" ref="CU82:CU98" si="204">$D82*CR82</f>
        <v>0</v>
      </c>
      <c r="CV82" s="27">
        <f t="shared" ref="CV82:CV98" si="205">((2*$E$5*($E$3^2))/(($A82*(10^(-9)))^5))*(1/((EXP(($E$5*$E$3)/($A82*(10^(-9))*$E$4*CV$8)))-1))</f>
        <v>104062610435893.19</v>
      </c>
      <c r="CW82" s="23">
        <f t="shared" ref="CW82:CW98" si="206">CV82/MAX(CV$17:CV$98)</f>
        <v>0.29831263448274231</v>
      </c>
      <c r="CX82" s="22">
        <f t="shared" ref="CX82:CX98" si="207">$B82*CW82</f>
        <v>3.3885332150894697E-3</v>
      </c>
      <c r="CY82" s="22">
        <f t="shared" ref="CY82:CY98" si="208">$C82*CW82</f>
        <v>1.2236784266482089E-3</v>
      </c>
      <c r="CZ82" s="22">
        <f t="shared" ref="CZ82:CZ98" si="209">$D82*CW82</f>
        <v>0</v>
      </c>
      <c r="DA82" s="27">
        <f t="shared" ref="DA82:DA98" si="210">((2*$E$5*($E$3^2))/(($A82*(10^(-9)))^5))*(1/((EXP(($E$5*$E$3)/($A82*(10^(-9))*$E$4*DA$8)))-1))</f>
        <v>3105597736358293.5</v>
      </c>
      <c r="DB82" s="23">
        <f t="shared" ref="DB82:DB98" si="211">DA82/MAX(DA$17:DA$98)</f>
        <v>9.5094237448179089E-2</v>
      </c>
      <c r="DC82" s="22">
        <f t="shared" ref="DC82:DC98" si="212">$B82*DB82</f>
        <v>1.0801754431738662E-3</v>
      </c>
      <c r="DD82" s="22">
        <f t="shared" ref="DD82:DD98" si="213">$C82*DB82</f>
        <v>3.9007656201243062E-4</v>
      </c>
      <c r="DE82" s="22">
        <f t="shared" ref="DE82:DE98" si="214">$D82*DB82</f>
        <v>0</v>
      </c>
      <c r="DF82" s="27">
        <f t="shared" ref="DF82:DF98" si="215">((2*$E$5*($E$3^2))/(($A82*(10^(-9)))^5))*(1/((EXP(($E$5*$E$3)/($A82*(10^(-9))*$E$4*DF$8)))-1))</f>
        <v>3.444255482313767E+17</v>
      </c>
      <c r="DG82" s="23">
        <f t="shared" ref="DG82:DG98" si="216">DF82/MAX(DF$17:DF$98)</f>
        <v>8.6919708414098892E-2</v>
      </c>
      <c r="DH82" s="22">
        <f t="shared" ref="DH82:DH98" si="217">$B82*DG82</f>
        <v>9.8732096787574925E-4</v>
      </c>
      <c r="DI82" s="22">
        <f t="shared" ref="DI82:DI98" si="218">$C82*DG82</f>
        <v>3.5654464391463362E-4</v>
      </c>
      <c r="DJ82" s="22">
        <f t="shared" ref="DJ82:DJ98" si="219">$D82*DG82</f>
        <v>0</v>
      </c>
    </row>
    <row r="83" spans="1:114" x14ac:dyDescent="0.25">
      <c r="A83" s="1">
        <v>705</v>
      </c>
      <c r="B83" s="2">
        <v>8.1110000000000002E-3</v>
      </c>
      <c r="C83" s="2">
        <v>2.9290000000000002E-3</v>
      </c>
      <c r="D83" s="3">
        <v>0</v>
      </c>
      <c r="E83" s="27">
        <f t="shared" si="110"/>
        <v>1.2842765559556795E-3</v>
      </c>
      <c r="F83" s="23">
        <f t="shared" si="111"/>
        <v>3.2739592495119652E-2</v>
      </c>
      <c r="G83" s="22">
        <f t="shared" si="112"/>
        <v>2.6555083472791551E-4</v>
      </c>
      <c r="H83" s="22">
        <f t="shared" si="113"/>
        <v>9.5894266418205463E-5</v>
      </c>
      <c r="I83" s="22">
        <f t="shared" si="114"/>
        <v>0</v>
      </c>
      <c r="J83" s="27">
        <f t="shared" si="115"/>
        <v>937173.89334167342</v>
      </c>
      <c r="K83" s="23">
        <f t="shared" si="116"/>
        <v>0.23297018543516299</v>
      </c>
      <c r="L83" s="22">
        <f t="shared" si="117"/>
        <v>1.8896211740646071E-3</v>
      </c>
      <c r="M83" s="22">
        <f t="shared" si="118"/>
        <v>6.823696731395924E-4</v>
      </c>
      <c r="N83" s="22">
        <f t="shared" si="119"/>
        <v>0</v>
      </c>
      <c r="O83" s="27">
        <f t="shared" si="120"/>
        <v>843738615.86407566</v>
      </c>
      <c r="P83" s="23">
        <f t="shared" si="121"/>
        <v>0.44809964072689351</v>
      </c>
      <c r="Q83" s="22">
        <f t="shared" si="122"/>
        <v>3.6345361859358334E-3</v>
      </c>
      <c r="R83" s="22">
        <f t="shared" si="123"/>
        <v>1.3124838476890712E-3</v>
      </c>
      <c r="S83" s="22">
        <f t="shared" si="124"/>
        <v>0</v>
      </c>
      <c r="T83" s="27">
        <f t="shared" si="125"/>
        <v>25317281590.213596</v>
      </c>
      <c r="U83" s="23">
        <f t="shared" si="126"/>
        <v>0.6214226486862966</v>
      </c>
      <c r="V83" s="22">
        <f t="shared" si="127"/>
        <v>5.0403591034945518E-3</v>
      </c>
      <c r="W83" s="22">
        <f t="shared" si="128"/>
        <v>1.8201469380021628E-3</v>
      </c>
      <c r="X83" s="22">
        <f t="shared" si="129"/>
        <v>0</v>
      </c>
      <c r="Y83" s="27">
        <f t="shared" si="130"/>
        <v>194913050203.9697</v>
      </c>
      <c r="Z83" s="23">
        <f t="shared" si="131"/>
        <v>0.75594290774800221</v>
      </c>
      <c r="AA83" s="22">
        <f t="shared" si="132"/>
        <v>6.131452924744046E-3</v>
      </c>
      <c r="AB83" s="22">
        <f t="shared" si="133"/>
        <v>2.2141567767938984E-3</v>
      </c>
      <c r="AC83" s="22">
        <f t="shared" si="134"/>
        <v>0</v>
      </c>
      <c r="AD83" s="27">
        <f t="shared" si="135"/>
        <v>760461542351.64783</v>
      </c>
      <c r="AE83" s="23">
        <f t="shared" si="136"/>
        <v>0.86100477540450238</v>
      </c>
      <c r="AF83" s="22">
        <f t="shared" si="137"/>
        <v>6.9836097333059186E-3</v>
      </c>
      <c r="AG83" s="22">
        <f t="shared" si="138"/>
        <v>2.5218829871597875E-3</v>
      </c>
      <c r="AH83" s="22">
        <f t="shared" si="139"/>
        <v>0</v>
      </c>
      <c r="AI83" s="27">
        <f t="shared" si="140"/>
        <v>2013384032235.2939</v>
      </c>
      <c r="AJ83" s="23">
        <f t="shared" si="141"/>
        <v>0.9442165895825011</v>
      </c>
      <c r="AK83" s="22">
        <f t="shared" si="142"/>
        <v>7.6585407581036668E-3</v>
      </c>
      <c r="AL83" s="22">
        <f t="shared" si="143"/>
        <v>2.7656103908871459E-3</v>
      </c>
      <c r="AM83" s="22">
        <f t="shared" si="144"/>
        <v>0</v>
      </c>
      <c r="AN83" s="27">
        <f t="shared" si="145"/>
        <v>4186410821904.3311</v>
      </c>
      <c r="AO83" s="23">
        <f t="shared" si="146"/>
        <v>0.99819919871397689</v>
      </c>
      <c r="AP83" s="22">
        <f t="shared" si="147"/>
        <v>8.0963937007690664E-3</v>
      </c>
      <c r="AQ83" s="22">
        <f t="shared" si="148"/>
        <v>2.9237254530332384E-3</v>
      </c>
      <c r="AR83" s="22">
        <f t="shared" si="149"/>
        <v>0</v>
      </c>
      <c r="AS83" s="27">
        <f t="shared" si="150"/>
        <v>7414355800330.1748</v>
      </c>
      <c r="AT83" s="23">
        <f t="shared" si="151"/>
        <v>0.98104368789647034</v>
      </c>
      <c r="AU83" s="22">
        <f t="shared" si="152"/>
        <v>7.9572453525282704E-3</v>
      </c>
      <c r="AV83" s="22">
        <f t="shared" si="153"/>
        <v>2.8734769618487619E-3</v>
      </c>
      <c r="AW83" s="22">
        <f t="shared" si="154"/>
        <v>0</v>
      </c>
      <c r="AX83" s="27">
        <f t="shared" si="155"/>
        <v>11742021459474.797</v>
      </c>
      <c r="AY83" s="23">
        <f t="shared" si="156"/>
        <v>0.91741994422317785</v>
      </c>
      <c r="AZ83" s="22">
        <f t="shared" si="157"/>
        <v>7.4411931675941959E-3</v>
      </c>
      <c r="BA83" s="22">
        <f t="shared" si="158"/>
        <v>2.6871230166296881E-3</v>
      </c>
      <c r="BB83" s="22">
        <f t="shared" si="159"/>
        <v>0</v>
      </c>
      <c r="BC83" s="27">
        <f t="shared" si="160"/>
        <v>17149611629605.939</v>
      </c>
      <c r="BD83" s="23">
        <f t="shared" si="161"/>
        <v>0.83201045540095975</v>
      </c>
      <c r="BE83" s="22">
        <f t="shared" si="162"/>
        <v>6.748436803757185E-3</v>
      </c>
      <c r="BF83" s="22">
        <f t="shared" si="163"/>
        <v>2.4369586238694113E-3</v>
      </c>
      <c r="BG83" s="22">
        <f t="shared" si="164"/>
        <v>0</v>
      </c>
      <c r="BH83" s="27">
        <f t="shared" si="165"/>
        <v>23578108720524.879</v>
      </c>
      <c r="BI83" s="23">
        <f t="shared" si="166"/>
        <v>0.74036516342655667</v>
      </c>
      <c r="BJ83" s="22">
        <f t="shared" si="167"/>
        <v>6.0051018405528015E-3</v>
      </c>
      <c r="BK83" s="22">
        <f t="shared" si="168"/>
        <v>2.1685295636763844E-3</v>
      </c>
      <c r="BL83" s="22">
        <f t="shared" si="169"/>
        <v>0</v>
      </c>
      <c r="BM83" s="27">
        <f t="shared" si="170"/>
        <v>30948555879775.934</v>
      </c>
      <c r="BN83" s="23">
        <f t="shared" si="171"/>
        <v>0.6512560835904313</v>
      </c>
      <c r="BO83" s="22">
        <f t="shared" si="172"/>
        <v>5.2823380940019886E-3</v>
      </c>
      <c r="BP83" s="22">
        <f t="shared" si="173"/>
        <v>1.9075290688363735E-3</v>
      </c>
      <c r="BQ83" s="22">
        <f t="shared" si="174"/>
        <v>0</v>
      </c>
      <c r="BR83" s="27">
        <f t="shared" si="175"/>
        <v>39174826784596.484</v>
      </c>
      <c r="BS83" s="23">
        <f t="shared" si="176"/>
        <v>0.56911245764296325</v>
      </c>
      <c r="BT83" s="22">
        <f t="shared" si="177"/>
        <v>4.6160711439420746E-3</v>
      </c>
      <c r="BU83" s="22">
        <f t="shared" si="178"/>
        <v>1.6669303884362394E-3</v>
      </c>
      <c r="BV83" s="22">
        <f t="shared" si="179"/>
        <v>0</v>
      </c>
      <c r="BW83" s="27">
        <f t="shared" si="180"/>
        <v>48171305418527.547</v>
      </c>
      <c r="BX83" s="23">
        <f t="shared" si="181"/>
        <v>0.49564421381297907</v>
      </c>
      <c r="BY83" s="22">
        <f t="shared" si="182"/>
        <v>4.0201702182370734E-3</v>
      </c>
      <c r="BZ83" s="22">
        <f t="shared" si="183"/>
        <v>1.4517419022582157E-3</v>
      </c>
      <c r="CA83" s="22">
        <f t="shared" si="184"/>
        <v>0</v>
      </c>
      <c r="CB83" s="27">
        <f t="shared" si="185"/>
        <v>57857084637387.391</v>
      </c>
      <c r="CC83" s="23">
        <f t="shared" si="186"/>
        <v>0.4334558525601554</v>
      </c>
      <c r="CD83" s="22">
        <f t="shared" si="187"/>
        <v>3.5157604201154205E-3</v>
      </c>
      <c r="CE83" s="22">
        <f t="shared" si="188"/>
        <v>1.2695921921486953E-3</v>
      </c>
      <c r="CF83" s="22">
        <f t="shared" si="189"/>
        <v>0</v>
      </c>
      <c r="CG83" s="27">
        <f t="shared" si="190"/>
        <v>68157962515830.094</v>
      </c>
      <c r="CH83" s="23">
        <f t="shared" si="191"/>
        <v>0.38544029040977618</v>
      </c>
      <c r="CI83" s="22">
        <f t="shared" si="192"/>
        <v>3.1263061955136948E-3</v>
      </c>
      <c r="CJ83" s="22">
        <f t="shared" si="193"/>
        <v>1.1289546106102344E-3</v>
      </c>
      <c r="CK83" s="22">
        <f t="shared" si="194"/>
        <v>0</v>
      </c>
      <c r="CL83" s="27">
        <f t="shared" si="195"/>
        <v>79007124708557.516</v>
      </c>
      <c r="CM83" s="23">
        <f t="shared" si="196"/>
        <v>0.34769309468272086</v>
      </c>
      <c r="CN83" s="22">
        <f t="shared" si="197"/>
        <v>2.8201386909715489E-3</v>
      </c>
      <c r="CO83" s="22">
        <f t="shared" si="198"/>
        <v>1.0183930743256895E-3</v>
      </c>
      <c r="CP83" s="22">
        <f t="shared" si="199"/>
        <v>0</v>
      </c>
      <c r="CQ83" s="27">
        <f t="shared" si="200"/>
        <v>90345087039692.625</v>
      </c>
      <c r="CR83" s="23">
        <f t="shared" si="201"/>
        <v>0.31742662146058459</v>
      </c>
      <c r="CS83" s="22">
        <f t="shared" si="202"/>
        <v>2.5746473266668015E-3</v>
      </c>
      <c r="CT83" s="22">
        <f t="shared" si="203"/>
        <v>9.2974257425805236E-4</v>
      </c>
      <c r="CU83" s="22">
        <f t="shared" si="204"/>
        <v>0</v>
      </c>
      <c r="CV83" s="27">
        <f t="shared" si="205"/>
        <v>102119252718605.84</v>
      </c>
      <c r="CW83" s="23">
        <f t="shared" si="206"/>
        <v>0.29274167909388543</v>
      </c>
      <c r="CX83" s="22">
        <f t="shared" si="207"/>
        <v>2.3744277591305047E-3</v>
      </c>
      <c r="CY83" s="22">
        <f t="shared" si="208"/>
        <v>8.5744037806599052E-4</v>
      </c>
      <c r="CZ83" s="22">
        <f t="shared" si="209"/>
        <v>0</v>
      </c>
      <c r="DA83" s="27">
        <f t="shared" si="210"/>
        <v>3020704431486712</v>
      </c>
      <c r="DB83" s="23">
        <f t="shared" si="211"/>
        <v>9.249478163434105E-2</v>
      </c>
      <c r="DC83" s="22">
        <f t="shared" si="212"/>
        <v>7.5022517383614023E-4</v>
      </c>
      <c r="DD83" s="22">
        <f t="shared" si="213"/>
        <v>2.7091721540698497E-4</v>
      </c>
      <c r="DE83" s="22">
        <f t="shared" si="214"/>
        <v>0</v>
      </c>
      <c r="DF83" s="27">
        <f t="shared" si="215"/>
        <v>3.3476050700902221E+17</v>
      </c>
      <c r="DG83" s="23">
        <f t="shared" si="216"/>
        <v>8.4480625224216149E-2</v>
      </c>
      <c r="DH83" s="22">
        <f t="shared" si="217"/>
        <v>6.8522235119361724E-4</v>
      </c>
      <c r="DI83" s="22">
        <f t="shared" si="218"/>
        <v>2.4744375128172912E-4</v>
      </c>
      <c r="DJ83" s="22">
        <f t="shared" si="219"/>
        <v>0</v>
      </c>
    </row>
    <row r="84" spans="1:114" x14ac:dyDescent="0.25">
      <c r="A84" s="1">
        <v>710</v>
      </c>
      <c r="B84" s="2">
        <v>5.79E-3</v>
      </c>
      <c r="C84" s="2">
        <v>2.091E-3</v>
      </c>
      <c r="D84" s="3">
        <v>0</v>
      </c>
      <c r="E84" s="27">
        <f t="shared" si="110"/>
        <v>1.6525159441693701E-3</v>
      </c>
      <c r="F84" s="23">
        <f t="shared" si="111"/>
        <v>4.2126984529070675E-2</v>
      </c>
      <c r="G84" s="22">
        <f t="shared" si="112"/>
        <v>2.439152404233192E-4</v>
      </c>
      <c r="H84" s="22">
        <f t="shared" si="113"/>
        <v>8.8087524650286783E-5</v>
      </c>
      <c r="I84" s="22">
        <f t="shared" si="114"/>
        <v>0</v>
      </c>
      <c r="J84" s="27">
        <f t="shared" si="115"/>
        <v>1044457.2158851557</v>
      </c>
      <c r="K84" s="23">
        <f t="shared" si="116"/>
        <v>0.25963953220701474</v>
      </c>
      <c r="L84" s="22">
        <f t="shared" si="117"/>
        <v>1.5033128914786155E-3</v>
      </c>
      <c r="M84" s="22">
        <f t="shared" si="118"/>
        <v>5.4290626184486785E-4</v>
      </c>
      <c r="N84" s="22">
        <f t="shared" si="119"/>
        <v>0</v>
      </c>
      <c r="O84" s="27">
        <f t="shared" si="120"/>
        <v>896340270.79364681</v>
      </c>
      <c r="P84" s="23">
        <f t="shared" si="121"/>
        <v>0.47603576007997295</v>
      </c>
      <c r="Q84" s="22">
        <f t="shared" si="122"/>
        <v>2.7562470508630432E-3</v>
      </c>
      <c r="R84" s="22">
        <f t="shared" si="123"/>
        <v>9.9539077432722351E-4</v>
      </c>
      <c r="S84" s="22">
        <f t="shared" si="124"/>
        <v>0</v>
      </c>
      <c r="T84" s="27">
        <f t="shared" si="125"/>
        <v>26259135660.406303</v>
      </c>
      <c r="U84" s="23">
        <f t="shared" si="126"/>
        <v>0.64454082781976896</v>
      </c>
      <c r="V84" s="22">
        <f t="shared" si="127"/>
        <v>3.7318913930764622E-3</v>
      </c>
      <c r="W84" s="22">
        <f t="shared" si="128"/>
        <v>1.347734870971137E-3</v>
      </c>
      <c r="X84" s="22">
        <f t="shared" si="129"/>
        <v>0</v>
      </c>
      <c r="Y84" s="27">
        <f t="shared" si="130"/>
        <v>199282304146.31335</v>
      </c>
      <c r="Z84" s="23">
        <f t="shared" si="131"/>
        <v>0.77288844590672634</v>
      </c>
      <c r="AA84" s="22">
        <f t="shared" si="132"/>
        <v>4.4750241017999454E-3</v>
      </c>
      <c r="AB84" s="22">
        <f t="shared" si="133"/>
        <v>1.6161097403909648E-3</v>
      </c>
      <c r="AC84" s="22">
        <f t="shared" si="134"/>
        <v>0</v>
      </c>
      <c r="AD84" s="27">
        <f t="shared" si="135"/>
        <v>770123436607.97424</v>
      </c>
      <c r="AE84" s="23">
        <f t="shared" si="136"/>
        <v>0.87194410189355132</v>
      </c>
      <c r="AF84" s="22">
        <f t="shared" si="137"/>
        <v>5.0485563499636623E-3</v>
      </c>
      <c r="AG84" s="22">
        <f t="shared" si="138"/>
        <v>1.8232351170594159E-3</v>
      </c>
      <c r="AH84" s="22">
        <f t="shared" si="139"/>
        <v>0</v>
      </c>
      <c r="AI84" s="27">
        <f t="shared" si="140"/>
        <v>2025197501124.7063</v>
      </c>
      <c r="AJ84" s="23">
        <f t="shared" si="141"/>
        <v>0.94975675138338511</v>
      </c>
      <c r="AK84" s="22">
        <f t="shared" si="142"/>
        <v>5.4990915905098001E-3</v>
      </c>
      <c r="AL84" s="22">
        <f t="shared" si="143"/>
        <v>1.985941367142658E-3</v>
      </c>
      <c r="AM84" s="22">
        <f t="shared" si="144"/>
        <v>0</v>
      </c>
      <c r="AN84" s="27">
        <f t="shared" si="145"/>
        <v>4189836854240.6484</v>
      </c>
      <c r="AO84" s="23">
        <f t="shared" si="146"/>
        <v>0.9990160948281821</v>
      </c>
      <c r="AP84" s="22">
        <f t="shared" si="147"/>
        <v>5.7843031890551745E-3</v>
      </c>
      <c r="AQ84" s="22">
        <f t="shared" si="148"/>
        <v>2.0889426542857288E-3</v>
      </c>
      <c r="AR84" s="22">
        <f t="shared" si="149"/>
        <v>0</v>
      </c>
      <c r="AS84" s="27">
        <f t="shared" si="150"/>
        <v>7391804248562.9014</v>
      </c>
      <c r="AT84" s="23">
        <f t="shared" si="151"/>
        <v>0.97805973917464484</v>
      </c>
      <c r="AU84" s="22">
        <f t="shared" si="152"/>
        <v>5.662965889821194E-3</v>
      </c>
      <c r="AV84" s="22">
        <f t="shared" si="153"/>
        <v>2.0451229146141825E-3</v>
      </c>
      <c r="AW84" s="22">
        <f t="shared" si="154"/>
        <v>0</v>
      </c>
      <c r="AX84" s="27">
        <f t="shared" si="155"/>
        <v>11670716945823.252</v>
      </c>
      <c r="AY84" s="23">
        <f t="shared" si="156"/>
        <v>0.91184882657850042</v>
      </c>
      <c r="AZ84" s="22">
        <f t="shared" si="157"/>
        <v>5.2796047058895172E-3</v>
      </c>
      <c r="BA84" s="22">
        <f t="shared" si="158"/>
        <v>1.9066758963756443E-3</v>
      </c>
      <c r="BB84" s="22">
        <f t="shared" si="159"/>
        <v>0</v>
      </c>
      <c r="BC84" s="27">
        <f t="shared" si="160"/>
        <v>17003762860241.729</v>
      </c>
      <c r="BD84" s="23">
        <f t="shared" si="161"/>
        <v>0.82493462746740465</v>
      </c>
      <c r="BE84" s="22">
        <f t="shared" si="162"/>
        <v>4.776371493036273E-3</v>
      </c>
      <c r="BF84" s="22">
        <f t="shared" si="163"/>
        <v>1.7249383060343431E-3</v>
      </c>
      <c r="BG84" s="22">
        <f t="shared" si="164"/>
        <v>0</v>
      </c>
      <c r="BH84" s="27">
        <f t="shared" si="165"/>
        <v>23330750823963.301</v>
      </c>
      <c r="BI84" s="23">
        <f t="shared" si="166"/>
        <v>0.73259799381667012</v>
      </c>
      <c r="BJ84" s="22">
        <f t="shared" si="167"/>
        <v>4.24174238419852E-3</v>
      </c>
      <c r="BK84" s="22">
        <f t="shared" si="168"/>
        <v>1.5318624050706573E-3</v>
      </c>
      <c r="BL84" s="22">
        <f t="shared" si="169"/>
        <v>0</v>
      </c>
      <c r="BM84" s="27">
        <f t="shared" si="170"/>
        <v>30572883879862.285</v>
      </c>
      <c r="BN84" s="23">
        <f t="shared" si="171"/>
        <v>0.64335074945048765</v>
      </c>
      <c r="BO84" s="22">
        <f t="shared" si="172"/>
        <v>3.7250008393183236E-3</v>
      </c>
      <c r="BP84" s="22">
        <f t="shared" si="173"/>
        <v>1.3452464171009697E-3</v>
      </c>
      <c r="BQ84" s="22">
        <f t="shared" si="174"/>
        <v>0</v>
      </c>
      <c r="BR84" s="27">
        <f t="shared" si="175"/>
        <v>38645056513476.828</v>
      </c>
      <c r="BS84" s="23">
        <f t="shared" si="176"/>
        <v>0.56141621784486828</v>
      </c>
      <c r="BT84" s="22">
        <f t="shared" si="177"/>
        <v>3.2505999013217875E-3</v>
      </c>
      <c r="BU84" s="22">
        <f t="shared" si="178"/>
        <v>1.1739213115136197E-3</v>
      </c>
      <c r="BV84" s="22">
        <f t="shared" si="179"/>
        <v>0</v>
      </c>
      <c r="BW84" s="27">
        <f t="shared" si="180"/>
        <v>47463168882325.945</v>
      </c>
      <c r="BX84" s="23">
        <f t="shared" si="181"/>
        <v>0.48835805509860686</v>
      </c>
      <c r="BY84" s="22">
        <f t="shared" si="182"/>
        <v>2.8275931390209339E-3</v>
      </c>
      <c r="BZ84" s="22">
        <f t="shared" si="183"/>
        <v>1.0211566932111869E-3</v>
      </c>
      <c r="CA84" s="22">
        <f t="shared" si="184"/>
        <v>0</v>
      </c>
      <c r="CB84" s="27">
        <f t="shared" si="185"/>
        <v>56948069299368.328</v>
      </c>
      <c r="CC84" s="23">
        <f t="shared" si="186"/>
        <v>0.42664565773612001</v>
      </c>
      <c r="CD84" s="22">
        <f t="shared" si="187"/>
        <v>2.4702783582921349E-3</v>
      </c>
      <c r="CE84" s="22">
        <f t="shared" si="188"/>
        <v>8.9211607032622692E-4</v>
      </c>
      <c r="CF84" s="22">
        <f t="shared" si="189"/>
        <v>0</v>
      </c>
      <c r="CG84" s="27">
        <f t="shared" si="190"/>
        <v>67027383084579.313</v>
      </c>
      <c r="CH84" s="23">
        <f t="shared" si="191"/>
        <v>0.37904674740720462</v>
      </c>
      <c r="CI84" s="22">
        <f t="shared" si="192"/>
        <v>2.1946806674877149E-3</v>
      </c>
      <c r="CJ84" s="22">
        <f t="shared" si="193"/>
        <v>7.925867488284648E-4</v>
      </c>
      <c r="CK84" s="22">
        <f t="shared" si="194"/>
        <v>0</v>
      </c>
      <c r="CL84" s="27">
        <f t="shared" si="195"/>
        <v>77636091846344.656</v>
      </c>
      <c r="CM84" s="23">
        <f t="shared" si="196"/>
        <v>0.34165947859388146</v>
      </c>
      <c r="CN84" s="22">
        <f t="shared" si="197"/>
        <v>1.9782083810585735E-3</v>
      </c>
      <c r="CO84" s="22">
        <f t="shared" si="198"/>
        <v>7.1440996973980609E-4</v>
      </c>
      <c r="CP84" s="22">
        <f t="shared" si="199"/>
        <v>0</v>
      </c>
      <c r="CQ84" s="27">
        <f t="shared" si="200"/>
        <v>88716416995701.422</v>
      </c>
      <c r="CR84" s="23">
        <f t="shared" si="201"/>
        <v>0.31170430443729086</v>
      </c>
      <c r="CS84" s="22">
        <f t="shared" si="202"/>
        <v>1.8047679226919141E-3</v>
      </c>
      <c r="CT84" s="22">
        <f t="shared" si="203"/>
        <v>6.5177370057837517E-4</v>
      </c>
      <c r="CU84" s="22">
        <f t="shared" si="204"/>
        <v>0</v>
      </c>
      <c r="CV84" s="27">
        <f t="shared" si="205"/>
        <v>100217346666633.63</v>
      </c>
      <c r="CW84" s="23">
        <f t="shared" si="206"/>
        <v>0.28728955173972853</v>
      </c>
      <c r="CX84" s="22">
        <f t="shared" si="207"/>
        <v>1.6634065045730282E-3</v>
      </c>
      <c r="CY84" s="22">
        <f t="shared" si="208"/>
        <v>6.007224526877724E-4</v>
      </c>
      <c r="CZ84" s="22">
        <f t="shared" si="209"/>
        <v>0</v>
      </c>
      <c r="DA84" s="27">
        <f t="shared" si="210"/>
        <v>2938691246754329.5</v>
      </c>
      <c r="DB84" s="23">
        <f t="shared" si="211"/>
        <v>8.9983515873319514E-2</v>
      </c>
      <c r="DC84" s="22">
        <f t="shared" si="212"/>
        <v>5.2100455690651996E-4</v>
      </c>
      <c r="DD84" s="22">
        <f t="shared" si="213"/>
        <v>1.881555316911111E-4</v>
      </c>
      <c r="DE84" s="22">
        <f t="shared" si="214"/>
        <v>0</v>
      </c>
      <c r="DF84" s="27">
        <f t="shared" si="215"/>
        <v>3.2543211740872602E+17</v>
      </c>
      <c r="DG84" s="23">
        <f t="shared" si="216"/>
        <v>8.2126499903970834E-2</v>
      </c>
      <c r="DH84" s="22">
        <f t="shared" si="217"/>
        <v>4.7551243444399113E-4</v>
      </c>
      <c r="DI84" s="22">
        <f t="shared" si="218"/>
        <v>1.7172651129920301E-4</v>
      </c>
      <c r="DJ84" s="22">
        <f t="shared" si="219"/>
        <v>0</v>
      </c>
    </row>
    <row r="85" spans="1:114" x14ac:dyDescent="0.25">
      <c r="A85" s="1">
        <v>715</v>
      </c>
      <c r="B85" s="2">
        <v>4.1089999999999998E-3</v>
      </c>
      <c r="C85" s="2">
        <v>1.4840000000000001E-3</v>
      </c>
      <c r="D85" s="3">
        <v>0</v>
      </c>
      <c r="E85" s="27">
        <f t="shared" si="110"/>
        <v>2.1183344817675307E-3</v>
      </c>
      <c r="F85" s="23">
        <f t="shared" si="111"/>
        <v>5.4001926127056718E-2</v>
      </c>
      <c r="G85" s="22">
        <f t="shared" si="112"/>
        <v>2.2189391445607605E-4</v>
      </c>
      <c r="H85" s="22">
        <f t="shared" si="113"/>
        <v>8.013885837255218E-5</v>
      </c>
      <c r="I85" s="22">
        <f t="shared" si="114"/>
        <v>0</v>
      </c>
      <c r="J85" s="27">
        <f t="shared" si="115"/>
        <v>1161972.5288504853</v>
      </c>
      <c r="K85" s="23">
        <f t="shared" si="116"/>
        <v>0.28885242903172681</v>
      </c>
      <c r="L85" s="22">
        <f t="shared" si="117"/>
        <v>1.1868946308913654E-3</v>
      </c>
      <c r="M85" s="22">
        <f t="shared" si="118"/>
        <v>4.2865700468308263E-4</v>
      </c>
      <c r="N85" s="22">
        <f t="shared" si="119"/>
        <v>0</v>
      </c>
      <c r="O85" s="27">
        <f t="shared" si="120"/>
        <v>951181984.42869568</v>
      </c>
      <c r="P85" s="23">
        <f t="shared" si="121"/>
        <v>0.50516154822651371</v>
      </c>
      <c r="Q85" s="22">
        <f t="shared" si="122"/>
        <v>2.0757088016627448E-3</v>
      </c>
      <c r="R85" s="22">
        <f t="shared" si="123"/>
        <v>7.4965973756814638E-4</v>
      </c>
      <c r="S85" s="22">
        <f t="shared" si="124"/>
        <v>0</v>
      </c>
      <c r="T85" s="27">
        <f t="shared" si="125"/>
        <v>27215421543.143787</v>
      </c>
      <c r="U85" s="23">
        <f t="shared" si="126"/>
        <v>0.66801324147660301</v>
      </c>
      <c r="V85" s="22">
        <f t="shared" si="127"/>
        <v>2.7448664092273615E-3</v>
      </c>
      <c r="W85" s="22">
        <f t="shared" si="128"/>
        <v>9.9133165035127893E-4</v>
      </c>
      <c r="X85" s="22">
        <f t="shared" si="129"/>
        <v>0</v>
      </c>
      <c r="Y85" s="27">
        <f t="shared" si="130"/>
        <v>203636388078.05661</v>
      </c>
      <c r="Z85" s="23">
        <f t="shared" si="131"/>
        <v>0.78977514930855852</v>
      </c>
      <c r="AA85" s="22">
        <f t="shared" si="132"/>
        <v>3.2451860885088666E-3</v>
      </c>
      <c r="AB85" s="22">
        <f t="shared" si="133"/>
        <v>1.1720263215739008E-3</v>
      </c>
      <c r="AC85" s="22">
        <f t="shared" si="134"/>
        <v>0</v>
      </c>
      <c r="AD85" s="27">
        <f t="shared" si="135"/>
        <v>779580449461.14636</v>
      </c>
      <c r="AE85" s="23">
        <f t="shared" si="136"/>
        <v>0.88265145890527208</v>
      </c>
      <c r="AF85" s="22">
        <f t="shared" si="137"/>
        <v>3.6268148446417627E-3</v>
      </c>
      <c r="AG85" s="22">
        <f t="shared" si="138"/>
        <v>1.3098547650154239E-3</v>
      </c>
      <c r="AH85" s="22">
        <f t="shared" si="139"/>
        <v>0</v>
      </c>
      <c r="AI85" s="27">
        <f t="shared" si="140"/>
        <v>2036422460755.1846</v>
      </c>
      <c r="AJ85" s="23">
        <f t="shared" si="141"/>
        <v>0.95502092003218708</v>
      </c>
      <c r="AK85" s="22">
        <f t="shared" si="142"/>
        <v>3.9241809604122569E-3</v>
      </c>
      <c r="AL85" s="22">
        <f t="shared" si="143"/>
        <v>1.4172510453277656E-3</v>
      </c>
      <c r="AM85" s="22">
        <f t="shared" si="144"/>
        <v>0</v>
      </c>
      <c r="AN85" s="27">
        <f t="shared" si="145"/>
        <v>4192219170073.4414</v>
      </c>
      <c r="AO85" s="23">
        <f t="shared" si="146"/>
        <v>0.99958412932277474</v>
      </c>
      <c r="AP85" s="22">
        <f t="shared" si="147"/>
        <v>4.1072911873872809E-3</v>
      </c>
      <c r="AQ85" s="22">
        <f t="shared" si="148"/>
        <v>1.4833828479149979E-3</v>
      </c>
      <c r="AR85" s="22">
        <f t="shared" si="149"/>
        <v>0</v>
      </c>
      <c r="AS85" s="27">
        <f t="shared" si="150"/>
        <v>7367904140318.6006</v>
      </c>
      <c r="AT85" s="23">
        <f t="shared" si="151"/>
        <v>0.9748973538016541</v>
      </c>
      <c r="AU85" s="22">
        <f t="shared" si="152"/>
        <v>4.0058532267709963E-3</v>
      </c>
      <c r="AV85" s="22">
        <f t="shared" si="153"/>
        <v>1.4467476730416547E-3</v>
      </c>
      <c r="AW85" s="22">
        <f t="shared" si="154"/>
        <v>0</v>
      </c>
      <c r="AX85" s="27">
        <f t="shared" si="155"/>
        <v>11598146290280.307</v>
      </c>
      <c r="AY85" s="23">
        <f t="shared" si="156"/>
        <v>0.90617878356331538</v>
      </c>
      <c r="AZ85" s="22">
        <f t="shared" si="157"/>
        <v>3.7234886216616627E-3</v>
      </c>
      <c r="BA85" s="22">
        <f t="shared" si="158"/>
        <v>1.3447693148079601E-3</v>
      </c>
      <c r="BB85" s="22">
        <f t="shared" si="159"/>
        <v>0</v>
      </c>
      <c r="BC85" s="27">
        <f t="shared" si="160"/>
        <v>16857314909515.557</v>
      </c>
      <c r="BD85" s="23">
        <f t="shared" si="161"/>
        <v>0.8178297303532408</v>
      </c>
      <c r="BE85" s="22">
        <f t="shared" si="162"/>
        <v>3.3604623620214664E-3</v>
      </c>
      <c r="BF85" s="22">
        <f t="shared" si="163"/>
        <v>1.2136593198442095E-3</v>
      </c>
      <c r="BG85" s="22">
        <f t="shared" si="164"/>
        <v>0</v>
      </c>
      <c r="BH85" s="27">
        <f t="shared" si="165"/>
        <v>23084183225158.375</v>
      </c>
      <c r="BI85" s="23">
        <f t="shared" si="166"/>
        <v>0.72485563997698366</v>
      </c>
      <c r="BJ85" s="22">
        <f t="shared" si="167"/>
        <v>2.9784318246654255E-3</v>
      </c>
      <c r="BK85" s="22">
        <f t="shared" si="168"/>
        <v>1.0756857697258439E-3</v>
      </c>
      <c r="BL85" s="22">
        <f t="shared" si="169"/>
        <v>0</v>
      </c>
      <c r="BM85" s="27">
        <f t="shared" si="170"/>
        <v>30200194575055.359</v>
      </c>
      <c r="BN85" s="23">
        <f t="shared" si="171"/>
        <v>0.63550818070552051</v>
      </c>
      <c r="BO85" s="22">
        <f t="shared" si="172"/>
        <v>2.6113031145189839E-3</v>
      </c>
      <c r="BP85" s="22">
        <f t="shared" si="173"/>
        <v>9.4309414016699249E-4</v>
      </c>
      <c r="BQ85" s="22">
        <f t="shared" si="174"/>
        <v>0</v>
      </c>
      <c r="BR85" s="27">
        <f t="shared" si="175"/>
        <v>38121297898588.906</v>
      </c>
      <c r="BS85" s="23">
        <f t="shared" si="176"/>
        <v>0.55380731240746772</v>
      </c>
      <c r="BT85" s="22">
        <f t="shared" si="177"/>
        <v>2.2755942466822845E-3</v>
      </c>
      <c r="BU85" s="22">
        <f t="shared" si="178"/>
        <v>8.2185005161268217E-4</v>
      </c>
      <c r="BV85" s="22">
        <f t="shared" si="179"/>
        <v>0</v>
      </c>
      <c r="BW85" s="27">
        <f t="shared" si="180"/>
        <v>46764909031975.961</v>
      </c>
      <c r="BX85" s="23">
        <f t="shared" si="181"/>
        <v>0.48117351958401033</v>
      </c>
      <c r="BY85" s="22">
        <f t="shared" si="182"/>
        <v>1.9771419919706983E-3</v>
      </c>
      <c r="BZ85" s="22">
        <f t="shared" si="183"/>
        <v>7.1406150306267137E-4</v>
      </c>
      <c r="CA85" s="22">
        <f t="shared" si="184"/>
        <v>0</v>
      </c>
      <c r="CB85" s="27">
        <f t="shared" si="185"/>
        <v>56053608269968.664</v>
      </c>
      <c r="CC85" s="23">
        <f t="shared" si="186"/>
        <v>0.41994450142120737</v>
      </c>
      <c r="CD85" s="22">
        <f t="shared" si="187"/>
        <v>1.725551956339741E-3</v>
      </c>
      <c r="CE85" s="22">
        <f t="shared" si="188"/>
        <v>6.2319764010907179E-4</v>
      </c>
      <c r="CF85" s="22">
        <f t="shared" si="189"/>
        <v>0</v>
      </c>
      <c r="CG85" s="27">
        <f t="shared" si="190"/>
        <v>65916810450168.414</v>
      </c>
      <c r="CH85" s="23">
        <f t="shared" si="191"/>
        <v>0.37276634489914745</v>
      </c>
      <c r="CI85" s="22">
        <f t="shared" si="192"/>
        <v>1.5316969111905969E-3</v>
      </c>
      <c r="CJ85" s="22">
        <f t="shared" si="193"/>
        <v>5.5318525583033487E-4</v>
      </c>
      <c r="CK85" s="22">
        <f t="shared" si="194"/>
        <v>0</v>
      </c>
      <c r="CL85" s="27">
        <f t="shared" si="195"/>
        <v>76291247502494.516</v>
      </c>
      <c r="CM85" s="23">
        <f t="shared" si="196"/>
        <v>0.33574111245279387</v>
      </c>
      <c r="CN85" s="22">
        <f t="shared" si="197"/>
        <v>1.3795602310685299E-3</v>
      </c>
      <c r="CO85" s="22">
        <f t="shared" si="198"/>
        <v>4.9823981087994613E-4</v>
      </c>
      <c r="CP85" s="22">
        <f t="shared" si="199"/>
        <v>0</v>
      </c>
      <c r="CQ85" s="27">
        <f t="shared" si="200"/>
        <v>87120797275139.969</v>
      </c>
      <c r="CR85" s="23">
        <f t="shared" si="201"/>
        <v>0.30609810941739807</v>
      </c>
      <c r="CS85" s="22">
        <f t="shared" si="202"/>
        <v>1.2577571315960886E-3</v>
      </c>
      <c r="CT85" s="22">
        <f t="shared" si="203"/>
        <v>4.5424959437541878E-4</v>
      </c>
      <c r="CU85" s="22">
        <f t="shared" si="204"/>
        <v>0</v>
      </c>
      <c r="CV85" s="27">
        <f t="shared" si="205"/>
        <v>98355983061745.844</v>
      </c>
      <c r="CW85" s="23">
        <f t="shared" si="206"/>
        <v>0.2819536459962681</v>
      </c>
      <c r="CX85" s="22">
        <f t="shared" si="207"/>
        <v>1.1585475313986655E-3</v>
      </c>
      <c r="CY85" s="22">
        <f t="shared" si="208"/>
        <v>4.1841921065846187E-4</v>
      </c>
      <c r="CZ85" s="22">
        <f t="shared" si="209"/>
        <v>0</v>
      </c>
      <c r="DA85" s="27">
        <f t="shared" si="210"/>
        <v>2859441756777123</v>
      </c>
      <c r="DB85" s="23">
        <f t="shared" si="211"/>
        <v>8.755687518856145E-2</v>
      </c>
      <c r="DC85" s="22">
        <f t="shared" si="212"/>
        <v>3.5977120014979896E-4</v>
      </c>
      <c r="DD85" s="22">
        <f t="shared" si="213"/>
        <v>1.2993440277982521E-4</v>
      </c>
      <c r="DE85" s="22">
        <f t="shared" si="214"/>
        <v>0</v>
      </c>
      <c r="DF85" s="27">
        <f t="shared" si="215"/>
        <v>3.1642640549349619E+17</v>
      </c>
      <c r="DG85" s="23">
        <f t="shared" si="216"/>
        <v>7.9853805971268427E-2</v>
      </c>
      <c r="DH85" s="22">
        <f t="shared" si="217"/>
        <v>3.2811928873594193E-4</v>
      </c>
      <c r="DI85" s="22">
        <f t="shared" si="218"/>
        <v>1.1850304806136234E-4</v>
      </c>
      <c r="DJ85" s="22">
        <f t="shared" si="219"/>
        <v>0</v>
      </c>
    </row>
    <row r="86" spans="1:114" x14ac:dyDescent="0.25">
      <c r="A86" s="1">
        <v>720</v>
      </c>
      <c r="B86" s="2">
        <v>2.8990000000000001E-3</v>
      </c>
      <c r="C86" s="2">
        <v>1.047E-3</v>
      </c>
      <c r="D86" s="3">
        <v>0</v>
      </c>
      <c r="E86" s="27">
        <f t="shared" si="110"/>
        <v>2.705453404966402E-3</v>
      </c>
      <c r="F86" s="23">
        <f t="shared" si="111"/>
        <v>6.8969134087495304E-2</v>
      </c>
      <c r="G86" s="22">
        <f t="shared" si="112"/>
        <v>1.9994151971964888E-4</v>
      </c>
      <c r="H86" s="22">
        <f t="shared" si="113"/>
        <v>7.2210683389607586E-5</v>
      </c>
      <c r="I86" s="22">
        <f t="shared" si="114"/>
        <v>0</v>
      </c>
      <c r="J86" s="27">
        <f t="shared" si="115"/>
        <v>1290483.5880970214</v>
      </c>
      <c r="K86" s="23">
        <f t="shared" si="116"/>
        <v>0.32079873645219992</v>
      </c>
      <c r="L86" s="22">
        <f t="shared" si="117"/>
        <v>9.2999553697492761E-4</v>
      </c>
      <c r="M86" s="22">
        <f t="shared" si="118"/>
        <v>3.358762770654533E-4</v>
      </c>
      <c r="N86" s="22">
        <f t="shared" si="119"/>
        <v>0</v>
      </c>
      <c r="O86" s="27">
        <f t="shared" si="120"/>
        <v>1008302099.7386234</v>
      </c>
      <c r="P86" s="23">
        <f t="shared" si="121"/>
        <v>0.53549736866593367</v>
      </c>
      <c r="Q86" s="22">
        <f t="shared" si="122"/>
        <v>1.5524068717625418E-3</v>
      </c>
      <c r="R86" s="22">
        <f t="shared" si="123"/>
        <v>5.6066574499323259E-4</v>
      </c>
      <c r="S86" s="22">
        <f t="shared" si="124"/>
        <v>0</v>
      </c>
      <c r="T86" s="27">
        <f t="shared" si="125"/>
        <v>28185684316.186474</v>
      </c>
      <c r="U86" s="23">
        <f t="shared" si="126"/>
        <v>0.6918287234112418</v>
      </c>
      <c r="V86" s="22">
        <f t="shared" si="127"/>
        <v>2.0056114691691901E-3</v>
      </c>
      <c r="W86" s="22">
        <f t="shared" si="128"/>
        <v>7.2434467341157013E-4</v>
      </c>
      <c r="X86" s="22">
        <f t="shared" si="129"/>
        <v>0</v>
      </c>
      <c r="Y86" s="27">
        <f t="shared" si="130"/>
        <v>207972852311.22446</v>
      </c>
      <c r="Z86" s="23">
        <f t="shared" si="131"/>
        <v>0.80659351718251904</v>
      </c>
      <c r="AA86" s="22">
        <f t="shared" si="132"/>
        <v>2.3383146063121227E-3</v>
      </c>
      <c r="AB86" s="22">
        <f t="shared" si="133"/>
        <v>8.4450341249009745E-4</v>
      </c>
      <c r="AC86" s="22">
        <f t="shared" si="134"/>
        <v>0</v>
      </c>
      <c r="AD86" s="27">
        <f t="shared" si="135"/>
        <v>788830379414.64563</v>
      </c>
      <c r="AE86" s="23">
        <f t="shared" si="136"/>
        <v>0.89312435387572842</v>
      </c>
      <c r="AF86" s="22">
        <f t="shared" si="137"/>
        <v>2.5891675018857368E-3</v>
      </c>
      <c r="AG86" s="22">
        <f t="shared" si="138"/>
        <v>9.3510119850788768E-4</v>
      </c>
      <c r="AH86" s="22">
        <f t="shared" si="139"/>
        <v>0</v>
      </c>
      <c r="AI86" s="27">
        <f t="shared" si="140"/>
        <v>2047065859301.5273</v>
      </c>
      <c r="AJ86" s="23">
        <f t="shared" si="141"/>
        <v>0.96001235401402796</v>
      </c>
      <c r="AK86" s="22">
        <f t="shared" si="142"/>
        <v>2.783075814286667E-3</v>
      </c>
      <c r="AL86" s="22">
        <f t="shared" si="143"/>
        <v>1.0051329346526872E-3</v>
      </c>
      <c r="AM86" s="22">
        <f t="shared" si="144"/>
        <v>0</v>
      </c>
      <c r="AN86" s="27">
        <f t="shared" si="145"/>
        <v>4193585466647.0537</v>
      </c>
      <c r="AO86" s="23">
        <f t="shared" si="146"/>
        <v>0.99990990627181409</v>
      </c>
      <c r="AP86" s="22">
        <f t="shared" si="147"/>
        <v>2.8987388182819891E-3</v>
      </c>
      <c r="AQ86" s="22">
        <f t="shared" si="148"/>
        <v>1.0469056718665894E-3</v>
      </c>
      <c r="AR86" s="22">
        <f t="shared" si="149"/>
        <v>0</v>
      </c>
      <c r="AS86" s="27">
        <f t="shared" si="150"/>
        <v>7342711914128.6289</v>
      </c>
      <c r="AT86" s="23">
        <f t="shared" si="151"/>
        <v>0.97156399954225492</v>
      </c>
      <c r="AU86" s="22">
        <f t="shared" si="152"/>
        <v>2.8165640346729972E-3</v>
      </c>
      <c r="AV86" s="22">
        <f t="shared" si="153"/>
        <v>1.0172275075207408E-3</v>
      </c>
      <c r="AW86" s="22">
        <f t="shared" si="154"/>
        <v>0</v>
      </c>
      <c r="AX86" s="27">
        <f t="shared" si="155"/>
        <v>11524394827007.279</v>
      </c>
      <c r="AY86" s="23">
        <f t="shared" si="156"/>
        <v>0.90041648245052686</v>
      </c>
      <c r="AZ86" s="22">
        <f t="shared" si="157"/>
        <v>2.6103073826240775E-3</v>
      </c>
      <c r="BA86" s="22">
        <f t="shared" si="158"/>
        <v>9.4273605712570164E-4</v>
      </c>
      <c r="BB86" s="22">
        <f t="shared" si="159"/>
        <v>0</v>
      </c>
      <c r="BC86" s="27">
        <f t="shared" si="160"/>
        <v>16710373102400.113</v>
      </c>
      <c r="BD86" s="23">
        <f t="shared" si="161"/>
        <v>0.81070087388138323</v>
      </c>
      <c r="BE86" s="22">
        <f t="shared" si="162"/>
        <v>2.3502218333821302E-3</v>
      </c>
      <c r="BF86" s="22">
        <f t="shared" si="163"/>
        <v>8.4880381495380818E-4</v>
      </c>
      <c r="BG86" s="22">
        <f t="shared" si="164"/>
        <v>0</v>
      </c>
      <c r="BH86" s="27">
        <f t="shared" si="165"/>
        <v>22838514157580.793</v>
      </c>
      <c r="BI86" s="23">
        <f t="shared" si="166"/>
        <v>0.71714150049608472</v>
      </c>
      <c r="BJ86" s="22">
        <f t="shared" si="167"/>
        <v>2.0789932099381497E-3</v>
      </c>
      <c r="BK86" s="22">
        <f t="shared" si="168"/>
        <v>7.5084715101940067E-4</v>
      </c>
      <c r="BL86" s="22">
        <f t="shared" si="169"/>
        <v>0</v>
      </c>
      <c r="BM86" s="27">
        <f t="shared" si="170"/>
        <v>29830575690321.508</v>
      </c>
      <c r="BN86" s="23">
        <f t="shared" si="171"/>
        <v>0.62773022336793327</v>
      </c>
      <c r="BO86" s="22">
        <f t="shared" si="172"/>
        <v>1.8197899175436385E-3</v>
      </c>
      <c r="BP86" s="22">
        <f t="shared" si="173"/>
        <v>6.5723354386622616E-4</v>
      </c>
      <c r="BQ86" s="22">
        <f t="shared" si="174"/>
        <v>0</v>
      </c>
      <c r="BR86" s="27">
        <f t="shared" si="175"/>
        <v>37603590422527.164</v>
      </c>
      <c r="BS86" s="23">
        <f t="shared" si="176"/>
        <v>0.54628631491431523</v>
      </c>
      <c r="BT86" s="22">
        <f t="shared" si="177"/>
        <v>1.5836840269366E-3</v>
      </c>
      <c r="BU86" s="22">
        <f t="shared" si="178"/>
        <v>5.7196177171528798E-4</v>
      </c>
      <c r="BV86" s="22">
        <f t="shared" si="179"/>
        <v>0</v>
      </c>
      <c r="BW86" s="27">
        <f t="shared" si="180"/>
        <v>46076486849694.313</v>
      </c>
      <c r="BX86" s="23">
        <f t="shared" si="181"/>
        <v>0.47409020580739913</v>
      </c>
      <c r="BY86" s="22">
        <f t="shared" si="182"/>
        <v>1.3743875066356502E-3</v>
      </c>
      <c r="BZ86" s="22">
        <f t="shared" si="183"/>
        <v>4.9637244548034686E-4</v>
      </c>
      <c r="CA86" s="22">
        <f t="shared" si="184"/>
        <v>0</v>
      </c>
      <c r="CB86" s="27">
        <f t="shared" si="185"/>
        <v>55173552674373.336</v>
      </c>
      <c r="CC86" s="23">
        <f t="shared" si="186"/>
        <v>0.4133512682695562</v>
      </c>
      <c r="CD86" s="22">
        <f t="shared" si="187"/>
        <v>1.1983053267134434E-3</v>
      </c>
      <c r="CE86" s="22">
        <f t="shared" si="188"/>
        <v>4.3277877787822536E-4</v>
      </c>
      <c r="CF86" s="22">
        <f t="shared" si="189"/>
        <v>0</v>
      </c>
      <c r="CG86" s="27">
        <f t="shared" si="190"/>
        <v>64825954477950.352</v>
      </c>
      <c r="CH86" s="23">
        <f t="shared" si="191"/>
        <v>0.36659744214432527</v>
      </c>
      <c r="CI86" s="22">
        <f t="shared" si="192"/>
        <v>1.0627659847763989E-3</v>
      </c>
      <c r="CJ86" s="22">
        <f t="shared" si="193"/>
        <v>3.8382752192510854E-4</v>
      </c>
      <c r="CK86" s="22">
        <f t="shared" si="194"/>
        <v>0</v>
      </c>
      <c r="CL86" s="27">
        <f t="shared" si="195"/>
        <v>74972129565084.266</v>
      </c>
      <c r="CM86" s="23">
        <f t="shared" si="196"/>
        <v>0.32993596260584623</v>
      </c>
      <c r="CN86" s="22">
        <f t="shared" si="197"/>
        <v>9.564843555943483E-4</v>
      </c>
      <c r="CO86" s="22">
        <f t="shared" si="198"/>
        <v>3.4544295284832097E-4</v>
      </c>
      <c r="CP86" s="22">
        <f t="shared" si="199"/>
        <v>0</v>
      </c>
      <c r="CQ86" s="27">
        <f t="shared" si="200"/>
        <v>85557564234806.766</v>
      </c>
      <c r="CR86" s="23">
        <f t="shared" si="201"/>
        <v>0.30060570469670173</v>
      </c>
      <c r="CS86" s="22">
        <f t="shared" si="202"/>
        <v>8.7145593791573839E-4</v>
      </c>
      <c r="CT86" s="22">
        <f t="shared" si="203"/>
        <v>3.1473417281744671E-4</v>
      </c>
      <c r="CU86" s="22">
        <f t="shared" si="204"/>
        <v>0</v>
      </c>
      <c r="CV86" s="27">
        <f t="shared" si="205"/>
        <v>96534268627459.766</v>
      </c>
      <c r="CW86" s="23">
        <f t="shared" si="206"/>
        <v>0.27673140113915007</v>
      </c>
      <c r="CX86" s="22">
        <f t="shared" si="207"/>
        <v>8.0224433190239611E-4</v>
      </c>
      <c r="CY86" s="22">
        <f t="shared" si="208"/>
        <v>2.8973777699269011E-4</v>
      </c>
      <c r="CZ86" s="22">
        <f t="shared" si="209"/>
        <v>0</v>
      </c>
      <c r="DA86" s="27">
        <f t="shared" si="210"/>
        <v>2782844988343964</v>
      </c>
      <c r="DB86" s="23">
        <f t="shared" si="211"/>
        <v>8.5211461550513373E-2</v>
      </c>
      <c r="DC86" s="22">
        <f t="shared" si="212"/>
        <v>2.470280270349383E-4</v>
      </c>
      <c r="DD86" s="22">
        <f t="shared" si="213"/>
        <v>8.9216400243387499E-5</v>
      </c>
      <c r="DE86" s="22">
        <f t="shared" si="214"/>
        <v>0</v>
      </c>
      <c r="DF86" s="27">
        <f t="shared" si="215"/>
        <v>3.0773006938060723E+17</v>
      </c>
      <c r="DG86" s="23">
        <f t="shared" si="216"/>
        <v>7.7659186544559916E-2</v>
      </c>
      <c r="DH86" s="22">
        <f t="shared" si="217"/>
        <v>2.2513398179267919E-4</v>
      </c>
      <c r="DI86" s="22">
        <f t="shared" si="218"/>
        <v>8.130916831215423E-5</v>
      </c>
      <c r="DJ86" s="22">
        <f t="shared" si="219"/>
        <v>0</v>
      </c>
    </row>
    <row r="87" spans="1:114" x14ac:dyDescent="0.25">
      <c r="A87" s="1">
        <v>725</v>
      </c>
      <c r="B87" s="2">
        <v>2.049E-3</v>
      </c>
      <c r="C87" s="2">
        <v>7.3999999999999999E-4</v>
      </c>
      <c r="D87" s="3">
        <v>0</v>
      </c>
      <c r="E87" s="27">
        <f t="shared" si="110"/>
        <v>3.442834351849524E-3</v>
      </c>
      <c r="F87" s="23">
        <f t="shared" si="111"/>
        <v>8.7766916856841459E-2</v>
      </c>
      <c r="G87" s="22">
        <f t="shared" si="112"/>
        <v>1.7983441263966815E-4</v>
      </c>
      <c r="H87" s="22">
        <f t="shared" si="113"/>
        <v>6.4947518474062674E-5</v>
      </c>
      <c r="I87" s="22">
        <f t="shared" si="114"/>
        <v>0</v>
      </c>
      <c r="J87" s="27">
        <f t="shared" si="115"/>
        <v>1430792.7965409677</v>
      </c>
      <c r="K87" s="23">
        <f t="shared" si="116"/>
        <v>0.35567792220596883</v>
      </c>
      <c r="L87" s="22">
        <f t="shared" si="117"/>
        <v>7.287840626000302E-4</v>
      </c>
      <c r="M87" s="22">
        <f t="shared" si="118"/>
        <v>2.6320166243241693E-4</v>
      </c>
      <c r="N87" s="22">
        <f t="shared" si="119"/>
        <v>0</v>
      </c>
      <c r="O87" s="27">
        <f t="shared" si="120"/>
        <v>1067737254.2852994</v>
      </c>
      <c r="P87" s="23">
        <f t="shared" si="121"/>
        <v>0.56706267917579822</v>
      </c>
      <c r="Q87" s="22">
        <f t="shared" si="122"/>
        <v>1.1619114296312107E-3</v>
      </c>
      <c r="R87" s="22">
        <f t="shared" si="123"/>
        <v>4.1962638259009067E-4</v>
      </c>
      <c r="S87" s="22">
        <f t="shared" si="124"/>
        <v>0</v>
      </c>
      <c r="T87" s="27">
        <f t="shared" si="125"/>
        <v>29169457781.180691</v>
      </c>
      <c r="U87" s="23">
        <f t="shared" si="126"/>
        <v>0.71597583060146697</v>
      </c>
      <c r="V87" s="22">
        <f t="shared" si="127"/>
        <v>1.4670344769024059E-3</v>
      </c>
      <c r="W87" s="22">
        <f t="shared" si="128"/>
        <v>5.2982211464508552E-4</v>
      </c>
      <c r="X87" s="22">
        <f t="shared" si="129"/>
        <v>0</v>
      </c>
      <c r="Y87" s="27">
        <f t="shared" si="130"/>
        <v>212289315761.42294</v>
      </c>
      <c r="Z87" s="23">
        <f t="shared" si="131"/>
        <v>0.82333431482698882</v>
      </c>
      <c r="AA87" s="22">
        <f t="shared" si="132"/>
        <v>1.6870120110805001E-3</v>
      </c>
      <c r="AB87" s="22">
        <f t="shared" si="133"/>
        <v>6.0926739297197173E-4</v>
      </c>
      <c r="AC87" s="22">
        <f t="shared" si="134"/>
        <v>0</v>
      </c>
      <c r="AD87" s="27">
        <f t="shared" si="135"/>
        <v>797871301343.21082</v>
      </c>
      <c r="AE87" s="23">
        <f t="shared" si="136"/>
        <v>0.90336060715223443</v>
      </c>
      <c r="AF87" s="22">
        <f t="shared" si="137"/>
        <v>1.8509858840549283E-3</v>
      </c>
      <c r="AG87" s="22">
        <f t="shared" si="138"/>
        <v>6.6848684929265349E-4</v>
      </c>
      <c r="AH87" s="22">
        <f t="shared" si="139"/>
        <v>0</v>
      </c>
      <c r="AI87" s="27">
        <f t="shared" si="140"/>
        <v>2057134979793.9236</v>
      </c>
      <c r="AJ87" s="23">
        <f t="shared" si="141"/>
        <v>0.96473446885114145</v>
      </c>
      <c r="AK87" s="22">
        <f t="shared" si="142"/>
        <v>1.9767409266759888E-3</v>
      </c>
      <c r="AL87" s="22">
        <f t="shared" si="143"/>
        <v>7.1390350694984462E-4</v>
      </c>
      <c r="AM87" s="22">
        <f t="shared" si="144"/>
        <v>0</v>
      </c>
      <c r="AN87" s="27">
        <f t="shared" si="145"/>
        <v>4193963316438.1064</v>
      </c>
      <c r="AO87" s="23">
        <f t="shared" si="146"/>
        <v>1</v>
      </c>
      <c r="AP87" s="22">
        <f t="shared" si="147"/>
        <v>2.049E-3</v>
      </c>
      <c r="AQ87" s="22">
        <f t="shared" si="148"/>
        <v>7.3999999999999999E-4</v>
      </c>
      <c r="AR87" s="22">
        <f t="shared" si="149"/>
        <v>0</v>
      </c>
      <c r="AS87" s="27">
        <f t="shared" si="150"/>
        <v>7316282748519.4492</v>
      </c>
      <c r="AT87" s="23">
        <f t="shared" si="151"/>
        <v>0.96806697744141346</v>
      </c>
      <c r="AU87" s="22">
        <f t="shared" si="152"/>
        <v>1.9835692367774563E-3</v>
      </c>
      <c r="AV87" s="22">
        <f t="shared" si="153"/>
        <v>7.1636956330664592E-4</v>
      </c>
      <c r="AW87" s="22">
        <f t="shared" si="154"/>
        <v>0</v>
      </c>
      <c r="AX87" s="27">
        <f t="shared" si="155"/>
        <v>11449544946339.018</v>
      </c>
      <c r="AY87" s="23">
        <f t="shared" si="156"/>
        <v>0.89456836050791377</v>
      </c>
      <c r="AZ87" s="22">
        <f t="shared" si="157"/>
        <v>1.8329705706807153E-3</v>
      </c>
      <c r="BA87" s="22">
        <f t="shared" si="158"/>
        <v>6.6198058677585615E-4</v>
      </c>
      <c r="BB87" s="22">
        <f t="shared" si="159"/>
        <v>0</v>
      </c>
      <c r="BC87" s="27">
        <f t="shared" si="160"/>
        <v>16563037909107.91</v>
      </c>
      <c r="BD87" s="23">
        <f t="shared" si="161"/>
        <v>0.80355293234689307</v>
      </c>
      <c r="BE87" s="22">
        <f t="shared" si="162"/>
        <v>1.6464799583787838E-3</v>
      </c>
      <c r="BF87" s="22">
        <f t="shared" si="163"/>
        <v>5.9462916993670083E-4</v>
      </c>
      <c r="BG87" s="22">
        <f t="shared" si="164"/>
        <v>0</v>
      </c>
      <c r="BH87" s="27">
        <f t="shared" si="165"/>
        <v>22593845255526.625</v>
      </c>
      <c r="BI87" s="23">
        <f t="shared" si="166"/>
        <v>0.70945876674496577</v>
      </c>
      <c r="BJ87" s="22">
        <f t="shared" si="167"/>
        <v>1.453681013060435E-3</v>
      </c>
      <c r="BK87" s="22">
        <f t="shared" si="168"/>
        <v>5.2499948739127464E-4</v>
      </c>
      <c r="BL87" s="22">
        <f t="shared" si="169"/>
        <v>0</v>
      </c>
      <c r="BM87" s="27">
        <f t="shared" si="170"/>
        <v>29464107149666.906</v>
      </c>
      <c r="BN87" s="23">
        <f t="shared" si="171"/>
        <v>0.62001855929310723</v>
      </c>
      <c r="BO87" s="22">
        <f t="shared" si="172"/>
        <v>1.2704180279915767E-3</v>
      </c>
      <c r="BP87" s="22">
        <f t="shared" si="173"/>
        <v>4.5881373387689933E-4</v>
      </c>
      <c r="BQ87" s="22">
        <f t="shared" si="174"/>
        <v>0</v>
      </c>
      <c r="BR87" s="27">
        <f t="shared" si="175"/>
        <v>37091965419552.852</v>
      </c>
      <c r="BS87" s="23">
        <f t="shared" si="176"/>
        <v>0.53885368057402028</v>
      </c>
      <c r="BT87" s="22">
        <f t="shared" si="177"/>
        <v>1.1041111914961675E-3</v>
      </c>
      <c r="BU87" s="22">
        <f t="shared" si="178"/>
        <v>3.9875172362477499E-4</v>
      </c>
      <c r="BV87" s="22">
        <f t="shared" si="179"/>
        <v>0</v>
      </c>
      <c r="BW87" s="27">
        <f t="shared" si="180"/>
        <v>45397855908891.57</v>
      </c>
      <c r="BX87" s="23">
        <f t="shared" si="181"/>
        <v>0.4671076360762918</v>
      </c>
      <c r="BY87" s="22">
        <f t="shared" si="182"/>
        <v>9.5710354632032194E-4</v>
      </c>
      <c r="BZ87" s="22">
        <f t="shared" si="183"/>
        <v>3.4565965069645592E-4</v>
      </c>
      <c r="CA87" s="22">
        <f t="shared" si="184"/>
        <v>0</v>
      </c>
      <c r="CB87" s="27">
        <f t="shared" si="185"/>
        <v>54307748211821.164</v>
      </c>
      <c r="CC87" s="23">
        <f t="shared" si="186"/>
        <v>0.4068648022850011</v>
      </c>
      <c r="CD87" s="22">
        <f t="shared" si="187"/>
        <v>8.3366597988196727E-4</v>
      </c>
      <c r="CE87" s="22">
        <f t="shared" si="188"/>
        <v>3.0107995369090082E-4</v>
      </c>
      <c r="CF87" s="22">
        <f t="shared" si="189"/>
        <v>0</v>
      </c>
      <c r="CG87" s="27">
        <f t="shared" si="190"/>
        <v>63754522925312.898</v>
      </c>
      <c r="CH87" s="23">
        <f t="shared" si="191"/>
        <v>0.36053838648069886</v>
      </c>
      <c r="CI87" s="22">
        <f t="shared" si="192"/>
        <v>7.38743153898952E-4</v>
      </c>
      <c r="CJ87" s="22">
        <f t="shared" si="193"/>
        <v>2.6679840599571714E-4</v>
      </c>
      <c r="CK87" s="22">
        <f t="shared" si="194"/>
        <v>0</v>
      </c>
      <c r="CL87" s="27">
        <f t="shared" si="195"/>
        <v>73678278508108.078</v>
      </c>
      <c r="CM87" s="23">
        <f t="shared" si="196"/>
        <v>0.32424200677948217</v>
      </c>
      <c r="CN87" s="22">
        <f t="shared" si="197"/>
        <v>6.6437187189115896E-4</v>
      </c>
      <c r="CO87" s="22">
        <f t="shared" si="198"/>
        <v>2.399390850168168E-4</v>
      </c>
      <c r="CP87" s="22">
        <f t="shared" si="199"/>
        <v>0</v>
      </c>
      <c r="CQ87" s="27">
        <f t="shared" si="200"/>
        <v>84026062889853.734</v>
      </c>
      <c r="CR87" s="23">
        <f t="shared" si="201"/>
        <v>0.29522478899204146</v>
      </c>
      <c r="CS87" s="22">
        <f t="shared" si="202"/>
        <v>6.0491559264469301E-4</v>
      </c>
      <c r="CT87" s="22">
        <f t="shared" si="203"/>
        <v>2.1846634385411069E-4</v>
      </c>
      <c r="CU87" s="22">
        <f t="shared" si="204"/>
        <v>0</v>
      </c>
      <c r="CV87" s="27">
        <f t="shared" si="205"/>
        <v>94751326172089.672</v>
      </c>
      <c r="CW87" s="23">
        <f t="shared" si="206"/>
        <v>0.27162030255374375</v>
      </c>
      <c r="CX87" s="22">
        <f t="shared" si="207"/>
        <v>5.5654999993262101E-4</v>
      </c>
      <c r="CY87" s="22">
        <f t="shared" si="208"/>
        <v>2.0099902388977036E-4</v>
      </c>
      <c r="CZ87" s="22">
        <f t="shared" si="209"/>
        <v>0</v>
      </c>
      <c r="DA87" s="27">
        <f t="shared" si="210"/>
        <v>2708795130655152</v>
      </c>
      <c r="DB87" s="23">
        <f t="shared" si="211"/>
        <v>8.294403500404729E-2</v>
      </c>
      <c r="DC87" s="22">
        <f t="shared" si="212"/>
        <v>1.6995232772329291E-4</v>
      </c>
      <c r="DD87" s="22">
        <f t="shared" si="213"/>
        <v>6.1378585902994992E-5</v>
      </c>
      <c r="DE87" s="22">
        <f t="shared" si="214"/>
        <v>0</v>
      </c>
      <c r="DF87" s="27">
        <f t="shared" si="215"/>
        <v>2.993304425554464E+17</v>
      </c>
      <c r="DG87" s="23">
        <f t="shared" si="216"/>
        <v>7.5539445084673321E-2</v>
      </c>
      <c r="DH87" s="22">
        <f t="shared" si="217"/>
        <v>1.5478032297849562E-4</v>
      </c>
      <c r="DI87" s="22">
        <f t="shared" si="218"/>
        <v>5.5899189362658259E-5</v>
      </c>
      <c r="DJ87" s="22">
        <f t="shared" si="219"/>
        <v>0</v>
      </c>
    </row>
    <row r="88" spans="1:114" x14ac:dyDescent="0.25">
      <c r="A88" s="1">
        <v>730</v>
      </c>
      <c r="B88" s="2">
        <v>1.4400000000000001E-3</v>
      </c>
      <c r="C88" s="2">
        <v>5.1999999999999995E-4</v>
      </c>
      <c r="D88" s="3">
        <v>0</v>
      </c>
      <c r="E88" s="27">
        <f t="shared" si="110"/>
        <v>4.365718246708567E-3</v>
      </c>
      <c r="F88" s="23">
        <f t="shared" si="111"/>
        <v>0.11129365842809898</v>
      </c>
      <c r="G88" s="22">
        <f t="shared" si="112"/>
        <v>1.6026286813646253E-4</v>
      </c>
      <c r="H88" s="22">
        <f t="shared" si="113"/>
        <v>5.7872702382611461E-5</v>
      </c>
      <c r="I88" s="22">
        <f t="shared" si="114"/>
        <v>0</v>
      </c>
      <c r="J88" s="27">
        <f t="shared" si="115"/>
        <v>1583741.8734151637</v>
      </c>
      <c r="K88" s="23">
        <f t="shared" si="116"/>
        <v>0.39369922759515724</v>
      </c>
      <c r="L88" s="22">
        <f t="shared" si="117"/>
        <v>5.6692688773702651E-4</v>
      </c>
      <c r="M88" s="22">
        <f t="shared" si="118"/>
        <v>2.0472359834948175E-4</v>
      </c>
      <c r="N88" s="22">
        <f t="shared" si="119"/>
        <v>0</v>
      </c>
      <c r="O88" s="27">
        <f t="shared" si="120"/>
        <v>1129522318.8653953</v>
      </c>
      <c r="P88" s="23">
        <f t="shared" si="121"/>
        <v>0.59987599922548651</v>
      </c>
      <c r="Q88" s="22">
        <f t="shared" si="122"/>
        <v>8.6382143888470058E-4</v>
      </c>
      <c r="R88" s="22">
        <f t="shared" si="123"/>
        <v>3.1193551959725297E-4</v>
      </c>
      <c r="S88" s="22">
        <f t="shared" si="124"/>
        <v>0</v>
      </c>
      <c r="T88" s="27">
        <f t="shared" si="125"/>
        <v>30166265414.31583</v>
      </c>
      <c r="U88" s="23">
        <f t="shared" si="126"/>
        <v>0.74044286658265235</v>
      </c>
      <c r="V88" s="22">
        <f t="shared" si="127"/>
        <v>1.0662377278790195E-3</v>
      </c>
      <c r="W88" s="22">
        <f t="shared" si="128"/>
        <v>3.8503029062297921E-4</v>
      </c>
      <c r="X88" s="22">
        <f t="shared" si="129"/>
        <v>0</v>
      </c>
      <c r="Y88" s="27">
        <f t="shared" si="130"/>
        <v>216583467251.78745</v>
      </c>
      <c r="Z88" s="23">
        <f t="shared" si="131"/>
        <v>0.83998857866688859</v>
      </c>
      <c r="AA88" s="22">
        <f t="shared" si="132"/>
        <v>1.2095835532803195E-3</v>
      </c>
      <c r="AB88" s="22">
        <f t="shared" si="133"/>
        <v>4.3679406090678201E-4</v>
      </c>
      <c r="AC88" s="22">
        <f t="shared" si="134"/>
        <v>0</v>
      </c>
      <c r="AD88" s="27">
        <f t="shared" si="135"/>
        <v>806701557446.42749</v>
      </c>
      <c r="AE88" s="23">
        <f t="shared" si="136"/>
        <v>0.9133583417508877</v>
      </c>
      <c r="AF88" s="22">
        <f t="shared" si="137"/>
        <v>1.3152360121212784E-3</v>
      </c>
      <c r="AG88" s="22">
        <f t="shared" si="138"/>
        <v>4.7494633771046155E-4</v>
      </c>
      <c r="AH88" s="22">
        <f t="shared" si="139"/>
        <v>0</v>
      </c>
      <c r="AI88" s="27">
        <f t="shared" si="140"/>
        <v>2066637412245.0386</v>
      </c>
      <c r="AJ88" s="23">
        <f t="shared" si="141"/>
        <v>0.96919082403131473</v>
      </c>
      <c r="AK88" s="22">
        <f t="shared" si="142"/>
        <v>1.3956347866050933E-3</v>
      </c>
      <c r="AL88" s="22">
        <f t="shared" si="143"/>
        <v>5.0397922849628363E-4</v>
      </c>
      <c r="AM88" s="22">
        <f t="shared" si="144"/>
        <v>0</v>
      </c>
      <c r="AN88" s="27">
        <f t="shared" si="145"/>
        <v>4193380131864.6685</v>
      </c>
      <c r="AO88" s="23">
        <f t="shared" si="146"/>
        <v>0.99986094666799963</v>
      </c>
      <c r="AP88" s="22">
        <f t="shared" si="147"/>
        <v>1.4397997632019195E-3</v>
      </c>
      <c r="AQ88" s="22">
        <f t="shared" si="148"/>
        <v>5.1992769226735975E-4</v>
      </c>
      <c r="AR88" s="22">
        <f t="shared" si="149"/>
        <v>0</v>
      </c>
      <c r="AS88" s="27">
        <f t="shared" si="150"/>
        <v>7288670551781.2021</v>
      </c>
      <c r="AT88" s="23">
        <f t="shared" si="151"/>
        <v>0.9644134204705157</v>
      </c>
      <c r="AU88" s="22">
        <f t="shared" si="152"/>
        <v>1.3887553254775427E-3</v>
      </c>
      <c r="AV88" s="22">
        <f t="shared" si="153"/>
        <v>5.0149497864466813E-4</v>
      </c>
      <c r="AW88" s="22">
        <f t="shared" si="154"/>
        <v>0</v>
      </c>
      <c r="AX88" s="27">
        <f t="shared" si="155"/>
        <v>11373676151016.811</v>
      </c>
      <c r="AY88" s="23">
        <f t="shared" si="156"/>
        <v>0.88864062939168287</v>
      </c>
      <c r="AZ88" s="22">
        <f t="shared" si="157"/>
        <v>1.2796425063240234E-3</v>
      </c>
      <c r="BA88" s="22">
        <f t="shared" si="158"/>
        <v>4.6209312728367504E-4</v>
      </c>
      <c r="BB88" s="22">
        <f t="shared" si="159"/>
        <v>0</v>
      </c>
      <c r="BC88" s="27">
        <f t="shared" si="160"/>
        <v>16415405103883.838</v>
      </c>
      <c r="BD88" s="23">
        <f t="shared" si="161"/>
        <v>0.79639055222077104</v>
      </c>
      <c r="BE88" s="22">
        <f t="shared" si="162"/>
        <v>1.1468023951979104E-3</v>
      </c>
      <c r="BF88" s="22">
        <f t="shared" si="163"/>
        <v>4.1412308715480092E-4</v>
      </c>
      <c r="BG88" s="22">
        <f t="shared" si="164"/>
        <v>0</v>
      </c>
      <c r="BH88" s="27">
        <f t="shared" si="165"/>
        <v>22350271836466.398</v>
      </c>
      <c r="BI88" s="23">
        <f t="shared" si="166"/>
        <v>0.70181043174293445</v>
      </c>
      <c r="BJ88" s="22">
        <f t="shared" si="167"/>
        <v>1.0106070217098257E-3</v>
      </c>
      <c r="BK88" s="22">
        <f t="shared" si="168"/>
        <v>3.649414245063259E-4</v>
      </c>
      <c r="BL88" s="22">
        <f t="shared" si="169"/>
        <v>0</v>
      </c>
      <c r="BM88" s="27">
        <f t="shared" si="170"/>
        <v>29100861483768.957</v>
      </c>
      <c r="BN88" s="23">
        <f t="shared" si="171"/>
        <v>0.61237471475726291</v>
      </c>
      <c r="BO88" s="22">
        <f t="shared" si="172"/>
        <v>8.8181958925045859E-4</v>
      </c>
      <c r="BP88" s="22">
        <f t="shared" si="173"/>
        <v>3.1843485167377668E-4</v>
      </c>
      <c r="BQ88" s="22">
        <f t="shared" si="174"/>
        <v>0</v>
      </c>
      <c r="BR88" s="27">
        <f t="shared" si="175"/>
        <v>36586446591032.5</v>
      </c>
      <c r="BS88" s="23">
        <f t="shared" si="176"/>
        <v>0.53150975370828279</v>
      </c>
      <c r="BT88" s="22">
        <f t="shared" si="177"/>
        <v>7.6537404533992732E-4</v>
      </c>
      <c r="BU88" s="22">
        <f t="shared" si="178"/>
        <v>2.7638507192830704E-4</v>
      </c>
      <c r="BV88" s="22">
        <f t="shared" si="179"/>
        <v>0</v>
      </c>
      <c r="BW88" s="27">
        <f t="shared" si="180"/>
        <v>44728962963230.047</v>
      </c>
      <c r="BX88" s="23">
        <f t="shared" si="181"/>
        <v>0.46022526252845058</v>
      </c>
      <c r="BY88" s="22">
        <f t="shared" si="182"/>
        <v>6.6272437804096892E-4</v>
      </c>
      <c r="BZ88" s="22">
        <f t="shared" si="183"/>
        <v>2.3931713651479427E-4</v>
      </c>
      <c r="CA88" s="22">
        <f t="shared" si="184"/>
        <v>0</v>
      </c>
      <c r="CB88" s="27">
        <f t="shared" si="185"/>
        <v>53456035770852.195</v>
      </c>
      <c r="CC88" s="23">
        <f t="shared" si="186"/>
        <v>0.40048391143040507</v>
      </c>
      <c r="CD88" s="22">
        <f t="shared" si="187"/>
        <v>5.7669683245978331E-4</v>
      </c>
      <c r="CE88" s="22">
        <f t="shared" si="188"/>
        <v>2.0825163394381062E-4</v>
      </c>
      <c r="CF88" s="22">
        <f t="shared" si="189"/>
        <v>0</v>
      </c>
      <c r="CG88" s="27">
        <f t="shared" si="190"/>
        <v>62702222026010.797</v>
      </c>
      <c r="CH88" s="23">
        <f t="shared" si="191"/>
        <v>0.35458751662992732</v>
      </c>
      <c r="CI88" s="22">
        <f t="shared" si="192"/>
        <v>5.1060602394709543E-4</v>
      </c>
      <c r="CJ88" s="22">
        <f t="shared" si="193"/>
        <v>1.8438550864756218E-4</v>
      </c>
      <c r="CK88" s="22">
        <f t="shared" si="194"/>
        <v>0</v>
      </c>
      <c r="CL88" s="27">
        <f t="shared" si="195"/>
        <v>72409237881319.234</v>
      </c>
      <c r="CM88" s="23">
        <f t="shared" si="196"/>
        <v>0.31865723623588943</v>
      </c>
      <c r="CN88" s="22">
        <f t="shared" si="197"/>
        <v>4.5886642017968081E-4</v>
      </c>
      <c r="CO88" s="22">
        <f t="shared" si="198"/>
        <v>1.657017628426625E-4</v>
      </c>
      <c r="CP88" s="22">
        <f t="shared" si="199"/>
        <v>0</v>
      </c>
      <c r="CQ88" s="27">
        <f t="shared" si="200"/>
        <v>82525647241760.203</v>
      </c>
      <c r="CR88" s="23">
        <f t="shared" si="201"/>
        <v>0.28995309259363439</v>
      </c>
      <c r="CS88" s="22">
        <f t="shared" si="202"/>
        <v>4.1753245333483357E-4</v>
      </c>
      <c r="CT88" s="22">
        <f t="shared" si="203"/>
        <v>1.5077560814868987E-4</v>
      </c>
      <c r="CU88" s="22">
        <f t="shared" si="204"/>
        <v>0</v>
      </c>
      <c r="CV88" s="27">
        <f t="shared" si="205"/>
        <v>93006294685771.984</v>
      </c>
      <c r="CW88" s="23">
        <f t="shared" si="206"/>
        <v>0.26661788201328024</v>
      </c>
      <c r="CX88" s="22">
        <f t="shared" si="207"/>
        <v>3.8392975009912358E-4</v>
      </c>
      <c r="CY88" s="22">
        <f t="shared" si="208"/>
        <v>1.3864129864690571E-4</v>
      </c>
      <c r="CZ88" s="22">
        <f t="shared" si="209"/>
        <v>0</v>
      </c>
      <c r="DA88" s="27">
        <f t="shared" si="210"/>
        <v>2637191262765341</v>
      </c>
      <c r="DB88" s="23">
        <f t="shared" si="211"/>
        <v>8.0751505322689945E-2</v>
      </c>
      <c r="DC88" s="22">
        <f t="shared" si="212"/>
        <v>1.1628216766467352E-4</v>
      </c>
      <c r="DD88" s="22">
        <f t="shared" si="213"/>
        <v>4.199078276779877E-5</v>
      </c>
      <c r="DE88" s="22">
        <f t="shared" si="214"/>
        <v>0</v>
      </c>
      <c r="DF88" s="27">
        <f t="shared" si="215"/>
        <v>2.9121545942281984E+17</v>
      </c>
      <c r="DG88" s="23">
        <f t="shared" si="216"/>
        <v>7.3491536701293478E-2</v>
      </c>
      <c r="DH88" s="22">
        <f t="shared" si="217"/>
        <v>1.0582781284986262E-4</v>
      </c>
      <c r="DI88" s="22">
        <f t="shared" si="218"/>
        <v>3.8215599084672603E-5</v>
      </c>
      <c r="DJ88" s="22">
        <f t="shared" si="219"/>
        <v>0</v>
      </c>
    </row>
    <row r="89" spans="1:114" x14ac:dyDescent="0.25">
      <c r="A89" s="1">
        <v>735</v>
      </c>
      <c r="B89" s="2">
        <v>1E-3</v>
      </c>
      <c r="C89" s="2">
        <v>3.6099999999999999E-4</v>
      </c>
      <c r="D89" s="3">
        <v>0</v>
      </c>
      <c r="E89" s="27">
        <f t="shared" si="110"/>
        <v>5.5168457630437066E-3</v>
      </c>
      <c r="F89" s="23">
        <f t="shared" si="111"/>
        <v>0.14063893115768406</v>
      </c>
      <c r="G89" s="22">
        <f t="shared" si="112"/>
        <v>1.4063893115768406E-4</v>
      </c>
      <c r="H89" s="22">
        <f t="shared" si="113"/>
        <v>5.0770654147923942E-5</v>
      </c>
      <c r="I89" s="22">
        <f t="shared" si="114"/>
        <v>0</v>
      </c>
      <c r="J89" s="27">
        <f t="shared" si="115"/>
        <v>1750212.4603398731</v>
      </c>
      <c r="K89" s="23">
        <f t="shared" si="116"/>
        <v>0.4350818181484033</v>
      </c>
      <c r="L89" s="22">
        <f t="shared" si="117"/>
        <v>4.3508181814840333E-4</v>
      </c>
      <c r="M89" s="22">
        <f t="shared" si="118"/>
        <v>1.5706453635157359E-4</v>
      </c>
      <c r="N89" s="22">
        <f t="shared" si="119"/>
        <v>0</v>
      </c>
      <c r="O89" s="27">
        <f t="shared" si="120"/>
        <v>1193690340.6754727</v>
      </c>
      <c r="P89" s="23">
        <f t="shared" si="121"/>
        <v>0.63395487979183873</v>
      </c>
      <c r="Q89" s="22">
        <f t="shared" si="122"/>
        <v>6.3395487979183872E-4</v>
      </c>
      <c r="R89" s="22">
        <f t="shared" si="123"/>
        <v>2.2885771160485377E-4</v>
      </c>
      <c r="S89" s="22">
        <f t="shared" si="124"/>
        <v>0</v>
      </c>
      <c r="T89" s="27">
        <f t="shared" si="125"/>
        <v>31175621306.56459</v>
      </c>
      <c r="U89" s="23">
        <f t="shared" si="126"/>
        <v>0.76521790452633121</v>
      </c>
      <c r="V89" s="22">
        <f t="shared" si="127"/>
        <v>7.6521790452633123E-4</v>
      </c>
      <c r="W89" s="22">
        <f t="shared" si="128"/>
        <v>2.7624366353400554E-4</v>
      </c>
      <c r="X89" s="22">
        <f t="shared" si="129"/>
        <v>0</v>
      </c>
      <c r="Y89" s="27">
        <f t="shared" si="130"/>
        <v>220853066606.07568</v>
      </c>
      <c r="Z89" s="23">
        <f t="shared" si="131"/>
        <v>0.85654762049308808</v>
      </c>
      <c r="AA89" s="22">
        <f t="shared" si="132"/>
        <v>8.5654762049308805E-4</v>
      </c>
      <c r="AB89" s="22">
        <f t="shared" si="133"/>
        <v>3.0921369099800477E-4</v>
      </c>
      <c r="AC89" s="22">
        <f t="shared" si="134"/>
        <v>0</v>
      </c>
      <c r="AD89" s="27">
        <f t="shared" si="135"/>
        <v>815319748145.01001</v>
      </c>
      <c r="AE89" s="23">
        <f t="shared" si="136"/>
        <v>0.923115973049217</v>
      </c>
      <c r="AF89" s="22">
        <f t="shared" si="137"/>
        <v>9.2311597304921701E-4</v>
      </c>
      <c r="AG89" s="22">
        <f t="shared" si="138"/>
        <v>3.3324486627076731E-4</v>
      </c>
      <c r="AH89" s="22">
        <f t="shared" si="139"/>
        <v>0</v>
      </c>
      <c r="AI89" s="27">
        <f t="shared" si="140"/>
        <v>2075581026878.8765</v>
      </c>
      <c r="AJ89" s="23">
        <f t="shared" si="141"/>
        <v>0.97338511045302989</v>
      </c>
      <c r="AK89" s="22">
        <f t="shared" si="142"/>
        <v>9.7338511045302987E-4</v>
      </c>
      <c r="AL89" s="22">
        <f t="shared" si="143"/>
        <v>3.5139202487354378E-4</v>
      </c>
      <c r="AM89" s="22">
        <f t="shared" si="144"/>
        <v>0</v>
      </c>
      <c r="AN89" s="27">
        <f t="shared" si="145"/>
        <v>4191863132728.7085</v>
      </c>
      <c r="AO89" s="23">
        <f t="shared" si="146"/>
        <v>0.99949923650949302</v>
      </c>
      <c r="AP89" s="22">
        <f t="shared" si="147"/>
        <v>9.9949923650949303E-4</v>
      </c>
      <c r="AQ89" s="22">
        <f t="shared" si="148"/>
        <v>3.6081922437992698E-4</v>
      </c>
      <c r="AR89" s="22">
        <f t="shared" si="149"/>
        <v>0</v>
      </c>
      <c r="AS89" s="27">
        <f t="shared" si="150"/>
        <v>7259927955166.7109</v>
      </c>
      <c r="AT89" s="23">
        <f t="shared" si="151"/>
        <v>0.9606102926274811</v>
      </c>
      <c r="AU89" s="22">
        <f t="shared" si="152"/>
        <v>9.6061029262748115E-4</v>
      </c>
      <c r="AV89" s="22">
        <f t="shared" si="153"/>
        <v>3.4678031563852067E-4</v>
      </c>
      <c r="AW89" s="22">
        <f t="shared" si="154"/>
        <v>0</v>
      </c>
      <c r="AX89" s="27">
        <f t="shared" si="155"/>
        <v>11296865114350.117</v>
      </c>
      <c r="AY89" s="23">
        <f t="shared" si="156"/>
        <v>0.88263927969072309</v>
      </c>
      <c r="AZ89" s="22">
        <f t="shared" si="157"/>
        <v>8.8263927969072311E-4</v>
      </c>
      <c r="BA89" s="22">
        <f t="shared" si="158"/>
        <v>3.1863277996835104E-4</v>
      </c>
      <c r="BB89" s="22">
        <f t="shared" si="159"/>
        <v>0</v>
      </c>
      <c r="BC89" s="27">
        <f t="shared" si="160"/>
        <v>16267565921504.494</v>
      </c>
      <c r="BD89" s="23">
        <f t="shared" si="161"/>
        <v>0.78921815974249487</v>
      </c>
      <c r="BE89" s="22">
        <f t="shared" si="162"/>
        <v>7.892181597424949E-4</v>
      </c>
      <c r="BF89" s="22">
        <f t="shared" si="163"/>
        <v>2.8490775566704065E-4</v>
      </c>
      <c r="BG89" s="22">
        <f t="shared" si="164"/>
        <v>0</v>
      </c>
      <c r="BH89" s="27">
        <f t="shared" si="165"/>
        <v>22107883174420.445</v>
      </c>
      <c r="BI89" s="23">
        <f t="shared" si="166"/>
        <v>0.69419929874174602</v>
      </c>
      <c r="BJ89" s="22">
        <f t="shared" si="167"/>
        <v>6.9419929874174602E-4</v>
      </c>
      <c r="BK89" s="22">
        <f t="shared" si="168"/>
        <v>2.5060594684577029E-4</v>
      </c>
      <c r="BL89" s="22">
        <f t="shared" si="169"/>
        <v>0</v>
      </c>
      <c r="BM89" s="27">
        <f t="shared" si="170"/>
        <v>28740904220295.852</v>
      </c>
      <c r="BN89" s="23">
        <f t="shared" si="171"/>
        <v>0.6048000686710262</v>
      </c>
      <c r="BO89" s="22">
        <f t="shared" si="172"/>
        <v>6.0480006867102618E-4</v>
      </c>
      <c r="BP89" s="22">
        <f t="shared" si="173"/>
        <v>2.1833282479024046E-4</v>
      </c>
      <c r="BQ89" s="22">
        <f t="shared" si="174"/>
        <v>0</v>
      </c>
      <c r="BR89" s="27">
        <f t="shared" si="175"/>
        <v>36087050494622.922</v>
      </c>
      <c r="BS89" s="23">
        <f t="shared" si="176"/>
        <v>0.52425477485853056</v>
      </c>
      <c r="BT89" s="22">
        <f t="shared" si="177"/>
        <v>5.2425477485853057E-4</v>
      </c>
      <c r="BU89" s="22">
        <f t="shared" si="178"/>
        <v>1.8925597372392952E-4</v>
      </c>
      <c r="BV89" s="22">
        <f t="shared" si="179"/>
        <v>0</v>
      </c>
      <c r="BW89" s="27">
        <f t="shared" si="180"/>
        <v>44069748500964.359</v>
      </c>
      <c r="BX89" s="23">
        <f t="shared" si="181"/>
        <v>0.45344247283560257</v>
      </c>
      <c r="BY89" s="22">
        <f t="shared" si="182"/>
        <v>4.5344247283560257E-4</v>
      </c>
      <c r="BZ89" s="22">
        <f t="shared" si="183"/>
        <v>1.6369273269365253E-4</v>
      </c>
      <c r="CA89" s="22">
        <f t="shared" si="184"/>
        <v>0</v>
      </c>
      <c r="CB89" s="27">
        <f t="shared" si="185"/>
        <v>52618252002830.117</v>
      </c>
      <c r="CC89" s="23">
        <f t="shared" si="186"/>
        <v>0.39420737192439603</v>
      </c>
      <c r="CD89" s="22">
        <f t="shared" si="187"/>
        <v>3.9420737192439605E-4</v>
      </c>
      <c r="CE89" s="22">
        <f t="shared" si="188"/>
        <v>1.4230886126470697E-4</v>
      </c>
      <c r="CF89" s="22">
        <f t="shared" si="189"/>
        <v>0</v>
      </c>
      <c r="CG89" s="27">
        <f t="shared" si="190"/>
        <v>61668757028030.633</v>
      </c>
      <c r="CH89" s="23">
        <f t="shared" si="191"/>
        <v>0.34874316573904945</v>
      </c>
      <c r="CI89" s="22">
        <f t="shared" si="192"/>
        <v>3.4874316573904948E-4</v>
      </c>
      <c r="CJ89" s="22">
        <f t="shared" si="193"/>
        <v>1.2589628283179684E-4</v>
      </c>
      <c r="CK89" s="22">
        <f t="shared" si="194"/>
        <v>0</v>
      </c>
      <c r="CL89" s="27">
        <f t="shared" si="195"/>
        <v>71164554751754.859</v>
      </c>
      <c r="CM89" s="23">
        <f t="shared" si="196"/>
        <v>0.31317965771605327</v>
      </c>
      <c r="CN89" s="22">
        <f t="shared" si="197"/>
        <v>3.131796577160533E-4</v>
      </c>
      <c r="CO89" s="22">
        <f t="shared" si="198"/>
        <v>1.1305785643549523E-4</v>
      </c>
      <c r="CP89" s="22">
        <f t="shared" si="199"/>
        <v>0</v>
      </c>
      <c r="CQ89" s="27">
        <f t="shared" si="200"/>
        <v>81055680559482.328</v>
      </c>
      <c r="CR89" s="23">
        <f t="shared" si="201"/>
        <v>0.28478837835289111</v>
      </c>
      <c r="CS89" s="22">
        <f t="shared" si="202"/>
        <v>2.8478837835289113E-4</v>
      </c>
      <c r="CT89" s="22">
        <f t="shared" si="203"/>
        <v>1.0280860458539369E-4</v>
      </c>
      <c r="CU89" s="22">
        <f t="shared" si="204"/>
        <v>0</v>
      </c>
      <c r="CV89" s="27">
        <f t="shared" si="205"/>
        <v>91298329395803.516</v>
      </c>
      <c r="CW89" s="23">
        <f t="shared" si="206"/>
        <v>0.26172171783748871</v>
      </c>
      <c r="CX89" s="22">
        <f t="shared" si="207"/>
        <v>2.6172171783748869E-4</v>
      </c>
      <c r="CY89" s="22">
        <f t="shared" si="208"/>
        <v>9.4481540139333426E-5</v>
      </c>
      <c r="CZ89" s="22">
        <f t="shared" si="209"/>
        <v>0</v>
      </c>
      <c r="DA89" s="27">
        <f t="shared" si="210"/>
        <v>2567937097103742</v>
      </c>
      <c r="DB89" s="23">
        <f t="shared" si="211"/>
        <v>7.8630924155142418E-2</v>
      </c>
      <c r="DC89" s="22">
        <f t="shared" si="212"/>
        <v>7.8630924155142424E-5</v>
      </c>
      <c r="DD89" s="22">
        <f t="shared" si="213"/>
        <v>2.8385763620006414E-5</v>
      </c>
      <c r="DE89" s="22">
        <f t="shared" si="214"/>
        <v>0</v>
      </c>
      <c r="DF89" s="27">
        <f t="shared" si="215"/>
        <v>2.8337362294551997E+17</v>
      </c>
      <c r="DG89" s="23">
        <f t="shared" si="216"/>
        <v>7.1512559986186219E-2</v>
      </c>
      <c r="DH89" s="22">
        <f t="shared" si="217"/>
        <v>7.1512559986186222E-5</v>
      </c>
      <c r="DI89" s="22">
        <f t="shared" si="218"/>
        <v>2.5816034155013224E-5</v>
      </c>
      <c r="DJ89" s="22">
        <f t="shared" si="219"/>
        <v>0</v>
      </c>
    </row>
    <row r="90" spans="1:114" x14ac:dyDescent="0.25">
      <c r="A90" s="1">
        <v>740</v>
      </c>
      <c r="B90" s="2">
        <v>6.8999999999999997E-4</v>
      </c>
      <c r="C90" s="2">
        <v>2.4899999999999998E-4</v>
      </c>
      <c r="D90" s="3">
        <v>0</v>
      </c>
      <c r="E90" s="27">
        <f t="shared" si="110"/>
        <v>6.9478866070576909E-3</v>
      </c>
      <c r="F90" s="23">
        <f t="shared" si="111"/>
        <v>0.17711993196675496</v>
      </c>
      <c r="G90" s="22">
        <f t="shared" si="112"/>
        <v>1.2221275305706092E-4</v>
      </c>
      <c r="H90" s="22">
        <f t="shared" si="113"/>
        <v>4.4102863059721982E-5</v>
      </c>
      <c r="I90" s="22">
        <f t="shared" si="114"/>
        <v>0</v>
      </c>
      <c r="J90" s="27">
        <f t="shared" si="115"/>
        <v>1931126.6611582583</v>
      </c>
      <c r="K90" s="23">
        <f t="shared" si="116"/>
        <v>0.48005491781748194</v>
      </c>
      <c r="L90" s="22">
        <f t="shared" si="117"/>
        <v>3.3123789329406254E-4</v>
      </c>
      <c r="M90" s="22">
        <f t="shared" si="118"/>
        <v>1.1953367453655299E-4</v>
      </c>
      <c r="N90" s="22">
        <f t="shared" si="119"/>
        <v>0</v>
      </c>
      <c r="O90" s="27">
        <f t="shared" si="120"/>
        <v>1260272491.0462244</v>
      </c>
      <c r="P90" s="23">
        <f t="shared" si="121"/>
        <v>0.66931587560142747</v>
      </c>
      <c r="Q90" s="22">
        <f t="shared" si="122"/>
        <v>4.6182795416498492E-4</v>
      </c>
      <c r="R90" s="22">
        <f t="shared" si="123"/>
        <v>1.6665965302475544E-4</v>
      </c>
      <c r="S90" s="22">
        <f t="shared" si="124"/>
        <v>0</v>
      </c>
      <c r="T90" s="27">
        <f t="shared" si="125"/>
        <v>32197031091.361221</v>
      </c>
      <c r="U90" s="23">
        <f t="shared" si="126"/>
        <v>0.79028881001042461</v>
      </c>
      <c r="V90" s="22">
        <f t="shared" si="127"/>
        <v>5.4529927890719298E-4</v>
      </c>
      <c r="W90" s="22">
        <f t="shared" si="128"/>
        <v>1.9678191369259572E-4</v>
      </c>
      <c r="X90" s="22">
        <f t="shared" si="129"/>
        <v>0</v>
      </c>
      <c r="Y90" s="27">
        <f t="shared" si="130"/>
        <v>225095945540.62769</v>
      </c>
      <c r="Z90" s="23">
        <f t="shared" si="131"/>
        <v>0.87300303092174625</v>
      </c>
      <c r="AA90" s="22">
        <f t="shared" si="132"/>
        <v>6.0237209133600484E-4</v>
      </c>
      <c r="AB90" s="22">
        <f t="shared" si="133"/>
        <v>2.1737775469951481E-4</v>
      </c>
      <c r="AC90" s="22">
        <f t="shared" si="134"/>
        <v>0</v>
      </c>
      <c r="AD90" s="27">
        <f t="shared" si="135"/>
        <v>823724722949.18262</v>
      </c>
      <c r="AE90" s="23">
        <f t="shared" si="136"/>
        <v>0.93263219844724088</v>
      </c>
      <c r="AF90" s="22">
        <f t="shared" si="137"/>
        <v>6.4351621692859619E-4</v>
      </c>
      <c r="AG90" s="22">
        <f t="shared" si="138"/>
        <v>2.3222541741336295E-4</v>
      </c>
      <c r="AH90" s="22">
        <f t="shared" si="139"/>
        <v>0</v>
      </c>
      <c r="AI90" s="27">
        <f t="shared" si="140"/>
        <v>2083973948452.9331</v>
      </c>
      <c r="AJ90" s="23">
        <f t="shared" si="141"/>
        <v>0.97732113838332546</v>
      </c>
      <c r="AK90" s="22">
        <f t="shared" si="142"/>
        <v>6.7435158548449455E-4</v>
      </c>
      <c r="AL90" s="22">
        <f t="shared" si="143"/>
        <v>2.4335296345744803E-4</v>
      </c>
      <c r="AM90" s="22">
        <f t="shared" si="144"/>
        <v>0</v>
      </c>
      <c r="AN90" s="27">
        <f t="shared" si="145"/>
        <v>4189439316263.0898</v>
      </c>
      <c r="AO90" s="23">
        <f t="shared" si="146"/>
        <v>0.99892130668923951</v>
      </c>
      <c r="AP90" s="22">
        <f t="shared" si="147"/>
        <v>6.8925570161557526E-4</v>
      </c>
      <c r="AQ90" s="22">
        <f t="shared" si="148"/>
        <v>2.487314053656206E-4</v>
      </c>
      <c r="AR90" s="22">
        <f t="shared" si="149"/>
        <v>0</v>
      </c>
      <c r="AS90" s="27">
        <f t="shared" si="150"/>
        <v>7230106309251.2188</v>
      </c>
      <c r="AT90" s="23">
        <f t="shared" si="151"/>
        <v>0.95666438845509505</v>
      </c>
      <c r="AU90" s="22">
        <f t="shared" si="152"/>
        <v>6.6009842803401559E-4</v>
      </c>
      <c r="AV90" s="22">
        <f t="shared" si="153"/>
        <v>2.3820943272531865E-4</v>
      </c>
      <c r="AW90" s="22">
        <f t="shared" si="154"/>
        <v>0</v>
      </c>
      <c r="AX90" s="27">
        <f t="shared" si="155"/>
        <v>11219185739976.443</v>
      </c>
      <c r="AY90" s="23">
        <f t="shared" si="156"/>
        <v>0.87657008559572491</v>
      </c>
      <c r="AZ90" s="22">
        <f t="shared" si="157"/>
        <v>6.0483335906105014E-4</v>
      </c>
      <c r="BA90" s="22">
        <f t="shared" si="158"/>
        <v>2.1826595131333549E-4</v>
      </c>
      <c r="BB90" s="22">
        <f t="shared" si="159"/>
        <v>0</v>
      </c>
      <c r="BC90" s="27">
        <f t="shared" si="160"/>
        <v>16119607211253.008</v>
      </c>
      <c r="BD90" s="23">
        <f t="shared" si="161"/>
        <v>0.78203996839008194</v>
      </c>
      <c r="BE90" s="22">
        <f t="shared" si="162"/>
        <v>5.3960757818915649E-4</v>
      </c>
      <c r="BF90" s="22">
        <f t="shared" si="163"/>
        <v>1.947279521291304E-4</v>
      </c>
      <c r="BG90" s="22">
        <f t="shared" si="164"/>
        <v>0</v>
      </c>
      <c r="BH90" s="27">
        <f t="shared" si="165"/>
        <v>21866762764420.422</v>
      </c>
      <c r="BI90" s="23">
        <f t="shared" si="166"/>
        <v>0.68662798952983517</v>
      </c>
      <c r="BJ90" s="22">
        <f t="shared" si="167"/>
        <v>4.7377331277558623E-4</v>
      </c>
      <c r="BK90" s="22">
        <f t="shared" si="168"/>
        <v>1.7097036939292895E-4</v>
      </c>
      <c r="BL90" s="22">
        <f t="shared" si="169"/>
        <v>0</v>
      </c>
      <c r="BM90" s="27">
        <f t="shared" si="170"/>
        <v>28384294257443.254</v>
      </c>
      <c r="BN90" s="23">
        <f t="shared" si="171"/>
        <v>0.59729586043982796</v>
      </c>
      <c r="BO90" s="22">
        <f t="shared" si="172"/>
        <v>4.1213414370348128E-4</v>
      </c>
      <c r="BP90" s="22">
        <f t="shared" si="173"/>
        <v>1.4872666924951714E-4</v>
      </c>
      <c r="BQ90" s="22">
        <f t="shared" si="174"/>
        <v>0</v>
      </c>
      <c r="BR90" s="27">
        <f t="shared" si="175"/>
        <v>35593787008329.391</v>
      </c>
      <c r="BS90" s="23">
        <f t="shared" si="176"/>
        <v>0.5170888875275258</v>
      </c>
      <c r="BT90" s="22">
        <f t="shared" si="177"/>
        <v>3.5679133239399278E-4</v>
      </c>
      <c r="BU90" s="22">
        <f t="shared" si="178"/>
        <v>1.287551329943539E-4</v>
      </c>
      <c r="BV90" s="22">
        <f t="shared" si="179"/>
        <v>0</v>
      </c>
      <c r="BW90" s="27">
        <f t="shared" si="180"/>
        <v>43420147266355.93</v>
      </c>
      <c r="BX90" s="23">
        <f t="shared" si="181"/>
        <v>0.44675859556837783</v>
      </c>
      <c r="BY90" s="22">
        <f t="shared" si="182"/>
        <v>3.0826343094218068E-4</v>
      </c>
      <c r="BZ90" s="22">
        <f t="shared" si="183"/>
        <v>1.1124289029652607E-4</v>
      </c>
      <c r="CA90" s="22">
        <f t="shared" si="184"/>
        <v>0</v>
      </c>
      <c r="CB90" s="27">
        <f t="shared" si="185"/>
        <v>51794229856194.414</v>
      </c>
      <c r="CC90" s="23">
        <f t="shared" si="186"/>
        <v>0.38803393224389721</v>
      </c>
      <c r="CD90" s="22">
        <f t="shared" si="187"/>
        <v>2.6774341324828908E-4</v>
      </c>
      <c r="CE90" s="22">
        <f t="shared" si="188"/>
        <v>9.6620449128730402E-5</v>
      </c>
      <c r="CF90" s="22">
        <f t="shared" si="189"/>
        <v>0</v>
      </c>
      <c r="CG90" s="27">
        <f t="shared" si="190"/>
        <v>60653832688044.367</v>
      </c>
      <c r="CH90" s="23">
        <f t="shared" si="191"/>
        <v>0.34300366417666928</v>
      </c>
      <c r="CI90" s="22">
        <f t="shared" si="192"/>
        <v>2.3667252828190178E-4</v>
      </c>
      <c r="CJ90" s="22">
        <f t="shared" si="193"/>
        <v>8.5407912379990641E-5</v>
      </c>
      <c r="CK90" s="22">
        <f t="shared" si="194"/>
        <v>0</v>
      </c>
      <c r="CL90" s="27">
        <f t="shared" si="195"/>
        <v>69943780100482.43</v>
      </c>
      <c r="CM90" s="23">
        <f t="shared" si="196"/>
        <v>0.30780729518575151</v>
      </c>
      <c r="CN90" s="22">
        <f t="shared" si="197"/>
        <v>2.1238703367816854E-4</v>
      </c>
      <c r="CO90" s="22">
        <f t="shared" si="198"/>
        <v>7.6644016501252113E-5</v>
      </c>
      <c r="CP90" s="22">
        <f t="shared" si="199"/>
        <v>0</v>
      </c>
      <c r="CQ90" s="27">
        <f t="shared" si="200"/>
        <v>79615535617641.297</v>
      </c>
      <c r="CR90" s="23">
        <f t="shared" si="201"/>
        <v>0.2797284425192878</v>
      </c>
      <c r="CS90" s="22">
        <f t="shared" si="202"/>
        <v>1.9301262533830856E-4</v>
      </c>
      <c r="CT90" s="22">
        <f t="shared" si="203"/>
        <v>6.9652382187302656E-5</v>
      </c>
      <c r="CU90" s="22">
        <f t="shared" si="204"/>
        <v>0</v>
      </c>
      <c r="CV90" s="27">
        <f t="shared" si="205"/>
        <v>89626601784287.984</v>
      </c>
      <c r="CW90" s="23">
        <f t="shared" si="206"/>
        <v>0.25692943494318288</v>
      </c>
      <c r="CX90" s="22">
        <f t="shared" si="207"/>
        <v>1.7728131011079617E-4</v>
      </c>
      <c r="CY90" s="22">
        <f t="shared" si="208"/>
        <v>6.3975429300852527E-5</v>
      </c>
      <c r="CZ90" s="22">
        <f t="shared" si="209"/>
        <v>0</v>
      </c>
      <c r="DA90" s="27">
        <f t="shared" si="210"/>
        <v>2500940738025056.5</v>
      </c>
      <c r="DB90" s="23">
        <f t="shared" si="211"/>
        <v>7.6579477632044826E-2</v>
      </c>
      <c r="DC90" s="22">
        <f t="shared" si="212"/>
        <v>5.2839839566110928E-5</v>
      </c>
      <c r="DD90" s="22">
        <f t="shared" si="213"/>
        <v>1.9068289930379161E-5</v>
      </c>
      <c r="DE90" s="22">
        <f t="shared" si="214"/>
        <v>0</v>
      </c>
      <c r="DF90" s="27">
        <f t="shared" si="215"/>
        <v>2.7579397423020618E+17</v>
      </c>
      <c r="DG90" s="23">
        <f t="shared" si="216"/>
        <v>6.959974933784896E-2</v>
      </c>
      <c r="DH90" s="22">
        <f t="shared" si="217"/>
        <v>4.8023827043115779E-5</v>
      </c>
      <c r="DI90" s="22">
        <f t="shared" si="218"/>
        <v>1.733033758512439E-5</v>
      </c>
      <c r="DJ90" s="22">
        <f t="shared" si="219"/>
        <v>0</v>
      </c>
    </row>
    <row r="91" spans="1:114" x14ac:dyDescent="0.25">
      <c r="A91" s="1">
        <v>745</v>
      </c>
      <c r="B91" s="2">
        <v>4.7600000000000002E-4</v>
      </c>
      <c r="C91" s="2">
        <v>1.7200000000000001E-4</v>
      </c>
      <c r="D91" s="3">
        <v>0</v>
      </c>
      <c r="E91" s="27">
        <f t="shared" si="110"/>
        <v>8.7211082156070339E-3</v>
      </c>
      <c r="F91" s="23">
        <f t="shared" si="111"/>
        <v>0.22232402184772726</v>
      </c>
      <c r="G91" s="22">
        <f t="shared" si="112"/>
        <v>1.0582623439951819E-4</v>
      </c>
      <c r="H91" s="22">
        <f t="shared" si="113"/>
        <v>3.8239731757809089E-5</v>
      </c>
      <c r="I91" s="22">
        <f t="shared" si="114"/>
        <v>0</v>
      </c>
      <c r="J91" s="27">
        <f t="shared" si="115"/>
        <v>2127447.5127153844</v>
      </c>
      <c r="K91" s="23">
        <f t="shared" si="116"/>
        <v>0.5288579260073164</v>
      </c>
      <c r="L91" s="22">
        <f t="shared" si="117"/>
        <v>2.5173637277948265E-4</v>
      </c>
      <c r="M91" s="22">
        <f t="shared" si="118"/>
        <v>9.0963563273258429E-5</v>
      </c>
      <c r="N91" s="22">
        <f t="shared" si="119"/>
        <v>0</v>
      </c>
      <c r="O91" s="27">
        <f t="shared" si="120"/>
        <v>1329298017.7740853</v>
      </c>
      <c r="P91" s="23">
        <f t="shared" si="121"/>
        <v>0.70597451981443793</v>
      </c>
      <c r="Q91" s="22">
        <f t="shared" si="122"/>
        <v>3.3604387143167249E-4</v>
      </c>
      <c r="R91" s="22">
        <f t="shared" si="123"/>
        <v>1.2142761740808333E-4</v>
      </c>
      <c r="S91" s="22">
        <f t="shared" si="124"/>
        <v>0</v>
      </c>
      <c r="T91" s="27">
        <f t="shared" si="125"/>
        <v>33229992857.747246</v>
      </c>
      <c r="U91" s="23">
        <f t="shared" si="126"/>
        <v>0.81564326343276228</v>
      </c>
      <c r="V91" s="22">
        <f t="shared" si="127"/>
        <v>3.8824619339399485E-4</v>
      </c>
      <c r="W91" s="22">
        <f t="shared" si="128"/>
        <v>1.4029064131043512E-4</v>
      </c>
      <c r="X91" s="22">
        <f t="shared" si="129"/>
        <v>0</v>
      </c>
      <c r="Y91" s="27">
        <f t="shared" si="130"/>
        <v>229310008364.90268</v>
      </c>
      <c r="Z91" s="23">
        <f t="shared" si="131"/>
        <v>0.88934668211124634</v>
      </c>
      <c r="AA91" s="22">
        <f t="shared" si="132"/>
        <v>4.2332902068495327E-4</v>
      </c>
      <c r="AB91" s="22">
        <f t="shared" si="133"/>
        <v>1.5296762932313438E-4</v>
      </c>
      <c r="AC91" s="22">
        <f t="shared" si="134"/>
        <v>0</v>
      </c>
      <c r="AD91" s="27">
        <f t="shared" si="135"/>
        <v>831915571326.26086</v>
      </c>
      <c r="AE91" s="23">
        <f t="shared" si="136"/>
        <v>0.94190598702762052</v>
      </c>
      <c r="AF91" s="22">
        <f t="shared" si="137"/>
        <v>4.4834724982514737E-4</v>
      </c>
      <c r="AG91" s="22">
        <f t="shared" si="138"/>
        <v>1.6200782976875074E-4</v>
      </c>
      <c r="AH91" s="22">
        <f t="shared" si="139"/>
        <v>0</v>
      </c>
      <c r="AI91" s="27">
        <f t="shared" si="140"/>
        <v>2091824531662.0486</v>
      </c>
      <c r="AJ91" s="23">
        <f t="shared" si="141"/>
        <v>0.98100282592294252</v>
      </c>
      <c r="AK91" s="22">
        <f t="shared" si="142"/>
        <v>4.6695734513932066E-4</v>
      </c>
      <c r="AL91" s="22">
        <f t="shared" si="143"/>
        <v>1.6873248605874612E-4</v>
      </c>
      <c r="AM91" s="22">
        <f t="shared" si="144"/>
        <v>0</v>
      </c>
      <c r="AN91" s="27">
        <f t="shared" si="145"/>
        <v>4186135429657.062</v>
      </c>
      <c r="AO91" s="23">
        <f t="shared" si="146"/>
        <v>0.99813353475211308</v>
      </c>
      <c r="AP91" s="22">
        <f t="shared" si="147"/>
        <v>4.7511156254200583E-4</v>
      </c>
      <c r="AQ91" s="22">
        <f t="shared" si="148"/>
        <v>1.7167896797736344E-4</v>
      </c>
      <c r="AR91" s="22">
        <f t="shared" si="149"/>
        <v>0</v>
      </c>
      <c r="AS91" s="27">
        <f t="shared" si="150"/>
        <v>7199255683197.8018</v>
      </c>
      <c r="AT91" s="23">
        <f t="shared" si="151"/>
        <v>0.95258233294381089</v>
      </c>
      <c r="AU91" s="22">
        <f t="shared" si="152"/>
        <v>4.5342919048125402E-4</v>
      </c>
      <c r="AV91" s="22">
        <f t="shared" si="153"/>
        <v>1.6384416126633548E-4</v>
      </c>
      <c r="AW91" s="22">
        <f t="shared" si="154"/>
        <v>0</v>
      </c>
      <c r="AX91" s="27">
        <f t="shared" si="155"/>
        <v>11140709222915.744</v>
      </c>
      <c r="AY91" s="23">
        <f t="shared" si="156"/>
        <v>0.87043860966944286</v>
      </c>
      <c r="AZ91" s="22">
        <f t="shared" si="157"/>
        <v>4.1432877820265482E-4</v>
      </c>
      <c r="BA91" s="22">
        <f t="shared" si="158"/>
        <v>1.4971544086314417E-4</v>
      </c>
      <c r="BB91" s="22">
        <f t="shared" si="159"/>
        <v>0</v>
      </c>
      <c r="BC91" s="27">
        <f t="shared" si="160"/>
        <v>15971611588169.916</v>
      </c>
      <c r="BD91" s="23">
        <f t="shared" si="161"/>
        <v>0.77485998621799923</v>
      </c>
      <c r="BE91" s="22">
        <f t="shared" si="162"/>
        <v>3.6883335343976763E-4</v>
      </c>
      <c r="BF91" s="22">
        <f t="shared" si="163"/>
        <v>1.3327591762949588E-4</v>
      </c>
      <c r="BG91" s="22">
        <f t="shared" si="164"/>
        <v>0</v>
      </c>
      <c r="BH91" s="27">
        <f t="shared" si="165"/>
        <v>21626988578142.133</v>
      </c>
      <c r="BI91" s="23">
        <f t="shared" si="166"/>
        <v>0.67909895245932306</v>
      </c>
      <c r="BJ91" s="22">
        <f t="shared" si="167"/>
        <v>3.2325110137063778E-4</v>
      </c>
      <c r="BK91" s="22">
        <f t="shared" si="168"/>
        <v>1.1680501982300357E-4</v>
      </c>
      <c r="BL91" s="22">
        <f t="shared" si="169"/>
        <v>0</v>
      </c>
      <c r="BM91" s="27">
        <f t="shared" si="170"/>
        <v>28031084221220.027</v>
      </c>
      <c r="BN91" s="23">
        <f t="shared" si="171"/>
        <v>0.58986319748233307</v>
      </c>
      <c r="BO91" s="22">
        <f t="shared" si="172"/>
        <v>2.8077488200159054E-4</v>
      </c>
      <c r="BP91" s="22">
        <f t="shared" si="173"/>
        <v>1.0145646996696129E-4</v>
      </c>
      <c r="BQ91" s="22">
        <f t="shared" si="174"/>
        <v>0</v>
      </c>
      <c r="BR91" s="27">
        <f t="shared" si="175"/>
        <v>35106659770532.379</v>
      </c>
      <c r="BS91" s="23">
        <f t="shared" si="176"/>
        <v>0.51001214457185573</v>
      </c>
      <c r="BT91" s="22">
        <f t="shared" si="177"/>
        <v>2.4276578081620334E-4</v>
      </c>
      <c r="BU91" s="22">
        <f t="shared" si="178"/>
        <v>8.7722088866359189E-5</v>
      </c>
      <c r="BV91" s="22">
        <f t="shared" si="179"/>
        <v>0</v>
      </c>
      <c r="BW91" s="27">
        <f t="shared" si="180"/>
        <v>42780088749875.281</v>
      </c>
      <c r="BX91" s="23">
        <f t="shared" si="181"/>
        <v>0.44017290524009922</v>
      </c>
      <c r="BY91" s="22">
        <f t="shared" si="182"/>
        <v>2.0952230289428725E-4</v>
      </c>
      <c r="BZ91" s="22">
        <f t="shared" si="183"/>
        <v>7.5709739701297071E-5</v>
      </c>
      <c r="CA91" s="22">
        <f t="shared" si="184"/>
        <v>0</v>
      </c>
      <c r="CB91" s="27">
        <f t="shared" si="185"/>
        <v>50983799073767.258</v>
      </c>
      <c r="CC91" s="23">
        <f t="shared" si="186"/>
        <v>0.38196231684986892</v>
      </c>
      <c r="CD91" s="22">
        <f t="shared" si="187"/>
        <v>1.8181406282053762E-4</v>
      </c>
      <c r="CE91" s="22">
        <f t="shared" si="188"/>
        <v>6.5697518498177463E-5</v>
      </c>
      <c r="CF91" s="22">
        <f t="shared" si="189"/>
        <v>0</v>
      </c>
      <c r="CG91" s="27">
        <f t="shared" si="190"/>
        <v>59657153725321.93</v>
      </c>
      <c r="CH91" s="23">
        <f t="shared" si="191"/>
        <v>0.33736734209987851</v>
      </c>
      <c r="CI91" s="22">
        <f t="shared" si="192"/>
        <v>1.6058685483954217E-4</v>
      </c>
      <c r="CJ91" s="22">
        <f t="shared" si="193"/>
        <v>5.8027182841179106E-5</v>
      </c>
      <c r="CK91" s="22">
        <f t="shared" si="194"/>
        <v>0</v>
      </c>
      <c r="CL91" s="27">
        <f t="shared" si="195"/>
        <v>68746469177870.93</v>
      </c>
      <c r="CM91" s="23">
        <f t="shared" si="196"/>
        <v>0.30253819139902527</v>
      </c>
      <c r="CN91" s="22">
        <f t="shared" si="197"/>
        <v>1.4400817910593602E-4</v>
      </c>
      <c r="CO91" s="22">
        <f t="shared" si="198"/>
        <v>5.2036568920632346E-5</v>
      </c>
      <c r="CP91" s="22">
        <f t="shared" si="199"/>
        <v>0</v>
      </c>
      <c r="CQ91" s="27">
        <f t="shared" si="200"/>
        <v>78204594895333.172</v>
      </c>
      <c r="CR91" s="23">
        <f t="shared" si="201"/>
        <v>0.27477111543888272</v>
      </c>
      <c r="CS91" s="22">
        <f t="shared" si="202"/>
        <v>1.3079105094890818E-4</v>
      </c>
      <c r="CT91" s="22">
        <f t="shared" si="203"/>
        <v>4.7260631855487831E-5</v>
      </c>
      <c r="CU91" s="22">
        <f t="shared" si="204"/>
        <v>0</v>
      </c>
      <c r="CV91" s="27">
        <f t="shared" si="205"/>
        <v>87990299571771.266</v>
      </c>
      <c r="CW91" s="23">
        <f t="shared" si="206"/>
        <v>0.25223870479734906</v>
      </c>
      <c r="CX91" s="22">
        <f t="shared" si="207"/>
        <v>1.2006562348353815E-4</v>
      </c>
      <c r="CY91" s="22">
        <f t="shared" si="208"/>
        <v>4.3385057225144042E-5</v>
      </c>
      <c r="CZ91" s="22">
        <f t="shared" si="209"/>
        <v>0</v>
      </c>
      <c r="DA91" s="27">
        <f t="shared" si="210"/>
        <v>2436114454419073</v>
      </c>
      <c r="DB91" s="23">
        <f t="shared" si="211"/>
        <v>7.4594479403221031E-2</v>
      </c>
      <c r="DC91" s="22">
        <f t="shared" si="212"/>
        <v>3.5506972195933216E-5</v>
      </c>
      <c r="DD91" s="22">
        <f t="shared" si="213"/>
        <v>1.2830250457354018E-5</v>
      </c>
      <c r="DE91" s="22">
        <f t="shared" si="214"/>
        <v>0</v>
      </c>
      <c r="DF91" s="27">
        <f t="shared" si="215"/>
        <v>2.6846606393161226E+17</v>
      </c>
      <c r="DG91" s="23">
        <f t="shared" si="216"/>
        <v>6.7750467745036985E-2</v>
      </c>
      <c r="DH91" s="22">
        <f t="shared" si="217"/>
        <v>3.2249222646637606E-5</v>
      </c>
      <c r="DI91" s="22">
        <f t="shared" si="218"/>
        <v>1.1653080452146362E-5</v>
      </c>
      <c r="DJ91" s="22">
        <f t="shared" si="219"/>
        <v>0</v>
      </c>
    </row>
    <row r="92" spans="1:114" x14ac:dyDescent="0.25">
      <c r="A92" s="1">
        <v>750</v>
      </c>
      <c r="B92" s="2">
        <v>3.3199999999999999E-4</v>
      </c>
      <c r="C92" s="2">
        <v>1.2E-4</v>
      </c>
      <c r="D92" s="3">
        <v>0</v>
      </c>
      <c r="E92" s="27">
        <f t="shared" si="110"/>
        <v>1.0911318122361763E-2</v>
      </c>
      <c r="F92" s="23">
        <f t="shared" si="111"/>
        <v>0.27815824189433103</v>
      </c>
      <c r="G92" s="22">
        <f t="shared" si="112"/>
        <v>9.2348536308917893E-5</v>
      </c>
      <c r="H92" s="22">
        <f t="shared" si="113"/>
        <v>3.3378989027319723E-5</v>
      </c>
      <c r="I92" s="22">
        <f t="shared" si="114"/>
        <v>0</v>
      </c>
      <c r="J92" s="27">
        <f t="shared" si="115"/>
        <v>2340179.3839955181</v>
      </c>
      <c r="K92" s="23">
        <f t="shared" si="116"/>
        <v>0.58174051679672223</v>
      </c>
      <c r="L92" s="22">
        <f t="shared" si="117"/>
        <v>1.9313785157651177E-4</v>
      </c>
      <c r="M92" s="22">
        <f t="shared" si="118"/>
        <v>6.9808862015606675E-5</v>
      </c>
      <c r="N92" s="22">
        <f t="shared" si="119"/>
        <v>0</v>
      </c>
      <c r="O92" s="27">
        <f t="shared" si="120"/>
        <v>1400794202.060951</v>
      </c>
      <c r="P92" s="23">
        <f t="shared" si="121"/>
        <v>0.74394530115585933</v>
      </c>
      <c r="Q92" s="22">
        <f t="shared" si="122"/>
        <v>2.469898399837453E-4</v>
      </c>
      <c r="R92" s="22">
        <f t="shared" si="123"/>
        <v>8.9273436138703126E-5</v>
      </c>
      <c r="S92" s="22">
        <f t="shared" si="124"/>
        <v>0</v>
      </c>
      <c r="T92" s="27">
        <f t="shared" si="125"/>
        <v>34273998047.183666</v>
      </c>
      <c r="U92" s="23">
        <f t="shared" si="126"/>
        <v>0.84126878202369193</v>
      </c>
      <c r="V92" s="22">
        <f t="shared" si="127"/>
        <v>2.7930123563186572E-4</v>
      </c>
      <c r="W92" s="22">
        <f t="shared" si="128"/>
        <v>1.0095225384284303E-4</v>
      </c>
      <c r="X92" s="22">
        <f t="shared" si="129"/>
        <v>0</v>
      </c>
      <c r="Y92" s="27">
        <f t="shared" si="130"/>
        <v>233493232500.25574</v>
      </c>
      <c r="Z92" s="23">
        <f t="shared" si="131"/>
        <v>0.90557072977419761</v>
      </c>
      <c r="AA92" s="22">
        <f t="shared" si="132"/>
        <v>3.0064948228503358E-4</v>
      </c>
      <c r="AB92" s="22">
        <f t="shared" si="133"/>
        <v>1.0866848757290372E-4</v>
      </c>
      <c r="AC92" s="22">
        <f t="shared" si="134"/>
        <v>0</v>
      </c>
      <c r="AD92" s="27">
        <f t="shared" si="135"/>
        <v>839891613592.29944</v>
      </c>
      <c r="AE92" s="23">
        <f t="shared" si="136"/>
        <v>0.95093656924306114</v>
      </c>
      <c r="AF92" s="22">
        <f t="shared" si="137"/>
        <v>3.1571094098869628E-4</v>
      </c>
      <c r="AG92" s="22">
        <f t="shared" si="138"/>
        <v>1.1411238830916734E-4</v>
      </c>
      <c r="AH92" s="22">
        <f t="shared" si="139"/>
        <v>0</v>
      </c>
      <c r="AI92" s="27">
        <f t="shared" si="140"/>
        <v>2099141337609.5417</v>
      </c>
      <c r="AJ92" s="23">
        <f t="shared" si="141"/>
        <v>0.98443418797199422</v>
      </c>
      <c r="AK92" s="22">
        <f t="shared" si="142"/>
        <v>3.2683215040670206E-4</v>
      </c>
      <c r="AL92" s="22">
        <f t="shared" si="143"/>
        <v>1.1813210255663931E-4</v>
      </c>
      <c r="AM92" s="22">
        <f t="shared" si="144"/>
        <v>0</v>
      </c>
      <c r="AN92" s="27">
        <f t="shared" si="145"/>
        <v>4181977944937.2065</v>
      </c>
      <c r="AO92" s="23">
        <f t="shared" si="146"/>
        <v>0.99714223263376589</v>
      </c>
      <c r="AP92" s="22">
        <f t="shared" si="147"/>
        <v>3.3105122123441025E-4</v>
      </c>
      <c r="AQ92" s="22">
        <f t="shared" si="148"/>
        <v>1.1965706791605192E-4</v>
      </c>
      <c r="AR92" s="22">
        <f t="shared" si="149"/>
        <v>0</v>
      </c>
      <c r="AS92" s="27">
        <f t="shared" si="150"/>
        <v>7167424866687.9502</v>
      </c>
      <c r="AT92" s="23">
        <f t="shared" si="151"/>
        <v>0.94837058178719802</v>
      </c>
      <c r="AU92" s="22">
        <f t="shared" si="152"/>
        <v>3.1485903315334971E-4</v>
      </c>
      <c r="AV92" s="22">
        <f t="shared" si="153"/>
        <v>1.1380446981446376E-4</v>
      </c>
      <c r="AW92" s="22">
        <f t="shared" si="154"/>
        <v>0</v>
      </c>
      <c r="AX92" s="27">
        <f t="shared" si="155"/>
        <v>11061504111641.107</v>
      </c>
      <c r="AY92" s="23">
        <f t="shared" si="156"/>
        <v>0.8642502076963624</v>
      </c>
      <c r="AZ92" s="22">
        <f t="shared" si="157"/>
        <v>2.8693106895519229E-4</v>
      </c>
      <c r="BA92" s="22">
        <f t="shared" si="158"/>
        <v>1.0371002492356349E-4</v>
      </c>
      <c r="BB92" s="22">
        <f t="shared" si="159"/>
        <v>0</v>
      </c>
      <c r="BC92" s="27">
        <f t="shared" si="160"/>
        <v>15823657581410.896</v>
      </c>
      <c r="BD92" s="23">
        <f t="shared" si="161"/>
        <v>0.76768202305471345</v>
      </c>
      <c r="BE92" s="22">
        <f t="shared" si="162"/>
        <v>2.5487043165416486E-4</v>
      </c>
      <c r="BF92" s="22">
        <f t="shared" si="163"/>
        <v>9.2121842766565621E-5</v>
      </c>
      <c r="BG92" s="22">
        <f t="shared" si="164"/>
        <v>0</v>
      </c>
      <c r="BH92" s="27">
        <f t="shared" si="165"/>
        <v>21388633310816.793</v>
      </c>
      <c r="BI92" s="23">
        <f t="shared" si="166"/>
        <v>0.67161447019916254</v>
      </c>
      <c r="BJ92" s="22">
        <f t="shared" si="167"/>
        <v>2.2297600410612196E-4</v>
      </c>
      <c r="BK92" s="22">
        <f t="shared" si="168"/>
        <v>8.0593736423899501E-5</v>
      </c>
      <c r="BL92" s="22">
        <f t="shared" si="169"/>
        <v>0</v>
      </c>
      <c r="BM92" s="27">
        <f t="shared" si="170"/>
        <v>27681320807015.762</v>
      </c>
      <c r="BN92" s="23">
        <f t="shared" si="171"/>
        <v>0.58250306241810734</v>
      </c>
      <c r="BO92" s="22">
        <f t="shared" si="172"/>
        <v>1.9339101672281164E-4</v>
      </c>
      <c r="BP92" s="22">
        <f t="shared" si="173"/>
        <v>6.9900367490172887E-5</v>
      </c>
      <c r="BQ92" s="22">
        <f t="shared" si="174"/>
        <v>0</v>
      </c>
      <c r="BR92" s="27">
        <f t="shared" si="175"/>
        <v>34625666597044.496</v>
      </c>
      <c r="BS92" s="23">
        <f t="shared" si="176"/>
        <v>0.50302451426072925</v>
      </c>
      <c r="BT92" s="22">
        <f t="shared" si="177"/>
        <v>1.6700413873456212E-4</v>
      </c>
      <c r="BU92" s="22">
        <f t="shared" si="178"/>
        <v>6.0362941711287511E-5</v>
      </c>
      <c r="BV92" s="22">
        <f t="shared" si="179"/>
        <v>0</v>
      </c>
      <c r="BW92" s="27">
        <f t="shared" si="180"/>
        <v>42149497648829.422</v>
      </c>
      <c r="BX92" s="23">
        <f t="shared" si="181"/>
        <v>0.43368462704626964</v>
      </c>
      <c r="BY92" s="22">
        <f t="shared" si="182"/>
        <v>1.4398329617936151E-4</v>
      </c>
      <c r="BZ92" s="22">
        <f t="shared" si="183"/>
        <v>5.2042155245552356E-5</v>
      </c>
      <c r="CA92" s="22">
        <f t="shared" si="184"/>
        <v>0</v>
      </c>
      <c r="CB92" s="27">
        <f t="shared" si="185"/>
        <v>50186786655315.766</v>
      </c>
      <c r="CC92" s="23">
        <f t="shared" si="186"/>
        <v>0.37599122965275011</v>
      </c>
      <c r="CD92" s="22">
        <f t="shared" si="187"/>
        <v>1.2482908824471304E-4</v>
      </c>
      <c r="CE92" s="22">
        <f t="shared" si="188"/>
        <v>4.5118947558330015E-5</v>
      </c>
      <c r="CF92" s="22">
        <f t="shared" si="189"/>
        <v>0</v>
      </c>
      <c r="CG92" s="27">
        <f t="shared" si="190"/>
        <v>58678425237800.734</v>
      </c>
      <c r="CH92" s="23">
        <f t="shared" si="191"/>
        <v>0.33183253180717243</v>
      </c>
      <c r="CI92" s="22">
        <f t="shared" si="192"/>
        <v>1.1016840055998124E-4</v>
      </c>
      <c r="CJ92" s="22">
        <f t="shared" si="193"/>
        <v>3.9819903816860695E-5</v>
      </c>
      <c r="CK92" s="22">
        <f t="shared" si="194"/>
        <v>0</v>
      </c>
      <c r="CL92" s="27">
        <f t="shared" si="195"/>
        <v>67572181820470.734</v>
      </c>
      <c r="CM92" s="23">
        <f t="shared" si="196"/>
        <v>0.29737040929269776</v>
      </c>
      <c r="CN92" s="22">
        <f t="shared" si="197"/>
        <v>9.8726975885175651E-5</v>
      </c>
      <c r="CO92" s="22">
        <f t="shared" si="198"/>
        <v>3.5684449115123732E-5</v>
      </c>
      <c r="CP92" s="22">
        <f t="shared" si="199"/>
        <v>0</v>
      </c>
      <c r="CQ92" s="27">
        <f t="shared" si="200"/>
        <v>76822250738882.5</v>
      </c>
      <c r="CR92" s="23">
        <f t="shared" si="201"/>
        <v>0.26991426212614933</v>
      </c>
      <c r="CS92" s="22">
        <f t="shared" si="202"/>
        <v>8.9611535025881569E-5</v>
      </c>
      <c r="CT92" s="22">
        <f t="shared" si="203"/>
        <v>3.2389711455137917E-5</v>
      </c>
      <c r="CU92" s="22">
        <f t="shared" si="204"/>
        <v>0</v>
      </c>
      <c r="CV92" s="27">
        <f t="shared" si="205"/>
        <v>86388626670251.078</v>
      </c>
      <c r="CW92" s="23">
        <f t="shared" si="206"/>
        <v>0.2476472452824405</v>
      </c>
      <c r="CX92" s="22">
        <f t="shared" si="207"/>
        <v>8.221888543377024E-5</v>
      </c>
      <c r="CY92" s="22">
        <f t="shared" si="208"/>
        <v>2.9717669433892861E-5</v>
      </c>
      <c r="CZ92" s="22">
        <f t="shared" si="209"/>
        <v>0</v>
      </c>
      <c r="DA92" s="27">
        <f t="shared" si="210"/>
        <v>2373374465475563.5</v>
      </c>
      <c r="DB92" s="23">
        <f t="shared" si="211"/>
        <v>7.267336407774222E-2</v>
      </c>
      <c r="DC92" s="22">
        <f t="shared" si="212"/>
        <v>2.4127556873810415E-5</v>
      </c>
      <c r="DD92" s="22">
        <f t="shared" si="213"/>
        <v>8.7208036893290661E-6</v>
      </c>
      <c r="DE92" s="22">
        <f t="shared" si="214"/>
        <v>0</v>
      </c>
      <c r="DF92" s="27">
        <f t="shared" si="215"/>
        <v>2.613799253547273E+17</v>
      </c>
      <c r="DG92" s="23">
        <f t="shared" si="216"/>
        <v>6.596219999879252E-2</v>
      </c>
      <c r="DH92" s="22">
        <f t="shared" si="217"/>
        <v>2.1899450399599115E-5</v>
      </c>
      <c r="DI92" s="22">
        <f t="shared" si="218"/>
        <v>7.915463999855102E-6</v>
      </c>
      <c r="DJ92" s="22">
        <f t="shared" si="219"/>
        <v>0</v>
      </c>
    </row>
    <row r="93" spans="1:114" x14ac:dyDescent="0.25">
      <c r="A93" s="1">
        <v>755</v>
      </c>
      <c r="B93" s="2">
        <v>2.3499999999999999E-4</v>
      </c>
      <c r="C93" s="2">
        <v>8.5000000000000006E-5</v>
      </c>
      <c r="D93" s="3">
        <v>0</v>
      </c>
      <c r="E93" s="27">
        <f t="shared" si="110"/>
        <v>1.360811822873861E-2</v>
      </c>
      <c r="F93" s="23">
        <f t="shared" si="111"/>
        <v>0.34690678060597302</v>
      </c>
      <c r="G93" s="22">
        <f t="shared" si="112"/>
        <v>8.1523093442403661E-5</v>
      </c>
      <c r="H93" s="22">
        <f t="shared" si="113"/>
        <v>2.9487076351507708E-5</v>
      </c>
      <c r="I93" s="22">
        <f t="shared" si="114"/>
        <v>0</v>
      </c>
      <c r="J93" s="27">
        <f t="shared" si="115"/>
        <v>2570368.3012780109</v>
      </c>
      <c r="K93" s="23">
        <f t="shared" si="116"/>
        <v>0.63896271976825814</v>
      </c>
      <c r="L93" s="22">
        <f t="shared" si="117"/>
        <v>1.5015623914554067E-4</v>
      </c>
      <c r="M93" s="22">
        <f t="shared" si="118"/>
        <v>5.4311831180301943E-5</v>
      </c>
      <c r="N93" s="22">
        <f t="shared" si="119"/>
        <v>0</v>
      </c>
      <c r="O93" s="27">
        <f t="shared" si="120"/>
        <v>1474786320.0563903</v>
      </c>
      <c r="P93" s="23">
        <f t="shared" si="121"/>
        <v>0.78324164349100678</v>
      </c>
      <c r="Q93" s="22">
        <f t="shared" si="122"/>
        <v>1.8406178622038658E-4</v>
      </c>
      <c r="R93" s="22">
        <f t="shared" si="123"/>
        <v>6.6575539696735577E-5</v>
      </c>
      <c r="S93" s="22">
        <f t="shared" si="124"/>
        <v>0</v>
      </c>
      <c r="T93" s="27">
        <f t="shared" si="125"/>
        <v>35328532332.395531</v>
      </c>
      <c r="U93" s="23">
        <f t="shared" si="126"/>
        <v>0.86715274141766485</v>
      </c>
      <c r="V93" s="22">
        <f t="shared" si="127"/>
        <v>2.0378089423315124E-4</v>
      </c>
      <c r="W93" s="22">
        <f t="shared" si="128"/>
        <v>7.3707983020501524E-5</v>
      </c>
      <c r="X93" s="22">
        <f t="shared" si="129"/>
        <v>0</v>
      </c>
      <c r="Y93" s="27">
        <f t="shared" si="130"/>
        <v>237643668826.55756</v>
      </c>
      <c r="Z93" s="23">
        <f t="shared" si="131"/>
        <v>0.92166761452175172</v>
      </c>
      <c r="AA93" s="22">
        <f t="shared" si="132"/>
        <v>2.1659188941261165E-4</v>
      </c>
      <c r="AB93" s="22">
        <f t="shared" si="133"/>
        <v>7.8341747234348901E-5</v>
      </c>
      <c r="AC93" s="22">
        <f t="shared" si="134"/>
        <v>0</v>
      </c>
      <c r="AD93" s="27">
        <f t="shared" si="135"/>
        <v>847652391850.61536</v>
      </c>
      <c r="AE93" s="23">
        <f t="shared" si="136"/>
        <v>0.95972342665678634</v>
      </c>
      <c r="AF93" s="22">
        <f t="shared" si="137"/>
        <v>2.2553500526434477E-4</v>
      </c>
      <c r="AG93" s="22">
        <f t="shared" si="138"/>
        <v>8.1576491265826839E-5</v>
      </c>
      <c r="AH93" s="22">
        <f t="shared" si="139"/>
        <v>0</v>
      </c>
      <c r="AI93" s="27">
        <f t="shared" si="140"/>
        <v>2105933111328.9136</v>
      </c>
      <c r="AJ93" s="23">
        <f t="shared" si="141"/>
        <v>0.98761932568832034</v>
      </c>
      <c r="AK93" s="22">
        <f t="shared" si="142"/>
        <v>2.3209054153675528E-4</v>
      </c>
      <c r="AL93" s="22">
        <f t="shared" si="143"/>
        <v>8.394764268350723E-5</v>
      </c>
      <c r="AM93" s="22">
        <f t="shared" si="144"/>
        <v>0</v>
      </c>
      <c r="AN93" s="27">
        <f t="shared" si="145"/>
        <v>4176993036084.0107</v>
      </c>
      <c r="AO93" s="23">
        <f t="shared" si="146"/>
        <v>0.9959536412043517</v>
      </c>
      <c r="AP93" s="22">
        <f t="shared" si="147"/>
        <v>2.3404910568302264E-4</v>
      </c>
      <c r="AQ93" s="22">
        <f t="shared" si="148"/>
        <v>8.4656059502369907E-5</v>
      </c>
      <c r="AR93" s="22">
        <f t="shared" si="149"/>
        <v>0</v>
      </c>
      <c r="AS93" s="27">
        <f t="shared" si="150"/>
        <v>7134661374290.4287</v>
      </c>
      <c r="AT93" s="23">
        <f t="shared" si="151"/>
        <v>0.944035421960015</v>
      </c>
      <c r="AU93" s="22">
        <f t="shared" si="152"/>
        <v>2.2184832416060352E-4</v>
      </c>
      <c r="AV93" s="22">
        <f t="shared" si="153"/>
        <v>8.0243010866601277E-5</v>
      </c>
      <c r="AW93" s="22">
        <f t="shared" si="154"/>
        <v>0</v>
      </c>
      <c r="AX93" s="27">
        <f t="shared" si="155"/>
        <v>10981636370911.939</v>
      </c>
      <c r="AY93" s="23">
        <f t="shared" si="156"/>
        <v>0.85801003359194017</v>
      </c>
      <c r="AZ93" s="22">
        <f t="shared" si="157"/>
        <v>2.0163235789410594E-4</v>
      </c>
      <c r="BA93" s="22">
        <f t="shared" si="158"/>
        <v>7.2930852855314916E-5</v>
      </c>
      <c r="BB93" s="22">
        <f t="shared" si="159"/>
        <v>0</v>
      </c>
      <c r="BC93" s="27">
        <f t="shared" si="160"/>
        <v>15675819779569.1</v>
      </c>
      <c r="BD93" s="23">
        <f t="shared" si="161"/>
        <v>0.7605096975529787</v>
      </c>
      <c r="BE93" s="22">
        <f t="shared" si="162"/>
        <v>1.7871977892494999E-4</v>
      </c>
      <c r="BF93" s="22">
        <f t="shared" si="163"/>
        <v>6.4643324292003188E-5</v>
      </c>
      <c r="BG93" s="22">
        <f t="shared" si="164"/>
        <v>0</v>
      </c>
      <c r="BH93" s="27">
        <f t="shared" si="165"/>
        <v>21151764619547.176</v>
      </c>
      <c r="BI93" s="23">
        <f t="shared" si="166"/>
        <v>0.66417666721839141</v>
      </c>
      <c r="BJ93" s="22">
        <f t="shared" si="167"/>
        <v>1.5608151679632199E-4</v>
      </c>
      <c r="BK93" s="22">
        <f t="shared" si="168"/>
        <v>5.6455016713563273E-5</v>
      </c>
      <c r="BL93" s="22">
        <f t="shared" si="169"/>
        <v>0</v>
      </c>
      <c r="BM93" s="27">
        <f t="shared" si="170"/>
        <v>27335045105981.613</v>
      </c>
      <c r="BN93" s="23">
        <f t="shared" si="171"/>
        <v>0.57521631993570932</v>
      </c>
      <c r="BO93" s="22">
        <f t="shared" si="172"/>
        <v>1.351758351848917E-4</v>
      </c>
      <c r="BP93" s="22">
        <f t="shared" si="173"/>
        <v>4.8893387194535299E-5</v>
      </c>
      <c r="BQ93" s="22">
        <f t="shared" si="174"/>
        <v>0</v>
      </c>
      <c r="BR93" s="27">
        <f t="shared" si="175"/>
        <v>34150799876226.832</v>
      </c>
      <c r="BS93" s="23">
        <f t="shared" si="176"/>
        <v>0.49612588601603058</v>
      </c>
      <c r="BT93" s="22">
        <f t="shared" si="177"/>
        <v>1.1658958321376719E-4</v>
      </c>
      <c r="BU93" s="22">
        <f t="shared" si="178"/>
        <v>4.2170700311362602E-5</v>
      </c>
      <c r="BV93" s="22">
        <f t="shared" si="179"/>
        <v>0</v>
      </c>
      <c r="BW93" s="27">
        <f t="shared" si="180"/>
        <v>41528294299978.32</v>
      </c>
      <c r="BX93" s="23">
        <f t="shared" si="181"/>
        <v>0.42729294131584994</v>
      </c>
      <c r="BY93" s="22">
        <f t="shared" si="182"/>
        <v>1.0041384120922473E-4</v>
      </c>
      <c r="BZ93" s="22">
        <f t="shared" si="183"/>
        <v>3.6319900011847244E-5</v>
      </c>
      <c r="CA93" s="22">
        <f t="shared" si="184"/>
        <v>0</v>
      </c>
      <c r="CB93" s="27">
        <f t="shared" si="185"/>
        <v>49403017287451.453</v>
      </c>
      <c r="CC93" s="23">
        <f t="shared" si="186"/>
        <v>0.37011935723319472</v>
      </c>
      <c r="CD93" s="22">
        <f t="shared" si="187"/>
        <v>8.6978048949800762E-5</v>
      </c>
      <c r="CE93" s="22">
        <f t="shared" si="188"/>
        <v>3.1460145364821553E-5</v>
      </c>
      <c r="CF93" s="22">
        <f t="shared" si="189"/>
        <v>0</v>
      </c>
      <c r="CG93" s="27">
        <f t="shared" si="190"/>
        <v>57717353082845.703</v>
      </c>
      <c r="CH93" s="23">
        <f t="shared" si="191"/>
        <v>0.32639756989168706</v>
      </c>
      <c r="CI93" s="22">
        <f t="shared" si="192"/>
        <v>7.6703428924546462E-5</v>
      </c>
      <c r="CJ93" s="22">
        <f t="shared" si="193"/>
        <v>2.7743793440793402E-5</v>
      </c>
      <c r="CK93" s="22">
        <f t="shared" si="194"/>
        <v>0</v>
      </c>
      <c r="CL93" s="27">
        <f t="shared" si="195"/>
        <v>66420482732377.938</v>
      </c>
      <c r="CM93" s="23">
        <f t="shared" si="196"/>
        <v>0.29230203322459763</v>
      </c>
      <c r="CN93" s="22">
        <f t="shared" si="197"/>
        <v>6.8690977807780445E-5</v>
      </c>
      <c r="CO93" s="22">
        <f t="shared" si="198"/>
        <v>2.4845672824090801E-5</v>
      </c>
      <c r="CP93" s="22">
        <f t="shared" si="199"/>
        <v>0</v>
      </c>
      <c r="CQ93" s="27">
        <f t="shared" si="200"/>
        <v>75467905491618.688</v>
      </c>
      <c r="CR93" s="23">
        <f t="shared" si="201"/>
        <v>0.26515578271994455</v>
      </c>
      <c r="CS93" s="22">
        <f t="shared" si="202"/>
        <v>6.2311608939186964E-5</v>
      </c>
      <c r="CT93" s="22">
        <f t="shared" si="203"/>
        <v>2.2538241531195289E-5</v>
      </c>
      <c r="CU93" s="22">
        <f t="shared" si="204"/>
        <v>0</v>
      </c>
      <c r="CV93" s="27">
        <f t="shared" si="205"/>
        <v>84820803108680.25</v>
      </c>
      <c r="CW93" s="23">
        <f t="shared" si="206"/>
        <v>0.24315282048282016</v>
      </c>
      <c r="CX93" s="22">
        <f t="shared" si="207"/>
        <v>5.7140912813462734E-5</v>
      </c>
      <c r="CY93" s="22">
        <f t="shared" si="208"/>
        <v>2.0667989741039716E-5</v>
      </c>
      <c r="CZ93" s="22">
        <f t="shared" si="209"/>
        <v>0</v>
      </c>
      <c r="DA93" s="27">
        <f t="shared" si="210"/>
        <v>2312640738764490.5</v>
      </c>
      <c r="DB93" s="23">
        <f t="shared" si="211"/>
        <v>7.0813681041088539E-2</v>
      </c>
      <c r="DC93" s="22">
        <f t="shared" si="212"/>
        <v>1.6641215044655808E-5</v>
      </c>
      <c r="DD93" s="22">
        <f t="shared" si="213"/>
        <v>6.0191628884925259E-6</v>
      </c>
      <c r="DE93" s="22">
        <f t="shared" si="214"/>
        <v>0</v>
      </c>
      <c r="DF93" s="27">
        <f t="shared" si="215"/>
        <v>2.5452604914400218E+17</v>
      </c>
      <c r="DG93" s="23">
        <f t="shared" si="216"/>
        <v>6.4232546304977822E-2</v>
      </c>
      <c r="DH93" s="22">
        <f t="shared" si="217"/>
        <v>1.5094648381669787E-5</v>
      </c>
      <c r="DI93" s="22">
        <f t="shared" si="218"/>
        <v>5.4597664359231153E-6</v>
      </c>
      <c r="DJ93" s="22">
        <f t="shared" si="219"/>
        <v>0</v>
      </c>
    </row>
    <row r="94" spans="1:114" x14ac:dyDescent="0.25">
      <c r="A94" s="1">
        <v>760</v>
      </c>
      <c r="B94" s="2">
        <v>1.66E-4</v>
      </c>
      <c r="C94" s="2">
        <v>6.0000000000000002E-5</v>
      </c>
      <c r="D94" s="3">
        <v>0</v>
      </c>
      <c r="E94" s="27">
        <f t="shared" si="110"/>
        <v>1.6918513536733598E-2</v>
      </c>
      <c r="F94" s="23">
        <f t="shared" si="111"/>
        <v>0.43129747735964968</v>
      </c>
      <c r="G94" s="22">
        <f t="shared" si="112"/>
        <v>7.1595381241701845E-5</v>
      </c>
      <c r="H94" s="22">
        <f t="shared" si="113"/>
        <v>2.5877848641578983E-5</v>
      </c>
      <c r="I94" s="22">
        <f t="shared" si="114"/>
        <v>0</v>
      </c>
      <c r="J94" s="27">
        <f t="shared" si="115"/>
        <v>2819102.1972248326</v>
      </c>
      <c r="K94" s="23">
        <f t="shared" si="116"/>
        <v>0.70079498192839829</v>
      </c>
      <c r="L94" s="22">
        <f t="shared" si="117"/>
        <v>1.1633196700011412E-4</v>
      </c>
      <c r="M94" s="22">
        <f t="shared" si="118"/>
        <v>4.2047698915703896E-5</v>
      </c>
      <c r="N94" s="22">
        <f t="shared" si="119"/>
        <v>0</v>
      </c>
      <c r="O94" s="27">
        <f t="shared" si="120"/>
        <v>1551297608.980921</v>
      </c>
      <c r="P94" s="23">
        <f t="shared" si="121"/>
        <v>0.82387588783399301</v>
      </c>
      <c r="Q94" s="22">
        <f t="shared" si="122"/>
        <v>1.3676339738044285E-4</v>
      </c>
      <c r="R94" s="22">
        <f t="shared" si="123"/>
        <v>4.9432553270039582E-5</v>
      </c>
      <c r="S94" s="22">
        <f t="shared" si="124"/>
        <v>0</v>
      </c>
      <c r="T94" s="27">
        <f t="shared" si="125"/>
        <v>36393076476.772369</v>
      </c>
      <c r="U94" s="23">
        <f t="shared" si="126"/>
        <v>0.89328239674755849</v>
      </c>
      <c r="V94" s="22">
        <f t="shared" si="127"/>
        <v>1.4828487786009469E-4</v>
      </c>
      <c r="W94" s="22">
        <f t="shared" si="128"/>
        <v>5.3596943804853511E-5</v>
      </c>
      <c r="X94" s="22">
        <f t="shared" si="129"/>
        <v>0</v>
      </c>
      <c r="Y94" s="27">
        <f t="shared" si="130"/>
        <v>241759441866.10684</v>
      </c>
      <c r="Z94" s="23">
        <f t="shared" si="131"/>
        <v>0.93763006257688131</v>
      </c>
      <c r="AA94" s="22">
        <f t="shared" si="132"/>
        <v>1.5564659038776229E-4</v>
      </c>
      <c r="AB94" s="22">
        <f t="shared" si="133"/>
        <v>5.6257803754612881E-5</v>
      </c>
      <c r="AC94" s="22">
        <f t="shared" si="134"/>
        <v>0</v>
      </c>
      <c r="AD94" s="27">
        <f t="shared" si="135"/>
        <v>855197660997.9259</v>
      </c>
      <c r="AE94" s="23">
        <f t="shared" si="136"/>
        <v>0.96826628175956619</v>
      </c>
      <c r="AF94" s="22">
        <f t="shared" si="137"/>
        <v>1.6073220277208798E-4</v>
      </c>
      <c r="AG94" s="22">
        <f t="shared" si="138"/>
        <v>5.8095976905573971E-5</v>
      </c>
      <c r="AH94" s="22">
        <f t="shared" si="139"/>
        <v>0</v>
      </c>
      <c r="AI94" s="27">
        <f t="shared" si="140"/>
        <v>2112208760337.1704</v>
      </c>
      <c r="AJ94" s="23">
        <f t="shared" si="141"/>
        <v>0.99056241642964027</v>
      </c>
      <c r="AK94" s="22">
        <f t="shared" si="142"/>
        <v>1.6443336112732028E-4</v>
      </c>
      <c r="AL94" s="22">
        <f t="shared" si="143"/>
        <v>5.9433744985778415E-5</v>
      </c>
      <c r="AM94" s="22">
        <f t="shared" si="144"/>
        <v>0</v>
      </c>
      <c r="AN94" s="27">
        <f t="shared" si="145"/>
        <v>4171206558267.5122</v>
      </c>
      <c r="AO94" s="23">
        <f t="shared" si="146"/>
        <v>0.99457392531751532</v>
      </c>
      <c r="AP94" s="22">
        <f t="shared" si="147"/>
        <v>1.6509927160270754E-4</v>
      </c>
      <c r="AQ94" s="22">
        <f t="shared" si="148"/>
        <v>5.9674435519050922E-5</v>
      </c>
      <c r="AR94" s="22">
        <f t="shared" si="149"/>
        <v>0</v>
      </c>
      <c r="AS94" s="27">
        <f t="shared" si="150"/>
        <v>7101011452054.9365</v>
      </c>
      <c r="AT94" s="23">
        <f t="shared" si="151"/>
        <v>0.93958297259066226</v>
      </c>
      <c r="AU94" s="22">
        <f t="shared" si="152"/>
        <v>1.5597077345004992E-4</v>
      </c>
      <c r="AV94" s="22">
        <f t="shared" si="153"/>
        <v>5.6374978355439739E-5</v>
      </c>
      <c r="AW94" s="22">
        <f t="shared" si="154"/>
        <v>0</v>
      </c>
      <c r="AX94" s="27">
        <f t="shared" si="155"/>
        <v>10901169445137.232</v>
      </c>
      <c r="AY94" s="23">
        <f t="shared" si="156"/>
        <v>0.85172304435326229</v>
      </c>
      <c r="AZ94" s="22">
        <f t="shared" si="157"/>
        <v>1.4138602536264153E-4</v>
      </c>
      <c r="BA94" s="22">
        <f t="shared" si="158"/>
        <v>5.1103382661195742E-5</v>
      </c>
      <c r="BB94" s="22">
        <f t="shared" si="159"/>
        <v>0</v>
      </c>
      <c r="BC94" s="27">
        <f t="shared" si="160"/>
        <v>15528168972844.186</v>
      </c>
      <c r="BD94" s="23">
        <f t="shared" si="161"/>
        <v>0.7533464440871428</v>
      </c>
      <c r="BE94" s="22">
        <f t="shared" si="162"/>
        <v>1.2505550971846571E-4</v>
      </c>
      <c r="BF94" s="22">
        <f t="shared" si="163"/>
        <v>4.5200786645228572E-5</v>
      </c>
      <c r="BG94" s="22">
        <f t="shared" si="164"/>
        <v>0</v>
      </c>
      <c r="BH94" s="27">
        <f t="shared" si="165"/>
        <v>20916445353170.824</v>
      </c>
      <c r="BI94" s="23">
        <f t="shared" si="166"/>
        <v>0.65678751700396032</v>
      </c>
      <c r="BJ94" s="22">
        <f t="shared" si="167"/>
        <v>1.090267278226574E-4</v>
      </c>
      <c r="BK94" s="22">
        <f t="shared" si="168"/>
        <v>3.940725102023762E-5</v>
      </c>
      <c r="BL94" s="22">
        <f t="shared" si="169"/>
        <v>0</v>
      </c>
      <c r="BM94" s="27">
        <f t="shared" si="170"/>
        <v>26992292916751.43</v>
      </c>
      <c r="BN94" s="23">
        <f t="shared" si="171"/>
        <v>0.56800372335229454</v>
      </c>
      <c r="BO94" s="22">
        <f t="shared" si="172"/>
        <v>9.4288618076480895E-5</v>
      </c>
      <c r="BP94" s="22">
        <f t="shared" si="173"/>
        <v>3.4080223401137676E-5</v>
      </c>
      <c r="BQ94" s="22">
        <f t="shared" si="174"/>
        <v>0</v>
      </c>
      <c r="BR94" s="27">
        <f t="shared" si="175"/>
        <v>33682046943158.691</v>
      </c>
      <c r="BS94" s="23">
        <f t="shared" si="176"/>
        <v>0.48931607584807207</v>
      </c>
      <c r="BT94" s="22">
        <f t="shared" si="177"/>
        <v>8.1226468590779959E-5</v>
      </c>
      <c r="BU94" s="22">
        <f t="shared" si="178"/>
        <v>2.9358964550884326E-5</v>
      </c>
      <c r="BV94" s="22">
        <f t="shared" si="179"/>
        <v>0</v>
      </c>
      <c r="BW94" s="27">
        <f t="shared" si="180"/>
        <v>40916395085632.445</v>
      </c>
      <c r="BX94" s="23">
        <f t="shared" si="181"/>
        <v>0.42099698768967742</v>
      </c>
      <c r="BY94" s="22">
        <f t="shared" si="182"/>
        <v>6.9885499956486447E-5</v>
      </c>
      <c r="BZ94" s="22">
        <f t="shared" si="183"/>
        <v>2.5259819261380646E-5</v>
      </c>
      <c r="CA94" s="22">
        <f t="shared" si="184"/>
        <v>0</v>
      </c>
      <c r="CB94" s="27">
        <f t="shared" si="185"/>
        <v>48632313742835.086</v>
      </c>
      <c r="CC94" s="23">
        <f t="shared" si="186"/>
        <v>0.36434537183284932</v>
      </c>
      <c r="CD94" s="22">
        <f t="shared" si="187"/>
        <v>6.0481331724252985E-5</v>
      </c>
      <c r="CE94" s="22">
        <f t="shared" si="188"/>
        <v>2.1860722309970961E-5</v>
      </c>
      <c r="CF94" s="22">
        <f t="shared" si="189"/>
        <v>0</v>
      </c>
      <c r="CG94" s="27">
        <f t="shared" si="190"/>
        <v>56773644225076.813</v>
      </c>
      <c r="CH94" s="23">
        <f t="shared" si="191"/>
        <v>0.32106079920819958</v>
      </c>
      <c r="CI94" s="22">
        <f t="shared" si="192"/>
        <v>5.3296092668561131E-5</v>
      </c>
      <c r="CJ94" s="22">
        <f t="shared" si="193"/>
        <v>1.9263647952491976E-5</v>
      </c>
      <c r="CK94" s="22">
        <f t="shared" si="194"/>
        <v>0</v>
      </c>
      <c r="CL94" s="27">
        <f t="shared" si="195"/>
        <v>65290941733765.656</v>
      </c>
      <c r="CM94" s="23">
        <f t="shared" si="196"/>
        <v>0.28733117006729081</v>
      </c>
      <c r="CN94" s="22">
        <f t="shared" si="197"/>
        <v>4.769697423117027E-5</v>
      </c>
      <c r="CO94" s="22">
        <f t="shared" si="198"/>
        <v>1.7239870204037449E-5</v>
      </c>
      <c r="CP94" s="22">
        <f t="shared" si="199"/>
        <v>0</v>
      </c>
      <c r="CQ94" s="27">
        <f t="shared" si="200"/>
        <v>74140971593526.5</v>
      </c>
      <c r="CR94" s="23">
        <f t="shared" si="201"/>
        <v>0.26049361283362998</v>
      </c>
      <c r="CS94" s="22">
        <f t="shared" si="202"/>
        <v>4.3241939730382575E-5</v>
      </c>
      <c r="CT94" s="22">
        <f t="shared" si="203"/>
        <v>1.5629616770017799E-5</v>
      </c>
      <c r="CU94" s="22">
        <f t="shared" si="204"/>
        <v>0</v>
      </c>
      <c r="CV94" s="27">
        <f t="shared" si="205"/>
        <v>83286064933825.422</v>
      </c>
      <c r="CW94" s="23">
        <f t="shared" si="206"/>
        <v>0.23875324040055593</v>
      </c>
      <c r="CX94" s="22">
        <f t="shared" si="207"/>
        <v>3.9633037906492281E-5</v>
      </c>
      <c r="CY94" s="22">
        <f t="shared" si="208"/>
        <v>1.4325194424033357E-5</v>
      </c>
      <c r="CZ94" s="22">
        <f t="shared" si="209"/>
        <v>0</v>
      </c>
      <c r="DA94" s="27">
        <f t="shared" si="210"/>
        <v>2253836799850136</v>
      </c>
      <c r="DB94" s="23">
        <f t="shared" si="211"/>
        <v>6.9013088625482555E-2</v>
      </c>
      <c r="DC94" s="22">
        <f t="shared" si="212"/>
        <v>1.1456172711830104E-5</v>
      </c>
      <c r="DD94" s="22">
        <f t="shared" si="213"/>
        <v>4.1407853175289537E-6</v>
      </c>
      <c r="DE94" s="22">
        <f t="shared" si="214"/>
        <v>0</v>
      </c>
      <c r="DF94" s="27">
        <f t="shared" si="215"/>
        <v>2.4789535945593315E+17</v>
      </c>
      <c r="DG94" s="23">
        <f t="shared" si="216"/>
        <v>6.2559216271155349E-2</v>
      </c>
      <c r="DH94" s="22">
        <f t="shared" si="217"/>
        <v>1.0384829901011787E-5</v>
      </c>
      <c r="DI94" s="22">
        <f t="shared" si="218"/>
        <v>3.7535529762693209E-6</v>
      </c>
      <c r="DJ94" s="22">
        <f t="shared" si="219"/>
        <v>0</v>
      </c>
    </row>
    <row r="95" spans="1:114" x14ac:dyDescent="0.25">
      <c r="A95" s="1">
        <v>765</v>
      </c>
      <c r="B95" s="2">
        <v>1.17E-4</v>
      </c>
      <c r="C95" s="2">
        <v>4.1999999999999998E-5</v>
      </c>
      <c r="D95" s="3">
        <v>0</v>
      </c>
      <c r="E95" s="27">
        <f t="shared" si="110"/>
        <v>2.0969922573021976E-2</v>
      </c>
      <c r="F95" s="23">
        <f t="shared" si="111"/>
        <v>0.53457856605041332</v>
      </c>
      <c r="G95" s="22">
        <f t="shared" si="112"/>
        <v>6.2545692227898353E-5</v>
      </c>
      <c r="H95" s="22">
        <f t="shared" si="113"/>
        <v>2.2452299774117359E-5</v>
      </c>
      <c r="I95" s="22">
        <f t="shared" si="114"/>
        <v>0</v>
      </c>
      <c r="J95" s="27">
        <f t="shared" si="115"/>
        <v>3087511.0820728294</v>
      </c>
      <c r="K95" s="23">
        <f t="shared" si="116"/>
        <v>0.7675182102638739</v>
      </c>
      <c r="L95" s="22">
        <f t="shared" si="117"/>
        <v>8.9799630600873249E-5</v>
      </c>
      <c r="M95" s="22">
        <f t="shared" si="118"/>
        <v>3.2235764831082702E-5</v>
      </c>
      <c r="N95" s="22">
        <f t="shared" si="119"/>
        <v>0</v>
      </c>
      <c r="O95" s="27">
        <f t="shared" si="120"/>
        <v>1630349237.7944286</v>
      </c>
      <c r="P95" s="23">
        <f t="shared" si="121"/>
        <v>0.86585927677006969</v>
      </c>
      <c r="Q95" s="22">
        <f t="shared" si="122"/>
        <v>1.0130553538209814E-4</v>
      </c>
      <c r="R95" s="22">
        <f t="shared" si="123"/>
        <v>3.6366089624342924E-5</v>
      </c>
      <c r="S95" s="22">
        <f t="shared" si="124"/>
        <v>0</v>
      </c>
      <c r="T95" s="27">
        <f t="shared" si="125"/>
        <v>37467107173.006851</v>
      </c>
      <c r="U95" s="23">
        <f t="shared" si="126"/>
        <v>0.91964490322939241</v>
      </c>
      <c r="V95" s="22">
        <f t="shared" si="127"/>
        <v>1.075984536778389E-4</v>
      </c>
      <c r="W95" s="22">
        <f t="shared" si="128"/>
        <v>3.862508593563448E-5</v>
      </c>
      <c r="X95" s="22">
        <f t="shared" si="129"/>
        <v>0</v>
      </c>
      <c r="Y95" s="27">
        <f t="shared" si="130"/>
        <v>245838749814.18781</v>
      </c>
      <c r="Z95" s="23">
        <f t="shared" si="131"/>
        <v>0.9534510858928924</v>
      </c>
      <c r="AA95" s="22">
        <f t="shared" si="132"/>
        <v>1.1155377704946841E-4</v>
      </c>
      <c r="AB95" s="22">
        <f t="shared" si="133"/>
        <v>4.0044945607501479E-5</v>
      </c>
      <c r="AC95" s="22">
        <f t="shared" si="134"/>
        <v>0</v>
      </c>
      <c r="AD95" s="27">
        <f t="shared" si="135"/>
        <v>862527379817.00183</v>
      </c>
      <c r="AE95" s="23">
        <f t="shared" si="136"/>
        <v>0.97656508788470009</v>
      </c>
      <c r="AF95" s="22">
        <f t="shared" si="137"/>
        <v>1.1425811528250991E-4</v>
      </c>
      <c r="AG95" s="22">
        <f t="shared" si="138"/>
        <v>4.1015733691157402E-5</v>
      </c>
      <c r="AH95" s="22">
        <f t="shared" si="139"/>
        <v>0</v>
      </c>
      <c r="AI95" s="27">
        <f t="shared" si="140"/>
        <v>2117977334199.1384</v>
      </c>
      <c r="AJ95" s="23">
        <f t="shared" si="141"/>
        <v>0.99326770416983112</v>
      </c>
      <c r="AK95" s="22">
        <f t="shared" si="142"/>
        <v>1.1621232138787023E-4</v>
      </c>
      <c r="AL95" s="22">
        <f t="shared" si="143"/>
        <v>4.1717243575132903E-5</v>
      </c>
      <c r="AM95" s="22">
        <f t="shared" si="144"/>
        <v>0</v>
      </c>
      <c r="AN95" s="27">
        <f t="shared" si="145"/>
        <v>4164644029089.1938</v>
      </c>
      <c r="AO95" s="23">
        <f t="shared" si="146"/>
        <v>0.99300916933774874</v>
      </c>
      <c r="AP95" s="22">
        <f t="shared" si="147"/>
        <v>1.161820728125166E-4</v>
      </c>
      <c r="AQ95" s="22">
        <f t="shared" si="148"/>
        <v>4.1706385112185445E-5</v>
      </c>
      <c r="AR95" s="22">
        <f t="shared" si="149"/>
        <v>0</v>
      </c>
      <c r="AS95" s="27">
        <f t="shared" si="150"/>
        <v>7066520086129.876</v>
      </c>
      <c r="AT95" s="23">
        <f t="shared" si="151"/>
        <v>0.93501918610145696</v>
      </c>
      <c r="AU95" s="22">
        <f t="shared" si="152"/>
        <v>1.0939724477387047E-4</v>
      </c>
      <c r="AV95" s="22">
        <f t="shared" si="153"/>
        <v>3.9270805816261193E-5</v>
      </c>
      <c r="AW95" s="22">
        <f t="shared" si="154"/>
        <v>0</v>
      </c>
      <c r="AX95" s="27">
        <f t="shared" si="155"/>
        <v>10820164322058.529</v>
      </c>
      <c r="AY95" s="23">
        <f t="shared" si="156"/>
        <v>0.84539400503467987</v>
      </c>
      <c r="AZ95" s="22">
        <f t="shared" si="157"/>
        <v>9.8911098589057547E-5</v>
      </c>
      <c r="BA95" s="22">
        <f t="shared" si="158"/>
        <v>3.5506548211456552E-5</v>
      </c>
      <c r="BB95" s="22">
        <f t="shared" si="159"/>
        <v>0</v>
      </c>
      <c r="BC95" s="27">
        <f t="shared" si="160"/>
        <v>15380772291962.885</v>
      </c>
      <c r="BD95" s="23">
        <f t="shared" si="161"/>
        <v>0.74619551949285456</v>
      </c>
      <c r="BE95" s="22">
        <f t="shared" si="162"/>
        <v>8.7304875780663989E-5</v>
      </c>
      <c r="BF95" s="22">
        <f t="shared" si="163"/>
        <v>3.134021181869989E-5</v>
      </c>
      <c r="BG95" s="22">
        <f t="shared" si="164"/>
        <v>0</v>
      </c>
      <c r="BH95" s="27">
        <f t="shared" si="165"/>
        <v>20682733773827.039</v>
      </c>
      <c r="BI95" s="23">
        <f t="shared" si="166"/>
        <v>0.64944884901805378</v>
      </c>
      <c r="BJ95" s="22">
        <f t="shared" si="167"/>
        <v>7.5985515335112296E-5</v>
      </c>
      <c r="BK95" s="22">
        <f t="shared" si="168"/>
        <v>2.7276851658758257E-5</v>
      </c>
      <c r="BL95" s="22">
        <f t="shared" si="169"/>
        <v>0</v>
      </c>
      <c r="BM95" s="27">
        <f t="shared" si="170"/>
        <v>26653095043026.199</v>
      </c>
      <c r="BN95" s="23">
        <f t="shared" si="171"/>
        <v>0.5608659208757385</v>
      </c>
      <c r="BO95" s="22">
        <f t="shared" si="172"/>
        <v>6.5621312742461405E-5</v>
      </c>
      <c r="BP95" s="22">
        <f t="shared" si="173"/>
        <v>2.3556368676781015E-5</v>
      </c>
      <c r="BQ95" s="22">
        <f t="shared" si="174"/>
        <v>0</v>
      </c>
      <c r="BR95" s="27">
        <f t="shared" si="175"/>
        <v>33219390433821.93</v>
      </c>
      <c r="BS95" s="23">
        <f t="shared" si="176"/>
        <v>0.48259483150100863</v>
      </c>
      <c r="BT95" s="22">
        <f t="shared" si="177"/>
        <v>5.6463595285618011E-5</v>
      </c>
      <c r="BU95" s="22">
        <f t="shared" si="178"/>
        <v>2.026898292304236E-5</v>
      </c>
      <c r="BV95" s="22">
        <f t="shared" si="179"/>
        <v>0</v>
      </c>
      <c r="BW95" s="27">
        <f t="shared" si="180"/>
        <v>40313712814654.273</v>
      </c>
      <c r="BX95" s="23">
        <f t="shared" si="181"/>
        <v>0.41479586904066723</v>
      </c>
      <c r="BY95" s="22">
        <f t="shared" si="182"/>
        <v>4.8531116677758065E-5</v>
      </c>
      <c r="BZ95" s="22">
        <f t="shared" si="183"/>
        <v>1.7421426499708022E-5</v>
      </c>
      <c r="CA95" s="22">
        <f t="shared" si="184"/>
        <v>0</v>
      </c>
      <c r="CB95" s="27">
        <f t="shared" si="185"/>
        <v>47874497250547.945</v>
      </c>
      <c r="CC95" s="23">
        <f t="shared" si="186"/>
        <v>0.35866793412911468</v>
      </c>
      <c r="CD95" s="22">
        <f t="shared" si="187"/>
        <v>4.1964148293106419E-5</v>
      </c>
      <c r="CE95" s="22">
        <f t="shared" si="188"/>
        <v>1.5064053233422816E-5</v>
      </c>
      <c r="CF95" s="22">
        <f t="shared" si="189"/>
        <v>0</v>
      </c>
      <c r="CG95" s="27">
        <f t="shared" si="190"/>
        <v>55847007053496.508</v>
      </c>
      <c r="CH95" s="23">
        <f t="shared" si="191"/>
        <v>0.3158205706665167</v>
      </c>
      <c r="CI95" s="22">
        <f t="shared" si="192"/>
        <v>3.6951006767982454E-5</v>
      </c>
      <c r="CJ95" s="22">
        <f t="shared" si="193"/>
        <v>1.3264463967993701E-5</v>
      </c>
      <c r="CK95" s="22">
        <f t="shared" si="194"/>
        <v>0</v>
      </c>
      <c r="CL95" s="27">
        <f t="shared" si="195"/>
        <v>64183133979083.586</v>
      </c>
      <c r="CM95" s="23">
        <f t="shared" si="196"/>
        <v>0.28245595016832892</v>
      </c>
      <c r="CN95" s="22">
        <f t="shared" si="197"/>
        <v>3.3047346169694483E-5</v>
      </c>
      <c r="CO95" s="22">
        <f t="shared" si="198"/>
        <v>1.1863149907069813E-5</v>
      </c>
      <c r="CP95" s="22">
        <f t="shared" si="199"/>
        <v>0</v>
      </c>
      <c r="CQ95" s="27">
        <f t="shared" si="200"/>
        <v>72840871653413.531</v>
      </c>
      <c r="CR95" s="23">
        <f t="shared" si="201"/>
        <v>0.25592572380863121</v>
      </c>
      <c r="CS95" s="22">
        <f t="shared" si="202"/>
        <v>2.994330968560985E-5</v>
      </c>
      <c r="CT95" s="22">
        <f t="shared" si="203"/>
        <v>1.074888039996251E-5</v>
      </c>
      <c r="CU95" s="22">
        <f t="shared" si="204"/>
        <v>0</v>
      </c>
      <c r="CV95" s="27">
        <f t="shared" si="205"/>
        <v>81783664089118.656</v>
      </c>
      <c r="CW95" s="23">
        <f t="shared" si="206"/>
        <v>0.23444636060812871</v>
      </c>
      <c r="CX95" s="22">
        <f t="shared" si="207"/>
        <v>2.743022419115106E-5</v>
      </c>
      <c r="CY95" s="22">
        <f t="shared" si="208"/>
        <v>9.8467471455414043E-6</v>
      </c>
      <c r="CZ95" s="22">
        <f t="shared" si="209"/>
        <v>0</v>
      </c>
      <c r="DA95" s="27">
        <f t="shared" si="210"/>
        <v>2196889552712023.3</v>
      </c>
      <c r="DB95" s="23">
        <f t="shared" si="211"/>
        <v>6.7269348611129626E-2</v>
      </c>
      <c r="DC95" s="22">
        <f t="shared" si="212"/>
        <v>7.8705137875021665E-6</v>
      </c>
      <c r="DD95" s="22">
        <f t="shared" si="213"/>
        <v>2.8253126416674441E-6</v>
      </c>
      <c r="DE95" s="22">
        <f t="shared" si="214"/>
        <v>0</v>
      </c>
      <c r="DF95" s="27">
        <f t="shared" si="215"/>
        <v>2.4147919151926832E+17</v>
      </c>
      <c r="DG95" s="23">
        <f t="shared" si="216"/>
        <v>6.094002324365045E-2</v>
      </c>
      <c r="DH95" s="22">
        <f t="shared" si="217"/>
        <v>7.1299827195071026E-6</v>
      </c>
      <c r="DI95" s="22">
        <f t="shared" si="218"/>
        <v>2.5594809762333189E-6</v>
      </c>
      <c r="DJ95" s="22">
        <f t="shared" si="219"/>
        <v>0</v>
      </c>
    </row>
    <row r="96" spans="1:114" x14ac:dyDescent="0.25">
      <c r="A96" s="1">
        <v>770</v>
      </c>
      <c r="B96" s="2">
        <v>8.2999999999999998E-5</v>
      </c>
      <c r="C96" s="2">
        <v>3.0000000000000001E-5</v>
      </c>
      <c r="D96" s="3">
        <v>0</v>
      </c>
      <c r="E96" s="27">
        <f t="shared" si="110"/>
        <v>2.5913641770538988E-2</v>
      </c>
      <c r="F96" s="23">
        <f t="shared" si="111"/>
        <v>0.66060699130385425</v>
      </c>
      <c r="G96" s="22">
        <f t="shared" si="112"/>
        <v>5.4830380278219899E-5</v>
      </c>
      <c r="H96" s="22">
        <f t="shared" si="113"/>
        <v>1.9818209739115628E-5</v>
      </c>
      <c r="I96" s="22">
        <f t="shared" si="114"/>
        <v>0</v>
      </c>
      <c r="J96" s="27">
        <f t="shared" si="115"/>
        <v>3376767.1353675923</v>
      </c>
      <c r="K96" s="23">
        <f t="shared" si="116"/>
        <v>0.839423794545612</v>
      </c>
      <c r="L96" s="22">
        <f t="shared" si="117"/>
        <v>6.9672174947285791E-5</v>
      </c>
      <c r="M96" s="22">
        <f t="shared" si="118"/>
        <v>2.5182713836368359E-5</v>
      </c>
      <c r="N96" s="22">
        <f t="shared" si="119"/>
        <v>0</v>
      </c>
      <c r="O96" s="27">
        <f t="shared" si="120"/>
        <v>1711960282.3598442</v>
      </c>
      <c r="P96" s="23">
        <f t="shared" si="121"/>
        <v>0.90920194126535048</v>
      </c>
      <c r="Q96" s="22">
        <f t="shared" si="122"/>
        <v>7.5463761125024083E-5</v>
      </c>
      <c r="R96" s="22">
        <f t="shared" si="123"/>
        <v>2.7276058237960516E-5</v>
      </c>
      <c r="S96" s="22">
        <f t="shared" si="124"/>
        <v>0</v>
      </c>
      <c r="T96" s="27">
        <f t="shared" si="125"/>
        <v>38550097859.799873</v>
      </c>
      <c r="U96" s="23">
        <f t="shared" si="126"/>
        <v>0.94622733620867627</v>
      </c>
      <c r="V96" s="22">
        <f t="shared" si="127"/>
        <v>7.8536868905320126E-5</v>
      </c>
      <c r="W96" s="22">
        <f t="shared" si="128"/>
        <v>2.8386820086260289E-5</v>
      </c>
      <c r="X96" s="22">
        <f t="shared" si="129"/>
        <v>0</v>
      </c>
      <c r="Y96" s="27">
        <f t="shared" si="130"/>
        <v>249879864425.41702</v>
      </c>
      <c r="Z96" s="23">
        <f t="shared" si="131"/>
        <v>0.96912398171263747</v>
      </c>
      <c r="AA96" s="22">
        <f t="shared" si="132"/>
        <v>8.0437290482148903E-5</v>
      </c>
      <c r="AB96" s="22">
        <f t="shared" si="133"/>
        <v>2.9073719451379126E-5</v>
      </c>
      <c r="AC96" s="22">
        <f t="shared" si="134"/>
        <v>0</v>
      </c>
      <c r="AD96" s="27">
        <f t="shared" si="135"/>
        <v>869641702172.87708</v>
      </c>
      <c r="AE96" s="23">
        <f t="shared" si="136"/>
        <v>0.98462001924024667</v>
      </c>
      <c r="AF96" s="22">
        <f t="shared" si="137"/>
        <v>8.172346159694047E-5</v>
      </c>
      <c r="AG96" s="22">
        <f t="shared" si="138"/>
        <v>2.9538600577207402E-5</v>
      </c>
      <c r="AH96" s="22">
        <f t="shared" si="139"/>
        <v>0</v>
      </c>
      <c r="AI96" s="27">
        <f t="shared" si="140"/>
        <v>2123248005080.4231</v>
      </c>
      <c r="AJ96" s="23">
        <f t="shared" si="141"/>
        <v>0.99573949037885023</v>
      </c>
      <c r="AK96" s="22">
        <f t="shared" si="142"/>
        <v>8.2646377701444564E-5</v>
      </c>
      <c r="AL96" s="22">
        <f t="shared" si="143"/>
        <v>2.9872184711365508E-5</v>
      </c>
      <c r="AM96" s="22">
        <f t="shared" si="144"/>
        <v>0</v>
      </c>
      <c r="AN96" s="27">
        <f t="shared" si="145"/>
        <v>4157330611720.7441</v>
      </c>
      <c r="AO96" s="23">
        <f t="shared" si="146"/>
        <v>0.99126537312003149</v>
      </c>
      <c r="AP96" s="22">
        <f t="shared" si="147"/>
        <v>8.2275025968962611E-5</v>
      </c>
      <c r="AQ96" s="22">
        <f t="shared" si="148"/>
        <v>2.9737961193600946E-5</v>
      </c>
      <c r="AR96" s="22">
        <f t="shared" si="149"/>
        <v>0</v>
      </c>
      <c r="AS96" s="27">
        <f t="shared" si="150"/>
        <v>7031231013215.6582</v>
      </c>
      <c r="AT96" s="23">
        <f t="shared" si="151"/>
        <v>0.93034984959178069</v>
      </c>
      <c r="AU96" s="22">
        <f t="shared" si="152"/>
        <v>7.7219037516117797E-5</v>
      </c>
      <c r="AV96" s="22">
        <f t="shared" si="153"/>
        <v>2.7910495487753422E-5</v>
      </c>
      <c r="AW96" s="22">
        <f t="shared" si="154"/>
        <v>0</v>
      </c>
      <c r="AX96" s="27">
        <f t="shared" si="155"/>
        <v>10738679596560.73</v>
      </c>
      <c r="AY96" s="23">
        <f t="shared" si="156"/>
        <v>0.83902749373343277</v>
      </c>
      <c r="AZ96" s="22">
        <f t="shared" si="157"/>
        <v>6.9639281979874917E-5</v>
      </c>
      <c r="BA96" s="22">
        <f t="shared" si="158"/>
        <v>2.5170824812002984E-5</v>
      </c>
      <c r="BB96" s="22">
        <f t="shared" si="159"/>
        <v>0</v>
      </c>
      <c r="BC96" s="27">
        <f t="shared" si="160"/>
        <v>15233693343776.078</v>
      </c>
      <c r="BD96" s="23">
        <f t="shared" si="161"/>
        <v>0.73906000964553265</v>
      </c>
      <c r="BE96" s="22">
        <f t="shared" si="162"/>
        <v>6.1341980800579202E-5</v>
      </c>
      <c r="BF96" s="22">
        <f t="shared" si="163"/>
        <v>2.2171800289365981E-5</v>
      </c>
      <c r="BG96" s="22">
        <f t="shared" si="164"/>
        <v>0</v>
      </c>
      <c r="BH96" s="27">
        <f t="shared" si="165"/>
        <v>20450683770395.453</v>
      </c>
      <c r="BI96" s="23">
        <f t="shared" si="166"/>
        <v>0.64216235540017497</v>
      </c>
      <c r="BJ96" s="22">
        <f t="shared" si="167"/>
        <v>5.3299475498214519E-5</v>
      </c>
      <c r="BK96" s="22">
        <f t="shared" si="168"/>
        <v>1.9264870662005248E-5</v>
      </c>
      <c r="BL96" s="22">
        <f t="shared" si="169"/>
        <v>0</v>
      </c>
      <c r="BM96" s="27">
        <f t="shared" si="170"/>
        <v>26317477577536.094</v>
      </c>
      <c r="BN96" s="23">
        <f t="shared" si="171"/>
        <v>0.55380346158010252</v>
      </c>
      <c r="BO96" s="22">
        <f t="shared" si="172"/>
        <v>4.5965687311148511E-5</v>
      </c>
      <c r="BP96" s="22">
        <f t="shared" si="173"/>
        <v>1.6614103847403076E-5</v>
      </c>
      <c r="BQ96" s="22">
        <f t="shared" si="174"/>
        <v>0</v>
      </c>
      <c r="BR96" s="27">
        <f t="shared" si="175"/>
        <v>32762808620225.621</v>
      </c>
      <c r="BS96" s="23">
        <f t="shared" si="176"/>
        <v>0.47596183732136244</v>
      </c>
      <c r="BT96" s="22">
        <f t="shared" si="177"/>
        <v>3.9504832497673079E-5</v>
      </c>
      <c r="BU96" s="22">
        <f t="shared" si="178"/>
        <v>1.4278855119640873E-5</v>
      </c>
      <c r="BV96" s="22">
        <f t="shared" si="179"/>
        <v>0</v>
      </c>
      <c r="BW96" s="27">
        <f t="shared" si="180"/>
        <v>39720157079719.141</v>
      </c>
      <c r="BX96" s="23">
        <f t="shared" si="181"/>
        <v>0.40868865514974045</v>
      </c>
      <c r="BY96" s="22">
        <f t="shared" si="182"/>
        <v>3.3921158377428457E-5</v>
      </c>
      <c r="BZ96" s="22">
        <f t="shared" si="183"/>
        <v>1.2260659654492213E-5</v>
      </c>
      <c r="CA96" s="22">
        <f t="shared" si="184"/>
        <v>0</v>
      </c>
      <c r="CB96" s="27">
        <f t="shared" si="185"/>
        <v>47129387839387.438</v>
      </c>
      <c r="CC96" s="23">
        <f t="shared" si="186"/>
        <v>0.35308569580706023</v>
      </c>
      <c r="CD96" s="22">
        <f t="shared" si="187"/>
        <v>2.9306112751985998E-5</v>
      </c>
      <c r="CE96" s="22">
        <f t="shared" si="188"/>
        <v>1.0592570874211807E-5</v>
      </c>
      <c r="CF96" s="22">
        <f t="shared" si="189"/>
        <v>0</v>
      </c>
      <c r="CG96" s="27">
        <f t="shared" si="190"/>
        <v>54937151670010.617</v>
      </c>
      <c r="CH96" s="23">
        <f t="shared" si="191"/>
        <v>0.31067524486308984</v>
      </c>
      <c r="CI96" s="22">
        <f t="shared" si="192"/>
        <v>2.5786045323636456E-5</v>
      </c>
      <c r="CJ96" s="22">
        <f t="shared" si="193"/>
        <v>9.3202573458926958E-6</v>
      </c>
      <c r="CK96" s="22">
        <f t="shared" si="194"/>
        <v>0</v>
      </c>
      <c r="CL96" s="27">
        <f t="shared" si="195"/>
        <v>63096640147256.313</v>
      </c>
      <c r="CM96" s="23">
        <f t="shared" si="196"/>
        <v>0.27767452818727062</v>
      </c>
      <c r="CN96" s="22">
        <f t="shared" si="197"/>
        <v>2.3046985839543462E-5</v>
      </c>
      <c r="CO96" s="22">
        <f t="shared" si="198"/>
        <v>8.3302358456181187E-6</v>
      </c>
      <c r="CP96" s="22">
        <f t="shared" si="199"/>
        <v>0</v>
      </c>
      <c r="CQ96" s="27">
        <f t="shared" si="200"/>
        <v>71567038496038.969</v>
      </c>
      <c r="CR96" s="23">
        <f t="shared" si="201"/>
        <v>0.25145012288002483</v>
      </c>
      <c r="CS96" s="22">
        <f t="shared" si="202"/>
        <v>2.087036019904206E-5</v>
      </c>
      <c r="CT96" s="22">
        <f t="shared" si="203"/>
        <v>7.5435036864007447E-6</v>
      </c>
      <c r="CU96" s="22">
        <f t="shared" si="204"/>
        <v>0</v>
      </c>
      <c r="CV96" s="27">
        <f t="shared" si="205"/>
        <v>80312868273918.844</v>
      </c>
      <c r="CW96" s="23">
        <f t="shared" si="206"/>
        <v>0.23023008184498217</v>
      </c>
      <c r="CX96" s="22">
        <f t="shared" si="207"/>
        <v>1.9109096793133519E-5</v>
      </c>
      <c r="CY96" s="22">
        <f t="shared" si="208"/>
        <v>6.9069024553494655E-6</v>
      </c>
      <c r="CZ96" s="22">
        <f t="shared" si="209"/>
        <v>0</v>
      </c>
      <c r="DA96" s="27">
        <f t="shared" si="210"/>
        <v>2141729110295487.8</v>
      </c>
      <c r="DB96" s="23">
        <f t="shared" si="211"/>
        <v>6.5580321037630826E-2</v>
      </c>
      <c r="DC96" s="22">
        <f t="shared" si="212"/>
        <v>5.4431666461233587E-6</v>
      </c>
      <c r="DD96" s="22">
        <f t="shared" si="213"/>
        <v>1.9674096311289247E-6</v>
      </c>
      <c r="DE96" s="22">
        <f t="shared" si="214"/>
        <v>0</v>
      </c>
      <c r="DF96" s="27">
        <f t="shared" si="215"/>
        <v>2.3526927049346067E+17</v>
      </c>
      <c r="DG96" s="23">
        <f t="shared" si="216"/>
        <v>5.9372878972241229E-2</v>
      </c>
      <c r="DH96" s="22">
        <f t="shared" si="217"/>
        <v>4.9279489546960216E-6</v>
      </c>
      <c r="DI96" s="22">
        <f t="shared" si="218"/>
        <v>1.7811863691672369E-6</v>
      </c>
      <c r="DJ96" s="22">
        <f t="shared" si="219"/>
        <v>0</v>
      </c>
    </row>
    <row r="97" spans="1:114" x14ac:dyDescent="0.25">
      <c r="A97" s="1">
        <v>775</v>
      </c>
      <c r="B97" s="2">
        <v>5.8999999999999998E-5</v>
      </c>
      <c r="C97" s="2">
        <v>2.0999999999999999E-5</v>
      </c>
      <c r="D97" s="3">
        <v>0</v>
      </c>
      <c r="E97" s="27">
        <f t="shared" si="110"/>
        <v>3.1928821486989493E-2</v>
      </c>
      <c r="F97" s="23">
        <f t="shared" si="111"/>
        <v>0.81394976766167104</v>
      </c>
      <c r="G97" s="22">
        <f t="shared" si="112"/>
        <v>4.8023036292038592E-5</v>
      </c>
      <c r="H97" s="22">
        <f t="shared" si="113"/>
        <v>1.7092945120895092E-5</v>
      </c>
      <c r="I97" s="22">
        <f t="shared" si="114"/>
        <v>0</v>
      </c>
      <c r="J97" s="27">
        <f t="shared" si="115"/>
        <v>3688084.7169434177</v>
      </c>
      <c r="K97" s="23">
        <f t="shared" si="116"/>
        <v>0.91681361005822193</v>
      </c>
      <c r="L97" s="22">
        <f t="shared" si="117"/>
        <v>5.4092002993435093E-5</v>
      </c>
      <c r="M97" s="22">
        <f t="shared" si="118"/>
        <v>1.925308581122266E-5</v>
      </c>
      <c r="N97" s="22">
        <f t="shared" si="119"/>
        <v>0</v>
      </c>
      <c r="O97" s="27">
        <f t="shared" si="120"/>
        <v>1796147705.0394871</v>
      </c>
      <c r="P97" s="23">
        <f t="shared" si="121"/>
        <v>0.95391288983066824</v>
      </c>
      <c r="Q97" s="22">
        <f t="shared" si="122"/>
        <v>5.6280860500009426E-5</v>
      </c>
      <c r="R97" s="22">
        <f t="shared" si="123"/>
        <v>2.0032170686444031E-5</v>
      </c>
      <c r="S97" s="22">
        <f t="shared" si="124"/>
        <v>0</v>
      </c>
      <c r="T97" s="27">
        <f t="shared" si="125"/>
        <v>39641519515.603439</v>
      </c>
      <c r="U97" s="23">
        <f t="shared" si="126"/>
        <v>0.97301671064314188</v>
      </c>
      <c r="V97" s="22">
        <f t="shared" si="127"/>
        <v>5.7407985927945365E-5</v>
      </c>
      <c r="W97" s="22">
        <f t="shared" si="128"/>
        <v>2.0433350923505978E-5</v>
      </c>
      <c r="X97" s="22">
        <f t="shared" si="129"/>
        <v>0</v>
      </c>
      <c r="Y97" s="27">
        <f t="shared" si="130"/>
        <v>253881130764.84445</v>
      </c>
      <c r="Z97" s="23">
        <f t="shared" si="131"/>
        <v>0.98464233160319481</v>
      </c>
      <c r="AA97" s="22">
        <f t="shared" si="132"/>
        <v>5.8093897564588491E-5</v>
      </c>
      <c r="AB97" s="22">
        <f t="shared" si="133"/>
        <v>2.0677488963667091E-5</v>
      </c>
      <c r="AC97" s="22">
        <f t="shared" si="134"/>
        <v>0</v>
      </c>
      <c r="AD97" s="27">
        <f t="shared" si="135"/>
        <v>876540968327.9696</v>
      </c>
      <c r="AE97" s="23">
        <f t="shared" si="136"/>
        <v>0.99243146107588709</v>
      </c>
      <c r="AF97" s="22">
        <f t="shared" si="137"/>
        <v>5.8553456203477338E-5</v>
      </c>
      <c r="AG97" s="22">
        <f t="shared" si="138"/>
        <v>2.0841060682593627E-5</v>
      </c>
      <c r="AH97" s="22">
        <f t="shared" si="139"/>
        <v>0</v>
      </c>
      <c r="AI97" s="27">
        <f t="shared" si="140"/>
        <v>2128030049265.542</v>
      </c>
      <c r="AJ97" s="23">
        <f t="shared" si="141"/>
        <v>0.99798212535529474</v>
      </c>
      <c r="AK97" s="22">
        <f t="shared" si="142"/>
        <v>5.8880945395962387E-5</v>
      </c>
      <c r="AL97" s="22">
        <f t="shared" si="143"/>
        <v>2.0957624632461189E-5</v>
      </c>
      <c r="AM97" s="22">
        <f t="shared" si="144"/>
        <v>0</v>
      </c>
      <c r="AN97" s="27">
        <f t="shared" si="145"/>
        <v>4149291099833.9937</v>
      </c>
      <c r="AO97" s="23">
        <f t="shared" si="146"/>
        <v>0.98934844841655589</v>
      </c>
      <c r="AP97" s="22">
        <f t="shared" si="147"/>
        <v>5.8371558456576793E-5</v>
      </c>
      <c r="AQ97" s="22">
        <f t="shared" si="148"/>
        <v>2.0776317416747674E-5</v>
      </c>
      <c r="AR97" s="22">
        <f t="shared" si="149"/>
        <v>0</v>
      </c>
      <c r="AS97" s="27">
        <f t="shared" si="150"/>
        <v>6995186732676.7764</v>
      </c>
      <c r="AT97" s="23">
        <f t="shared" si="151"/>
        <v>0.92558058644071028</v>
      </c>
      <c r="AU97" s="22">
        <f t="shared" si="152"/>
        <v>5.4609254600001907E-5</v>
      </c>
      <c r="AV97" s="22">
        <f t="shared" si="153"/>
        <v>1.9437192315254915E-5</v>
      </c>
      <c r="AW97" s="22">
        <f t="shared" si="154"/>
        <v>0</v>
      </c>
      <c r="AX97" s="27">
        <f t="shared" si="155"/>
        <v>10656771534437.248</v>
      </c>
      <c r="AY97" s="23">
        <f t="shared" si="156"/>
        <v>0.83262790657170782</v>
      </c>
      <c r="AZ97" s="22">
        <f t="shared" si="157"/>
        <v>4.912504648773076E-5</v>
      </c>
      <c r="BA97" s="22">
        <f t="shared" si="158"/>
        <v>1.7485186038005862E-5</v>
      </c>
      <c r="BB97" s="22">
        <f t="shared" si="159"/>
        <v>0</v>
      </c>
      <c r="BC97" s="27">
        <f t="shared" si="160"/>
        <v>15086992343475.322</v>
      </c>
      <c r="BD97" s="23">
        <f t="shared" si="161"/>
        <v>0.73194283587482767</v>
      </c>
      <c r="BE97" s="22">
        <f t="shared" si="162"/>
        <v>4.3184627316614831E-5</v>
      </c>
      <c r="BF97" s="22">
        <f t="shared" si="163"/>
        <v>1.5370799553371381E-5</v>
      </c>
      <c r="BG97" s="22">
        <f t="shared" si="164"/>
        <v>0</v>
      </c>
      <c r="BH97" s="27">
        <f t="shared" si="165"/>
        <v>20220345063983.727</v>
      </c>
      <c r="BI97" s="23">
        <f t="shared" si="166"/>
        <v>0.63492959741956856</v>
      </c>
      <c r="BJ97" s="22">
        <f t="shared" si="167"/>
        <v>3.7460846247754547E-5</v>
      </c>
      <c r="BK97" s="22">
        <f t="shared" si="168"/>
        <v>1.3333521545810939E-5</v>
      </c>
      <c r="BL97" s="22">
        <f t="shared" si="169"/>
        <v>0</v>
      </c>
      <c r="BM97" s="27">
        <f t="shared" si="170"/>
        <v>25985462172887.316</v>
      </c>
      <c r="BN97" s="23">
        <f t="shared" si="171"/>
        <v>0.54681680110511244</v>
      </c>
      <c r="BO97" s="22">
        <f t="shared" si="172"/>
        <v>3.2262191265201631E-5</v>
      </c>
      <c r="BP97" s="22">
        <f t="shared" si="173"/>
        <v>1.1483152823207361E-5</v>
      </c>
      <c r="BQ97" s="22">
        <f t="shared" si="174"/>
        <v>0</v>
      </c>
      <c r="BR97" s="27">
        <f t="shared" si="175"/>
        <v>32312275727364.07</v>
      </c>
      <c r="BS97" s="23">
        <f t="shared" si="176"/>
        <v>0.46941671886263198</v>
      </c>
      <c r="BT97" s="22">
        <f t="shared" si="177"/>
        <v>2.7695586412895285E-5</v>
      </c>
      <c r="BU97" s="22">
        <f t="shared" si="178"/>
        <v>9.8577510961152714E-6</v>
      </c>
      <c r="BV97" s="22">
        <f t="shared" si="179"/>
        <v>0</v>
      </c>
      <c r="BW97" s="27">
        <f t="shared" si="180"/>
        <v>39135634592126.195</v>
      </c>
      <c r="BX97" s="23">
        <f t="shared" si="181"/>
        <v>0.40267438615076118</v>
      </c>
      <c r="BY97" s="22">
        <f t="shared" si="182"/>
        <v>2.375778878289491E-5</v>
      </c>
      <c r="BZ97" s="22">
        <f t="shared" si="183"/>
        <v>8.4561621091659838E-6</v>
      </c>
      <c r="CA97" s="22">
        <f t="shared" si="184"/>
        <v>0</v>
      </c>
      <c r="CB97" s="27">
        <f t="shared" si="185"/>
        <v>46396804655745.844</v>
      </c>
      <c r="CC97" s="23">
        <f t="shared" si="186"/>
        <v>0.34759730194091987</v>
      </c>
      <c r="CD97" s="22">
        <f t="shared" si="187"/>
        <v>2.0508240814514272E-5</v>
      </c>
      <c r="CE97" s="22">
        <f t="shared" si="188"/>
        <v>7.299543340759317E-6</v>
      </c>
      <c r="CF97" s="22">
        <f t="shared" si="189"/>
        <v>0</v>
      </c>
      <c r="CG97" s="27">
        <f t="shared" si="190"/>
        <v>54043790151305.5</v>
      </c>
      <c r="CH97" s="23">
        <f t="shared" si="191"/>
        <v>0.30562319356195766</v>
      </c>
      <c r="CI97" s="22">
        <f t="shared" si="192"/>
        <v>1.8031768420155503E-5</v>
      </c>
      <c r="CJ97" s="22">
        <f t="shared" si="193"/>
        <v>6.4180870648011103E-6</v>
      </c>
      <c r="CK97" s="22">
        <f t="shared" si="194"/>
        <v>0</v>
      </c>
      <c r="CL97" s="27">
        <f t="shared" si="195"/>
        <v>62031046606052.445</v>
      </c>
      <c r="CM97" s="23">
        <f t="shared" si="196"/>
        <v>0.27298508381903425</v>
      </c>
      <c r="CN97" s="22">
        <f t="shared" si="197"/>
        <v>1.610611994532302E-5</v>
      </c>
      <c r="CO97" s="22">
        <f t="shared" si="198"/>
        <v>5.732686760199719E-6</v>
      </c>
      <c r="CP97" s="22">
        <f t="shared" si="199"/>
        <v>0</v>
      </c>
      <c r="CQ97" s="27">
        <f t="shared" si="200"/>
        <v>70318915186466.742</v>
      </c>
      <c r="CR97" s="23">
        <f t="shared" si="201"/>
        <v>0.24706485326210245</v>
      </c>
      <c r="CS97" s="22">
        <f t="shared" si="202"/>
        <v>1.4576826342464044E-5</v>
      </c>
      <c r="CT97" s="22">
        <f t="shared" si="203"/>
        <v>5.1883619185041509E-6</v>
      </c>
      <c r="CU97" s="22">
        <f t="shared" si="204"/>
        <v>0</v>
      </c>
      <c r="CV97" s="27">
        <f t="shared" si="205"/>
        <v>78872960785403.438</v>
      </c>
      <c r="CW97" s="23">
        <f t="shared" si="206"/>
        <v>0.22610234956427913</v>
      </c>
      <c r="CX97" s="22">
        <f t="shared" si="207"/>
        <v>1.3340038624292467E-5</v>
      </c>
      <c r="CY97" s="22">
        <f t="shared" si="208"/>
        <v>4.7481493408498614E-6</v>
      </c>
      <c r="CZ97" s="22">
        <f t="shared" si="209"/>
        <v>0</v>
      </c>
      <c r="DA97" s="27">
        <f t="shared" si="210"/>
        <v>2088288634561174.8</v>
      </c>
      <c r="DB97" s="23">
        <f t="shared" si="211"/>
        <v>6.3943959306255543E-2</v>
      </c>
      <c r="DC97" s="22">
        <f t="shared" si="212"/>
        <v>3.7726935990690769E-6</v>
      </c>
      <c r="DD97" s="22">
        <f t="shared" si="213"/>
        <v>1.3428231454313664E-6</v>
      </c>
      <c r="DE97" s="22">
        <f t="shared" si="214"/>
        <v>0</v>
      </c>
      <c r="DF97" s="27">
        <f t="shared" si="215"/>
        <v>2.2925769154269555E+17</v>
      </c>
      <c r="DG97" s="23">
        <f t="shared" si="216"/>
        <v>5.7855788581612541E-2</v>
      </c>
      <c r="DH97" s="22">
        <f t="shared" si="217"/>
        <v>3.4134915263151399E-6</v>
      </c>
      <c r="DI97" s="22">
        <f t="shared" si="218"/>
        <v>1.2149715602138633E-6</v>
      </c>
      <c r="DJ97" s="22">
        <f t="shared" si="219"/>
        <v>0</v>
      </c>
    </row>
    <row r="98" spans="1:114" ht="14.5" thickBot="1" x14ac:dyDescent="0.3">
      <c r="A98" s="4">
        <v>780</v>
      </c>
      <c r="B98" s="5">
        <v>4.1999999999999998E-5</v>
      </c>
      <c r="C98" s="5">
        <v>1.5E-5</v>
      </c>
      <c r="D98" s="6">
        <v>0</v>
      </c>
      <c r="E98" s="27">
        <f t="shared" si="110"/>
        <v>3.9227017139786359E-2</v>
      </c>
      <c r="F98" s="23">
        <f t="shared" si="111"/>
        <v>1</v>
      </c>
      <c r="G98" s="22">
        <f t="shared" si="112"/>
        <v>4.1999999999999998E-5</v>
      </c>
      <c r="H98" s="22">
        <f t="shared" si="113"/>
        <v>1.5E-5</v>
      </c>
      <c r="I98" s="22">
        <f t="shared" si="114"/>
        <v>0</v>
      </c>
      <c r="J98" s="27">
        <f t="shared" si="115"/>
        <v>4022720.2961234478</v>
      </c>
      <c r="K98" s="23">
        <f t="shared" si="116"/>
        <v>1</v>
      </c>
      <c r="L98" s="22">
        <f t="shared" si="117"/>
        <v>4.1999999999999998E-5</v>
      </c>
      <c r="M98" s="22">
        <f t="shared" si="118"/>
        <v>1.5E-5</v>
      </c>
      <c r="N98" s="22">
        <f t="shared" si="119"/>
        <v>0</v>
      </c>
      <c r="O98" s="27">
        <f t="shared" si="120"/>
        <v>1882926338.6495662</v>
      </c>
      <c r="P98" s="23">
        <f t="shared" si="121"/>
        <v>1</v>
      </c>
      <c r="Q98" s="22">
        <f t="shared" si="122"/>
        <v>4.1999999999999998E-5</v>
      </c>
      <c r="R98" s="22">
        <f t="shared" si="123"/>
        <v>1.5E-5</v>
      </c>
      <c r="S98" s="22">
        <f t="shared" si="124"/>
        <v>0</v>
      </c>
      <c r="T98" s="27">
        <f t="shared" si="125"/>
        <v>40740841428.510818</v>
      </c>
      <c r="U98" s="23">
        <f t="shared" si="126"/>
        <v>1</v>
      </c>
      <c r="V98" s="22">
        <f t="shared" si="127"/>
        <v>4.1999999999999998E-5</v>
      </c>
      <c r="W98" s="22">
        <f t="shared" si="128"/>
        <v>1.5E-5</v>
      </c>
      <c r="X98" s="22">
        <f t="shared" si="129"/>
        <v>0</v>
      </c>
      <c r="Y98" s="27">
        <f t="shared" si="130"/>
        <v>257840966832.57071</v>
      </c>
      <c r="Z98" s="23">
        <f t="shared" si="131"/>
        <v>1</v>
      </c>
      <c r="AA98" s="22">
        <f t="shared" si="132"/>
        <v>4.1999999999999998E-5</v>
      </c>
      <c r="AB98" s="22">
        <f t="shared" si="133"/>
        <v>1.5E-5</v>
      </c>
      <c r="AC98" s="22">
        <f t="shared" si="134"/>
        <v>0</v>
      </c>
      <c r="AD98" s="27">
        <f t="shared" si="135"/>
        <v>883225696389.87305</v>
      </c>
      <c r="AE98" s="23">
        <f t="shared" si="136"/>
        <v>1</v>
      </c>
      <c r="AF98" s="22">
        <f t="shared" si="137"/>
        <v>4.1999999999999998E-5</v>
      </c>
      <c r="AG98" s="22">
        <f t="shared" si="138"/>
        <v>1.5E-5</v>
      </c>
      <c r="AH98" s="22">
        <f t="shared" si="139"/>
        <v>0</v>
      </c>
      <c r="AI98" s="27">
        <f t="shared" si="140"/>
        <v>2132332829616.4978</v>
      </c>
      <c r="AJ98" s="23">
        <f t="shared" si="141"/>
        <v>1</v>
      </c>
      <c r="AK98" s="22">
        <f t="shared" si="142"/>
        <v>4.1999999999999998E-5</v>
      </c>
      <c r="AL98" s="22">
        <f t="shared" si="143"/>
        <v>1.5E-5</v>
      </c>
      <c r="AM98" s="22">
        <f t="shared" si="144"/>
        <v>0</v>
      </c>
      <c r="AN98" s="27">
        <f t="shared" si="145"/>
        <v>4140549904220.2378</v>
      </c>
      <c r="AO98" s="23">
        <f t="shared" si="146"/>
        <v>0.98726421568626588</v>
      </c>
      <c r="AP98" s="22">
        <f t="shared" si="147"/>
        <v>4.1465097058823168E-5</v>
      </c>
      <c r="AQ98" s="22">
        <f t="shared" si="148"/>
        <v>1.4808963235293988E-5</v>
      </c>
      <c r="AR98" s="22">
        <f t="shared" si="149"/>
        <v>0</v>
      </c>
      <c r="AS98" s="27">
        <f t="shared" si="150"/>
        <v>6958428520147.0596</v>
      </c>
      <c r="AT98" s="23">
        <f t="shared" si="151"/>
        <v>0.92071685810722115</v>
      </c>
      <c r="AU98" s="22">
        <f t="shared" si="152"/>
        <v>3.8670108040503289E-5</v>
      </c>
      <c r="AV98" s="22">
        <f t="shared" si="153"/>
        <v>1.3810752871608318E-5</v>
      </c>
      <c r="AW98" s="22">
        <f t="shared" si="154"/>
        <v>0</v>
      </c>
      <c r="AX98" s="27">
        <f t="shared" si="155"/>
        <v>10574494135953.283</v>
      </c>
      <c r="AY98" s="23">
        <f t="shared" si="156"/>
        <v>0.82619946266292255</v>
      </c>
      <c r="AZ98" s="22">
        <f t="shared" si="157"/>
        <v>3.4700377431842748E-5</v>
      </c>
      <c r="BA98" s="22">
        <f t="shared" si="158"/>
        <v>1.2392991939943839E-5</v>
      </c>
      <c r="BB98" s="22">
        <f t="shared" si="159"/>
        <v>0</v>
      </c>
      <c r="BC98" s="27">
        <f t="shared" si="160"/>
        <v>14940726243389.037</v>
      </c>
      <c r="BD98" s="23">
        <f t="shared" si="161"/>
        <v>0.72484676121314695</v>
      </c>
      <c r="BE98" s="22">
        <f t="shared" si="162"/>
        <v>3.044356397095217E-5</v>
      </c>
      <c r="BF98" s="22">
        <f t="shared" si="163"/>
        <v>1.0872701418197204E-5</v>
      </c>
      <c r="BG98" s="22">
        <f t="shared" si="164"/>
        <v>0</v>
      </c>
      <c r="BH98" s="27">
        <f t="shared" si="165"/>
        <v>19991763405650.207</v>
      </c>
      <c r="BI98" s="23">
        <f t="shared" si="166"/>
        <v>0.62775201168381833</v>
      </c>
      <c r="BJ98" s="22">
        <f t="shared" si="167"/>
        <v>2.6365584490720369E-5</v>
      </c>
      <c r="BK98" s="22">
        <f t="shared" si="168"/>
        <v>9.416280175257275E-6</v>
      </c>
      <c r="BL98" s="22">
        <f t="shared" si="169"/>
        <v>0</v>
      </c>
      <c r="BM98" s="27">
        <f t="shared" si="170"/>
        <v>25657066299791.426</v>
      </c>
      <c r="BN98" s="23">
        <f t="shared" si="171"/>
        <v>0.5399063070901251</v>
      </c>
      <c r="BO98" s="22">
        <f t="shared" si="172"/>
        <v>2.2676064897785253E-5</v>
      </c>
      <c r="BP98" s="22">
        <f t="shared" si="173"/>
        <v>8.0985946063518769E-6</v>
      </c>
      <c r="BQ98" s="22">
        <f t="shared" si="174"/>
        <v>0</v>
      </c>
      <c r="BR98" s="27">
        <f t="shared" si="175"/>
        <v>31867762232866.711</v>
      </c>
      <c r="BS98" s="23">
        <f t="shared" si="176"/>
        <v>0.4629590472384571</v>
      </c>
      <c r="BT98" s="22">
        <f t="shared" si="177"/>
        <v>1.9444279984015195E-5</v>
      </c>
      <c r="BU98" s="22">
        <f t="shared" si="178"/>
        <v>6.9443857085768567E-6</v>
      </c>
      <c r="BV98" s="22">
        <f t="shared" si="179"/>
        <v>0</v>
      </c>
      <c r="BW98" s="27">
        <f t="shared" si="180"/>
        <v>38560049495388.242</v>
      </c>
      <c r="BX98" s="23">
        <f t="shared" si="181"/>
        <v>0.39675207575712534</v>
      </c>
      <c r="BY98" s="22">
        <f t="shared" si="182"/>
        <v>1.6663587181799263E-5</v>
      </c>
      <c r="BZ98" s="22">
        <f t="shared" si="183"/>
        <v>5.9512811363568807E-6</v>
      </c>
      <c r="CA98" s="22">
        <f t="shared" si="184"/>
        <v>0</v>
      </c>
      <c r="CB98" s="27">
        <f t="shared" si="185"/>
        <v>45676566257640.586</v>
      </c>
      <c r="CC98" s="23">
        <f t="shared" si="186"/>
        <v>0.34220139319691906</v>
      </c>
      <c r="CD98" s="22">
        <f t="shared" si="187"/>
        <v>1.4372458514270599E-5</v>
      </c>
      <c r="CE98" s="22">
        <f t="shared" si="188"/>
        <v>5.1330208979537859E-6</v>
      </c>
      <c r="CF98" s="22">
        <f t="shared" si="189"/>
        <v>0</v>
      </c>
      <c r="CG98" s="27">
        <f t="shared" si="190"/>
        <v>53166636785922.953</v>
      </c>
      <c r="CH98" s="23">
        <f t="shared" si="191"/>
        <v>0.30066280103542875</v>
      </c>
      <c r="CI98" s="22">
        <f t="shared" si="192"/>
        <v>1.2627837643488007E-5</v>
      </c>
      <c r="CJ98" s="22">
        <f t="shared" si="193"/>
        <v>4.5099420155314313E-6</v>
      </c>
      <c r="CK98" s="22">
        <f t="shared" si="194"/>
        <v>0</v>
      </c>
      <c r="CL98" s="27">
        <f t="shared" si="195"/>
        <v>60985945552647.586</v>
      </c>
      <c r="CM98" s="23">
        <f t="shared" si="196"/>
        <v>0.26838582241248482</v>
      </c>
      <c r="CN98" s="22">
        <f t="shared" si="197"/>
        <v>1.1272204541324362E-5</v>
      </c>
      <c r="CO98" s="22">
        <f t="shared" si="198"/>
        <v>4.0257873361872725E-6</v>
      </c>
      <c r="CP98" s="22">
        <f t="shared" si="199"/>
        <v>0</v>
      </c>
      <c r="CQ98" s="27">
        <f t="shared" si="200"/>
        <v>69095955033736.758</v>
      </c>
      <c r="CR98" s="23">
        <f t="shared" si="201"/>
        <v>0.24276799416127004</v>
      </c>
      <c r="CS98" s="22">
        <f t="shared" si="202"/>
        <v>1.0196255754773341E-5</v>
      </c>
      <c r="CT98" s="22">
        <f t="shared" si="203"/>
        <v>3.6415199124190505E-6</v>
      </c>
      <c r="CU98" s="22">
        <f t="shared" si="204"/>
        <v>0</v>
      </c>
      <c r="CV98" s="27">
        <f t="shared" si="205"/>
        <v>77463240345129.266</v>
      </c>
      <c r="CW98" s="23">
        <f t="shared" si="206"/>
        <v>0.22206115343570973</v>
      </c>
      <c r="CX98" s="22">
        <f t="shared" si="207"/>
        <v>9.3265684442998082E-6</v>
      </c>
      <c r="CY98" s="22">
        <f t="shared" si="208"/>
        <v>3.330917301535646E-6</v>
      </c>
      <c r="CZ98" s="22">
        <f t="shared" si="209"/>
        <v>0</v>
      </c>
      <c r="DA98" s="27">
        <f t="shared" si="210"/>
        <v>2036504185445672.8</v>
      </c>
      <c r="DB98" s="23">
        <f t="shared" si="211"/>
        <v>6.2358305555075523E-2</v>
      </c>
      <c r="DC98" s="22">
        <f t="shared" si="212"/>
        <v>2.6190488333131716E-6</v>
      </c>
      <c r="DD98" s="22">
        <f t="shared" si="213"/>
        <v>9.3537458332613288E-7</v>
      </c>
      <c r="DE98" s="22">
        <f t="shared" si="214"/>
        <v>0</v>
      </c>
      <c r="DF98" s="27">
        <f t="shared" si="215"/>
        <v>2.2343690104786362E+17</v>
      </c>
      <c r="DG98" s="23">
        <f t="shared" si="216"/>
        <v>5.6386845829983469E-2</v>
      </c>
      <c r="DH98" s="22">
        <f t="shared" si="217"/>
        <v>2.3682475248593057E-6</v>
      </c>
      <c r="DI98" s="22">
        <f t="shared" si="218"/>
        <v>8.4580268744975207E-7</v>
      </c>
      <c r="DJ98" s="22">
        <f t="shared" si="219"/>
        <v>0</v>
      </c>
    </row>
    <row r="99" spans="1:114" ht="14.5" thickTop="1" x14ac:dyDescent="0.25"/>
  </sheetData>
  <mergeCells count="45">
    <mergeCell ref="DC12:DE12"/>
    <mergeCell ref="DA15:DE15"/>
    <mergeCell ref="DH12:DJ12"/>
    <mergeCell ref="DF15:DJ15"/>
    <mergeCell ref="CN12:CP12"/>
    <mergeCell ref="CL15:CP15"/>
    <mergeCell ref="CS12:CU12"/>
    <mergeCell ref="CQ15:CU15"/>
    <mergeCell ref="CX12:CZ12"/>
    <mergeCell ref="CV15:CZ15"/>
    <mergeCell ref="BY12:CA12"/>
    <mergeCell ref="BW15:CA15"/>
    <mergeCell ref="CD12:CF12"/>
    <mergeCell ref="CB15:CF15"/>
    <mergeCell ref="CI12:CK12"/>
    <mergeCell ref="CG15:CK15"/>
    <mergeCell ref="BJ12:BL12"/>
    <mergeCell ref="BH15:BL15"/>
    <mergeCell ref="BO12:BQ12"/>
    <mergeCell ref="BM15:BQ15"/>
    <mergeCell ref="BT12:BV12"/>
    <mergeCell ref="BR15:BV15"/>
    <mergeCell ref="AU12:AW12"/>
    <mergeCell ref="AS15:AW15"/>
    <mergeCell ref="AZ12:BB12"/>
    <mergeCell ref="AX15:BB15"/>
    <mergeCell ref="BE12:BG12"/>
    <mergeCell ref="BC15:BG15"/>
    <mergeCell ref="AF12:AH12"/>
    <mergeCell ref="AD15:AH15"/>
    <mergeCell ref="AK12:AM12"/>
    <mergeCell ref="AI15:AM15"/>
    <mergeCell ref="AP12:AR12"/>
    <mergeCell ref="AN15:AR15"/>
    <mergeCell ref="Q12:S12"/>
    <mergeCell ref="O15:S15"/>
    <mergeCell ref="V12:X12"/>
    <mergeCell ref="T15:X15"/>
    <mergeCell ref="AA12:AC12"/>
    <mergeCell ref="Y15:AC15"/>
    <mergeCell ref="A15:D15"/>
    <mergeCell ref="E15:I15"/>
    <mergeCell ref="G12:I12"/>
    <mergeCell ref="L12:N12"/>
    <mergeCell ref="J15:N15"/>
  </mergeCells>
  <phoneticPr fontId="9" type="noConversion"/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3" shapeId="6145" r:id="rId4">
          <objectPr defaultSize="0" autoPict="0" r:id="rId5">
            <anchor moveWithCells="1" sizeWithCells="1">
              <from>
                <xdr:col>1</xdr:col>
                <xdr:colOff>82550</xdr:colOff>
                <xdr:row>15</xdr:row>
                <xdr:rowOff>0</xdr:rowOff>
              </from>
              <to>
                <xdr:col>1</xdr:col>
                <xdr:colOff>317500</xdr:colOff>
                <xdr:row>16</xdr:row>
                <xdr:rowOff>6350</xdr:rowOff>
              </to>
            </anchor>
          </objectPr>
        </oleObject>
      </mc:Choice>
      <mc:Fallback>
        <oleObject progId="Equation.3" shapeId="6145" r:id="rId4"/>
      </mc:Fallback>
    </mc:AlternateContent>
    <mc:AlternateContent xmlns:mc="http://schemas.openxmlformats.org/markup-compatibility/2006">
      <mc:Choice Requires="x14">
        <oleObject progId="Equation.3" shapeId="6146" r:id="rId6">
          <objectPr defaultSize="0" autoPict="0" r:id="rId7">
            <anchor moveWithCells="1" sizeWithCells="1">
              <from>
                <xdr:col>2</xdr:col>
                <xdr:colOff>82550</xdr:colOff>
                <xdr:row>15</xdr:row>
                <xdr:rowOff>0</xdr:rowOff>
              </from>
              <to>
                <xdr:col>2</xdr:col>
                <xdr:colOff>317500</xdr:colOff>
                <xdr:row>16</xdr:row>
                <xdr:rowOff>6350</xdr:rowOff>
              </to>
            </anchor>
          </objectPr>
        </oleObject>
      </mc:Choice>
      <mc:Fallback>
        <oleObject progId="Equation.3" shapeId="6146" r:id="rId6"/>
      </mc:Fallback>
    </mc:AlternateContent>
    <mc:AlternateContent xmlns:mc="http://schemas.openxmlformats.org/markup-compatibility/2006">
      <mc:Choice Requires="x14">
        <oleObject progId="Equation.3" shapeId="6147" r:id="rId8">
          <objectPr defaultSize="0" autoPict="0" r:id="rId9">
            <anchor moveWithCells="1" sizeWithCells="1">
              <from>
                <xdr:col>3</xdr:col>
                <xdr:colOff>69850</xdr:colOff>
                <xdr:row>15</xdr:row>
                <xdr:rowOff>0</xdr:rowOff>
              </from>
              <to>
                <xdr:col>3</xdr:col>
                <xdr:colOff>304800</xdr:colOff>
                <xdr:row>16</xdr:row>
                <xdr:rowOff>6350</xdr:rowOff>
              </to>
            </anchor>
          </objectPr>
        </oleObject>
      </mc:Choice>
      <mc:Fallback>
        <oleObject progId="Equation.3" shapeId="6147" r:id="rId8"/>
      </mc:Fallback>
    </mc:AlternateContent>
    <mc:AlternateContent xmlns:mc="http://schemas.openxmlformats.org/markup-compatibility/2006">
      <mc:Choice Requires="x14">
        <oleObject progId="Equation.3" shapeId="6148" r:id="rId10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3" shapeId="6148" r:id="rId10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>
      <selection activeCell="Q6" sqref="Q6"/>
    </sheetView>
  </sheetViews>
  <sheetFormatPr defaultRowHeight="14" x14ac:dyDescent="0.25"/>
  <sheetData/>
  <phoneticPr fontId="9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S348"/>
  <sheetViews>
    <sheetView workbookViewId="0">
      <selection activeCell="AP19" sqref="AP19"/>
    </sheetView>
  </sheetViews>
  <sheetFormatPr defaultRowHeight="14" x14ac:dyDescent="0.25"/>
  <cols>
    <col min="1" max="1" width="15.7265625" customWidth="1"/>
    <col min="3" max="3" width="19.54296875" bestFit="1" customWidth="1"/>
    <col min="8" max="8" width="10.7265625" customWidth="1"/>
  </cols>
  <sheetData>
    <row r="1" spans="1:123" x14ac:dyDescent="0.25">
      <c r="A1" s="29" t="s">
        <v>41</v>
      </c>
    </row>
    <row r="2" spans="1:123" x14ac:dyDescent="0.25">
      <c r="B2" s="18" t="s">
        <v>44</v>
      </c>
      <c r="C2" s="10">
        <v>0.02</v>
      </c>
      <c r="D2" s="10"/>
    </row>
    <row r="3" spans="1:123" x14ac:dyDescent="0.25">
      <c r="C3" s="10"/>
      <c r="D3" s="10"/>
    </row>
    <row r="4" spans="1:123" ht="15" x14ac:dyDescent="0.35">
      <c r="A4" s="19" t="s">
        <v>25</v>
      </c>
      <c r="B4" s="32" t="s">
        <v>39</v>
      </c>
      <c r="C4" s="33">
        <v>380</v>
      </c>
      <c r="E4" s="32" t="s">
        <v>39</v>
      </c>
      <c r="F4" s="33">
        <f>C4+10</f>
        <v>390</v>
      </c>
      <c r="H4" s="32" t="s">
        <v>39</v>
      </c>
      <c r="I4" s="33">
        <f>F4+10</f>
        <v>400</v>
      </c>
      <c r="K4" s="32" t="s">
        <v>39</v>
      </c>
      <c r="L4" s="33">
        <f t="shared" ref="L4" si="0">I4+10</f>
        <v>410</v>
      </c>
      <c r="N4" s="32" t="s">
        <v>39</v>
      </c>
      <c r="O4" s="33">
        <f t="shared" ref="O4" si="1">L4+10</f>
        <v>420</v>
      </c>
      <c r="Q4" s="32" t="s">
        <v>39</v>
      </c>
      <c r="R4" s="33">
        <f t="shared" ref="R4" si="2">O4+10</f>
        <v>430</v>
      </c>
      <c r="T4" s="32" t="s">
        <v>39</v>
      </c>
      <c r="U4" s="33">
        <f t="shared" ref="U4" si="3">R4+10</f>
        <v>440</v>
      </c>
      <c r="W4" s="32" t="s">
        <v>39</v>
      </c>
      <c r="X4" s="33">
        <f t="shared" ref="X4" si="4">U4+10</f>
        <v>450</v>
      </c>
      <c r="Z4" s="32" t="s">
        <v>39</v>
      </c>
      <c r="AA4" s="33">
        <f t="shared" ref="AA4" si="5">X4+10</f>
        <v>460</v>
      </c>
      <c r="AC4" s="32" t="s">
        <v>39</v>
      </c>
      <c r="AD4" s="33">
        <f t="shared" ref="AD4" si="6">AA4+10</f>
        <v>470</v>
      </c>
      <c r="AF4" s="32" t="s">
        <v>39</v>
      </c>
      <c r="AG4" s="33">
        <f t="shared" ref="AG4" si="7">AD4+10</f>
        <v>480</v>
      </c>
      <c r="AI4" s="32" t="s">
        <v>39</v>
      </c>
      <c r="AJ4" s="33">
        <f t="shared" ref="AJ4" si="8">AG4+10</f>
        <v>490</v>
      </c>
      <c r="AL4" s="32" t="s">
        <v>39</v>
      </c>
      <c r="AM4" s="33">
        <f t="shared" ref="AM4" si="9">AJ4+10</f>
        <v>500</v>
      </c>
      <c r="AO4" s="32" t="s">
        <v>39</v>
      </c>
      <c r="AP4" s="33">
        <f t="shared" ref="AP4" si="10">AM4+10</f>
        <v>510</v>
      </c>
      <c r="AR4" s="32" t="s">
        <v>39</v>
      </c>
      <c r="AS4" s="33">
        <f t="shared" ref="AS4" si="11">AP4+10</f>
        <v>520</v>
      </c>
      <c r="AU4" s="32" t="s">
        <v>39</v>
      </c>
      <c r="AV4" s="33">
        <f t="shared" ref="AV4" si="12">AS4+10</f>
        <v>530</v>
      </c>
      <c r="AX4" s="32" t="s">
        <v>39</v>
      </c>
      <c r="AY4" s="33">
        <f t="shared" ref="AY4" si="13">AV4+10</f>
        <v>540</v>
      </c>
      <c r="BA4" s="32" t="s">
        <v>39</v>
      </c>
      <c r="BB4" s="33">
        <f t="shared" ref="BB4" si="14">AY4+10</f>
        <v>550</v>
      </c>
      <c r="BD4" s="32" t="s">
        <v>39</v>
      </c>
      <c r="BE4" s="33">
        <f t="shared" ref="BE4" si="15">BB4+10</f>
        <v>560</v>
      </c>
      <c r="BG4" s="32" t="s">
        <v>39</v>
      </c>
      <c r="BH4" s="33">
        <f t="shared" ref="BH4" si="16">BE4+10</f>
        <v>570</v>
      </c>
      <c r="BJ4" s="32" t="s">
        <v>39</v>
      </c>
      <c r="BK4" s="33">
        <f t="shared" ref="BK4" si="17">BH4+10</f>
        <v>580</v>
      </c>
      <c r="BM4" s="32" t="s">
        <v>39</v>
      </c>
      <c r="BN4" s="33">
        <f t="shared" ref="BN4" si="18">BK4+10</f>
        <v>590</v>
      </c>
      <c r="BP4" s="32" t="s">
        <v>39</v>
      </c>
      <c r="BQ4" s="33">
        <f t="shared" ref="BQ4" si="19">BN4+10</f>
        <v>600</v>
      </c>
      <c r="BS4" s="32" t="s">
        <v>39</v>
      </c>
      <c r="BT4" s="33">
        <f t="shared" ref="BT4" si="20">BQ4+10</f>
        <v>610</v>
      </c>
      <c r="BV4" s="32" t="s">
        <v>39</v>
      </c>
      <c r="BW4" s="33">
        <f t="shared" ref="BW4" si="21">BT4+10</f>
        <v>620</v>
      </c>
      <c r="BY4" s="32" t="s">
        <v>39</v>
      </c>
      <c r="BZ4" s="33">
        <f t="shared" ref="BZ4" si="22">BW4+10</f>
        <v>630</v>
      </c>
      <c r="CB4" s="32" t="s">
        <v>39</v>
      </c>
      <c r="CC4" s="33">
        <f t="shared" ref="CC4" si="23">BZ4+10</f>
        <v>640</v>
      </c>
      <c r="CE4" s="32" t="s">
        <v>39</v>
      </c>
      <c r="CF4" s="33">
        <f t="shared" ref="CF4" si="24">CC4+10</f>
        <v>650</v>
      </c>
      <c r="CH4" s="32" t="s">
        <v>39</v>
      </c>
      <c r="CI4" s="33">
        <f t="shared" ref="CI4" si="25">CF4+10</f>
        <v>660</v>
      </c>
      <c r="CK4" s="32" t="s">
        <v>39</v>
      </c>
      <c r="CL4" s="33">
        <f t="shared" ref="CL4" si="26">CI4+10</f>
        <v>670</v>
      </c>
      <c r="CN4" s="32" t="s">
        <v>39</v>
      </c>
      <c r="CO4" s="33">
        <f t="shared" ref="CO4" si="27">CL4+10</f>
        <v>680</v>
      </c>
      <c r="CQ4" s="32" t="s">
        <v>39</v>
      </c>
      <c r="CR4" s="33">
        <f t="shared" ref="CR4" si="28">CO4+10</f>
        <v>690</v>
      </c>
      <c r="CT4" s="32" t="s">
        <v>39</v>
      </c>
      <c r="CU4" s="33">
        <f t="shared" ref="CU4" si="29">CR4+10</f>
        <v>700</v>
      </c>
      <c r="CW4" s="32" t="s">
        <v>39</v>
      </c>
      <c r="CX4" s="33">
        <f t="shared" ref="CX4" si="30">CU4+10</f>
        <v>710</v>
      </c>
      <c r="CZ4" s="32" t="s">
        <v>39</v>
      </c>
      <c r="DA4" s="33">
        <f t="shared" ref="DA4" si="31">CX4+10</f>
        <v>720</v>
      </c>
      <c r="DC4" s="32" t="s">
        <v>39</v>
      </c>
      <c r="DD4" s="33">
        <f t="shared" ref="DD4" si="32">DA4+10</f>
        <v>730</v>
      </c>
      <c r="DF4" s="32" t="s">
        <v>39</v>
      </c>
      <c r="DG4" s="33">
        <f t="shared" ref="DG4" si="33">DD4+10</f>
        <v>740</v>
      </c>
      <c r="DI4" s="32" t="s">
        <v>39</v>
      </c>
      <c r="DJ4" s="33">
        <f t="shared" ref="DJ4" si="34">DG4+10</f>
        <v>750</v>
      </c>
      <c r="DL4" s="32" t="s">
        <v>39</v>
      </c>
      <c r="DM4" s="33">
        <f t="shared" ref="DM4" si="35">DJ4+10</f>
        <v>760</v>
      </c>
      <c r="DO4" s="32" t="s">
        <v>39</v>
      </c>
      <c r="DP4" s="33">
        <f t="shared" ref="DP4" si="36">DM4+10</f>
        <v>770</v>
      </c>
      <c r="DR4" s="32" t="s">
        <v>39</v>
      </c>
      <c r="DS4" s="33">
        <f t="shared" ref="DS4" si="37">DP4+10</f>
        <v>780</v>
      </c>
    </row>
    <row r="5" spans="1:123" x14ac:dyDescent="0.25">
      <c r="A5" s="19"/>
      <c r="B5" s="19" t="s">
        <v>45</v>
      </c>
      <c r="C5" s="37">
        <f>((LOOKUP(C4,$A$46:$A$127,$C$46:$C$127)-LOOKUP(C4+10,$A$46:$A$127,$C$46:$C$127))/(LOOKUP(C4,$A$46:$A$127,$B$46:$B$127)-LOOKUP(C4+10,$A$46:$A$127,$B$46:$B$127)))</f>
        <v>0.15514037466727182</v>
      </c>
      <c r="E5" s="19" t="s">
        <v>45</v>
      </c>
      <c r="F5" s="37">
        <f>((LOOKUP(F4-10,$A$46:$A$127,$C$46:$C$127)-LOOKUP(F4+10,$A$46:$A$127,$C$46:$C$127))/(LOOKUP(F4-10,$A$46:$A$127,$B$46:$B$127)-LOOKUP(F4+10,$A$46:$A$127,$B$46:$B$127)))</f>
        <v>0.21535855314174165</v>
      </c>
      <c r="H5" s="19" t="s">
        <v>45</v>
      </c>
      <c r="I5" s="37">
        <f>((LOOKUP(I4-10,$A$46:$A$127,$C$46:$C$127)-LOOKUP(I4+10,$A$46:$A$127,$C$46:$C$127))/(LOOKUP(I4-10,$A$46:$A$127,$B$46:$B$127)-LOOKUP(I4+10,$A$46:$A$127,$B$46:$B$127)))</f>
        <v>9.4840044429521903E-2</v>
      </c>
      <c r="K5" s="19" t="s">
        <v>45</v>
      </c>
      <c r="L5" s="37">
        <f t="shared" ref="L5" si="38">((LOOKUP(L4-10,$A$46:$A$127,$C$46:$C$127)-LOOKUP(L4+10,$A$46:$A$127,$C$46:$C$127))/(LOOKUP(L4-10,$A$46:$A$127,$B$46:$B$127)-LOOKUP(L4+10,$A$46:$A$127,$B$46:$B$127)))</f>
        <v>-0.15829719955041058</v>
      </c>
      <c r="N5" s="19" t="s">
        <v>45</v>
      </c>
      <c r="O5" s="37">
        <f t="shared" ref="O5" si="39">((LOOKUP(O4-10,$A$46:$A$127,$C$46:$C$127)-LOOKUP(O4+10,$A$46:$A$127,$C$46:$C$127))/(LOOKUP(O4-10,$A$46:$A$127,$B$46:$B$127)-LOOKUP(O4+10,$A$46:$A$127,$B$46:$B$127)))</f>
        <v>-0.5679710267873378</v>
      </c>
      <c r="Q5" s="19" t="s">
        <v>45</v>
      </c>
      <c r="R5" s="37">
        <f t="shared" ref="R5" si="40">((LOOKUP(R4-10,$A$46:$A$127,$C$46:$C$127)-LOOKUP(R4+10,$A$46:$A$127,$C$46:$C$127))/(LOOKUP(R4-10,$A$46:$A$127,$B$46:$B$127)-LOOKUP(R4+10,$A$46:$A$127,$B$46:$B$127)))</f>
        <v>-0.8227062086586685</v>
      </c>
      <c r="T5" s="19" t="s">
        <v>45</v>
      </c>
      <c r="U5" s="37">
        <f t="shared" ref="U5" si="41">((LOOKUP(U4-10,$A$46:$A$127,$C$46:$C$127)-LOOKUP(U4+10,$A$46:$A$127,$C$46:$C$127))/(LOOKUP(U4-10,$A$46:$A$127,$B$46:$B$127)-LOOKUP(U4+10,$A$46:$A$127,$B$46:$B$127)))</f>
        <v>-0.88297170912693301</v>
      </c>
      <c r="W5" s="19" t="s">
        <v>45</v>
      </c>
      <c r="X5" s="37">
        <f t="shared" ref="X5" si="42">((LOOKUP(X4-10,$A$46:$A$127,$C$46:$C$127)-LOOKUP(X4+10,$A$46:$A$127,$C$46:$C$127))/(LOOKUP(X4-10,$A$46:$A$127,$B$46:$B$127)-LOOKUP(X4+10,$A$46:$A$127,$B$46:$B$127)))</f>
        <v>-0.92147474353556214</v>
      </c>
      <c r="Z5" s="19" t="s">
        <v>45</v>
      </c>
      <c r="AA5" s="37">
        <f t="shared" ref="AA5" si="43">((LOOKUP(AA4-10,$A$46:$A$127,$C$46:$C$127)-LOOKUP(AA4+10,$A$46:$A$127,$C$46:$C$127))/(LOOKUP(AA4-10,$A$46:$A$127,$B$46:$B$127)-LOOKUP(AA4+10,$A$46:$A$127,$B$46:$B$127)))</f>
        <v>-1.2329237548473495</v>
      </c>
      <c r="AC5" s="19" t="s">
        <v>45</v>
      </c>
      <c r="AD5" s="37">
        <f t="shared" ref="AD5" si="44">((LOOKUP(AD4-10,$A$46:$A$127,$C$46:$C$127)-LOOKUP(AD4+10,$A$46:$A$127,$C$46:$C$127))/(LOOKUP(AD4-10,$A$46:$A$127,$B$46:$B$127)-LOOKUP(AD4+10,$A$46:$A$127,$B$46:$B$127)))</f>
        <v>-1.9556708927060285</v>
      </c>
      <c r="AF5" s="19" t="s">
        <v>45</v>
      </c>
      <c r="AG5" s="37">
        <f t="shared" ref="AG5" si="45">((LOOKUP(AG4-10,$A$46:$A$127,$C$46:$C$127)-LOOKUP(AG4+10,$A$46:$A$127,$C$46:$C$127))/(LOOKUP(AG4-10,$A$46:$A$127,$B$46:$B$127)-LOOKUP(AG4+10,$A$46:$A$127,$B$46:$B$127)))</f>
        <v>-3.0125778416565865</v>
      </c>
      <c r="AI5" s="19" t="s">
        <v>45</v>
      </c>
      <c r="AJ5" s="37">
        <f t="shared" ref="AJ5" si="46">((LOOKUP(AJ4-10,$A$46:$A$127,$C$46:$C$127)-LOOKUP(AJ4+10,$A$46:$A$127,$C$46:$C$127))/(LOOKUP(AJ4-10,$A$46:$A$127,$B$46:$B$127)-LOOKUP(AJ4+10,$A$46:$A$127,$B$46:$B$127)))</f>
        <v>-4.8808256832492569</v>
      </c>
      <c r="AL5" s="19" t="s">
        <v>45</v>
      </c>
      <c r="AM5" s="37">
        <f t="shared" ref="AM5" si="47">((LOOKUP(AM4-10,$A$46:$A$127,$C$46:$C$127)-LOOKUP(AM4+10,$A$46:$A$127,$C$46:$C$127))/(LOOKUP(AM4-10,$A$46:$A$127,$B$46:$B$127)-LOOKUP(AM4+10,$A$46:$A$127,$B$46:$B$127)))</f>
        <v>-14.441732466681319</v>
      </c>
      <c r="AO5" s="19" t="s">
        <v>45</v>
      </c>
      <c r="AP5" s="37">
        <f t="shared" ref="AP5" si="48">((LOOKUP(AP4-10,$A$46:$A$127,$C$46:$C$127)-LOOKUP(AP4+10,$A$46:$A$127,$C$46:$C$127))/(LOOKUP(AP4-10,$A$46:$A$127,$B$46:$B$127)-LOOKUP(AP4+10,$A$46:$A$127,$B$46:$B$127)))</f>
        <v>4.4663598575920433</v>
      </c>
      <c r="AR5" s="19" t="s">
        <v>45</v>
      </c>
      <c r="AS5" s="37">
        <f t="shared" ref="AS5" si="49">((LOOKUP(AS4-10,$A$46:$A$127,$C$46:$C$127)-LOOKUP(AS4+10,$A$46:$A$127,$C$46:$C$127))/(LOOKUP(AS4-10,$A$46:$A$127,$B$46:$B$127)-LOOKUP(AS4+10,$A$46:$A$127,$B$46:$B$127)))</f>
        <v>0.39528860409223054</v>
      </c>
      <c r="AU5" s="19" t="s">
        <v>45</v>
      </c>
      <c r="AV5" s="37">
        <f t="shared" ref="AV5" si="50">((LOOKUP(AV4-10,$A$46:$A$127,$C$46:$C$127)-LOOKUP(AV4+10,$A$46:$A$127,$C$46:$C$127))/(LOOKUP(AV4-10,$A$46:$A$127,$B$46:$B$127)-LOOKUP(AV4+10,$A$46:$A$127,$B$46:$B$127)))</f>
        <v>-0.51168812405411701</v>
      </c>
      <c r="AX5" s="19" t="s">
        <v>45</v>
      </c>
      <c r="AY5" s="37">
        <f t="shared" ref="AY5" si="51">((LOOKUP(AY4-10,$A$46:$A$127,$C$46:$C$127)-LOOKUP(AY4+10,$A$46:$A$127,$C$46:$C$127))/(LOOKUP(AY4-10,$A$46:$A$127,$B$46:$B$127)-LOOKUP(AY4+10,$A$46:$A$127,$B$46:$B$127)))</f>
        <v>-0.77311040087450289</v>
      </c>
      <c r="BA5" s="19" t="s">
        <v>45</v>
      </c>
      <c r="BB5" s="37">
        <f t="shared" ref="BB5" si="52">((LOOKUP(BB4-10,$A$46:$A$127,$C$46:$C$127)-LOOKUP(BB4+10,$A$46:$A$127,$C$46:$C$127))/(LOOKUP(BB4-10,$A$46:$A$127,$B$46:$B$127)-LOOKUP(BB4+10,$A$46:$A$127,$B$46:$B$127)))</f>
        <v>-0.90518912948947849</v>
      </c>
      <c r="BD5" s="19" t="s">
        <v>45</v>
      </c>
      <c r="BE5" s="37">
        <f t="shared" ref="BE5" si="53">((LOOKUP(BE4-10,$A$46:$A$127,$C$46:$C$127)-LOOKUP(BE4+10,$A$46:$A$127,$C$46:$C$127))/(LOOKUP(BE4-10,$A$46:$A$127,$B$46:$B$127)-LOOKUP(BE4+10,$A$46:$A$127,$B$46:$B$127)))</f>
        <v>-0.96585109293359694</v>
      </c>
      <c r="BG5" s="19" t="s">
        <v>45</v>
      </c>
      <c r="BH5" s="37">
        <f t="shared" ref="BH5" si="54">((LOOKUP(BH4-10,$A$46:$A$127,$C$46:$C$127)-LOOKUP(BH4+10,$A$46:$A$127,$C$46:$C$127))/(LOOKUP(BH4-10,$A$46:$A$127,$B$46:$B$127)-LOOKUP(BH4+10,$A$46:$A$127,$B$46:$B$127)))</f>
        <v>-0.98906084822354479</v>
      </c>
      <c r="BJ5" s="19" t="s">
        <v>45</v>
      </c>
      <c r="BK5" s="37">
        <f t="shared" ref="BK5" si="55">((LOOKUP(BK4-10,$A$46:$A$127,$C$46:$C$127)-LOOKUP(BK4+10,$A$46:$A$127,$C$46:$C$127))/(LOOKUP(BK4-10,$A$46:$A$127,$B$46:$B$127)-LOOKUP(BK4+10,$A$46:$A$127,$B$46:$B$127)))</f>
        <v>-0.99536818036411667</v>
      </c>
      <c r="BM5" s="19" t="s">
        <v>45</v>
      </c>
      <c r="BN5" s="37">
        <f t="shared" ref="BN5" si="56">((LOOKUP(BN4-10,$A$46:$A$127,$C$46:$C$127)-LOOKUP(BN4+10,$A$46:$A$127,$C$46:$C$127))/(LOOKUP(BN4-10,$A$46:$A$127,$B$46:$B$127)-LOOKUP(BN4+10,$A$46:$A$127,$B$46:$B$127)))</f>
        <v>-0.99606644552131962</v>
      </c>
      <c r="BP5" s="19" t="s">
        <v>45</v>
      </c>
      <c r="BQ5" s="37">
        <f t="shared" ref="BQ5" si="57">((LOOKUP(BQ4-10,$A$46:$A$127,$C$46:$C$127)-LOOKUP(BQ4+10,$A$46:$A$127,$C$46:$C$127))/(LOOKUP(BQ4-10,$A$46:$A$127,$B$46:$B$127)-LOOKUP(BQ4+10,$A$46:$A$127,$B$46:$B$127)))</f>
        <v>-0.99568843022149278</v>
      </c>
      <c r="BS5" s="19" t="s">
        <v>45</v>
      </c>
      <c r="BT5" s="37">
        <f t="shared" ref="BT5" si="58">((LOOKUP(BT4-10,$A$46:$A$127,$C$46:$C$127)-LOOKUP(BT4+10,$A$46:$A$127,$C$46:$C$127))/(LOOKUP(BT4-10,$A$46:$A$127,$B$46:$B$127)-LOOKUP(BT4+10,$A$46:$A$127,$B$46:$B$127)))</f>
        <v>-0.99505969594585486</v>
      </c>
      <c r="BV5" s="19" t="s">
        <v>45</v>
      </c>
      <c r="BW5" s="37">
        <f t="shared" ref="BW5" si="59">((LOOKUP(BW4-10,$A$46:$A$127,$C$46:$C$127)-LOOKUP(BW4+10,$A$46:$A$127,$C$46:$C$127))/(LOOKUP(BW4-10,$A$46:$A$127,$B$46:$B$127)-LOOKUP(BW4+10,$A$46:$A$127,$B$46:$B$127)))</f>
        <v>-0.99595121979840961</v>
      </c>
      <c r="BY5" s="19" t="s">
        <v>45</v>
      </c>
      <c r="BZ5" s="37">
        <f t="shared" ref="BZ5" si="60">((LOOKUP(BZ4-10,$A$46:$A$127,$C$46:$C$127)-LOOKUP(BZ4+10,$A$46:$A$127,$C$46:$C$127))/(LOOKUP(BZ4-10,$A$46:$A$127,$B$46:$B$127)-LOOKUP(BZ4+10,$A$46:$A$127,$B$46:$B$127)))</f>
        <v>-0.99558066524764299</v>
      </c>
      <c r="CB5" s="19" t="s">
        <v>45</v>
      </c>
      <c r="CC5" s="37">
        <f t="shared" ref="CC5" si="61">((LOOKUP(CC4-10,$A$46:$A$127,$C$46:$C$127)-LOOKUP(CC4+10,$A$46:$A$127,$C$46:$C$127))/(LOOKUP(CC4-10,$A$46:$A$127,$B$46:$B$127)-LOOKUP(CC4+10,$A$46:$A$127,$B$46:$B$127)))</f>
        <v>-0.99695154081851867</v>
      </c>
      <c r="CE5" s="19" t="s">
        <v>45</v>
      </c>
      <c r="CF5" s="37">
        <f t="shared" ref="CF5" si="62">((LOOKUP(CF4-10,$A$46:$A$127,$C$46:$C$127)-LOOKUP(CF4+10,$A$46:$A$127,$C$46:$C$127))/(LOOKUP(CF4-10,$A$46:$A$127,$B$46:$B$127)-LOOKUP(CF4+10,$A$46:$A$127,$B$46:$B$127)))</f>
        <v>-0.99706413290549267</v>
      </c>
      <c r="CH5" s="19" t="s">
        <v>45</v>
      </c>
      <c r="CI5" s="37">
        <f t="shared" ref="CI5" si="63">((LOOKUP(CI4-10,$A$46:$A$127,$C$46:$C$127)-LOOKUP(CI4+10,$A$46:$A$127,$C$46:$C$127))/(LOOKUP(CI4-10,$A$46:$A$127,$B$46:$B$127)-LOOKUP(CI4+10,$A$46:$A$127,$B$46:$B$127)))</f>
        <v>-1</v>
      </c>
      <c r="CK5" s="19" t="s">
        <v>45</v>
      </c>
      <c r="CL5" s="37">
        <f t="shared" ref="CL5" si="64">((LOOKUP(CL4-10,$A$46:$A$127,$C$46:$C$127)-LOOKUP(CL4+10,$A$46:$A$127,$C$46:$C$127))/(LOOKUP(CL4-10,$A$46:$A$127,$B$46:$B$127)-LOOKUP(CL4+10,$A$46:$A$127,$B$46:$B$127)))</f>
        <v>-0.99999999999995171</v>
      </c>
      <c r="CN5" s="19" t="s">
        <v>45</v>
      </c>
      <c r="CO5" s="37">
        <f t="shared" ref="CO5" si="65">((LOOKUP(CO4-10,$A$46:$A$127,$C$46:$C$127)-LOOKUP(CO4+10,$A$46:$A$127,$C$46:$C$127))/(LOOKUP(CO4-10,$A$46:$A$127,$B$46:$B$127)-LOOKUP(CO4+10,$A$46:$A$127,$B$46:$B$127)))</f>
        <v>-1</v>
      </c>
      <c r="CQ5" s="19" t="s">
        <v>45</v>
      </c>
      <c r="CR5" s="37">
        <f t="shared" ref="CR5" si="66">((LOOKUP(CR4-10,$A$46:$A$127,$C$46:$C$127)-LOOKUP(CR4+10,$A$46:$A$127,$C$46:$C$127))/(LOOKUP(CR4-10,$A$46:$A$127,$B$46:$B$127)-LOOKUP(CR4+10,$A$46:$A$127,$B$46:$B$127)))</f>
        <v>-1.0000000000000875</v>
      </c>
      <c r="CT5" s="19" t="s">
        <v>45</v>
      </c>
      <c r="CU5" s="37">
        <f t="shared" ref="CU5" si="67">((LOOKUP(CU4-10,$A$46:$A$127,$C$46:$C$127)-LOOKUP(CU4+10,$A$46:$A$127,$C$46:$C$127))/(LOOKUP(CU4-10,$A$46:$A$127,$B$46:$B$127)-LOOKUP(CU4+10,$A$46:$A$127,$B$46:$B$127)))</f>
        <v>-0.99999999999980738</v>
      </c>
      <c r="CW5" s="19" t="s">
        <v>45</v>
      </c>
      <c r="CX5" s="37">
        <f t="shared" ref="CX5" si="68">((LOOKUP(CX4-10,$A$46:$A$127,$C$46:$C$127)-LOOKUP(CX4+10,$A$46:$A$127,$C$46:$C$127))/(LOOKUP(CX4-10,$A$46:$A$127,$B$46:$B$127)-LOOKUP(CX4+10,$A$46:$A$127,$B$46:$B$127)))</f>
        <v>-1.0000000000028824</v>
      </c>
      <c r="CZ5" s="19" t="s">
        <v>45</v>
      </c>
      <c r="DA5" s="37">
        <f t="shared" ref="DA5" si="69">((LOOKUP(DA4-10,$A$46:$A$127,$C$46:$C$127)-LOOKUP(DA4+10,$A$46:$A$127,$C$46:$C$127))/(LOOKUP(DA4-10,$A$46:$A$127,$B$46:$B$127)-LOOKUP(DA4+10,$A$46:$A$127,$B$46:$B$127)))</f>
        <v>-1.0000000000035727</v>
      </c>
      <c r="DC5" s="19" t="s">
        <v>45</v>
      </c>
      <c r="DD5" s="37">
        <f t="shared" ref="DD5" si="70">((LOOKUP(DD4-10,$A$46:$A$127,$C$46:$C$127)-LOOKUP(DD4+10,$A$46:$A$127,$C$46:$C$127))/(LOOKUP(DD4-10,$A$46:$A$127,$B$46:$B$127)-LOOKUP(DD4+10,$A$46:$A$127,$B$46:$B$127)))</f>
        <v>-1.0000000000003553</v>
      </c>
      <c r="DF5" s="19" t="s">
        <v>45</v>
      </c>
      <c r="DG5" s="37">
        <f t="shared" ref="DG5" si="71">((LOOKUP(DG4-10,$A$46:$A$127,$C$46:$C$127)-LOOKUP(DG4+10,$A$46:$A$127,$C$46:$C$127))/(LOOKUP(DG4-10,$A$46:$A$127,$B$46:$B$127)-LOOKUP(DG4+10,$A$46:$A$127,$B$46:$B$127)))</f>
        <v>-1.0000000000003073</v>
      </c>
      <c r="DI5" s="19" t="s">
        <v>45</v>
      </c>
      <c r="DJ5" s="37">
        <f t="shared" ref="DJ5" si="72">((LOOKUP(DJ4-10,$A$46:$A$127,$C$46:$C$127)-LOOKUP(DJ4+10,$A$46:$A$127,$C$46:$C$127))/(LOOKUP(DJ4-10,$A$46:$A$127,$B$46:$B$127)-LOOKUP(DJ4+10,$A$46:$A$127,$B$46:$B$127)))</f>
        <v>-1.0000000000001785</v>
      </c>
      <c r="DL5" s="19" t="s">
        <v>45</v>
      </c>
      <c r="DM5" s="37">
        <f>((LOOKUP(DP4-10,$A$46:$A$127,$C$46:$C$127)-LOOKUP(DP4+10,$A$46:$A$127,$C$46:$C$127))/(LOOKUP(DP4-10,$A$46:$A$127,$B$46:$B$127)-LOOKUP(DP4+10,$A$46:$A$127,$B$46:$B$127)))</f>
        <v>-1.0000000000000238</v>
      </c>
      <c r="DO5" s="19" t="s">
        <v>45</v>
      </c>
      <c r="DP5" s="37">
        <f t="shared" ref="DP5" si="73">((LOOKUP(DP4-10,$A$46:$A$127,$C$46:$C$127)-LOOKUP(DP4+10,$A$46:$A$127,$C$46:$C$127))/(LOOKUP(DP4-10,$A$46:$A$127,$B$46:$B$127)-LOOKUP(DP4+10,$A$46:$A$127,$B$46:$B$127)))</f>
        <v>-1.0000000000000238</v>
      </c>
      <c r="DR5" s="19" t="s">
        <v>45</v>
      </c>
      <c r="DS5" s="37">
        <f>((LOOKUP(DS4-10,$A$46:$A$127,$C$46:$C$127)-LOOKUP(DS4,$A$46:$A$127,$C$46:$C$127))/(LOOKUP(DS4-10,$A$46:$A$127,$B$46:$B$127)-LOOKUP(DS4,$A$46:$A$127,$B$46:$B$127)))</f>
        <v>-1.0000000000000238</v>
      </c>
    </row>
    <row r="6" spans="1:123" x14ac:dyDescent="0.25">
      <c r="A6" s="19" t="s">
        <v>40</v>
      </c>
      <c r="B6" s="34">
        <f>LOOKUP(C4,$A$46:$A$127,$B$46:$B$127)</f>
        <v>0.17411225658648341</v>
      </c>
      <c r="C6" s="35">
        <f>LOOKUP(C4,$A$46:$A$127,$C$46:$C$127)</f>
        <v>4.9637266132111493E-3</v>
      </c>
      <c r="E6" s="34">
        <f>LOOKUP(F4,$A$46:$A$127,$B$46:$B$127)</f>
        <v>0.17380084381272276</v>
      </c>
      <c r="F6" s="35">
        <f>LOOKUP(F4,$A$46:$A$127,$C$46:$C$127)</f>
        <v>4.9154139188137477E-3</v>
      </c>
      <c r="H6" s="34">
        <f>LOOKUP(I4,$A$46:$A$127,$B$46:$B$127)</f>
        <v>0.17333688647705803</v>
      </c>
      <c r="I6" s="35">
        <f>LOOKUP(I4,$A$46:$A$127,$C$46:$C$127)</f>
        <v>4.7967440282959449E-3</v>
      </c>
      <c r="K6" s="34">
        <f t="shared" ref="K6" si="74">LOOKUP(L4,$A$46:$A$127,$B$46:$B$127)</f>
        <v>0.17257655084880216</v>
      </c>
      <c r="L6" s="35">
        <f t="shared" ref="L6" si="75">LOOKUP(L4,$A$46:$A$127,$C$46:$C$127)</f>
        <v>4.7993019197207672E-3</v>
      </c>
      <c r="N6" s="34">
        <f t="shared" ref="N6" si="76">LOOKUP(O4,$A$46:$A$127,$B$46:$B$127)</f>
        <v>0.17140743386310878</v>
      </c>
      <c r="O6" s="35">
        <f t="shared" ref="O6" si="77">LOOKUP(O4,$A$46:$A$127,$C$46:$C$127)</f>
        <v>5.1021709737493308E-3</v>
      </c>
      <c r="Q6" s="34">
        <f t="shared" ref="Q6" si="78">LOOKUP(R4,$A$46:$A$127,$B$46:$B$127)</f>
        <v>0.16887752067098924</v>
      </c>
      <c r="R6" s="35">
        <f t="shared" ref="R6" si="79">LOOKUP(R4,$A$46:$A$127,$C$46:$C$127)</f>
        <v>6.900243887930522E-3</v>
      </c>
      <c r="T6" s="34">
        <f t="shared" ref="T6" si="80">LOOKUP(U4,$A$46:$A$127,$B$46:$B$127)</f>
        <v>0.16441175637527497</v>
      </c>
      <c r="U6" s="35">
        <f t="shared" ref="U6" si="81">LOOKUP(U4,$A$46:$A$127,$C$46:$C$127)</f>
        <v>1.0857558276763881E-2</v>
      </c>
      <c r="W6" s="34">
        <f t="shared" ref="W6" si="82">LOOKUP(X4,$A$46:$A$127,$B$46:$B$127)</f>
        <v>0.15664093257730707</v>
      </c>
      <c r="X6" s="35">
        <f t="shared" ref="X6" si="83">LOOKUP(X4,$A$46:$A$127,$C$46:$C$127)</f>
        <v>1.7704804990891342E-2</v>
      </c>
      <c r="Z6" s="34">
        <f t="shared" ref="Z6" si="84">LOOKUP(AA4,$A$46:$A$127,$B$46:$B$127)</f>
        <v>0.14396039603960395</v>
      </c>
      <c r="AA6" s="35">
        <f t="shared" ref="AA6" si="85">LOOKUP(AA4,$A$46:$A$127,$C$46:$C$127)</f>
        <v>2.9702970297029702E-2</v>
      </c>
      <c r="AC6" s="34">
        <f t="shared" ref="AC6" si="86">LOOKUP(AD4,$A$46:$A$127,$B$46:$B$127)</f>
        <v>0.12411847672778563</v>
      </c>
      <c r="AD6" s="35">
        <f t="shared" ref="AD6" si="87">LOOKUP(AD4,$A$46:$A$127,$C$46:$C$127)</f>
        <v>5.7802513373740462E-2</v>
      </c>
      <c r="AF6" s="34">
        <f t="shared" ref="AF6" si="88">LOOKUP(AG4,$A$46:$A$127,$B$46:$B$127)</f>
        <v>9.1293515716726656E-2</v>
      </c>
      <c r="AG6" s="35">
        <f t="shared" ref="AG6" si="89">LOOKUP(AG4,$A$46:$A$127,$C$46:$C$127)</f>
        <v>0.13270205515411271</v>
      </c>
      <c r="AI6" s="34">
        <f t="shared" ref="AI6" si="90">LOOKUP(AJ4,$A$46:$A$127,$B$46:$B$127)</f>
        <v>4.5390734674777722E-2</v>
      </c>
      <c r="AJ6" s="35">
        <f t="shared" ref="AJ6" si="91">LOOKUP(AJ4,$A$46:$A$127,$C$46:$C$127)</f>
        <v>0.2949759646062875</v>
      </c>
      <c r="AL6" s="34">
        <f t="shared" ref="AL6" si="92">LOOKUP(AM4,$A$46:$A$127,$B$46:$B$127)</f>
        <v>8.1680280046674426E-3</v>
      </c>
      <c r="AM6" s="35">
        <f t="shared" ref="AM6" si="93">LOOKUP(AM4,$A$46:$A$127,$C$46:$C$127)</f>
        <v>0.53842307051175187</v>
      </c>
      <c r="AO6" s="34">
        <f t="shared" ref="AO6" si="94">LOOKUP(AP4,$A$46:$A$127,$B$46:$B$127)</f>
        <v>1.3870246085011185E-2</v>
      </c>
      <c r="AP6" s="35">
        <f t="shared" ref="AP6" si="95">LOOKUP(AP4,$A$46:$A$127,$C$46:$C$127)</f>
        <v>0.750186428038777</v>
      </c>
      <c r="AR6" s="34">
        <f t="shared" ref="AR6" si="96">LOOKUP(AS4,$A$46:$A$127,$B$46:$B$127)</f>
        <v>7.4302423900789186E-2</v>
      </c>
      <c r="AS6" s="35">
        <f t="shared" ref="AS6" si="97">LOOKUP(AS4,$A$46:$A$127,$C$46:$C$127)</f>
        <v>0.83380308154828997</v>
      </c>
      <c r="AU6" s="34">
        <f t="shared" ref="AU6" si="98">LOOKUP(AV4,$A$46:$A$127,$B$46:$B$127)</f>
        <v>0.15472206121571341</v>
      </c>
      <c r="AV6" s="35">
        <f t="shared" ref="AV6" si="99">LOOKUP(AV4,$A$46:$A$127,$C$46:$C$127)</f>
        <v>0.8058635454256492</v>
      </c>
      <c r="AX6" s="34">
        <f t="shared" ref="AX6" si="100">LOOKUP(AY4,$A$46:$A$127,$B$46:$B$127)</f>
        <v>0.22961967264964023</v>
      </c>
      <c r="AY6" s="35">
        <f t="shared" ref="AY6" si="101">LOOKUP(AY4,$A$46:$A$127,$C$46:$C$127)</f>
        <v>0.75432908990274372</v>
      </c>
      <c r="BA6" s="34">
        <f t="shared" ref="BA6" si="102">LOOKUP(BB4,$A$46:$A$127,$B$46:$B$127)</f>
        <v>0.3016038687680479</v>
      </c>
      <c r="BB6" s="35">
        <f t="shared" ref="BB6" si="103">LOOKUP(BB4,$A$46:$A$127,$C$46:$C$127)</f>
        <v>0.69230769230769229</v>
      </c>
      <c r="BD6" s="34">
        <f t="shared" ref="BD6" si="104">LOOKUP(BE4,$A$46:$A$127,$B$46:$B$127)</f>
        <v>0.3731015438684574</v>
      </c>
      <c r="BE6" s="35">
        <f t="shared" ref="BE6" si="105">LOOKUP(BE4,$A$46:$A$127,$C$46:$C$127)</f>
        <v>0.62445085979666115</v>
      </c>
      <c r="BG6" s="34">
        <f t="shared" ref="BG6" si="106">LOOKUP(BH4,$A$46:$A$127,$B$46:$B$127)</f>
        <v>0.44406246358233309</v>
      </c>
      <c r="BH6" s="35">
        <f t="shared" ref="BH6" si="107">LOOKUP(BH4,$A$46:$A$127,$C$46:$C$127)</f>
        <v>0.5547139028085305</v>
      </c>
      <c r="BJ6" s="34">
        <f t="shared" ref="BJ6" si="108">LOOKUP(BK4,$A$46:$A$127,$B$46:$B$127)</f>
        <v>0.51248636706843032</v>
      </c>
      <c r="BK6" s="35">
        <f t="shared" ref="BK6" si="109">LOOKUP(BK4,$A$46:$A$127,$C$46:$C$127)</f>
        <v>0.48659078833300712</v>
      </c>
      <c r="BM6" s="34">
        <f t="shared" ref="BM6" si="110">LOOKUP(BN4,$A$46:$A$127,$B$46:$B$127)</f>
        <v>0.57515131136516473</v>
      </c>
      <c r="BN6" s="35">
        <f t="shared" ref="BN6" si="111">LOOKUP(BN4,$A$46:$A$127,$C$46:$C$127)</f>
        <v>0.42423223492490469</v>
      </c>
      <c r="BP6" s="34">
        <f t="shared" ref="BP6" si="112">LOOKUP(BQ4,$A$46:$A$127,$B$46:$B$127)</f>
        <v>0.62703659976387249</v>
      </c>
      <c r="BQ6" s="35">
        <f t="shared" ref="BQ6" si="113">LOOKUP(BQ4,$A$46:$A$127,$C$46:$C$127)</f>
        <v>0.37249114521841797</v>
      </c>
      <c r="BS6" s="34">
        <f t="shared" ref="BS6" si="114">LOOKUP(BT4,$A$46:$A$127,$B$46:$B$127)</f>
        <v>0.66576357623809712</v>
      </c>
      <c r="BT6" s="35">
        <f t="shared" ref="BT6" si="115">LOOKUP(BT4,$A$46:$A$127,$C$46:$C$127)</f>
        <v>0.33401065115476053</v>
      </c>
      <c r="BV6" s="34">
        <f t="shared" ref="BV6" si="116">LOOKUP(BW4,$A$46:$A$127,$B$46:$B$127)</f>
        <v>0.69150399792819917</v>
      </c>
      <c r="BW6" s="35">
        <f t="shared" ref="BW6" si="117">LOOKUP(BW4,$A$46:$A$127,$C$46:$C$127)</f>
        <v>0.30834223560260271</v>
      </c>
      <c r="BY6" s="34">
        <f t="shared" ref="BY6" si="118">LOOKUP(BZ4,$A$46:$A$127,$B$46:$B$127)</f>
        <v>0.70791779161386303</v>
      </c>
      <c r="BZ6" s="35">
        <f t="shared" ref="BZ6" si="119">LOOKUP(BZ4,$A$46:$A$127,$C$46:$C$127)</f>
        <v>0.29202710893162159</v>
      </c>
      <c r="CB6" s="34">
        <f t="shared" ref="CB6" si="120">LOOKUP(CC4,$A$46:$A$127,$B$46:$B$127)</f>
        <v>0.71903294162974374</v>
      </c>
      <c r="CC6" s="35">
        <f t="shared" ref="CC6" si="121">LOOKUP(CC4,$A$46:$A$127,$C$46:$C$127)</f>
        <v>0.28093495151865405</v>
      </c>
      <c r="CE6" s="34">
        <f t="shared" ref="CE6" si="122">LOOKUP(CF4,$A$46:$A$127,$B$46:$B$127)</f>
        <v>0.72599231754161331</v>
      </c>
      <c r="CF6" s="35">
        <f t="shared" ref="CF6" si="123">LOOKUP(CF4,$A$46:$A$127,$C$46:$C$127)</f>
        <v>0.27400768245838669</v>
      </c>
      <c r="CH6" s="34">
        <f t="shared" ref="CH6" si="124">LOOKUP(CI4,$A$46:$A$127,$B$46:$B$127)</f>
        <v>0.72996901283753868</v>
      </c>
      <c r="CI6" s="35">
        <f t="shared" ref="CI6" si="125">LOOKUP(CI4,$A$46:$A$127,$C$46:$C$127)</f>
        <v>0.27003098716246127</v>
      </c>
      <c r="CK6" s="34">
        <f t="shared" ref="CK6" si="126">LOOKUP(CL4,$A$46:$A$127,$B$46:$B$127)</f>
        <v>0.73199329983249584</v>
      </c>
      <c r="CL6" s="35">
        <f t="shared" ref="CL6" si="127">LOOKUP(CL4,$A$46:$A$127,$C$46:$C$127)</f>
        <v>0.26800670016750416</v>
      </c>
      <c r="CN6" s="34">
        <f t="shared" ref="CN6" si="128">LOOKUP(CO4,$A$46:$A$127,$B$46:$B$127)</f>
        <v>0.73341696722596839</v>
      </c>
      <c r="CO6" s="35">
        <f t="shared" ref="CO6" si="129">LOOKUP(CO4,$A$46:$A$127,$C$46:$C$127)</f>
        <v>0.26658303277403173</v>
      </c>
      <c r="CQ6" s="34">
        <f t="shared" ref="CQ6" si="130">LOOKUP(CR4,$A$46:$A$127,$B$46:$B$127)</f>
        <v>0.7343901649951472</v>
      </c>
      <c r="CR6" s="35">
        <f t="shared" ref="CR6" si="131">LOOKUP(CR4,$A$46:$A$127,$C$46:$C$127)</f>
        <v>0.2656098350048528</v>
      </c>
      <c r="CT6" s="34">
        <f t="shared" ref="CT6" si="132">LOOKUP(CU4,$A$46:$A$127,$B$46:$B$127)</f>
        <v>0.73468727766638642</v>
      </c>
      <c r="CU6" s="35">
        <f t="shared" ref="CU6" si="133">LOOKUP(CU4,$A$46:$A$127,$C$46:$C$127)</f>
        <v>0.26531272233361358</v>
      </c>
      <c r="CW6" s="34">
        <f t="shared" ref="CW6" si="134">LOOKUP(CX4,$A$46:$A$127,$B$46:$B$127)</f>
        <v>0.73467834031214319</v>
      </c>
      <c r="CX6" s="35">
        <f t="shared" ref="CX6" si="135">LOOKUP(CX4,$A$46:$A$127,$C$46:$C$127)</f>
        <v>0.26532165968785687</v>
      </c>
      <c r="CZ6" s="34">
        <f t="shared" ref="CZ6" si="136">LOOKUP(DA4,$A$46:$A$127,$B$46:$B$127)</f>
        <v>0.73466801824632544</v>
      </c>
      <c r="DA6" s="35">
        <f t="shared" ref="DA6" si="137">LOOKUP(DA4,$A$46:$A$127,$C$46:$C$127)</f>
        <v>0.26533198175367462</v>
      </c>
      <c r="DC6" s="34">
        <f t="shared" ref="DC6" si="138">LOOKUP(DD4,$A$46:$A$127,$B$46:$B$127)</f>
        <v>0.73469387755102045</v>
      </c>
      <c r="DD6" s="35">
        <f t="shared" ref="DD6" si="139">LOOKUP(DD4,$A$46:$A$127,$C$46:$C$127)</f>
        <v>0.26530612244897955</v>
      </c>
      <c r="DF6" s="34">
        <f t="shared" ref="DF6" si="140">LOOKUP(DG4,$A$46:$A$127,$B$46:$B$127)</f>
        <v>0.73482428115015974</v>
      </c>
      <c r="DG6" s="35">
        <f t="shared" ref="DG6" si="141">LOOKUP(DG4,$A$46:$A$127,$C$46:$C$127)</f>
        <v>0.26517571884984026</v>
      </c>
      <c r="DI6" s="34">
        <f t="shared" ref="DI6" si="142">LOOKUP(DJ4,$A$46:$A$127,$B$46:$B$127)</f>
        <v>0.73451327433628322</v>
      </c>
      <c r="DJ6" s="35">
        <f t="shared" ref="DJ6" si="143">LOOKUP(DJ4,$A$46:$A$127,$C$46:$C$127)</f>
        <v>0.26548672566371684</v>
      </c>
      <c r="DL6" s="34">
        <f t="shared" ref="DL6" si="144">LOOKUP(DM4,$A$46:$A$127,$B$46:$B$127)</f>
        <v>0.73451327433628322</v>
      </c>
      <c r="DM6" s="35">
        <f t="shared" ref="DM6" si="145">LOOKUP(DM4,$A$46:$A$127,$C$46:$C$127)</f>
        <v>0.26548672566371684</v>
      </c>
      <c r="DO6" s="34">
        <f t="shared" ref="DO6" si="146">LOOKUP(DP4,$A$46:$A$127,$B$46:$B$127)</f>
        <v>0.73451327433628322</v>
      </c>
      <c r="DP6" s="35">
        <f t="shared" ref="DP6" si="147">LOOKUP(DP4,$A$46:$A$127,$C$46:$C$127)</f>
        <v>0.26548672566371684</v>
      </c>
      <c r="DR6" s="34">
        <f t="shared" ref="DR6" si="148">LOOKUP(DS4,$A$46:$A$127,$B$46:$B$127)</f>
        <v>0.73684210526315785</v>
      </c>
      <c r="DS6" s="35">
        <f t="shared" ref="DS6" si="149">LOOKUP(DS4,$A$46:$A$127,$C$46:$C$127)</f>
        <v>0.26315789473684215</v>
      </c>
    </row>
    <row r="7" spans="1:123" x14ac:dyDescent="0.25">
      <c r="A7" s="19" t="s">
        <v>46</v>
      </c>
      <c r="B7" s="34">
        <f>SQRT((($C$2^2)*(C5^2))/(1+C5^2))</f>
        <v>3.0661282756877799E-3</v>
      </c>
      <c r="C7" s="35">
        <f>SQRT(($C$2^2)-(B7^2))</f>
        <v>1.9763574003631729E-2</v>
      </c>
      <c r="E7" s="34">
        <f>SQRT((($C$2^2)*(F5^2))/(1+F5^2))</f>
        <v>4.2106345462462154E-3</v>
      </c>
      <c r="F7" s="35">
        <f>SQRT(($C$2^2)-(E7^2))</f>
        <v>1.9551740503544895E-2</v>
      </c>
      <c r="H7" s="34">
        <f>SQRT((($C$2^2)*(I5^2))/(1+I5^2))</f>
        <v>1.8883274923523637E-3</v>
      </c>
      <c r="I7" s="35">
        <f>SQRT(($C$2^2)-(H7^2))</f>
        <v>1.9910655922938007E-2</v>
      </c>
      <c r="K7" s="34">
        <f t="shared" ref="K7" si="150">SQRT((($C$2^2)*(L5^2))/(1+L5^2))</f>
        <v>3.1270081058923978E-3</v>
      </c>
      <c r="L7" s="35">
        <f t="shared" ref="L7" si="151">SQRT(($C$2^2)-(K7^2))</f>
        <v>1.9754033013683135E-2</v>
      </c>
      <c r="N7" s="34">
        <f t="shared" ref="N7" si="152">SQRT((($C$2^2)*(O5^2))/(1+O5^2))</f>
        <v>9.8774168396127144E-3</v>
      </c>
      <c r="O7" s="35">
        <f t="shared" ref="O7" si="153">SQRT(($C$2^2)-(N7^2))</f>
        <v>1.7390705465176941E-2</v>
      </c>
      <c r="Q7" s="34">
        <f t="shared" ref="Q7" si="154">SQRT((($C$2^2)*(R5^2))/(1+R5^2))</f>
        <v>1.270656741108233E-2</v>
      </c>
      <c r="R7" s="35">
        <f t="shared" ref="R7" si="155">SQRT(($C$2^2)-(Q7^2))</f>
        <v>1.5444842007208118E-2</v>
      </c>
      <c r="T7" s="34">
        <f t="shared" ref="T7" si="156">SQRT((($C$2^2)*(U5^2))/(1+U5^2))</f>
        <v>1.323764780912506E-2</v>
      </c>
      <c r="U7" s="35">
        <f t="shared" ref="U7" si="157">SQRT(($C$2^2)-(T7^2))</f>
        <v>1.4992153964042876E-2</v>
      </c>
      <c r="W7" s="34">
        <f t="shared" ref="W7" si="158">SQRT((($C$2^2)*(X5^2))/(1+X5^2))</f>
        <v>1.355287361981833E-2</v>
      </c>
      <c r="X7" s="35">
        <f t="shared" ref="X7" si="159">SQRT(($C$2^2)-(W7^2))</f>
        <v>1.4707808016330388E-2</v>
      </c>
      <c r="Z7" s="34">
        <f t="shared" ref="Z7" si="160">SQRT((($C$2^2)*(AA5^2))/(1+AA5^2))</f>
        <v>1.5533068012820844E-2</v>
      </c>
      <c r="AA7" s="35">
        <f t="shared" ref="AA7" si="161">SQRT(($C$2^2)-(Z7^2))</f>
        <v>1.2598563335122062E-2</v>
      </c>
      <c r="AC7" s="34">
        <f t="shared" ref="AC7" si="162">SQRT((($C$2^2)*(AD5^2))/(1+AD5^2))</f>
        <v>1.7807088706883155E-2</v>
      </c>
      <c r="AD7" s="35">
        <f t="shared" ref="AD7" si="163">SQRT(($C$2^2)-(AC7^2))</f>
        <v>9.1053606070926382E-3</v>
      </c>
      <c r="AF7" s="34">
        <f t="shared" ref="AF7" si="164">SQRT((($C$2^2)*(AG5^2))/(1+AG5^2))</f>
        <v>1.8981576080699461E-2</v>
      </c>
      <c r="AG7" s="35">
        <f t="shared" ref="AG7" si="165">SQRT(($C$2^2)-(AF7^2))</f>
        <v>6.3007753088503392E-3</v>
      </c>
      <c r="AI7" s="34">
        <f t="shared" ref="AI7" si="166">SQRT((($C$2^2)*(AJ5^2))/(1+AJ5^2))</f>
        <v>1.9592997761527068E-2</v>
      </c>
      <c r="AJ7" s="35">
        <f t="shared" ref="AJ7" si="167">SQRT(($C$2^2)-(AI7^2))</f>
        <v>4.0142793521123227E-3</v>
      </c>
      <c r="AL7" s="34">
        <f t="shared" ref="AL7" si="168">SQRT((($C$2^2)*(AM5^2))/(1+AM5^2))</f>
        <v>1.9952224735840931E-2</v>
      </c>
      <c r="AM7" s="35">
        <f t="shared" ref="AM7" si="169">SQRT(($C$2^2)-(AL7^2))</f>
        <v>1.3815672587671217E-3</v>
      </c>
      <c r="AO7" s="34">
        <f t="shared" ref="AO7" si="170">SQRT((($C$2^2)*(AP5^2))/(1+AP5^2))</f>
        <v>1.9516798813996445E-2</v>
      </c>
      <c r="AP7" s="35">
        <f t="shared" ref="AP7" si="171">SQRT(($C$2^2)-(AO7^2))</f>
        <v>4.3697327211154454E-3</v>
      </c>
      <c r="AR7" s="34">
        <f t="shared" ref="AR7" si="172">SQRT((($C$2^2)*(AS5^2))/(1+AS5^2))</f>
        <v>7.3522089016793196E-3</v>
      </c>
      <c r="AS7" s="35">
        <f t="shared" ref="AS7" si="173">SQRT(($C$2^2)-(AR7^2))</f>
        <v>1.8599597422150498E-2</v>
      </c>
      <c r="AU7" s="34">
        <f t="shared" ref="AU7" si="174">SQRT((($C$2^2)*(AV5^2))/(1+AV5^2))</f>
        <v>9.1103657890238849E-3</v>
      </c>
      <c r="AV7" s="35">
        <f t="shared" ref="AV7" si="175">SQRT(($C$2^2)-(AU7^2))</f>
        <v>1.7804528502327242E-2</v>
      </c>
      <c r="AX7" s="34">
        <f t="shared" ref="AX7" si="176">SQRT((($C$2^2)*(AY5^2))/(1+AY5^2))</f>
        <v>1.2232745373861769E-2</v>
      </c>
      <c r="AY7" s="35">
        <f t="shared" ref="AY7" si="177">SQRT(($C$2^2)-(AX7^2))</f>
        <v>1.5822766528589858E-2</v>
      </c>
      <c r="BA7" s="34">
        <f t="shared" ref="BA7" si="178">SQRT((($C$2^2)*(BB5^2))/(1+BB5^2))</f>
        <v>1.342174940542153E-2</v>
      </c>
      <c r="BB7" s="35">
        <f t="shared" ref="BB7" si="179">SQRT(($C$2^2)-(BA7^2))</f>
        <v>1.4827563619761232E-2</v>
      </c>
      <c r="BD7" s="34">
        <f t="shared" ref="BD7" si="180">SQRT((($C$2^2)*(BE5^2))/(1+BE5^2))</f>
        <v>1.3894375630374897E-2</v>
      </c>
      <c r="BE7" s="35">
        <f t="shared" ref="BE7" si="181">SQRT(($C$2^2)-(BD7^2))</f>
        <v>1.4385629143073451E-2</v>
      </c>
      <c r="BG7" s="34">
        <f t="shared" ref="BG7" si="182">SQRT((($C$2^2)*(BH5^2))/(1+BH5^2))</f>
        <v>1.4064146041065251E-2</v>
      </c>
      <c r="BH7" s="35">
        <f t="shared" ref="BH7" si="183">SQRT(($C$2^2)-(BG7^2))</f>
        <v>1.4219697469903803E-2</v>
      </c>
      <c r="BJ7" s="34">
        <f t="shared" ref="BJ7" si="184">SQRT((($C$2^2)*(BK5^2))/(1+BK5^2))</f>
        <v>1.4109269673538366E-2</v>
      </c>
      <c r="BK7" s="35">
        <f t="shared" ref="BK7" si="185">SQRT(($C$2^2)-(BJ7^2))</f>
        <v>1.4174925371209917E-2</v>
      </c>
      <c r="BM7" s="34">
        <f t="shared" ref="BM7" si="186">SQRT((($C$2^2)*(BN5^2))/(1+BN5^2))</f>
        <v>1.4114238974567416E-2</v>
      </c>
      <c r="BN7" s="35">
        <f t="shared" ref="BN7" si="187">SQRT(($C$2^2)-(BM7^2))</f>
        <v>1.4169977352444928E-2</v>
      </c>
      <c r="BP7" s="34">
        <f t="shared" ref="BP7" si="188">SQRT((($C$2^2)*(BQ5^2))/(1+BQ5^2))</f>
        <v>1.411154942230854E-2</v>
      </c>
      <c r="BQ7" s="35">
        <f t="shared" ref="BQ7" si="189">SQRT(($C$2^2)-(BP7^2))</f>
        <v>1.4172655816809479E-2</v>
      </c>
      <c r="BS7" s="34">
        <f t="shared" ref="BS7" si="190">SQRT((($C$2^2)*(BT5^2))/(1+BT5^2))</f>
        <v>1.4107072643134997E-2</v>
      </c>
      <c r="BT7" s="35">
        <f t="shared" ref="BT7" si="191">SQRT(($C$2^2)-(BS7^2))</f>
        <v>1.4177111886463766E-2</v>
      </c>
      <c r="BV7" s="34">
        <f t="shared" ref="BV7" si="192">SQRT((($C$2^2)*(BW5^2))/(1+BW5^2))</f>
        <v>1.4113419313230237E-2</v>
      </c>
      <c r="BW7" s="35">
        <f t="shared" ref="BW7" si="193">SQRT(($C$2^2)-(BV7^2))</f>
        <v>1.4170793742375187E-2</v>
      </c>
      <c r="BY7" s="34">
        <f t="shared" ref="BY7" si="194">SQRT((($C$2^2)*(BZ5^2))/(1+BZ5^2))</f>
        <v>1.4110782402713176E-2</v>
      </c>
      <c r="BZ7" s="35">
        <f t="shared" ref="BZ7" si="195">SQRT(($C$2^2)-(BY7^2))</f>
        <v>1.4173419488016299E-2</v>
      </c>
      <c r="CB7" s="34">
        <f t="shared" ref="CB7" si="196">SQRT((($C$2^2)*(CC5^2))/(1+CC5^2))</f>
        <v>1.4120530402845952E-2</v>
      </c>
      <c r="CC7" s="35">
        <f t="shared" ref="CC7" si="197">SQRT(($C$2^2)-(CB7^2))</f>
        <v>1.4163707888201562E-2</v>
      </c>
      <c r="CE7" s="34">
        <f t="shared" ref="CE7" si="198">SQRT((($C$2^2)*(CF5^2))/(1+CF5^2))</f>
        <v>1.4121330130453875E-2</v>
      </c>
      <c r="CF7" s="35">
        <f t="shared" ref="CF7" si="199">SQRT(($C$2^2)-(CE7^2))</f>
        <v>1.4162910553510375E-2</v>
      </c>
      <c r="CH7" s="34">
        <f t="shared" ref="CH7" si="200">SQRT((($C$2^2)*(CI5^2))/(1+CI5^2))</f>
        <v>1.4142135623730951E-2</v>
      </c>
      <c r="CI7" s="35">
        <f t="shared" ref="CI7" si="201">SQRT(($C$2^2)-(CH7^2))</f>
        <v>1.4142135623730951E-2</v>
      </c>
      <c r="CK7" s="34">
        <f t="shared" ref="CK7" si="202">SQRT((($C$2^2)*(CL5^2))/(1+CL5^2))</f>
        <v>1.4142135623730609E-2</v>
      </c>
      <c r="CL7" s="35">
        <f t="shared" ref="CL7" si="203">SQRT(($C$2^2)-(CK7^2))</f>
        <v>1.4142135623731292E-2</v>
      </c>
      <c r="CN7" s="34">
        <f t="shared" ref="CN7" si="204">SQRT((($C$2^2)*(CO5^2))/(1+CO5^2))</f>
        <v>1.4142135623730951E-2</v>
      </c>
      <c r="CO7" s="35">
        <f t="shared" ref="CO7" si="205">SQRT(($C$2^2)-(CN7^2))</f>
        <v>1.4142135623730951E-2</v>
      </c>
      <c r="CQ7" s="34">
        <f t="shared" ref="CQ7" si="206">SQRT((($C$2^2)*(CR5^2))/(1+CR5^2))</f>
        <v>1.4142135623731568E-2</v>
      </c>
      <c r="CR7" s="35">
        <f t="shared" ref="CR7" si="207">SQRT(($C$2^2)-(CQ7^2))</f>
        <v>1.4142135623730333E-2</v>
      </c>
      <c r="CT7" s="34">
        <f t="shared" ref="CT7" si="208">SQRT((($C$2^2)*(CU5^2))/(1+CU5^2))</f>
        <v>1.4142135623729589E-2</v>
      </c>
      <c r="CU7" s="35">
        <f t="shared" ref="CU7" si="209">SQRT(($C$2^2)-(CT7^2))</f>
        <v>1.4142135623732312E-2</v>
      </c>
      <c r="CW7" s="34">
        <f t="shared" ref="CW7" si="210">SQRT((($C$2^2)*(CX5^2))/(1+CX5^2))</f>
        <v>1.4142135623751332E-2</v>
      </c>
      <c r="CX7" s="35">
        <f t="shared" ref="CX7" si="211">SQRT(($C$2^2)-(CW7^2))</f>
        <v>1.4142135623710569E-2</v>
      </c>
      <c r="CZ7" s="34">
        <f t="shared" ref="CZ7" si="212">SQRT((($C$2^2)*(DA5^2))/(1+DA5^2))</f>
        <v>1.4142135623756213E-2</v>
      </c>
      <c r="DA7" s="35">
        <f t="shared" ref="DA7" si="213">SQRT(($C$2^2)-(CZ7^2))</f>
        <v>1.4142135623705688E-2</v>
      </c>
      <c r="DC7" s="34">
        <f t="shared" ref="DC7" si="214">SQRT((($C$2^2)*(DD5^2))/(1+DD5^2))</f>
        <v>1.4142135623733464E-2</v>
      </c>
      <c r="DD7" s="35">
        <f t="shared" ref="DD7" si="215">SQRT(($C$2^2)-(DC7^2))</f>
        <v>1.4142135623728437E-2</v>
      </c>
      <c r="DF7" s="34">
        <f t="shared" ref="DF7" si="216">SQRT((($C$2^2)*(DG5^2))/(1+DG5^2))</f>
        <v>1.4142135623733123E-2</v>
      </c>
      <c r="DG7" s="35">
        <f t="shared" ref="DG7" si="217">SQRT(($C$2^2)-(DF7^2))</f>
        <v>1.4142135623728779E-2</v>
      </c>
      <c r="DI7" s="34">
        <f t="shared" ref="DI7" si="218">SQRT((($C$2^2)*(DJ5^2))/(1+DJ5^2))</f>
        <v>1.4142135623732214E-2</v>
      </c>
      <c r="DJ7" s="35">
        <f t="shared" ref="DJ7" si="219">SQRT(($C$2^2)-(DI7^2))</f>
        <v>1.4142135623729688E-2</v>
      </c>
      <c r="DL7" s="34">
        <f t="shared" ref="DL7" si="220">SQRT((($C$2^2)*(DM5^2))/(1+DM5^2))</f>
        <v>1.4142135623731119E-2</v>
      </c>
      <c r="DM7" s="35">
        <f t="shared" ref="DM7" si="221">SQRT(($C$2^2)-(DL7^2))</f>
        <v>1.4142135623730782E-2</v>
      </c>
      <c r="DO7" s="34">
        <f t="shared" ref="DO7" si="222">SQRT((($C$2^2)*(DP5^2))/(1+DP5^2))</f>
        <v>1.4142135623731119E-2</v>
      </c>
      <c r="DP7" s="35">
        <f t="shared" ref="DP7" si="223">SQRT(($C$2^2)-(DO7^2))</f>
        <v>1.4142135623730782E-2</v>
      </c>
      <c r="DR7" s="34">
        <f t="shared" ref="DR7" si="224">SQRT((($C$2^2)*(DS5^2))/(1+DS5^2))</f>
        <v>1.4142135623731119E-2</v>
      </c>
      <c r="DS7" s="35">
        <f t="shared" ref="DS7" si="225">SQRT(($C$2^2)-(DR7^2))</f>
        <v>1.4142135623730782E-2</v>
      </c>
    </row>
    <row r="8" spans="1:123" x14ac:dyDescent="0.25">
      <c r="A8" s="19" t="s">
        <v>5</v>
      </c>
      <c r="B8" s="34">
        <f>B6</f>
        <v>0.17411225658648341</v>
      </c>
      <c r="C8" s="35">
        <f>B8-B7</f>
        <v>0.17104612831079563</v>
      </c>
      <c r="E8" s="34">
        <f t="shared" ref="E8" si="226">E6</f>
        <v>0.17380084381272276</v>
      </c>
      <c r="F8" s="35">
        <f t="shared" ref="F8" si="227">E8-E7</f>
        <v>0.16959020926647655</v>
      </c>
      <c r="H8" s="34">
        <f t="shared" ref="H8" si="228">H6</f>
        <v>0.17333688647705803</v>
      </c>
      <c r="I8" s="35">
        <f t="shared" ref="I8" si="229">H8-H7</f>
        <v>0.17144855898470565</v>
      </c>
      <c r="K8" s="34">
        <f t="shared" ref="K8" si="230">K6</f>
        <v>0.17257655084880216</v>
      </c>
      <c r="L8" s="35">
        <f t="shared" ref="L8" si="231">K8-K7</f>
        <v>0.16944954274290977</v>
      </c>
      <c r="N8" s="34">
        <f t="shared" ref="N8" si="232">N6</f>
        <v>0.17140743386310878</v>
      </c>
      <c r="O8" s="35">
        <f t="shared" ref="O8" si="233">N8-N7</f>
        <v>0.16153001702349606</v>
      </c>
      <c r="Q8" s="34">
        <f t="shared" ref="Q8" si="234">Q6</f>
        <v>0.16887752067098924</v>
      </c>
      <c r="R8" s="35">
        <f t="shared" ref="R8" si="235">Q8-Q7</f>
        <v>0.1561709532599069</v>
      </c>
      <c r="T8" s="34">
        <f t="shared" ref="T8" si="236">T6</f>
        <v>0.16441175637527497</v>
      </c>
      <c r="U8" s="35">
        <f t="shared" ref="U8" si="237">T8-T7</f>
        <v>0.15117410856614991</v>
      </c>
      <c r="W8" s="34">
        <f t="shared" ref="W8" si="238">W6</f>
        <v>0.15664093257730707</v>
      </c>
      <c r="X8" s="35">
        <f t="shared" ref="X8" si="239">W8-W7</f>
        <v>0.14308805895748875</v>
      </c>
      <c r="Z8" s="34">
        <f t="shared" ref="Z8" si="240">Z6</f>
        <v>0.14396039603960395</v>
      </c>
      <c r="AA8" s="35">
        <f t="shared" ref="AA8" si="241">Z8-Z7</f>
        <v>0.12842732802678311</v>
      </c>
      <c r="AC8" s="34">
        <f t="shared" ref="AC8" si="242">AC6</f>
        <v>0.12411847672778563</v>
      </c>
      <c r="AD8" s="35">
        <f t="shared" ref="AD8" si="243">AC8-AC7</f>
        <v>0.10631138802090248</v>
      </c>
      <c r="AF8" s="34">
        <f t="shared" ref="AF8" si="244">AF6</f>
        <v>9.1293515716726656E-2</v>
      </c>
      <c r="AG8" s="35">
        <f t="shared" ref="AG8" si="245">AF8-AF7</f>
        <v>7.2311939636027195E-2</v>
      </c>
      <c r="AI8" s="34">
        <f t="shared" ref="AI8" si="246">AI6</f>
        <v>4.5390734674777722E-2</v>
      </c>
      <c r="AJ8" s="35">
        <f t="shared" ref="AJ8" si="247">AI8-AI7</f>
        <v>2.5797736913250654E-2</v>
      </c>
      <c r="AL8" s="34">
        <f t="shared" ref="AL8" si="248">AL6</f>
        <v>8.1680280046674426E-3</v>
      </c>
      <c r="AM8" s="35">
        <f>AL8-AL7</f>
        <v>-1.1784196731173488E-2</v>
      </c>
      <c r="AO8" s="34">
        <f t="shared" ref="AO8" si="249">AO6</f>
        <v>1.3870246085011185E-2</v>
      </c>
      <c r="AP8" s="35">
        <f>AO8-AO7</f>
        <v>-5.6465527289852602E-3</v>
      </c>
      <c r="AR8" s="34">
        <f t="shared" ref="AR8" si="250">AR6</f>
        <v>7.4302423900789186E-2</v>
      </c>
      <c r="AS8" s="35">
        <f>AR8-AR7/3</f>
        <v>7.1851687600229419E-2</v>
      </c>
      <c r="AU8" s="34">
        <f t="shared" ref="AU8" si="251">AU6</f>
        <v>0.15472206121571341</v>
      </c>
      <c r="AV8" s="35">
        <f t="shared" ref="AV8" si="252">AU8+AU7</f>
        <v>0.1638324270047373</v>
      </c>
      <c r="AX8" s="34">
        <f t="shared" ref="AX8" si="253">AX6</f>
        <v>0.22961967264964023</v>
      </c>
      <c r="AY8" s="35">
        <f t="shared" ref="AY8" si="254">AX8+AX7</f>
        <v>0.24185241802350199</v>
      </c>
      <c r="BA8" s="34">
        <f t="shared" ref="BA8" si="255">BA6</f>
        <v>0.3016038687680479</v>
      </c>
      <c r="BB8" s="35">
        <f t="shared" ref="BB8" si="256">BA8+BA7</f>
        <v>0.31502561817346941</v>
      </c>
      <c r="BD8" s="34">
        <f t="shared" ref="BD8" si="257">BD6</f>
        <v>0.3731015438684574</v>
      </c>
      <c r="BE8" s="35">
        <f t="shared" ref="BE8" si="258">BD8+BD7</f>
        <v>0.38699591949883227</v>
      </c>
      <c r="BG8" s="34">
        <f t="shared" ref="BG8" si="259">BG6</f>
        <v>0.44406246358233309</v>
      </c>
      <c r="BH8" s="35">
        <f t="shared" ref="BH8" si="260">BG8+BG7</f>
        <v>0.45812660962339835</v>
      </c>
      <c r="BJ8" s="34">
        <f t="shared" ref="BJ8" si="261">BJ6</f>
        <v>0.51248636706843032</v>
      </c>
      <c r="BK8" s="35">
        <f t="shared" ref="BK8" si="262">BJ8+BJ7</f>
        <v>0.52659563674196863</v>
      </c>
      <c r="BM8" s="34">
        <f t="shared" ref="BM8" si="263">BM6</f>
        <v>0.57515131136516473</v>
      </c>
      <c r="BN8" s="35">
        <f t="shared" ref="BN8" si="264">BM8+BM7</f>
        <v>0.58926555033973216</v>
      </c>
      <c r="BP8" s="34">
        <f t="shared" ref="BP8" si="265">BP6</f>
        <v>0.62703659976387249</v>
      </c>
      <c r="BQ8" s="35">
        <f t="shared" ref="BQ8" si="266">BP8+BP7</f>
        <v>0.64114814918618102</v>
      </c>
      <c r="BS8" s="34">
        <f t="shared" ref="BS8" si="267">BS6</f>
        <v>0.66576357623809712</v>
      </c>
      <c r="BT8" s="35">
        <f t="shared" ref="BT8" si="268">BS8+BS7</f>
        <v>0.67987064888123216</v>
      </c>
      <c r="BV8" s="34">
        <f t="shared" ref="BV8" si="269">BV6</f>
        <v>0.69150399792819917</v>
      </c>
      <c r="BW8" s="35">
        <f t="shared" ref="BW8" si="270">BV8+BV7</f>
        <v>0.70561741724142946</v>
      </c>
      <c r="BY8" s="34">
        <f t="shared" ref="BY8" si="271">BY6</f>
        <v>0.70791779161386303</v>
      </c>
      <c r="BZ8" s="35">
        <f t="shared" ref="BZ8" si="272">BY8+BY7</f>
        <v>0.72202857401657616</v>
      </c>
      <c r="CB8" s="34">
        <f t="shared" ref="CB8" si="273">CB6</f>
        <v>0.71903294162974374</v>
      </c>
      <c r="CC8" s="35">
        <f t="shared" ref="CC8" si="274">CB8+CB7</f>
        <v>0.73315347203258974</v>
      </c>
      <c r="CE8" s="34">
        <f t="shared" ref="CE8" si="275">CE6</f>
        <v>0.72599231754161331</v>
      </c>
      <c r="CF8" s="35">
        <f t="shared" ref="CF8" si="276">CE8+CE7</f>
        <v>0.74011364767206722</v>
      </c>
      <c r="CH8" s="34">
        <f t="shared" ref="CH8" si="277">CH6</f>
        <v>0.72996901283753868</v>
      </c>
      <c r="CI8" s="35">
        <f t="shared" ref="CI8" si="278">CH8+CH7</f>
        <v>0.74411114846126958</v>
      </c>
      <c r="CK8" s="34">
        <f t="shared" ref="CK8" si="279">CK6</f>
        <v>0.73199329983249584</v>
      </c>
      <c r="CL8" s="35">
        <f t="shared" ref="CL8" si="280">CK8+CK7</f>
        <v>0.7461354354562264</v>
      </c>
      <c r="CN8" s="34">
        <f t="shared" ref="CN8" si="281">CN6</f>
        <v>0.73341696722596839</v>
      </c>
      <c r="CO8" s="35">
        <f t="shared" ref="CO8" si="282">CN8+CN7</f>
        <v>0.74755910284969929</v>
      </c>
      <c r="CQ8" s="34">
        <f t="shared" ref="CQ8" si="283">CQ6</f>
        <v>0.7343901649951472</v>
      </c>
      <c r="CR8" s="35">
        <f t="shared" ref="CR8" si="284">CQ8+CQ7</f>
        <v>0.74853230061887877</v>
      </c>
      <c r="CT8" s="34">
        <f t="shared" ref="CT8" si="285">CT6</f>
        <v>0.73468727766638642</v>
      </c>
      <c r="CU8" s="35">
        <f t="shared" ref="CU8" si="286">CT8+CT7</f>
        <v>0.74882941329011599</v>
      </c>
      <c r="CW8" s="34">
        <f t="shared" ref="CW8" si="287">CW6</f>
        <v>0.73467834031214319</v>
      </c>
      <c r="CX8" s="35">
        <f t="shared" ref="CX8" si="288">CW8+CW7</f>
        <v>0.74882047593589451</v>
      </c>
      <c r="CZ8" s="34">
        <f t="shared" ref="CZ8" si="289">CZ6</f>
        <v>0.73466801824632544</v>
      </c>
      <c r="DA8" s="35">
        <f t="shared" ref="DA8" si="290">CZ8+CZ7</f>
        <v>0.74881015387008165</v>
      </c>
      <c r="DC8" s="34">
        <f t="shared" ref="DC8" si="291">DC6</f>
        <v>0.73469387755102045</v>
      </c>
      <c r="DD8" s="35">
        <f t="shared" ref="DD8" si="292">DC8+DC7</f>
        <v>0.7488360131747539</v>
      </c>
      <c r="DF8" s="34">
        <f t="shared" ref="DF8" si="293">DF6</f>
        <v>0.73482428115015974</v>
      </c>
      <c r="DG8" s="35">
        <f t="shared" ref="DG8" si="294">DF8+DF7</f>
        <v>0.74896641677389286</v>
      </c>
      <c r="DI8" s="34">
        <f t="shared" ref="DI8" si="295">DI6</f>
        <v>0.73451327433628322</v>
      </c>
      <c r="DJ8" s="35">
        <f t="shared" ref="DJ8" si="296">DI8+DI7</f>
        <v>0.74865540996001545</v>
      </c>
      <c r="DL8" s="34">
        <f t="shared" ref="DL8" si="297">DL6</f>
        <v>0.73451327433628322</v>
      </c>
      <c r="DM8" s="35">
        <f t="shared" ref="DM8" si="298">DL8+DL7</f>
        <v>0.74865540996001434</v>
      </c>
      <c r="DO8" s="34">
        <f t="shared" ref="DO8" si="299">DO6</f>
        <v>0.73451327433628322</v>
      </c>
      <c r="DP8" s="35">
        <f t="shared" ref="DP8" si="300">DO8+DO7</f>
        <v>0.74865540996001434</v>
      </c>
      <c r="DR8" s="34">
        <f t="shared" ref="DR8" si="301">DR6</f>
        <v>0.73684210526315785</v>
      </c>
      <c r="DS8" s="35">
        <f t="shared" ref="DS8" si="302">DR8+DR7</f>
        <v>0.75098424088688898</v>
      </c>
    </row>
    <row r="9" spans="1:123" x14ac:dyDescent="0.25">
      <c r="A9" s="19" t="s">
        <v>6</v>
      </c>
      <c r="B9" s="34">
        <f>C6</f>
        <v>4.9637266132111493E-3</v>
      </c>
      <c r="C9" s="35">
        <f>B9-C7</f>
        <v>-1.4799847390420579E-2</v>
      </c>
      <c r="E9" s="34">
        <f t="shared" ref="E9" si="303">F6</f>
        <v>4.9154139188137477E-3</v>
      </c>
      <c r="F9" s="35">
        <f t="shared" ref="F9" si="304">E9-F7</f>
        <v>-1.4636326584731147E-2</v>
      </c>
      <c r="H9" s="34">
        <f t="shared" ref="H9" si="305">I6</f>
        <v>4.7967440282959449E-3</v>
      </c>
      <c r="I9" s="35">
        <f t="shared" ref="I9" si="306">H9-I7</f>
        <v>-1.5113911894642063E-2</v>
      </c>
      <c r="K9" s="34">
        <f t="shared" ref="K9" si="307">L6</f>
        <v>4.7993019197207672E-3</v>
      </c>
      <c r="L9" s="35">
        <f t="shared" ref="L9" si="308">K9-L7</f>
        <v>-1.4954731093962368E-2</v>
      </c>
      <c r="N9" s="34">
        <f t="shared" ref="N9" si="309">O6</f>
        <v>5.1021709737493308E-3</v>
      </c>
      <c r="O9" s="35">
        <f t="shared" ref="O9" si="310">N9-O7</f>
        <v>-1.2288534491427611E-2</v>
      </c>
      <c r="Q9" s="34">
        <f t="shared" ref="Q9" si="311">R6</f>
        <v>6.900243887930522E-3</v>
      </c>
      <c r="R9" s="35">
        <f t="shared" ref="R9" si="312">Q9-R7</f>
        <v>-8.5445981192775952E-3</v>
      </c>
      <c r="T9" s="34">
        <f t="shared" ref="T9" si="313">U6</f>
        <v>1.0857558276763881E-2</v>
      </c>
      <c r="U9" s="35">
        <f t="shared" ref="U9" si="314">T9-U7</f>
        <v>-4.1345956872789955E-3</v>
      </c>
      <c r="W9" s="34">
        <f t="shared" ref="W9" si="315">X6</f>
        <v>1.7704804990891342E-2</v>
      </c>
      <c r="X9" s="35">
        <f t="shared" ref="X9" si="316">W9-X7</f>
        <v>2.9969969745609545E-3</v>
      </c>
      <c r="Z9" s="34">
        <f t="shared" ref="Z9" si="317">AA6</f>
        <v>2.9702970297029702E-2</v>
      </c>
      <c r="AA9" s="35">
        <f t="shared" ref="AA9" si="318">Z9-AA7</f>
        <v>1.7104406961907639E-2</v>
      </c>
      <c r="AC9" s="34">
        <f t="shared" ref="AC9" si="319">AD6</f>
        <v>5.7802513373740462E-2</v>
      </c>
      <c r="AD9" s="35">
        <f t="shared" ref="AD9" si="320">AC9-AD7</f>
        <v>4.8697152766647822E-2</v>
      </c>
      <c r="AF9" s="34">
        <f t="shared" ref="AF9" si="321">AG6</f>
        <v>0.13270205515411271</v>
      </c>
      <c r="AG9" s="35">
        <f t="shared" ref="AG9" si="322">AF9-AG7</f>
        <v>0.12640127984526237</v>
      </c>
      <c r="AI9" s="34">
        <f t="shared" ref="AI9" si="323">AJ6</f>
        <v>0.2949759646062875</v>
      </c>
      <c r="AJ9" s="35">
        <f t="shared" ref="AJ9" si="324">AI9-AJ7</f>
        <v>0.29096168525417515</v>
      </c>
      <c r="AL9" s="34">
        <f t="shared" ref="AL9" si="325">AM6</f>
        <v>0.53842307051175187</v>
      </c>
      <c r="AM9" s="35">
        <f>AL9-AM7</f>
        <v>0.53704150325298472</v>
      </c>
      <c r="AO9" s="34">
        <f t="shared" ref="AO9" si="326">AP6</f>
        <v>0.750186428038777</v>
      </c>
      <c r="AP9" s="35">
        <f t="shared" ref="AP9" si="327">AO9+AP7</f>
        <v>0.7545561607598924</v>
      </c>
      <c r="AR9" s="34">
        <f t="shared" ref="AR9" si="328">AS6</f>
        <v>0.83380308154828997</v>
      </c>
      <c r="AS9" s="35">
        <f t="shared" ref="AS9" si="329">AR9+AS7</f>
        <v>0.85240267897044042</v>
      </c>
      <c r="AU9" s="34">
        <f t="shared" ref="AU9" si="330">AV6</f>
        <v>0.8058635454256492</v>
      </c>
      <c r="AV9" s="35">
        <f t="shared" ref="AV9" si="331">AU9+AV7</f>
        <v>0.82366807392797647</v>
      </c>
      <c r="AX9" s="34">
        <f t="shared" ref="AX9" si="332">AY6</f>
        <v>0.75432908990274372</v>
      </c>
      <c r="AY9" s="35">
        <f t="shared" ref="AY9" si="333">AX9+AY7</f>
        <v>0.77015185643133355</v>
      </c>
      <c r="BA9" s="34">
        <f t="shared" ref="BA9" si="334">BB6</f>
        <v>0.69230769230769229</v>
      </c>
      <c r="BB9" s="35">
        <f t="shared" ref="BB9" si="335">BA9+BB7</f>
        <v>0.70713525592745352</v>
      </c>
      <c r="BD9" s="34">
        <f t="shared" ref="BD9" si="336">BE6</f>
        <v>0.62445085979666115</v>
      </c>
      <c r="BE9" s="35">
        <f t="shared" ref="BE9" si="337">BD9+BE7</f>
        <v>0.63883648893973455</v>
      </c>
      <c r="BG9" s="34">
        <f t="shared" ref="BG9" si="338">BH6</f>
        <v>0.5547139028085305</v>
      </c>
      <c r="BH9" s="35">
        <f t="shared" ref="BH9" si="339">BG9+BH7</f>
        <v>0.56893360027843431</v>
      </c>
      <c r="BJ9" s="34">
        <f t="shared" ref="BJ9" si="340">BK6</f>
        <v>0.48659078833300712</v>
      </c>
      <c r="BK9" s="35">
        <f t="shared" ref="BK9" si="341">BJ9+BK7</f>
        <v>0.50076571370421707</v>
      </c>
      <c r="BM9" s="34">
        <f t="shared" ref="BM9" si="342">BN6</f>
        <v>0.42423223492490469</v>
      </c>
      <c r="BN9" s="35">
        <f t="shared" ref="BN9" si="343">BM9+BN7</f>
        <v>0.4384022122773496</v>
      </c>
      <c r="BP9" s="34">
        <f t="shared" ref="BP9" si="344">BQ6</f>
        <v>0.37249114521841797</v>
      </c>
      <c r="BQ9" s="35">
        <f t="shared" ref="BQ9" si="345">BP9+BQ7</f>
        <v>0.38666380103522746</v>
      </c>
      <c r="BS9" s="34">
        <f t="shared" ref="BS9" si="346">BT6</f>
        <v>0.33401065115476053</v>
      </c>
      <c r="BT9" s="35">
        <f t="shared" ref="BT9" si="347">BS9+BT7</f>
        <v>0.34818776304122429</v>
      </c>
      <c r="BV9" s="34">
        <f t="shared" ref="BV9" si="348">BW6</f>
        <v>0.30834223560260271</v>
      </c>
      <c r="BW9" s="35">
        <f t="shared" ref="BW9" si="349">BV9+BW7</f>
        <v>0.32251302934497789</v>
      </c>
      <c r="BY9" s="34">
        <f t="shared" ref="BY9" si="350">BZ6</f>
        <v>0.29202710893162159</v>
      </c>
      <c r="BZ9" s="35">
        <f t="shared" ref="BZ9" si="351">BY9+BZ7</f>
        <v>0.30620052841963791</v>
      </c>
      <c r="CB9" s="34">
        <f t="shared" ref="CB9" si="352">CC6</f>
        <v>0.28093495151865405</v>
      </c>
      <c r="CC9" s="35">
        <f t="shared" ref="CC9" si="353">CB9+CC7</f>
        <v>0.29509865940685559</v>
      </c>
      <c r="CE9" s="34">
        <f t="shared" ref="CE9" si="354">CF6</f>
        <v>0.27400768245838669</v>
      </c>
      <c r="CF9" s="35">
        <f t="shared" ref="CF9" si="355">CE9+CF7</f>
        <v>0.28817059301189707</v>
      </c>
      <c r="CH9" s="34">
        <f t="shared" ref="CH9" si="356">CI6</f>
        <v>0.27003098716246127</v>
      </c>
      <c r="CI9" s="35">
        <f t="shared" ref="CI9" si="357">CH9+CI7</f>
        <v>0.28417312278619222</v>
      </c>
      <c r="CK9" s="34">
        <f t="shared" ref="CK9" si="358">CL6</f>
        <v>0.26800670016750416</v>
      </c>
      <c r="CL9" s="35">
        <f t="shared" ref="CL9" si="359">CK9+CL7</f>
        <v>0.28214883579123545</v>
      </c>
      <c r="CN9" s="34">
        <f t="shared" ref="CN9" si="360">CO6</f>
        <v>0.26658303277403173</v>
      </c>
      <c r="CO9" s="35">
        <f t="shared" ref="CO9" si="361">CN9+CO7</f>
        <v>0.28072516839776268</v>
      </c>
      <c r="CQ9" s="34">
        <f t="shared" ref="CQ9" si="362">CR6</f>
        <v>0.2656098350048528</v>
      </c>
      <c r="CR9" s="35">
        <f t="shared" ref="CR9" si="363">CQ9+CR7</f>
        <v>0.27975197062858315</v>
      </c>
      <c r="CT9" s="34">
        <f t="shared" ref="CT9" si="364">CU6</f>
        <v>0.26531272233361358</v>
      </c>
      <c r="CU9" s="35">
        <f t="shared" ref="CU9" si="365">CT9+CU7</f>
        <v>0.27945485795734587</v>
      </c>
      <c r="CW9" s="34">
        <f t="shared" ref="CW9" si="366">CX6</f>
        <v>0.26532165968785687</v>
      </c>
      <c r="CX9" s="35">
        <f t="shared" ref="CX9" si="367">CW9+CX7</f>
        <v>0.27946379531156745</v>
      </c>
      <c r="CZ9" s="34">
        <f t="shared" ref="CZ9" si="368">DA6</f>
        <v>0.26533198175367462</v>
      </c>
      <c r="DA9" s="35">
        <f t="shared" ref="DA9" si="369">CZ9+DA7</f>
        <v>0.27947411737738032</v>
      </c>
      <c r="DC9" s="34">
        <f t="shared" ref="DC9" si="370">DD6</f>
        <v>0.26530612244897955</v>
      </c>
      <c r="DD9" s="35">
        <f t="shared" ref="DD9" si="371">DC9+DD7</f>
        <v>0.27944825807270801</v>
      </c>
      <c r="DF9" s="34">
        <f t="shared" ref="DF9" si="372">DG6</f>
        <v>0.26517571884984026</v>
      </c>
      <c r="DG9" s="35">
        <f t="shared" ref="DG9" si="373">DF9+DG7</f>
        <v>0.27931785447356905</v>
      </c>
      <c r="DI9" s="34">
        <f t="shared" ref="DI9" si="374">DJ6</f>
        <v>0.26548672566371684</v>
      </c>
      <c r="DJ9" s="35">
        <f t="shared" ref="DJ9" si="375">DI9+DJ7</f>
        <v>0.27962886128744652</v>
      </c>
      <c r="DL9" s="34">
        <f t="shared" ref="DL9" si="376">DM6</f>
        <v>0.26548672566371684</v>
      </c>
      <c r="DM9" s="35">
        <f t="shared" ref="DM9" si="377">DL9+DM7</f>
        <v>0.27962886128744763</v>
      </c>
      <c r="DO9" s="34">
        <f t="shared" ref="DO9" si="378">DP6</f>
        <v>0.26548672566371684</v>
      </c>
      <c r="DP9" s="35">
        <f t="shared" ref="DP9" si="379">DO9+DP7</f>
        <v>0.27962886128744763</v>
      </c>
      <c r="DR9" s="34">
        <f t="shared" ref="DR9" si="380">DS6</f>
        <v>0.26315789473684215</v>
      </c>
      <c r="DS9" s="35">
        <f t="shared" ref="DS9" si="381">DR9+DS7</f>
        <v>0.27730003036057294</v>
      </c>
    </row>
    <row r="10" spans="1:123" x14ac:dyDescent="0.25">
      <c r="A10" s="19"/>
    </row>
    <row r="11" spans="1:123" x14ac:dyDescent="0.25">
      <c r="A11" s="29" t="s">
        <v>43</v>
      </c>
    </row>
    <row r="12" spans="1:123" x14ac:dyDescent="0.25">
      <c r="B12" s="18" t="s">
        <v>44</v>
      </c>
      <c r="C12" s="10">
        <v>0.01</v>
      </c>
      <c r="D12" s="10"/>
    </row>
    <row r="13" spans="1:123" x14ac:dyDescent="0.25">
      <c r="C13" s="10"/>
      <c r="D13" s="10"/>
    </row>
    <row r="14" spans="1:123" ht="15" x14ac:dyDescent="0.35">
      <c r="A14" s="19" t="s">
        <v>25</v>
      </c>
      <c r="B14" s="32" t="s">
        <v>39</v>
      </c>
      <c r="C14" s="33">
        <v>385</v>
      </c>
      <c r="E14" s="32" t="s">
        <v>39</v>
      </c>
      <c r="F14" s="33">
        <f>C14+10</f>
        <v>395</v>
      </c>
      <c r="H14" s="32" t="s">
        <v>39</v>
      </c>
      <c r="I14" s="33">
        <f t="shared" ref="I14" si="382">F14+10</f>
        <v>405</v>
      </c>
      <c r="K14" s="32" t="s">
        <v>39</v>
      </c>
      <c r="L14" s="33">
        <f t="shared" ref="L14" si="383">I14+10</f>
        <v>415</v>
      </c>
      <c r="N14" s="32" t="s">
        <v>39</v>
      </c>
      <c r="O14" s="33">
        <f t="shared" ref="O14" si="384">L14+10</f>
        <v>425</v>
      </c>
      <c r="Q14" s="32" t="s">
        <v>39</v>
      </c>
      <c r="R14" s="33">
        <f t="shared" ref="R14" si="385">O14+10</f>
        <v>435</v>
      </c>
      <c r="T14" s="32" t="s">
        <v>39</v>
      </c>
      <c r="U14" s="33">
        <f t="shared" ref="U14" si="386">R14+10</f>
        <v>445</v>
      </c>
      <c r="W14" s="32" t="s">
        <v>39</v>
      </c>
      <c r="X14" s="33">
        <f t="shared" ref="X14" si="387">U14+10</f>
        <v>455</v>
      </c>
      <c r="Z14" s="32" t="s">
        <v>39</v>
      </c>
      <c r="AA14" s="33">
        <f t="shared" ref="AA14" si="388">X14+10</f>
        <v>465</v>
      </c>
      <c r="AC14" s="32" t="s">
        <v>39</v>
      </c>
      <c r="AD14" s="33">
        <f t="shared" ref="AD14" si="389">AA14+10</f>
        <v>475</v>
      </c>
      <c r="AF14" s="32" t="s">
        <v>39</v>
      </c>
      <c r="AG14" s="33">
        <f t="shared" ref="AG14" si="390">AD14+10</f>
        <v>485</v>
      </c>
      <c r="AI14" s="32" t="s">
        <v>39</v>
      </c>
      <c r="AJ14" s="33">
        <f t="shared" ref="AJ14" si="391">AG14+10</f>
        <v>495</v>
      </c>
      <c r="AL14" s="32" t="s">
        <v>39</v>
      </c>
      <c r="AM14" s="33">
        <f t="shared" ref="AM14" si="392">AJ14+10</f>
        <v>505</v>
      </c>
      <c r="AO14" s="32" t="s">
        <v>39</v>
      </c>
      <c r="AP14" s="33">
        <f t="shared" ref="AP14" si="393">AM14+10</f>
        <v>515</v>
      </c>
      <c r="AR14" s="32" t="s">
        <v>39</v>
      </c>
      <c r="AS14" s="33">
        <f t="shared" ref="AS14" si="394">AP14+10</f>
        <v>525</v>
      </c>
      <c r="AU14" s="32" t="s">
        <v>39</v>
      </c>
      <c r="AV14" s="33">
        <f t="shared" ref="AV14" si="395">AS14+10</f>
        <v>535</v>
      </c>
      <c r="AX14" s="32" t="s">
        <v>39</v>
      </c>
      <c r="AY14" s="33">
        <f t="shared" ref="AY14" si="396">AV14+10</f>
        <v>545</v>
      </c>
      <c r="BA14" s="32" t="s">
        <v>39</v>
      </c>
      <c r="BB14" s="33">
        <f t="shared" ref="BB14" si="397">AY14+10</f>
        <v>555</v>
      </c>
      <c r="BD14" s="32" t="s">
        <v>39</v>
      </c>
      <c r="BE14" s="33">
        <f t="shared" ref="BE14" si="398">BB14+10</f>
        <v>565</v>
      </c>
      <c r="BG14" s="32" t="s">
        <v>39</v>
      </c>
      <c r="BH14" s="33">
        <f t="shared" ref="BH14" si="399">BE14+10</f>
        <v>575</v>
      </c>
      <c r="BJ14" s="32" t="s">
        <v>39</v>
      </c>
      <c r="BK14" s="33">
        <f t="shared" ref="BK14" si="400">BH14+10</f>
        <v>585</v>
      </c>
      <c r="BM14" s="32" t="s">
        <v>39</v>
      </c>
      <c r="BN14" s="33">
        <f t="shared" ref="BN14" si="401">BK14+10</f>
        <v>595</v>
      </c>
      <c r="BP14" s="32" t="s">
        <v>39</v>
      </c>
      <c r="BQ14" s="33">
        <f t="shared" ref="BQ14" si="402">BN14+10</f>
        <v>605</v>
      </c>
      <c r="BS14" s="32" t="s">
        <v>39</v>
      </c>
      <c r="BT14" s="33">
        <f t="shared" ref="BT14" si="403">BQ14+10</f>
        <v>615</v>
      </c>
      <c r="BV14" s="32" t="s">
        <v>39</v>
      </c>
      <c r="BW14" s="33">
        <f t="shared" ref="BW14" si="404">BT14+10</f>
        <v>625</v>
      </c>
      <c r="BY14" s="32" t="s">
        <v>39</v>
      </c>
      <c r="BZ14" s="33">
        <f t="shared" ref="BZ14" si="405">BW14+10</f>
        <v>635</v>
      </c>
      <c r="CB14" s="32" t="s">
        <v>39</v>
      </c>
      <c r="CC14" s="33">
        <f t="shared" ref="CC14" si="406">BZ14+10</f>
        <v>645</v>
      </c>
      <c r="CE14" s="32" t="s">
        <v>39</v>
      </c>
      <c r="CF14" s="33">
        <f t="shared" ref="CF14" si="407">CC14+10</f>
        <v>655</v>
      </c>
      <c r="CH14" s="32" t="s">
        <v>39</v>
      </c>
      <c r="CI14" s="33">
        <f t="shared" ref="CI14" si="408">CF14+10</f>
        <v>665</v>
      </c>
      <c r="CK14" s="32" t="s">
        <v>39</v>
      </c>
      <c r="CL14" s="33">
        <f t="shared" ref="CL14" si="409">CI14+10</f>
        <v>675</v>
      </c>
      <c r="CN14" s="32" t="s">
        <v>39</v>
      </c>
      <c r="CO14" s="33">
        <f t="shared" ref="CO14" si="410">CL14+10</f>
        <v>685</v>
      </c>
      <c r="CQ14" s="32" t="s">
        <v>39</v>
      </c>
      <c r="CR14" s="33">
        <f t="shared" ref="CR14" si="411">CO14+10</f>
        <v>695</v>
      </c>
      <c r="CT14" s="32" t="s">
        <v>39</v>
      </c>
      <c r="CU14" s="33">
        <f t="shared" ref="CU14" si="412">CR14+10</f>
        <v>705</v>
      </c>
      <c r="CW14" s="32" t="s">
        <v>39</v>
      </c>
      <c r="CX14" s="33">
        <f t="shared" ref="CX14" si="413">CU14+10</f>
        <v>715</v>
      </c>
      <c r="CZ14" s="32" t="s">
        <v>39</v>
      </c>
      <c r="DA14" s="33">
        <f t="shared" ref="DA14" si="414">CX14+10</f>
        <v>725</v>
      </c>
      <c r="DC14" s="32" t="s">
        <v>39</v>
      </c>
      <c r="DD14" s="33">
        <f t="shared" ref="DD14" si="415">DA14+10</f>
        <v>735</v>
      </c>
      <c r="DF14" s="32" t="s">
        <v>39</v>
      </c>
      <c r="DG14" s="33">
        <f t="shared" ref="DG14" si="416">DD14+10</f>
        <v>745</v>
      </c>
      <c r="DI14" s="32" t="s">
        <v>39</v>
      </c>
      <c r="DJ14" s="33">
        <f t="shared" ref="DJ14" si="417">DG14+10</f>
        <v>755</v>
      </c>
      <c r="DL14" s="32" t="s">
        <v>39</v>
      </c>
      <c r="DM14" s="33">
        <f t="shared" ref="DM14" si="418">DJ14+10</f>
        <v>765</v>
      </c>
      <c r="DO14" s="32" t="s">
        <v>39</v>
      </c>
      <c r="DP14" s="33">
        <f t="shared" ref="DP14" si="419">DM14+10</f>
        <v>775</v>
      </c>
    </row>
    <row r="15" spans="1:123" x14ac:dyDescent="0.25">
      <c r="A15" s="19"/>
      <c r="B15" s="19" t="s">
        <v>45</v>
      </c>
      <c r="C15" s="37">
        <f>((LOOKUP(C14,$A$46:$A$127,$C$46:$C$127)-LOOKUP(C14+10,$A$46:$A$127,$C$46:$C$127))/(LOOKUP(C14,$A$46:$A$127,$B$46:$B$127)-LOOKUP(C14+10,$A$46:$A$127,$B$46:$B$127)))</f>
        <v>0.128031473714081</v>
      </c>
      <c r="E15" s="19" t="s">
        <v>45</v>
      </c>
      <c r="F15" s="37">
        <f>((LOOKUP(F14,$A$46:$A$127,$C$46:$C$127)-LOOKUP(F14+10,$A$46:$A$127,$C$46:$C$127))/(LOOKUP(F14,$A$46:$A$127,$B$46:$B$127)-LOOKUP(F14+10,$A$46:$A$127,$B$46:$B$127)))</f>
        <v>0.27489501769858737</v>
      </c>
      <c r="H15" s="19" t="s">
        <v>45</v>
      </c>
      <c r="I15" s="37">
        <f t="shared" ref="I15" si="420">((LOOKUP(I14,$A$46:$A$127,$C$46:$C$127)-LOOKUP(I14+10,$A$46:$A$127,$C$46:$C$127))/(LOOKUP(I14,$A$46:$A$127,$B$46:$B$127)-LOOKUP(I14+10,$A$46:$A$127,$B$46:$B$127)))</f>
        <v>-6.1513134603130022E-2</v>
      </c>
      <c r="K15" s="19" t="s">
        <v>45</v>
      </c>
      <c r="L15" s="37">
        <f t="shared" ref="L15" si="421">((LOOKUP(L14,$A$46:$A$127,$C$46:$C$127)-LOOKUP(L14+10,$A$46:$A$127,$C$46:$C$127))/(LOOKUP(L14,$A$46:$A$127,$B$46:$B$127)-LOOKUP(L14+10,$A$46:$A$127,$B$46:$B$127)))</f>
        <v>-0.53537522091086254</v>
      </c>
      <c r="N15" s="19" t="s">
        <v>45</v>
      </c>
      <c r="O15" s="37">
        <f t="shared" ref="O15" si="422">((LOOKUP(O14,$A$46:$A$127,$C$46:$C$127)-LOOKUP(O14+10,$A$46:$A$127,$C$46:$C$127))/(LOOKUP(O14,$A$46:$A$127,$B$46:$B$127)-LOOKUP(O14+10,$A$46:$A$127,$B$46:$B$127)))</f>
        <v>-0.81248824355138916</v>
      </c>
      <c r="Q15" s="19" t="s">
        <v>45</v>
      </c>
      <c r="R15" s="37">
        <f t="shared" ref="R15" si="423">((LOOKUP(R14,$A$46:$A$127,$C$46:$C$127)-LOOKUP(R14+10,$A$46:$A$127,$C$46:$C$127))/(LOOKUP(R14,$A$46:$A$127,$B$46:$B$127)-LOOKUP(R14+10,$A$46:$A$127,$B$46:$B$127)))</f>
        <v>-0.90450942333629059</v>
      </c>
      <c r="T15" s="19" t="s">
        <v>45</v>
      </c>
      <c r="U15" s="37">
        <f t="shared" ref="U15" si="424">((LOOKUP(U14,$A$46:$A$127,$C$46:$C$127)-LOOKUP(U14+10,$A$46:$A$127,$C$46:$C$127))/(LOOKUP(U14,$A$46:$A$127,$B$46:$B$127)-LOOKUP(U14+10,$A$46:$A$127,$B$46:$B$127)))</f>
        <v>-0.88414696117660252</v>
      </c>
      <c r="W15" s="19" t="s">
        <v>45</v>
      </c>
      <c r="X15" s="37">
        <f t="shared" ref="X15" si="425">((LOOKUP(X14,$A$46:$A$127,$C$46:$C$127)-LOOKUP(X14+10,$A$46:$A$127,$C$46:$C$127))/(LOOKUP(X14,$A$46:$A$127,$B$46:$B$127)-LOOKUP(X14+10,$A$46:$A$127,$B$46:$B$127)))</f>
        <v>-1.106970168469555</v>
      </c>
      <c r="Z15" s="19" t="s">
        <v>45</v>
      </c>
      <c r="AA15" s="37">
        <f t="shared" ref="AA15" si="426">((LOOKUP(AA14,$A$46:$A$127,$C$46:$C$127)-LOOKUP(AA14+10,$A$46:$A$127,$C$46:$C$127))/(LOOKUP(AA14,$A$46:$A$127,$B$46:$B$127)-LOOKUP(AA14+10,$A$46:$A$127,$B$46:$B$127)))</f>
        <v>-1.8126740641679004</v>
      </c>
      <c r="AC15" s="19" t="s">
        <v>45</v>
      </c>
      <c r="AD15" s="37">
        <f t="shared" ref="AD15" si="427">((LOOKUP(AD14,$A$46:$A$127,$C$46:$C$127)-LOOKUP(AD14+10,$A$46:$A$127,$C$46:$C$127))/(LOOKUP(AD14,$A$46:$A$127,$B$46:$B$127)-LOOKUP(AD14+10,$A$46:$A$127,$B$46:$B$127)))</f>
        <v>-2.785158423862454</v>
      </c>
      <c r="AF15" s="19" t="s">
        <v>45</v>
      </c>
      <c r="AG15" s="37">
        <f t="shared" ref="AG15" si="428">((LOOKUP(AG14,$A$46:$A$127,$C$46:$C$127)-LOOKUP(AG14+10,$A$46:$A$127,$C$46:$C$127))/(LOOKUP(AG14,$A$46:$A$127,$B$46:$B$127)-LOOKUP(AG14+10,$A$46:$A$127,$B$46:$B$127)))</f>
        <v>-4.6850641007278329</v>
      </c>
      <c r="AI15" s="19" t="s">
        <v>45</v>
      </c>
      <c r="AJ15" s="37">
        <f t="shared" ref="AJ15" si="429">((LOOKUP(AJ14,$A$46:$A$127,$C$46:$C$127)-LOOKUP(AJ14+10,$A$46:$A$127,$C$46:$C$127))/(LOOKUP(AJ14,$A$46:$A$127,$B$46:$B$127)-LOOKUP(AJ14+10,$A$46:$A$127,$B$46:$B$127)))</f>
        <v>-12.352148553058031</v>
      </c>
      <c r="AL15" s="19" t="s">
        <v>45</v>
      </c>
      <c r="AM15" s="37">
        <f t="shared" ref="AM15" si="430">((LOOKUP(AM14,$A$46:$A$127,$C$46:$C$127)-LOOKUP(AM14+10,$A$46:$A$127,$C$46:$C$127))/(LOOKUP(AM14,$A$46:$A$127,$B$46:$B$127)-LOOKUP(AM14+10,$A$46:$A$127,$B$46:$B$127)))</f>
        <v>4.4920871517426662</v>
      </c>
      <c r="AO15" s="19" t="s">
        <v>45</v>
      </c>
      <c r="AP15" s="37">
        <f t="shared" ref="AP15" si="431">((LOOKUP(AP14,$A$46:$A$127,$C$46:$C$127)-LOOKUP(AP14+10,$A$46:$A$127,$C$46:$C$127))/(LOOKUP(AP14,$A$46:$A$127,$B$46:$B$127)-LOOKUP(AP14+10,$A$46:$A$127,$B$46:$B$127)))</f>
        <v>0.18843647376887748</v>
      </c>
      <c r="AR15" s="19" t="s">
        <v>45</v>
      </c>
      <c r="AS15" s="37">
        <f t="shared" ref="AS15" si="432">((LOOKUP(AS14,$A$46:$A$127,$C$46:$C$127)-LOOKUP(AS14+10,$A$46:$A$127,$C$46:$C$127))/(LOOKUP(AS14,$A$46:$A$127,$B$46:$B$127)-LOOKUP(AS14+10,$A$46:$A$127,$B$46:$B$127)))</f>
        <v>-0.56631614723321</v>
      </c>
      <c r="AU15" s="19" t="s">
        <v>45</v>
      </c>
      <c r="AV15" s="37">
        <f t="shared" ref="AV15" si="433">((LOOKUP(AV14,$A$46:$A$127,$C$46:$C$127)-LOOKUP(AV14+10,$A$46:$A$127,$C$46:$C$127))/(LOOKUP(AV14,$A$46:$A$127,$B$46:$B$127)-LOOKUP(AV14+10,$A$46:$A$127,$B$46:$B$127)))</f>
        <v>-0.78609148689397501</v>
      </c>
      <c r="AX15" s="19" t="s">
        <v>45</v>
      </c>
      <c r="AY15" s="37">
        <f t="shared" ref="AY15" si="434">((LOOKUP(AY14,$A$46:$A$127,$C$46:$C$127)-LOOKUP(AY14+10,$A$46:$A$127,$C$46:$C$127))/(LOOKUP(AY14,$A$46:$A$127,$B$46:$B$127)-LOOKUP(AY14+10,$A$46:$A$127,$B$46:$B$127)))</f>
        <v>-0.91461425427529852</v>
      </c>
      <c r="BA15" s="19" t="s">
        <v>45</v>
      </c>
      <c r="BB15" s="37">
        <f t="shared" ref="BB15" si="435">((LOOKUP(BB14,$A$46:$A$127,$C$46:$C$127)-LOOKUP(BB14+10,$A$46:$A$127,$C$46:$C$127))/(LOOKUP(BB14,$A$46:$A$127,$B$46:$B$127)-LOOKUP(BB14+10,$A$46:$A$127,$B$46:$B$127)))</f>
        <v>-0.97013572526544356</v>
      </c>
      <c r="BD15" s="19" t="s">
        <v>45</v>
      </c>
      <c r="BE15" s="37">
        <f t="shared" ref="BE15" si="436">((LOOKUP(BE14,$A$46:$A$127,$C$46:$C$127)-LOOKUP(BE14+10,$A$46:$A$127,$C$46:$C$127))/(LOOKUP(BE14,$A$46:$A$127,$B$46:$B$127)-LOOKUP(BE14+10,$A$46:$A$127,$B$46:$B$127)))</f>
        <v>-0.99094820589444377</v>
      </c>
      <c r="BG15" s="19" t="s">
        <v>45</v>
      </c>
      <c r="BH15" s="37">
        <f t="shared" ref="BH15" si="437">((LOOKUP(BH14,$A$46:$A$127,$C$46:$C$127)-LOOKUP(BH14+10,$A$46:$A$127,$C$46:$C$127))/(LOOKUP(BH14,$A$46:$A$127,$B$46:$B$127)-LOOKUP(BH14+10,$A$46:$A$127,$B$46:$B$127)))</f>
        <v>-0.99631093061730669</v>
      </c>
      <c r="BJ15" s="19" t="s">
        <v>45</v>
      </c>
      <c r="BK15" s="37">
        <f t="shared" ref="BK15" si="438">((LOOKUP(BK14,$A$46:$A$127,$C$46:$C$127)-LOOKUP(BK14+10,$A$46:$A$127,$C$46:$C$127))/(LOOKUP(BK14,$A$46:$A$127,$B$46:$B$127)-LOOKUP(BK14+10,$A$46:$A$127,$B$46:$B$127)))</f>
        <v>-0.99640907406127366</v>
      </c>
      <c r="BM15" s="19" t="s">
        <v>45</v>
      </c>
      <c r="BN15" s="37">
        <f t="shared" ref="BN15" si="439">((LOOKUP(BN14,$A$46:$A$127,$C$46:$C$127)-LOOKUP(BN14+10,$A$46:$A$127,$C$46:$C$127))/(LOOKUP(BN14,$A$46:$A$127,$B$46:$B$127)-LOOKUP(BN14+10,$A$46:$A$127,$B$46:$B$127)))</f>
        <v>-0.99561585507458816</v>
      </c>
      <c r="BP15" s="19" t="s">
        <v>45</v>
      </c>
      <c r="BQ15" s="37">
        <f t="shared" ref="BQ15" si="440">((LOOKUP(BQ14,$A$46:$A$127,$C$46:$C$127)-LOOKUP(BQ14+10,$A$46:$A$127,$C$46:$C$127))/(LOOKUP(BQ14,$A$46:$A$127,$B$46:$B$127)-LOOKUP(BQ14+10,$A$46:$A$127,$B$46:$B$127)))</f>
        <v>-0.99378113215043695</v>
      </c>
      <c r="BS15" s="19" t="s">
        <v>45</v>
      </c>
      <c r="BT15" s="37">
        <f t="shared" ref="BT15" si="441">((LOOKUP(BT14,$A$46:$A$127,$C$46:$C$127)-LOOKUP(BT14+10,$A$46:$A$127,$C$46:$C$127))/(LOOKUP(BT14,$A$46:$A$127,$B$46:$B$127)-LOOKUP(BT14+10,$A$46:$A$127,$B$46:$B$127)))</f>
        <v>-0.99606896831420433</v>
      </c>
      <c r="BV15" s="19" t="s">
        <v>45</v>
      </c>
      <c r="BW15" s="37">
        <f t="shared" ref="BW15" si="442">((LOOKUP(BW14,$A$46:$A$127,$C$46:$C$127)-LOOKUP(BW14+10,$A$46:$A$127,$C$46:$C$127))/(LOOKUP(BW14,$A$46:$A$127,$B$46:$B$127)-LOOKUP(BW14+10,$A$46:$A$127,$B$46:$B$127)))</f>
        <v>-0.99599935869677325</v>
      </c>
      <c r="BY15" s="19" t="s">
        <v>45</v>
      </c>
      <c r="BZ15" s="37">
        <f t="shared" ref="BZ15" si="443">((LOOKUP(BZ14,$A$46:$A$127,$C$46:$C$127)-LOOKUP(BZ14+10,$A$46:$A$127,$C$46:$C$127))/(LOOKUP(BZ14,$A$46:$A$127,$B$46:$B$127)-LOOKUP(BZ14+10,$A$46:$A$127,$B$46:$B$127)))</f>
        <v>-0.99783448366914751</v>
      </c>
      <c r="CB15" s="19" t="s">
        <v>45</v>
      </c>
      <c r="CC15" s="37">
        <f t="shared" ref="CC15" si="444">((LOOKUP(CC14,$A$46:$A$127,$C$46:$C$127)-LOOKUP(CC14+10,$A$46:$A$127,$C$46:$C$127))/(LOOKUP(CC14,$A$46:$A$127,$B$46:$B$127)-LOOKUP(CC14+10,$A$46:$A$127,$B$46:$B$127)))</f>
        <v>-0.99617572559971379</v>
      </c>
      <c r="CE15" s="19" t="s">
        <v>45</v>
      </c>
      <c r="CF15" s="37">
        <f t="shared" ref="CF15" si="445">((LOOKUP(CF14,$A$46:$A$127,$C$46:$C$127)-LOOKUP(CF14+10,$A$46:$A$127,$C$46:$C$127))/(LOOKUP(CF14,$A$46:$A$127,$B$46:$B$127)-LOOKUP(CF14+10,$A$46:$A$127,$B$46:$B$127)))</f>
        <v>-1</v>
      </c>
      <c r="CH15" s="19" t="s">
        <v>45</v>
      </c>
      <c r="CI15" s="37">
        <f t="shared" ref="CI15" si="446">((LOOKUP(CI14,$A$46:$A$127,$C$46:$C$127)-LOOKUP(CI14+10,$A$46:$A$127,$C$46:$C$127))/(LOOKUP(CI14,$A$46:$A$127,$B$46:$B$127)-LOOKUP(CI14+10,$A$46:$A$127,$B$46:$B$127)))</f>
        <v>-1</v>
      </c>
      <c r="CK15" s="19" t="s">
        <v>45</v>
      </c>
      <c r="CL15" s="37">
        <f t="shared" ref="CL15" si="447">((LOOKUP(CL14,$A$46:$A$127,$C$46:$C$127)-LOOKUP(CL14+10,$A$46:$A$127,$C$46:$C$127))/(LOOKUP(CL14,$A$46:$A$127,$B$46:$B$127)-LOOKUP(CL14+10,$A$46:$A$127,$B$46:$B$127)))</f>
        <v>-1</v>
      </c>
      <c r="CN15" s="19" t="s">
        <v>45</v>
      </c>
      <c r="CO15" s="37">
        <f t="shared" ref="CO15" si="448">((LOOKUP(CO14,$A$46:$A$127,$C$46:$C$127)-LOOKUP(CO14+10,$A$46:$A$127,$C$46:$C$127))/(LOOKUP(CO14,$A$46:$A$127,$B$46:$B$127)-LOOKUP(CO14+10,$A$46:$A$127,$B$46:$B$127)))</f>
        <v>-1</v>
      </c>
      <c r="CQ15" s="19" t="s">
        <v>45</v>
      </c>
      <c r="CR15" s="37">
        <f t="shared" ref="CR15" si="449">((LOOKUP(CR14,$A$46:$A$127,$C$46:$C$127)-LOOKUP(CR14+10,$A$46:$A$127,$C$46:$C$127))/(LOOKUP(CR14,$A$46:$A$127,$B$46:$B$127)-LOOKUP(CR14+10,$A$46:$A$127,$B$46:$B$127)))</f>
        <v>-1.0000000000005531</v>
      </c>
      <c r="CT15" s="19" t="s">
        <v>45</v>
      </c>
      <c r="CU15" s="37">
        <f t="shared" ref="CU15" si="450">((LOOKUP(CU14,$A$46:$A$127,$C$46:$C$127)-LOOKUP(CU14+10,$A$46:$A$127,$C$46:$C$127))/(LOOKUP(CU14,$A$46:$A$127,$B$46:$B$127)-LOOKUP(CU14+10,$A$46:$A$127,$B$46:$B$127)))</f>
        <v>-1.0000000000046858</v>
      </c>
      <c r="CW15" s="19" t="s">
        <v>45</v>
      </c>
      <c r="CX15" s="37">
        <f t="shared" ref="CX15" si="451">((LOOKUP(CX14,$A$46:$A$127,$C$46:$C$127)-LOOKUP(CX14+10,$A$46:$A$127,$C$46:$C$127))/(LOOKUP(CX14,$A$46:$A$127,$B$46:$B$127)-LOOKUP(CX14+10,$A$46:$A$127,$B$46:$B$127)))</f>
        <v>-1</v>
      </c>
      <c r="CZ15" s="19" t="s">
        <v>45</v>
      </c>
      <c r="DA15" s="37">
        <f t="shared" ref="DA15" si="452">((LOOKUP(DA14,$A$46:$A$127,$C$46:$C$127)-LOOKUP(DA14+10,$A$46:$A$127,$C$46:$C$127))/(LOOKUP(DA14,$A$46:$A$127,$B$46:$B$127)-LOOKUP(DA14+10,$A$46:$A$127,$B$46:$B$127)))</f>
        <v>-1.0000000000006775</v>
      </c>
      <c r="DC15" s="19" t="s">
        <v>45</v>
      </c>
      <c r="DD15" s="37">
        <f t="shared" ref="DD15" si="453">((LOOKUP(DD14,$A$46:$A$127,$C$46:$C$127)-LOOKUP(DD14+10,$A$46:$A$127,$C$46:$C$127))/(LOOKUP(DD14,$A$46:$A$127,$B$46:$B$127)-LOOKUP(DD14+10,$A$46:$A$127,$B$46:$B$127)))</f>
        <v>-1.0000000000002984</v>
      </c>
      <c r="DF15" s="19" t="s">
        <v>45</v>
      </c>
      <c r="DG15" s="37">
        <f t="shared" ref="DG15" si="454">((LOOKUP(DG14,$A$46:$A$127,$C$46:$C$127)-LOOKUP(DG14+10,$A$46:$A$127,$C$46:$C$127))/(LOOKUP(DG14,$A$46:$A$127,$B$46:$B$127)-LOOKUP(DG14+10,$A$46:$A$127,$B$46:$B$127)))</f>
        <v>-1</v>
      </c>
      <c r="DI15" s="19" t="s">
        <v>45</v>
      </c>
      <c r="DJ15" s="37">
        <f t="shared" ref="DJ15" si="455">((LOOKUP(DJ14,$A$46:$A$127,$C$46:$C$127)-LOOKUP(DJ14+10,$A$46:$A$127,$C$46:$C$127))/(LOOKUP(DJ14,$A$46:$A$127,$B$46:$B$127)-LOOKUP(DJ14+10,$A$46:$A$127,$B$46:$B$127)))</f>
        <v>-1</v>
      </c>
      <c r="DL15" s="19" t="s">
        <v>45</v>
      </c>
      <c r="DM15" s="37">
        <f t="shared" ref="DM15" si="456">((LOOKUP(DM14,$A$46:$A$127,$C$46:$C$127)-LOOKUP(DM14+10,$A$46:$A$127,$C$46:$C$127))/(LOOKUP(DM14,$A$46:$A$127,$B$46:$B$127)-LOOKUP(DM14+10,$A$46:$A$127,$B$46:$B$127)))</f>
        <v>-1</v>
      </c>
      <c r="DO15" s="19" t="s">
        <v>45</v>
      </c>
      <c r="DP15" s="37">
        <f t="shared" ref="DP15" si="457">((LOOKUP(DP14,$A$46:$A$127,$C$46:$C$127)-LOOKUP(DP14+10,$A$46:$A$127,$C$46:$C$127))/(LOOKUP(DP14,$A$46:$A$127,$B$46:$B$127)-LOOKUP(DP14+10,$A$46:$A$127,$B$46:$B$127)))</f>
        <v>-0.99999999999991562</v>
      </c>
    </row>
    <row r="16" spans="1:123" x14ac:dyDescent="0.25">
      <c r="A16" s="19" t="s">
        <v>40</v>
      </c>
      <c r="B16" s="34">
        <f>LOOKUP(C14,$A$46:$A$127,$B$46:$B$127)</f>
        <v>0.17400778210116732</v>
      </c>
      <c r="C16" s="35">
        <f>LOOKUP(C14,$A$46:$A$127,$C$46:$C$127)</f>
        <v>4.9805447470817115E-3</v>
      </c>
      <c r="E16" s="34">
        <f>LOOKUP(F14,$A$46:$A$127,$B$46:$B$127)</f>
        <v>0.17355990652721373</v>
      </c>
      <c r="F16" s="35">
        <f>LOOKUP(F14,$A$46:$A$127,$C$46:$C$127)</f>
        <v>4.9232025773078931E-3</v>
      </c>
      <c r="H16" s="34">
        <f t="shared" ref="H16" si="458">LOOKUP(I14,$A$46:$A$127,$B$46:$B$127)</f>
        <v>0.17302096545549503</v>
      </c>
      <c r="I16" s="35">
        <f t="shared" ref="I16" si="459">LOOKUP(I14,$A$46:$A$127,$C$46:$C$127)</f>
        <v>4.775050361859285E-3</v>
      </c>
      <c r="K16" s="34">
        <f t="shared" ref="K16" si="460">LOOKUP(L14,$A$46:$A$127,$B$46:$B$127)</f>
        <v>0.17208663075524816</v>
      </c>
      <c r="L16" s="35">
        <f t="shared" ref="L16" si="461">LOOKUP(L14,$A$46:$A$127,$C$46:$C$127)</f>
        <v>4.8325242180399458E-3</v>
      </c>
      <c r="N16" s="34">
        <f t="shared" ref="N16" si="462">LOOKUP(O14,$A$46:$A$127,$B$46:$B$127)</f>
        <v>0.17030100228368433</v>
      </c>
      <c r="O16" s="35">
        <f t="shared" ref="O16" si="463">LOOKUP(O14,$A$46:$A$127,$C$46:$C$127)</f>
        <v>5.7885054554681556E-3</v>
      </c>
      <c r="Q16" s="34">
        <f t="shared" ref="Q16" si="464">LOOKUP(R14,$A$46:$A$127,$B$46:$B$127)</f>
        <v>0.16689529035208048</v>
      </c>
      <c r="R16" s="35">
        <f t="shared" ref="R16" si="465">LOOKUP(R14,$A$46:$A$127,$C$46:$C$127)</f>
        <v>8.5556063608189809E-3</v>
      </c>
      <c r="T16" s="34">
        <f t="shared" ref="T16" si="466">LOOKUP(U14,$A$46:$A$127,$B$46:$B$127)</f>
        <v>0.16110457958027455</v>
      </c>
      <c r="U16" s="35">
        <f t="shared" ref="U16" si="467">LOOKUP(U14,$A$46:$A$127,$C$46:$C$127)</f>
        <v>1.3793358821732408E-2</v>
      </c>
      <c r="W16" s="34">
        <f t="shared" ref="W16" si="468">LOOKUP(X14,$A$46:$A$127,$B$46:$B$127)</f>
        <v>0.15098540837597121</v>
      </c>
      <c r="X16" s="35">
        <f t="shared" ref="X16" si="469">LOOKUP(X14,$A$46:$A$127,$C$46:$C$127)</f>
        <v>2.2740193291642983E-2</v>
      </c>
      <c r="Z16" s="34">
        <f t="shared" ref="Z16" si="470">LOOKUP(AA14,$A$46:$A$127,$B$46:$B$127)</f>
        <v>0.13550267119961146</v>
      </c>
      <c r="AA16" s="35">
        <f t="shared" ref="AA16" si="471">LOOKUP(AA14,$A$46:$A$127,$C$46:$C$127)</f>
        <v>3.9879121472127785E-2</v>
      </c>
      <c r="AC16" s="34">
        <f t="shared" ref="AC16" si="472">LOOKUP(AD14,$A$46:$A$127,$B$46:$B$127)</f>
        <v>0.10959432361561004</v>
      </c>
      <c r="AD16" s="35">
        <f t="shared" ref="AD16" si="473">LOOKUP(AD14,$A$46:$A$127,$C$46:$C$127)</f>
        <v>8.6842511183094231E-2</v>
      </c>
      <c r="AF16" s="34">
        <f t="shared" ref="AF16" si="474">LOOKUP(AG14,$A$46:$A$127,$B$46:$B$127)</f>
        <v>6.8705910249570221E-2</v>
      </c>
      <c r="AG16" s="35">
        <f t="shared" ref="AG16" si="475">LOOKUP(AG14,$A$46:$A$127,$C$46:$C$127)</f>
        <v>0.2007232201078902</v>
      </c>
      <c r="AI16" s="34">
        <f t="shared" ref="AI16" si="476">LOOKUP(AJ14,$A$46:$A$127,$B$46:$B$127)</f>
        <v>2.3459942547079473E-2</v>
      </c>
      <c r="AJ16" s="35">
        <f t="shared" ref="AJ16" si="477">LOOKUP(AJ14,$A$46:$A$127,$C$46:$C$127)</f>
        <v>0.41270347909352056</v>
      </c>
      <c r="AL16" s="34">
        <f t="shared" ref="AL16" si="478">LOOKUP(AM14,$A$46:$A$127,$B$46:$B$127)</f>
        <v>3.8585209003215433E-3</v>
      </c>
      <c r="AM16" s="35">
        <f t="shared" ref="AM16" si="479">LOOKUP(AM14,$A$46:$A$127,$C$46:$C$127)</f>
        <v>0.6548231511254019</v>
      </c>
      <c r="AO16" s="34">
        <f t="shared" ref="AO16" si="480">LOOKUP(AP14,$A$46:$A$127,$B$46:$B$127)</f>
        <v>3.8851802403204273E-2</v>
      </c>
      <c r="AP16" s="35">
        <f t="shared" ref="AP16" si="481">LOOKUP(AP14,$A$46:$A$127,$C$46:$C$127)</f>
        <v>0.81201602136181572</v>
      </c>
      <c r="AR16" s="34">
        <f t="shared" ref="AR16" si="482">LOOKUP(AS14,$A$46:$A$127,$B$46:$B$127)</f>
        <v>0.11416072079579188</v>
      </c>
      <c r="AS16" s="35">
        <f t="shared" ref="AS16" si="483">LOOKUP(AS14,$A$46:$A$127,$C$46:$C$127)</f>
        <v>0.82620696838706309</v>
      </c>
      <c r="AU16" s="34">
        <f t="shared" ref="AU16" si="484">LOOKUP(AV14,$A$46:$A$127,$B$46:$B$127)</f>
        <v>0.19287618331567613</v>
      </c>
      <c r="AV16" s="35">
        <f t="shared" ref="AV16" si="485">LOOKUP(AV14,$A$46:$A$127,$C$46:$C$127)</f>
        <v>0.7816291309251221</v>
      </c>
      <c r="AX16" s="34">
        <f t="shared" ref="AX16" si="486">LOOKUP(AY14,$A$46:$A$127,$B$46:$B$127)</f>
        <v>0.26577508497118374</v>
      </c>
      <c r="AY16" s="35">
        <f t="shared" ref="AY16" si="487">LOOKUP(AY14,$A$46:$A$127,$C$46:$C$127)</f>
        <v>0.72432392492980646</v>
      </c>
      <c r="BA16" s="34">
        <f t="shared" ref="BA16" si="488">LOOKUP(BB14,$A$46:$A$127,$B$46:$B$127)</f>
        <v>0.33736328897087897</v>
      </c>
      <c r="BB16" s="35">
        <f t="shared" ref="BB16" si="489">LOOKUP(BB14,$A$46:$A$127,$C$46:$C$127)</f>
        <v>0.65884833311371727</v>
      </c>
      <c r="BD16" s="34">
        <f t="shared" ref="BD16" si="490">LOOKUP(BE14,$A$46:$A$127,$B$46:$B$127)</f>
        <v>0.40873625546015963</v>
      </c>
      <c r="BE16" s="35">
        <f t="shared" ref="BE16" si="491">LOOKUP(BE14,$A$46:$A$127,$C$46:$C$127)</f>
        <v>0.58960686850429278</v>
      </c>
      <c r="BG16" s="34">
        <f t="shared" ref="BG16" si="492">LOOKUP(BH14,$A$46:$A$127,$B$46:$B$127)</f>
        <v>0.4787747911575837</v>
      </c>
      <c r="BH16" s="35">
        <f t="shared" ref="BH16" si="493">LOOKUP(BH14,$A$46:$A$127,$C$46:$C$127)</f>
        <v>0.52020230721145644</v>
      </c>
      <c r="BJ16" s="34">
        <f t="shared" ref="BJ16" si="494">LOOKUP(BK14,$A$46:$A$127,$B$46:$B$127)</f>
        <v>0.54478650559483377</v>
      </c>
      <c r="BK16" s="35">
        <f t="shared" ref="BK16" si="495">LOOKUP(BK14,$A$46:$A$127,$C$46:$C$127)</f>
        <v>0.45443411456883592</v>
      </c>
      <c r="BM16" s="34">
        <f t="shared" ref="BM16" si="496">LOOKUP(BN14,$A$46:$A$127,$B$46:$B$127)</f>
        <v>0.60293278557571617</v>
      </c>
      <c r="BN16" s="35">
        <f t="shared" ref="BN16" si="497">LOOKUP(BN14,$A$46:$A$127,$C$46:$C$127)</f>
        <v>0.39649663357297732</v>
      </c>
      <c r="BP16" s="34">
        <f t="shared" ref="BP16" si="498">LOOKUP(BQ14,$A$46:$A$127,$B$46:$B$127)</f>
        <v>0.64823310601363926</v>
      </c>
      <c r="BQ16" s="35">
        <f t="shared" ref="BQ16" si="499">LOOKUP(BQ14,$A$46:$A$127,$C$46:$C$127)</f>
        <v>0.35139491630502168</v>
      </c>
      <c r="BS16" s="34">
        <f t="shared" ref="BS16" si="500">LOOKUP(BT14,$A$46:$A$127,$B$46:$B$127)</f>
        <v>0.68007884972170685</v>
      </c>
      <c r="BT16" s="35">
        <f t="shared" ref="BT16" si="501">LOOKUP(BT14,$A$46:$A$127,$C$46:$C$127)</f>
        <v>0.31974721706864562</v>
      </c>
      <c r="BV16" s="34">
        <f t="shared" ref="BV16" si="502">LOOKUP(BW14,$A$46:$A$127,$B$46:$B$127)</f>
        <v>0.70060606060606057</v>
      </c>
      <c r="BW16" s="35">
        <f t="shared" ref="BW16" si="503">LOOKUP(BW14,$A$46:$A$127,$C$46:$C$127)</f>
        <v>0.2993006993006993</v>
      </c>
      <c r="BY16" s="34">
        <f t="shared" ref="BY16" si="504">LOOKUP(BZ14,$A$46:$A$127,$B$46:$B$127)</f>
        <v>0.71403159711699371</v>
      </c>
      <c r="BZ16" s="35">
        <f t="shared" ref="BZ16" si="505">LOOKUP(BZ14,$A$46:$A$127,$C$46:$C$127)</f>
        <v>0.28592887354564978</v>
      </c>
      <c r="CB16" s="34">
        <f t="shared" ref="CB16" si="506">LOOKUP(CC14,$A$46:$A$127,$B$46:$B$127)</f>
        <v>0.72303160257309473</v>
      </c>
      <c r="CC16" s="35">
        <f t="shared" ref="CC16" si="507">LOOKUP(CC14,$A$46:$A$127,$C$46:$C$127)</f>
        <v>0.2769483577483417</v>
      </c>
      <c r="CE16" s="34">
        <f t="shared" ref="CE16" si="508">LOOKUP(CF14,$A$46:$A$127,$B$46:$B$127)</f>
        <v>0.72827172827172826</v>
      </c>
      <c r="CF16" s="35">
        <f t="shared" ref="CF16" si="509">LOOKUP(CF14,$A$46:$A$127,$C$46:$C$127)</f>
        <v>0.27172827172827174</v>
      </c>
      <c r="CH16" s="34">
        <f t="shared" ref="CH16" si="510">LOOKUP(CI14,$A$46:$A$127,$B$46:$B$127)</f>
        <v>0.73108939558450958</v>
      </c>
      <c r="CI16" s="35">
        <f t="shared" ref="CI16" si="511">LOOKUP(CI14,$A$46:$A$127,$C$46:$C$127)</f>
        <v>0.26891060441549042</v>
      </c>
      <c r="CK16" s="34">
        <f t="shared" ref="CK16" si="512">LOOKUP(CL14,$A$46:$A$127,$B$46:$B$127)</f>
        <v>0.73271889400921664</v>
      </c>
      <c r="CL16" s="35">
        <f t="shared" ref="CL16" si="513">LOOKUP(CL14,$A$46:$A$127,$C$46:$C$127)</f>
        <v>0.26728110599078336</v>
      </c>
      <c r="CN16" s="34">
        <f t="shared" ref="CN16" si="514">LOOKUP(CO14,$A$46:$A$127,$B$46:$B$127)</f>
        <v>0.73404730031236054</v>
      </c>
      <c r="CO16" s="35">
        <f t="shared" ref="CO16" si="515">LOOKUP(CO14,$A$46:$A$127,$C$46:$C$127)</f>
        <v>0.26595269968763946</v>
      </c>
      <c r="CQ16" s="34">
        <f t="shared" ref="CQ16" si="516">LOOKUP(CR14,$A$46:$A$127,$B$46:$B$127)</f>
        <v>0.73459166164262857</v>
      </c>
      <c r="CR16" s="35">
        <f t="shared" ref="CR16" si="517">LOOKUP(CR14,$A$46:$A$127,$C$46:$C$127)</f>
        <v>0.26540833835737143</v>
      </c>
      <c r="CT16" s="34">
        <f t="shared" ref="CT16" si="518">LOOKUP(CU14,$A$46:$A$127,$B$46:$B$127)</f>
        <v>0.73469202898550723</v>
      </c>
      <c r="CU16" s="35">
        <f t="shared" ref="CU16" si="519">LOOKUP(CU14,$A$46:$A$127,$C$46:$C$127)</f>
        <v>0.26530797101449272</v>
      </c>
      <c r="CW16" s="34">
        <f t="shared" ref="CW16" si="520">LOOKUP(CX14,$A$46:$A$127,$B$46:$B$127)</f>
        <v>0.73466833541927412</v>
      </c>
      <c r="CX16" s="35">
        <f t="shared" ref="CX16" si="521">LOOKUP(CX14,$A$46:$A$127,$C$46:$C$127)</f>
        <v>0.26533166458072593</v>
      </c>
      <c r="CZ16" s="34">
        <f t="shared" ref="CZ16" si="522">LOOKUP(DA14,$A$46:$A$127,$B$46:$B$127)</f>
        <v>0.734671925421298</v>
      </c>
      <c r="DA16" s="35">
        <f t="shared" ref="DA16" si="523">LOOKUP(DA14,$A$46:$A$127,$C$46:$C$127)</f>
        <v>0.26532807457870206</v>
      </c>
      <c r="DC16" s="34">
        <f t="shared" ref="DC16" si="524">LOOKUP(DD14,$A$46:$A$127,$B$46:$B$127)</f>
        <v>0.73475385745775168</v>
      </c>
      <c r="DD16" s="35">
        <f t="shared" ref="DD16" si="525">LOOKUP(DD14,$A$46:$A$127,$C$46:$C$127)</f>
        <v>0.26524614254224832</v>
      </c>
      <c r="DF16" s="34">
        <f t="shared" ref="DF16" si="526">LOOKUP(DG14,$A$46:$A$127,$B$46:$B$127)</f>
        <v>0.73456790123456794</v>
      </c>
      <c r="DG16" s="35">
        <f t="shared" ref="DG16" si="527">LOOKUP(DG14,$A$46:$A$127,$C$46:$C$127)</f>
        <v>0.26543209876543211</v>
      </c>
      <c r="DI16" s="34">
        <f t="shared" ref="DI16" si="528">LOOKUP(DJ14,$A$46:$A$127,$B$46:$B$127)</f>
        <v>0.734375</v>
      </c>
      <c r="DJ16" s="35">
        <f t="shared" ref="DJ16" si="529">LOOKUP(DJ14,$A$46:$A$127,$C$46:$C$127)</f>
        <v>0.26562500000000006</v>
      </c>
      <c r="DL16" s="34">
        <f t="shared" ref="DL16" si="530">LOOKUP(DM14,$A$46:$A$127,$B$46:$B$127)</f>
        <v>0.73584905660377364</v>
      </c>
      <c r="DM16" s="35">
        <f t="shared" ref="DM16" si="531">LOOKUP(DM14,$A$46:$A$127,$C$46:$C$127)</f>
        <v>0.26415094339622641</v>
      </c>
      <c r="DO16" s="34">
        <f t="shared" ref="DO16" si="532">LOOKUP(DP14,$A$46:$A$127,$B$46:$B$127)</f>
        <v>0.73750000000000004</v>
      </c>
      <c r="DP16" s="35">
        <f t="shared" ref="DP16" si="533">LOOKUP(DP14,$A$46:$A$127,$C$46:$C$127)</f>
        <v>0.26250000000000001</v>
      </c>
    </row>
    <row r="17" spans="1:123" x14ac:dyDescent="0.25">
      <c r="A17" s="19" t="s">
        <v>46</v>
      </c>
      <c r="B17" s="34">
        <f>SQRT((($C$12^2)*(C15^2))/(1+C15^2))</f>
        <v>1.2699485104277438E-3</v>
      </c>
      <c r="C17" s="35">
        <f>SQRT(($C$12^2)-(B17^2))</f>
        <v>9.9190337624620664E-3</v>
      </c>
      <c r="E17" s="34">
        <f>SQRT((($C$12^2)*(F15^2))/(1+F15^2))</f>
        <v>2.6506237161959332E-3</v>
      </c>
      <c r="F17" s="35">
        <f>SQRT(($C$12^2)-(E17^2))</f>
        <v>9.6423126849910674E-3</v>
      </c>
      <c r="H17" s="34">
        <f t="shared" ref="H17" si="534">SQRT((($C$12^2)*(I15^2))/(1+I15^2))</f>
        <v>6.139708511529382E-4</v>
      </c>
      <c r="I17" s="35">
        <f t="shared" ref="I17" si="535">SQRT(($C$12^2)-(H17^2))</f>
        <v>9.981134193764481E-3</v>
      </c>
      <c r="K17" s="34">
        <f t="shared" ref="K17" si="536">SQRT((($C$12^2)*(L15^2))/(1+L15^2))</f>
        <v>4.7198913242312568E-3</v>
      </c>
      <c r="L17" s="35">
        <f t="shared" ref="L17" si="537">SQRT(($C$12^2)-(K17^2))</f>
        <v>8.816043664107303E-3</v>
      </c>
      <c r="N17" s="34">
        <f t="shared" ref="N17" si="538">SQRT((($C$12^2)*(O15^2))/(1+O15^2))</f>
        <v>6.3058712897137038E-3</v>
      </c>
      <c r="O17" s="35">
        <f t="shared" ref="O17" si="539">SQRT(($C$12^2)-(N17^2))</f>
        <v>7.7611846568397301E-3</v>
      </c>
      <c r="Q17" s="34">
        <f t="shared" ref="Q17" si="540">SQRT((($C$12^2)*(R15^2))/(1+R15^2))</f>
        <v>6.708103547081826E-3</v>
      </c>
      <c r="R17" s="35">
        <f t="shared" ref="R17" si="541">SQRT(($C$12^2)-(Q17^2))</f>
        <v>7.4162892878870514E-3</v>
      </c>
      <c r="T17" s="34">
        <f t="shared" ref="T17" si="542">SQRT((($C$12^2)*(U15^2))/(1+U15^2))</f>
        <v>6.6237698954007967E-3</v>
      </c>
      <c r="U17" s="35">
        <f t="shared" ref="U17" si="543">SQRT(($C$12^2)-(T17^2))</f>
        <v>7.491706906492146E-3</v>
      </c>
      <c r="W17" s="34">
        <f t="shared" ref="W17" si="544">SQRT((($C$12^2)*(X15^2))/(1+X15^2))</f>
        <v>7.4205063108576334E-3</v>
      </c>
      <c r="X17" s="35">
        <f t="shared" ref="X17" si="545">SQRT(($C$12^2)-(W17^2))</f>
        <v>6.7034383782147234E-3</v>
      </c>
      <c r="Z17" s="34">
        <f t="shared" ref="Z17" si="546">SQRT((($C$12^2)*(AA15^2))/(1+AA15^2))</f>
        <v>8.7559730458797395E-3</v>
      </c>
      <c r="AA17" s="35">
        <f t="shared" ref="AA17" si="547">SQRT(($C$12^2)-(Z17^2))</f>
        <v>4.8304177893664108E-3</v>
      </c>
      <c r="AC17" s="34">
        <f t="shared" ref="AC17" si="548">SQRT((($C$12^2)*(AD15^2))/(1+AD15^2))</f>
        <v>9.4117322651991429E-3</v>
      </c>
      <c r="AD17" s="35">
        <f t="shared" ref="AD17" si="549">SQRT(($C$12^2)-(AC17^2))</f>
        <v>3.3792448517693135E-3</v>
      </c>
      <c r="AF17" s="34">
        <f t="shared" ref="AF17" si="550">SQRT((($C$12^2)*(AG15^2))/(1+AG15^2))</f>
        <v>9.779706969967673E-3</v>
      </c>
      <c r="AG17" s="35">
        <f t="shared" ref="AG17" si="551">SQRT(($C$12^2)-(AF17^2))</f>
        <v>2.0874222336570349E-3</v>
      </c>
      <c r="AI17" s="34">
        <f t="shared" ref="AI17" si="552">SQRT((($C$12^2)*(AJ15^2))/(1+AJ15^2))</f>
        <v>9.9673895672568544E-3</v>
      </c>
      <c r="AJ17" s="35">
        <f t="shared" ref="AJ17" si="553">SQRT(($C$12^2)-(AI17^2))</f>
        <v>8.0693569417842909E-4</v>
      </c>
      <c r="AL17" s="34">
        <f t="shared" ref="AL17" si="554">SQRT((($C$12^2)*(AM15^2))/(1+AM15^2))</f>
        <v>9.7610607845026731E-3</v>
      </c>
      <c r="AM17" s="35">
        <f t="shared" ref="AM17" si="555">SQRT(($C$12^2)-(AL17^2))</f>
        <v>2.172945549535022E-3</v>
      </c>
      <c r="AO17" s="34">
        <f t="shared" ref="AO17" si="556">SQRT((($C$12^2)*(AP15^2))/(1+AP15^2))</f>
        <v>1.8517748249578107E-3</v>
      </c>
      <c r="AP17" s="35">
        <f t="shared" ref="AP17" si="557">SQRT(($C$12^2)-(AO17^2))</f>
        <v>9.827050930856748E-3</v>
      </c>
      <c r="AR17" s="34">
        <f t="shared" ref="AR17" si="558">SQRT((($C$12^2)*(AS15^2))/(1+AS15^2))</f>
        <v>4.9278168416249874E-3</v>
      </c>
      <c r="AS17" s="35">
        <f t="shared" ref="AS17" si="559">SQRT(($C$12^2)-(AR17^2))</f>
        <v>8.7015298181065334E-3</v>
      </c>
      <c r="AU17" s="34">
        <f t="shared" ref="AU17" si="560">SQRT((($C$12^2)*(AV15^2))/(1+AV15^2))</f>
        <v>6.1800488840941404E-3</v>
      </c>
      <c r="AV17" s="35">
        <f t="shared" ref="AV17" si="561">SQRT(($C$12^2)-(AU17^2))</f>
        <v>7.8617425415875054E-3</v>
      </c>
      <c r="AX17" s="34">
        <f t="shared" ref="AX17" si="562">SQRT((($C$12^2)*(AY15^2))/(1+AY15^2))</f>
        <v>6.7490123835690242E-3</v>
      </c>
      <c r="AY17" s="35">
        <f t="shared" ref="AY17" si="563">SQRT(($C$12^2)-(AX17^2))</f>
        <v>7.3790806911452024E-3</v>
      </c>
      <c r="BA17" s="34">
        <f t="shared" ref="BA17" si="564">SQRT((($C$12^2)*(BB15^2))/(1+BB15^2))</f>
        <v>6.9630811883116782E-3</v>
      </c>
      <c r="BB17" s="35">
        <f t="shared" ref="BB17" si="565">SQRT(($C$12^2)-(BA17^2))</f>
        <v>7.1774299275562444E-3</v>
      </c>
      <c r="BD17" s="34">
        <f t="shared" ref="BD17" si="566">SQRT((($C$12^2)*(BE15^2))/(1+BE15^2))</f>
        <v>7.0388466388314457E-3</v>
      </c>
      <c r="BE17" s="35">
        <f t="shared" ref="BE17" si="567">SQRT(($C$12^2)-(BD17^2))</f>
        <v>7.1031428251874017E-3</v>
      </c>
      <c r="BG17" s="34">
        <f t="shared" ref="BG17" si="568">SQRT((($C$12^2)*(BH15^2))/(1+BH15^2))</f>
        <v>7.0579888284387554E-3</v>
      </c>
      <c r="BH17" s="35">
        <f t="shared" ref="BH17" si="569">SQRT(($C$12^2)-(BG17^2))</f>
        <v>7.0841226484042279E-3</v>
      </c>
      <c r="BJ17" s="34">
        <f t="shared" ref="BJ17" si="570">SQRT((($C$12^2)*(BK15^2))/(1+BK15^2))</f>
        <v>7.0583377176515263E-3</v>
      </c>
      <c r="BK17" s="35">
        <f t="shared" ref="BK17" si="571">SQRT(($C$12^2)-(BJ17^2))</f>
        <v>7.0837750291477949E-3</v>
      </c>
      <c r="BM17" s="34">
        <f t="shared" ref="BM17" si="572">SQRT((($C$12^2)*(BN15^2))/(1+BN15^2))</f>
        <v>7.0555164403606546E-3</v>
      </c>
      <c r="BN17" s="35">
        <f t="shared" ref="BN17" si="573">SQRT(($C$12^2)-(BM17^2))</f>
        <v>7.0865850562736154E-3</v>
      </c>
      <c r="BP17" s="34">
        <f t="shared" ref="BP17" si="574">SQRT((($C$12^2)*(BQ15^2))/(1+BQ15^2))</f>
        <v>7.0489779236710274E-3</v>
      </c>
      <c r="BQ17" s="35">
        <f t="shared" ref="BQ17" si="575">SQRT(($C$12^2)-(BP17^2))</f>
        <v>7.0930889062240359E-3</v>
      </c>
      <c r="BS17" s="34">
        <f t="shared" ref="BS17" si="576">SQRT((($C$12^2)*(BT15^2))/(1+BT15^2))</f>
        <v>7.0571284594694783E-3</v>
      </c>
      <c r="BT17" s="35">
        <f t="shared" ref="BT17" si="577">SQRT(($C$12^2)-(BS17^2))</f>
        <v>7.0849797393179575E-3</v>
      </c>
      <c r="BV17" s="34">
        <f t="shared" ref="BV17" si="578">SQRT((($C$12^2)*(BW15^2))/(1+BW15^2))</f>
        <v>7.0568808839162524E-3</v>
      </c>
      <c r="BW17" s="35">
        <f t="shared" ref="BW17" si="579">SQRT(($C$12^2)-(BV17^2))</f>
        <v>7.0852263330268691E-3</v>
      </c>
      <c r="BY17" s="34">
        <f t="shared" ref="BY17" si="580">SQRT((($C$12^2)*(BZ15^2))/(1+BZ15^2))</f>
        <v>7.0633991071727201E-3</v>
      </c>
      <c r="BZ17" s="35">
        <f t="shared" ref="BZ17" si="581">SQRT(($C$12^2)-(BY17^2))</f>
        <v>7.0787282087103488E-3</v>
      </c>
      <c r="CB17" s="34">
        <f t="shared" ref="CB17" si="582">SQRT((($C$12^2)*(CC15^2))/(1+CC15^2))</f>
        <v>7.057508105259418E-3</v>
      </c>
      <c r="CC17" s="35">
        <f t="shared" ref="CC17" si="583">SQRT(($C$12^2)-(CB17^2))</f>
        <v>7.084601565663211E-3</v>
      </c>
      <c r="CE17" s="34">
        <f t="shared" ref="CE17" si="584">SQRT((($C$12^2)*(CF15^2))/(1+CF15^2))</f>
        <v>7.0710678118654753E-3</v>
      </c>
      <c r="CF17" s="35">
        <f t="shared" ref="CF17" si="585">SQRT(($C$12^2)-(CE17^2))</f>
        <v>7.0710678118654753E-3</v>
      </c>
      <c r="CH17" s="34">
        <f t="shared" ref="CH17" si="586">SQRT((($C$12^2)*(CI15^2))/(1+CI15^2))</f>
        <v>7.0710678118654753E-3</v>
      </c>
      <c r="CI17" s="35">
        <f t="shared" ref="CI17" si="587">SQRT(($C$12^2)-(CH17^2))</f>
        <v>7.0710678118654753E-3</v>
      </c>
      <c r="CK17" s="34">
        <f t="shared" ref="CK17" si="588">SQRT((($C$12^2)*(CL15^2))/(1+CL15^2))</f>
        <v>7.0710678118654753E-3</v>
      </c>
      <c r="CL17" s="35">
        <f t="shared" ref="CL17" si="589">SQRT(($C$12^2)-(CK17^2))</f>
        <v>7.0710678118654753E-3</v>
      </c>
      <c r="CN17" s="34">
        <f t="shared" ref="CN17" si="590">SQRT((($C$12^2)*(CO15^2))/(1+CO15^2))</f>
        <v>7.0710678118654753E-3</v>
      </c>
      <c r="CO17" s="35">
        <f t="shared" ref="CO17" si="591">SQRT(($C$12^2)-(CN17^2))</f>
        <v>7.0710678118654753E-3</v>
      </c>
      <c r="CQ17" s="34">
        <f t="shared" ref="CQ17" si="592">SQRT((($C$12^2)*(CR15^2))/(1+CR15^2))</f>
        <v>7.0710678118674312E-3</v>
      </c>
      <c r="CR17" s="35">
        <f t="shared" ref="CR17" si="593">SQRT(($C$12^2)-(CQ17^2))</f>
        <v>7.0710678118635194E-3</v>
      </c>
      <c r="CT17" s="34">
        <f t="shared" ref="CT17" si="594">SQRT((($C$12^2)*(CU15^2))/(1+CU15^2))</f>
        <v>7.071067811882042E-3</v>
      </c>
      <c r="CU17" s="35">
        <f t="shared" ref="CU17" si="595">SQRT(($C$12^2)-(CT17^2))</f>
        <v>7.0710678118489087E-3</v>
      </c>
      <c r="CW17" s="34">
        <f t="shared" ref="CW17" si="596">SQRT((($C$12^2)*(CX15^2))/(1+CX15^2))</f>
        <v>7.0710678118654753E-3</v>
      </c>
      <c r="CX17" s="35">
        <f t="shared" ref="CX17" si="597">SQRT(($C$12^2)-(CW17^2))</f>
        <v>7.0710678118654753E-3</v>
      </c>
      <c r="CZ17" s="34">
        <f t="shared" ref="CZ17" si="598">SQRT((($C$12^2)*(DA15^2))/(1+DA15^2))</f>
        <v>7.071067811867871E-3</v>
      </c>
      <c r="DA17" s="35">
        <f t="shared" ref="DA17" si="599">SQRT(($C$12^2)-(CZ17^2))</f>
        <v>7.0710678118630797E-3</v>
      </c>
      <c r="DC17" s="34">
        <f t="shared" ref="DC17" si="600">SQRT((($C$12^2)*(DD15^2))/(1+DD15^2))</f>
        <v>7.0710678118665309E-3</v>
      </c>
      <c r="DD17" s="35">
        <f t="shared" ref="DD17" si="601">SQRT(($C$12^2)-(DC17^2))</f>
        <v>7.0710678118644198E-3</v>
      </c>
      <c r="DF17" s="34">
        <f t="shared" ref="DF17" si="602">SQRT((($C$12^2)*(DG15^2))/(1+DG15^2))</f>
        <v>7.0710678118654753E-3</v>
      </c>
      <c r="DG17" s="35">
        <f t="shared" ref="DG17" si="603">SQRT(($C$12^2)-(DF17^2))</f>
        <v>7.0710678118654753E-3</v>
      </c>
      <c r="DI17" s="34">
        <f t="shared" ref="DI17" si="604">SQRT((($C$12^2)*(DJ15^2))/(1+DJ15^2))</f>
        <v>7.0710678118654753E-3</v>
      </c>
      <c r="DJ17" s="35">
        <f t="shared" ref="DJ17" si="605">SQRT(($C$12^2)-(DI17^2))</f>
        <v>7.0710678118654753E-3</v>
      </c>
      <c r="DL17" s="34">
        <f t="shared" ref="DL17" si="606">SQRT((($C$12^2)*(DM15^2))/(1+DM15^2))</f>
        <v>7.0710678118654753E-3</v>
      </c>
      <c r="DM17" s="35">
        <f t="shared" ref="DM17" si="607">SQRT(($C$12^2)-(DL17^2))</f>
        <v>7.0710678118654753E-3</v>
      </c>
      <c r="DO17" s="34">
        <f t="shared" ref="DO17" si="608">SQRT((($C$12^2)*(DP15^2))/(1+DP15^2))</f>
        <v>7.071067811865177E-3</v>
      </c>
      <c r="DP17" s="35">
        <f t="shared" ref="DP17" si="609">SQRT(($C$12^2)-(DO17^2))</f>
        <v>7.0710678118657737E-3</v>
      </c>
    </row>
    <row r="18" spans="1:123" x14ac:dyDescent="0.25">
      <c r="A18" s="19" t="s">
        <v>5</v>
      </c>
      <c r="B18" s="34">
        <f>B16</f>
        <v>0.17400778210116732</v>
      </c>
      <c r="C18" s="35">
        <f>B18-B17</f>
        <v>0.17273783359073958</v>
      </c>
      <c r="E18" s="34">
        <f>E16</f>
        <v>0.17355990652721373</v>
      </c>
      <c r="F18" s="35">
        <f>E18-E17</f>
        <v>0.1709092828110178</v>
      </c>
      <c r="H18" s="34">
        <f t="shared" ref="H18" si="610">H16</f>
        <v>0.17302096545549503</v>
      </c>
      <c r="I18" s="35">
        <f t="shared" ref="I18" si="611">H18-H17</f>
        <v>0.17240699460434208</v>
      </c>
      <c r="K18" s="34">
        <f t="shared" ref="K18" si="612">K16</f>
        <v>0.17208663075524816</v>
      </c>
      <c r="L18" s="35">
        <f t="shared" ref="L18" si="613">K18-K17</f>
        <v>0.1673667394310169</v>
      </c>
      <c r="N18" s="34">
        <f t="shared" ref="N18" si="614">N16</f>
        <v>0.17030100228368433</v>
      </c>
      <c r="O18" s="35">
        <f t="shared" ref="O18" si="615">N18-N17</f>
        <v>0.16399513099397062</v>
      </c>
      <c r="Q18" s="34">
        <f t="shared" ref="Q18" si="616">Q16</f>
        <v>0.16689529035208048</v>
      </c>
      <c r="R18" s="35">
        <f t="shared" ref="R18" si="617">Q18-Q17</f>
        <v>0.16018718680499866</v>
      </c>
      <c r="T18" s="34">
        <f t="shared" ref="T18" si="618">T16</f>
        <v>0.16110457958027455</v>
      </c>
      <c r="U18" s="35">
        <f t="shared" ref="U18" si="619">T18-T17</f>
        <v>0.15448080968487377</v>
      </c>
      <c r="W18" s="34">
        <f t="shared" ref="W18" si="620">W16</f>
        <v>0.15098540837597121</v>
      </c>
      <c r="X18" s="35">
        <f t="shared" ref="X18" si="621">W18-W17</f>
        <v>0.14356490206511358</v>
      </c>
      <c r="Z18" s="34">
        <f t="shared" ref="Z18" si="622">Z16</f>
        <v>0.13550267119961146</v>
      </c>
      <c r="AA18" s="35">
        <f t="shared" ref="AA18" si="623">Z18-Z17</f>
        <v>0.12674669815373171</v>
      </c>
      <c r="AC18" s="34">
        <f t="shared" ref="AC18" si="624">AC16</f>
        <v>0.10959432361561004</v>
      </c>
      <c r="AD18" s="35">
        <f t="shared" ref="AD18" si="625">AC18-AC17</f>
        <v>0.1001825913504109</v>
      </c>
      <c r="AF18" s="34">
        <f t="shared" ref="AF18" si="626">AF16</f>
        <v>6.8705910249570221E-2</v>
      </c>
      <c r="AG18" s="35">
        <f t="shared" ref="AG18" si="627">AF18-AF17</f>
        <v>5.8926203279602546E-2</v>
      </c>
      <c r="AI18" s="34">
        <f t="shared" ref="AI18" si="628">AI16</f>
        <v>2.3459942547079473E-2</v>
      </c>
      <c r="AJ18" s="35">
        <f t="shared" ref="AJ18" si="629">AI18-AI17</f>
        <v>1.3492552979822619E-2</v>
      </c>
      <c r="AL18" s="34">
        <f t="shared" ref="AL18" si="630">AL16</f>
        <v>3.8585209003215433E-3</v>
      </c>
      <c r="AM18" s="35">
        <f t="shared" ref="AM18" si="631">AL18-AL17</f>
        <v>-5.9025398841811294E-3</v>
      </c>
      <c r="AO18" s="34">
        <f t="shared" ref="AO18" si="632">AO16</f>
        <v>3.8851802403204273E-2</v>
      </c>
      <c r="AP18" s="35">
        <f>AO18-4*AO17</f>
        <v>3.144470310337303E-2</v>
      </c>
      <c r="AR18" s="34">
        <f t="shared" ref="AR18" si="633">AR16</f>
        <v>0.11416072079579188</v>
      </c>
      <c r="AS18" s="35">
        <f>AR18+(AR17/2)</f>
        <v>0.11662462921660438</v>
      </c>
      <c r="AU18" s="34">
        <f t="shared" ref="AU18" si="634">AU16</f>
        <v>0.19287618331567613</v>
      </c>
      <c r="AV18" s="35">
        <f t="shared" ref="AV18" si="635">AU18+AU17</f>
        <v>0.19905623219977028</v>
      </c>
      <c r="AX18" s="34">
        <f t="shared" ref="AX18" si="636">AX16</f>
        <v>0.26577508497118374</v>
      </c>
      <c r="AY18" s="35">
        <f t="shared" ref="AY18" si="637">AX18+AX17</f>
        <v>0.27252409735475275</v>
      </c>
      <c r="BA18" s="34">
        <f t="shared" ref="BA18" si="638">BA16</f>
        <v>0.33736328897087897</v>
      </c>
      <c r="BB18" s="35">
        <f t="shared" ref="BB18" si="639">BA18+BA17</f>
        <v>0.34432637015919065</v>
      </c>
      <c r="BD18" s="34">
        <f t="shared" ref="BD18" si="640">BD16</f>
        <v>0.40873625546015963</v>
      </c>
      <c r="BE18" s="35">
        <f t="shared" ref="BE18" si="641">BD18+BD17</f>
        <v>0.41577510209899105</v>
      </c>
      <c r="BG18" s="34">
        <f t="shared" ref="BG18" si="642">BG16</f>
        <v>0.4787747911575837</v>
      </c>
      <c r="BH18" s="35">
        <f t="shared" ref="BH18" si="643">BG18+BG17</f>
        <v>0.48583277998602248</v>
      </c>
      <c r="BJ18" s="34">
        <f t="shared" ref="BJ18" si="644">BJ16</f>
        <v>0.54478650559483377</v>
      </c>
      <c r="BK18" s="35">
        <f t="shared" ref="BK18" si="645">BJ18+BJ17</f>
        <v>0.55184484331248529</v>
      </c>
      <c r="BM18" s="34">
        <f t="shared" ref="BM18" si="646">BM16</f>
        <v>0.60293278557571617</v>
      </c>
      <c r="BN18" s="35">
        <f t="shared" ref="BN18" si="647">BM18+BM17</f>
        <v>0.60998830201607679</v>
      </c>
      <c r="BP18" s="34">
        <f t="shared" ref="BP18" si="648">BP16</f>
        <v>0.64823310601363926</v>
      </c>
      <c r="BQ18" s="35">
        <f t="shared" ref="BQ18" si="649">BP18+BP17</f>
        <v>0.65528208393731024</v>
      </c>
      <c r="BS18" s="34">
        <f t="shared" ref="BS18" si="650">BS16</f>
        <v>0.68007884972170685</v>
      </c>
      <c r="BT18" s="35">
        <f t="shared" ref="BT18" si="651">BS18+BS17</f>
        <v>0.68713597818117633</v>
      </c>
      <c r="BV18" s="34">
        <f t="shared" ref="BV18" si="652">BV16</f>
        <v>0.70060606060606057</v>
      </c>
      <c r="BW18" s="35">
        <f t="shared" ref="BW18" si="653">BV18+BV17</f>
        <v>0.70766294148997677</v>
      </c>
      <c r="BY18" s="34">
        <f t="shared" ref="BY18" si="654">BY16</f>
        <v>0.71403159711699371</v>
      </c>
      <c r="BZ18" s="35">
        <f t="shared" ref="BZ18" si="655">BY18+BY17</f>
        <v>0.7210949962241664</v>
      </c>
      <c r="CB18" s="34">
        <f t="shared" ref="CB18" si="656">CB16</f>
        <v>0.72303160257309473</v>
      </c>
      <c r="CC18" s="35">
        <f t="shared" ref="CC18" si="657">CB18+CB17</f>
        <v>0.73008911067835414</v>
      </c>
      <c r="CE18" s="34">
        <f t="shared" ref="CE18" si="658">CE16</f>
        <v>0.72827172827172826</v>
      </c>
      <c r="CF18" s="35">
        <f t="shared" ref="CF18" si="659">CE18+CE17</f>
        <v>0.73534279608359376</v>
      </c>
      <c r="CH18" s="34">
        <f t="shared" ref="CH18" si="660">CH16</f>
        <v>0.73108939558450958</v>
      </c>
      <c r="CI18" s="35">
        <f t="shared" ref="CI18" si="661">CH18+CH17</f>
        <v>0.73816046339637509</v>
      </c>
      <c r="CK18" s="34">
        <f t="shared" ref="CK18" si="662">CK16</f>
        <v>0.73271889400921664</v>
      </c>
      <c r="CL18" s="35">
        <f t="shared" ref="CL18" si="663">CK18+CK17</f>
        <v>0.73978996182108214</v>
      </c>
      <c r="CN18" s="34">
        <f t="shared" ref="CN18" si="664">CN16</f>
        <v>0.73404730031236054</v>
      </c>
      <c r="CO18" s="35">
        <f t="shared" ref="CO18" si="665">CN18+CN17</f>
        <v>0.74111836812422605</v>
      </c>
      <c r="CQ18" s="34">
        <f t="shared" ref="CQ18" si="666">CQ16</f>
        <v>0.73459166164262857</v>
      </c>
      <c r="CR18" s="35">
        <f t="shared" ref="CR18" si="667">CQ18+CQ17</f>
        <v>0.74166272945449596</v>
      </c>
      <c r="CT18" s="34">
        <f t="shared" ref="CT18" si="668">CT16</f>
        <v>0.73469202898550723</v>
      </c>
      <c r="CU18" s="35">
        <f t="shared" ref="CU18" si="669">CT18+CT17</f>
        <v>0.74176309679738928</v>
      </c>
      <c r="CW18" s="34">
        <f t="shared" ref="CW18" si="670">CW16</f>
        <v>0.73466833541927412</v>
      </c>
      <c r="CX18" s="35">
        <f t="shared" ref="CX18" si="671">CW18+CW17</f>
        <v>0.74173940323113963</v>
      </c>
      <c r="CZ18" s="34">
        <f t="shared" ref="CZ18" si="672">CZ16</f>
        <v>0.734671925421298</v>
      </c>
      <c r="DA18" s="35">
        <f t="shared" ref="DA18" si="673">CZ18+CZ17</f>
        <v>0.74174299323316584</v>
      </c>
      <c r="DC18" s="34">
        <f t="shared" ref="DC18" si="674">DC16</f>
        <v>0.73475385745775168</v>
      </c>
      <c r="DD18" s="35">
        <f t="shared" ref="DD18" si="675">DC18+DC17</f>
        <v>0.74182492526961819</v>
      </c>
      <c r="DF18" s="34">
        <f t="shared" ref="DF18" si="676">DF16</f>
        <v>0.73456790123456794</v>
      </c>
      <c r="DG18" s="35">
        <f t="shared" ref="DG18" si="677">DF18+DF17</f>
        <v>0.74163896904643345</v>
      </c>
      <c r="DI18" s="34">
        <f t="shared" ref="DI18" si="678">DI16</f>
        <v>0.734375</v>
      </c>
      <c r="DJ18" s="35">
        <f t="shared" ref="DJ18" si="679">DI18+DI17</f>
        <v>0.74144606781186551</v>
      </c>
      <c r="DL18" s="34">
        <f t="shared" ref="DL18" si="680">DL16</f>
        <v>0.73584905660377364</v>
      </c>
      <c r="DM18" s="35">
        <f t="shared" ref="DM18" si="681">DL18+DL17</f>
        <v>0.74292012441563915</v>
      </c>
      <c r="DO18" s="34">
        <f t="shared" ref="DO18" si="682">DO16</f>
        <v>0.73750000000000004</v>
      </c>
      <c r="DP18" s="35">
        <f t="shared" ref="DP18" si="683">DO18+DO17</f>
        <v>0.74457106781186522</v>
      </c>
    </row>
    <row r="19" spans="1:123" x14ac:dyDescent="0.25">
      <c r="A19" s="19" t="s">
        <v>6</v>
      </c>
      <c r="B19" s="34">
        <f>C16</f>
        <v>4.9805447470817115E-3</v>
      </c>
      <c r="C19" s="35">
        <f>B19-C17</f>
        <v>-4.9384890153803549E-3</v>
      </c>
      <c r="E19" s="34">
        <f>F16</f>
        <v>4.9232025773078931E-3</v>
      </c>
      <c r="F19" s="35">
        <f>E19-F17</f>
        <v>-4.7191101076831743E-3</v>
      </c>
      <c r="H19" s="34">
        <f t="shared" ref="H19" si="684">I16</f>
        <v>4.775050361859285E-3</v>
      </c>
      <c r="I19" s="35">
        <f t="shared" ref="I19" si="685">H19-I17</f>
        <v>-5.206083831905196E-3</v>
      </c>
      <c r="K19" s="34">
        <f t="shared" ref="K19" si="686">L16</f>
        <v>4.8325242180399458E-3</v>
      </c>
      <c r="L19" s="35">
        <f t="shared" ref="L19" si="687">K19-L17</f>
        <v>-3.9835194460673571E-3</v>
      </c>
      <c r="N19" s="34">
        <f t="shared" ref="N19" si="688">O16</f>
        <v>5.7885054554681556E-3</v>
      </c>
      <c r="O19" s="35">
        <f t="shared" ref="O19" si="689">N19-O17</f>
        <v>-1.9726792013715745E-3</v>
      </c>
      <c r="Q19" s="34">
        <f t="shared" ref="Q19" si="690">R16</f>
        <v>8.5556063608189809E-3</v>
      </c>
      <c r="R19" s="35">
        <f t="shared" ref="R19" si="691">Q19-R17</f>
        <v>1.1393170729319295E-3</v>
      </c>
      <c r="T19" s="34">
        <f t="shared" ref="T19" si="692">U16</f>
        <v>1.3793358821732408E-2</v>
      </c>
      <c r="U19" s="35">
        <f t="shared" ref="U19" si="693">T19-U17</f>
        <v>6.3016519152402622E-3</v>
      </c>
      <c r="W19" s="34">
        <f t="shared" ref="W19" si="694">X16</f>
        <v>2.2740193291642983E-2</v>
      </c>
      <c r="X19" s="35">
        <f t="shared" ref="X19" si="695">W19-X17</f>
        <v>1.603675491342826E-2</v>
      </c>
      <c r="Z19" s="34">
        <f t="shared" ref="Z19" si="696">AA16</f>
        <v>3.9879121472127785E-2</v>
      </c>
      <c r="AA19" s="35">
        <f t="shared" ref="AA19" si="697">Z19-AA17</f>
        <v>3.5048703682761376E-2</v>
      </c>
      <c r="AC19" s="34">
        <f t="shared" ref="AC19" si="698">AD16</f>
        <v>8.6842511183094231E-2</v>
      </c>
      <c r="AD19" s="35">
        <f t="shared" ref="AD19" si="699">AC19-AD17</f>
        <v>8.346326633132492E-2</v>
      </c>
      <c r="AF19" s="34">
        <f t="shared" ref="AF19" si="700">AG16</f>
        <v>0.2007232201078902</v>
      </c>
      <c r="AG19" s="35">
        <f t="shared" ref="AG19" si="701">AF19-AG17</f>
        <v>0.19863579787423316</v>
      </c>
      <c r="AI19" s="34">
        <f t="shared" ref="AI19" si="702">AJ16</f>
        <v>0.41270347909352056</v>
      </c>
      <c r="AJ19" s="35">
        <f t="shared" ref="AJ19" si="703">AI19-AJ17</f>
        <v>0.41189654339934212</v>
      </c>
      <c r="AL19" s="34">
        <f t="shared" ref="AL19" si="704">AM16</f>
        <v>0.6548231511254019</v>
      </c>
      <c r="AM19" s="35">
        <f>AL19</f>
        <v>0.6548231511254019</v>
      </c>
      <c r="AO19" s="34">
        <f t="shared" ref="AO19" si="705">AP16</f>
        <v>0.81201602136181572</v>
      </c>
      <c r="AP19" s="35">
        <f>AO19+(AP17/2)</f>
        <v>0.81692954682724406</v>
      </c>
      <c r="AR19" s="34">
        <f t="shared" ref="AR19" si="706">AS16</f>
        <v>0.82620696838706309</v>
      </c>
      <c r="AS19" s="35">
        <f>AR19+AS17</f>
        <v>0.83490849820516966</v>
      </c>
      <c r="AU19" s="34">
        <f t="shared" ref="AU19" si="707">AV16</f>
        <v>0.7816291309251221</v>
      </c>
      <c r="AV19" s="35">
        <f t="shared" ref="AV19" si="708">AU19+AV17</f>
        <v>0.78949087346670965</v>
      </c>
      <c r="AX19" s="34">
        <f t="shared" ref="AX19" si="709">AY16</f>
        <v>0.72432392492980646</v>
      </c>
      <c r="AY19" s="35">
        <f t="shared" ref="AY19" si="710">AX19+AY17</f>
        <v>0.7317030056209517</v>
      </c>
      <c r="BA19" s="34">
        <f t="shared" ref="BA19" si="711">BB16</f>
        <v>0.65884833311371727</v>
      </c>
      <c r="BB19" s="35">
        <f t="shared" ref="BB19" si="712">BA19+BB17</f>
        <v>0.66602576304127348</v>
      </c>
      <c r="BD19" s="34">
        <f t="shared" ref="BD19" si="713">BE16</f>
        <v>0.58960686850429278</v>
      </c>
      <c r="BE19" s="35">
        <f t="shared" ref="BE19" si="714">BD19+BE17</f>
        <v>0.59671001132948021</v>
      </c>
      <c r="BG19" s="34">
        <f t="shared" ref="BG19" si="715">BH16</f>
        <v>0.52020230721145644</v>
      </c>
      <c r="BH19" s="35">
        <f t="shared" ref="BH19" si="716">BG19+BH17</f>
        <v>0.52728642985986063</v>
      </c>
      <c r="BJ19" s="34">
        <f t="shared" ref="BJ19" si="717">BK16</f>
        <v>0.45443411456883592</v>
      </c>
      <c r="BK19" s="35">
        <f t="shared" ref="BK19" si="718">BJ19+BK17</f>
        <v>0.46151788959798373</v>
      </c>
      <c r="BM19" s="34">
        <f t="shared" ref="BM19" si="719">BN16</f>
        <v>0.39649663357297732</v>
      </c>
      <c r="BN19" s="35">
        <f t="shared" ref="BN19" si="720">BM19+BN17</f>
        <v>0.40358321862925095</v>
      </c>
      <c r="BP19" s="34">
        <f t="shared" ref="BP19" si="721">BQ16</f>
        <v>0.35139491630502168</v>
      </c>
      <c r="BQ19" s="35">
        <f t="shared" ref="BQ19" si="722">BP19+BQ17</f>
        <v>0.35848800521124569</v>
      </c>
      <c r="BS19" s="34">
        <f t="shared" ref="BS19" si="723">BT16</f>
        <v>0.31974721706864562</v>
      </c>
      <c r="BT19" s="35">
        <f t="shared" ref="BT19" si="724">BS19+BT17</f>
        <v>0.32683219680796355</v>
      </c>
      <c r="BV19" s="34">
        <f t="shared" ref="BV19" si="725">BW16</f>
        <v>0.2993006993006993</v>
      </c>
      <c r="BW19" s="35">
        <f t="shared" ref="BW19" si="726">BV19+BW17</f>
        <v>0.30638592563372619</v>
      </c>
      <c r="BY19" s="34">
        <f t="shared" ref="BY19" si="727">BZ16</f>
        <v>0.28592887354564978</v>
      </c>
      <c r="BZ19" s="35">
        <f t="shared" ref="BZ19" si="728">BY19+BZ17</f>
        <v>0.29300760175436014</v>
      </c>
      <c r="CB19" s="34">
        <f t="shared" ref="CB19" si="729">CC16</f>
        <v>0.2769483577483417</v>
      </c>
      <c r="CC19" s="35">
        <f t="shared" ref="CC19" si="730">CB19+CC17</f>
        <v>0.28403295931400491</v>
      </c>
      <c r="CE19" s="34">
        <f t="shared" ref="CE19" si="731">CF16</f>
        <v>0.27172827172827174</v>
      </c>
      <c r="CF19" s="35">
        <f t="shared" ref="CF19" si="732">CE19+CF17</f>
        <v>0.27879933954013719</v>
      </c>
      <c r="CH19" s="34">
        <f t="shared" ref="CH19" si="733">CI16</f>
        <v>0.26891060441549042</v>
      </c>
      <c r="CI19" s="35">
        <f t="shared" ref="CI19" si="734">CH19+CI17</f>
        <v>0.27598167222735587</v>
      </c>
      <c r="CK19" s="34">
        <f t="shared" ref="CK19" si="735">CL16</f>
        <v>0.26728110599078336</v>
      </c>
      <c r="CL19" s="35">
        <f t="shared" ref="CL19" si="736">CK19+CL17</f>
        <v>0.27435217380264881</v>
      </c>
      <c r="CN19" s="34">
        <f t="shared" ref="CN19" si="737">CO16</f>
        <v>0.26595269968763946</v>
      </c>
      <c r="CO19" s="35">
        <f t="shared" ref="CO19" si="738">CN19+CO17</f>
        <v>0.27302376749950491</v>
      </c>
      <c r="CQ19" s="34">
        <f t="shared" ref="CQ19" si="739">CR16</f>
        <v>0.26540833835737143</v>
      </c>
      <c r="CR19" s="35">
        <f t="shared" ref="CR19" si="740">CQ19+CR17</f>
        <v>0.27247940616923494</v>
      </c>
      <c r="CT19" s="34">
        <f t="shared" ref="CT19" si="741">CU16</f>
        <v>0.26530797101449272</v>
      </c>
      <c r="CU19" s="35">
        <f t="shared" ref="CU19" si="742">CT19+CU17</f>
        <v>0.27237903882634162</v>
      </c>
      <c r="CW19" s="34">
        <f t="shared" ref="CW19" si="743">CX16</f>
        <v>0.26533166458072593</v>
      </c>
      <c r="CX19" s="35">
        <f t="shared" ref="CX19" si="744">CW19+CX17</f>
        <v>0.27240273239259138</v>
      </c>
      <c r="CZ19" s="34">
        <f t="shared" ref="CZ19" si="745">DA16</f>
        <v>0.26532807457870206</v>
      </c>
      <c r="DA19" s="35">
        <f t="shared" ref="DA19" si="746">CZ19+DA17</f>
        <v>0.27239914239056512</v>
      </c>
      <c r="DC19" s="34">
        <f t="shared" ref="DC19" si="747">DD16</f>
        <v>0.26524614254224832</v>
      </c>
      <c r="DD19" s="35">
        <f t="shared" ref="DD19" si="748">DC19+DD17</f>
        <v>0.27231721035411272</v>
      </c>
      <c r="DF19" s="34">
        <f t="shared" ref="DF19" si="749">DG16</f>
        <v>0.26543209876543211</v>
      </c>
      <c r="DG19" s="35">
        <f t="shared" ref="DG19" si="750">DF19+DG17</f>
        <v>0.27250316657729756</v>
      </c>
      <c r="DI19" s="34">
        <f t="shared" ref="DI19" si="751">DJ16</f>
        <v>0.26562500000000006</v>
      </c>
      <c r="DJ19" s="35">
        <f t="shared" ref="DJ19" si="752">DI19+DJ17</f>
        <v>0.27269606781186551</v>
      </c>
      <c r="DL19" s="34">
        <f t="shared" ref="DL19" si="753">DM16</f>
        <v>0.26415094339622641</v>
      </c>
      <c r="DM19" s="35">
        <f t="shared" ref="DM19" si="754">DL19+DM17</f>
        <v>0.27122201120809186</v>
      </c>
      <c r="DO19" s="34">
        <f t="shared" ref="DO19" si="755">DP16</f>
        <v>0.26250000000000001</v>
      </c>
      <c r="DP19" s="35">
        <f t="shared" ref="DP19" si="756">DO19+DP17</f>
        <v>0.26957106781186579</v>
      </c>
    </row>
    <row r="20" spans="1:123" x14ac:dyDescent="0.25">
      <c r="A20" s="19"/>
      <c r="B20" s="31"/>
      <c r="C20" s="31"/>
      <c r="E20" s="31"/>
      <c r="F20" s="31"/>
      <c r="H20" s="31"/>
      <c r="I20" s="31"/>
      <c r="K20" s="31"/>
      <c r="L20" s="31"/>
      <c r="N20" s="31"/>
      <c r="O20" s="31"/>
      <c r="Q20" s="31"/>
      <c r="R20" s="31"/>
      <c r="T20" s="31"/>
      <c r="U20" s="31"/>
      <c r="W20" s="31"/>
      <c r="X20" s="31"/>
      <c r="Z20" s="31"/>
      <c r="AA20" s="31"/>
      <c r="AC20" s="31"/>
      <c r="AD20" s="31"/>
      <c r="AF20" s="31"/>
      <c r="AG20" s="31"/>
      <c r="AI20" s="31"/>
      <c r="AJ20" s="31"/>
      <c r="AL20" s="31"/>
      <c r="AM20" s="31"/>
      <c r="AO20" s="31"/>
      <c r="AP20" s="31"/>
      <c r="AR20" s="31"/>
      <c r="AS20" s="31"/>
      <c r="AU20" s="31"/>
      <c r="AV20" s="31"/>
      <c r="AX20" s="31"/>
      <c r="AY20" s="31"/>
      <c r="BA20" s="31"/>
      <c r="BB20" s="31"/>
      <c r="BD20" s="31"/>
      <c r="BE20" s="31"/>
      <c r="BG20" s="31"/>
      <c r="BH20" s="31"/>
      <c r="BJ20" s="31"/>
      <c r="BK20" s="31"/>
      <c r="BM20" s="31"/>
      <c r="BN20" s="31"/>
      <c r="BP20" s="31"/>
      <c r="BQ20" s="31"/>
      <c r="BS20" s="31"/>
      <c r="BT20" s="31"/>
      <c r="BV20" s="31"/>
      <c r="BW20" s="31"/>
      <c r="BY20" s="31"/>
      <c r="BZ20" s="31"/>
      <c r="CB20" s="31"/>
      <c r="CC20" s="31"/>
      <c r="CE20" s="31"/>
      <c r="CF20" s="31"/>
      <c r="CH20" s="31"/>
      <c r="CI20" s="31"/>
      <c r="CK20" s="31"/>
      <c r="CL20" s="31"/>
      <c r="CN20" s="31"/>
      <c r="CO20" s="31"/>
      <c r="CQ20" s="31"/>
      <c r="CR20" s="31"/>
      <c r="CT20" s="31"/>
      <c r="CU20" s="31"/>
      <c r="CW20" s="31"/>
      <c r="CX20" s="31"/>
      <c r="CZ20" s="31"/>
      <c r="DA20" s="31"/>
      <c r="DC20" s="31"/>
      <c r="DD20" s="31"/>
      <c r="DF20" s="31"/>
      <c r="DG20" s="31"/>
      <c r="DI20" s="31"/>
      <c r="DJ20" s="31"/>
      <c r="DL20" s="31"/>
      <c r="DM20" s="31"/>
      <c r="DO20" s="31"/>
      <c r="DP20" s="31"/>
      <c r="DR20" s="31"/>
      <c r="DS20" s="31"/>
    </row>
    <row r="21" spans="1:123" x14ac:dyDescent="0.25">
      <c r="A21" s="29" t="s">
        <v>49</v>
      </c>
    </row>
    <row r="22" spans="1:123" x14ac:dyDescent="0.25">
      <c r="B22" s="18" t="s">
        <v>44</v>
      </c>
      <c r="C22" s="10">
        <v>0.03</v>
      </c>
      <c r="D22" s="10"/>
    </row>
    <row r="23" spans="1:123" x14ac:dyDescent="0.25">
      <c r="C23" s="10"/>
      <c r="D23" s="10"/>
    </row>
    <row r="24" spans="1:123" ht="15" x14ac:dyDescent="0.35">
      <c r="A24" s="19" t="s">
        <v>25</v>
      </c>
      <c r="B24" s="32" t="s">
        <v>48</v>
      </c>
      <c r="C24" s="33">
        <v>1500</v>
      </c>
      <c r="E24" s="32" t="s">
        <v>48</v>
      </c>
      <c r="F24" s="33">
        <v>2000</v>
      </c>
      <c r="H24" s="32" t="s">
        <v>48</v>
      </c>
      <c r="I24" s="33">
        <v>2500</v>
      </c>
      <c r="K24" s="32" t="s">
        <v>48</v>
      </c>
      <c r="L24" s="33">
        <v>3000</v>
      </c>
      <c r="N24" s="32" t="s">
        <v>48</v>
      </c>
      <c r="O24" s="33">
        <v>4000</v>
      </c>
      <c r="Q24" s="32" t="s">
        <v>48</v>
      </c>
      <c r="R24" s="33">
        <v>5000</v>
      </c>
      <c r="T24" s="32" t="s">
        <v>48</v>
      </c>
      <c r="U24" s="33">
        <v>6000</v>
      </c>
      <c r="W24" s="32" t="s">
        <v>48</v>
      </c>
      <c r="X24" s="33">
        <v>10000</v>
      </c>
    </row>
    <row r="25" spans="1:123" x14ac:dyDescent="0.25">
      <c r="A25" s="19"/>
      <c r="B25" s="19" t="s">
        <v>45</v>
      </c>
      <c r="C25" s="37">
        <f>((LOOKUP(C24-500,$H$46:$H$67,$J$46:$J$67)-LOOKUP(C24+500,$H$46:$H$67,$J$46:$J$67))/(LOOKUP(C24-500,$H$46:$H$67,$I$46:$I$67)-LOOKUP(C24+500,$H$46:$H$67,$I$46:$I$67)))*(-1)</f>
        <v>0.55069038755250854</v>
      </c>
      <c r="E25" s="19" t="s">
        <v>45</v>
      </c>
      <c r="F25" s="37">
        <f t="shared" ref="F25" si="757">((LOOKUP(F24-500,$H$46:$H$67,$J$46:$J$67)-LOOKUP(F24+500,$H$46:$H$67,$J$46:$J$67))/(LOOKUP(F24-500,$H$46:$H$67,$I$46:$I$67)-LOOKUP(F24+500,$H$46:$H$67,$I$46:$I$67)))</f>
        <v>-0.19651772358229225</v>
      </c>
      <c r="H25" s="19" t="s">
        <v>45</v>
      </c>
      <c r="I25" s="37">
        <f t="shared" ref="I25" si="758">((LOOKUP(I24-500,$H$46:$H$67,$J$46:$J$67)-LOOKUP(I24+500,$H$46:$H$67,$J$46:$J$67))/(LOOKUP(I24-500,$H$46:$H$67,$I$46:$I$67)-LOOKUP(I24+500,$H$46:$H$67,$I$46:$I$67)))</f>
        <v>9.4213826733265699E-2</v>
      </c>
      <c r="K25" s="19" t="s">
        <v>45</v>
      </c>
      <c r="L25" s="37">
        <f t="shared" ref="L25" si="759">((LOOKUP(L24-500,$H$46:$H$67,$J$46:$J$67)-LOOKUP(L24+500,$H$46:$H$67,$J$46:$J$67))/(LOOKUP(L24-500,$H$46:$H$67,$I$46:$I$67)-LOOKUP(L24+500,$H$46:$H$67,$I$46:$I$67)))</f>
        <v>0.31122597596147278</v>
      </c>
      <c r="N25" s="19" t="s">
        <v>45</v>
      </c>
      <c r="O25" s="37">
        <f t="shared" ref="O25" si="760">((LOOKUP(O24-500,$H$46:$H$67,$J$46:$J$67)-LOOKUP(O24+500,$H$46:$H$67,$J$46:$J$67))/(LOOKUP(O24-500,$H$46:$H$67,$I$46:$I$67)-LOOKUP(O24+500,$H$46:$H$67,$I$46:$I$67)))</f>
        <v>0.60084469005051233</v>
      </c>
      <c r="Q25" s="19" t="s">
        <v>45</v>
      </c>
      <c r="R25" s="37">
        <f t="shared" ref="R25" si="761">((LOOKUP(R24-500,$H$46:$H$67,$J$46:$J$67)-LOOKUP(R24+500,$H$46:$H$67,$J$46:$J$67))/(LOOKUP(R24-500,$H$46:$H$67,$I$46:$I$67)-LOOKUP(R24+500,$H$46:$H$67,$I$46:$I$67)))</f>
        <v>0.78403105148479713</v>
      </c>
      <c r="T25" s="19" t="s">
        <v>45</v>
      </c>
      <c r="U25" s="37">
        <f t="shared" ref="U25" si="762">((LOOKUP(U24-500,$H$46:$H$67,$J$46:$J$67)-LOOKUP(U24+500,$H$46:$H$67,$J$46:$J$67))/(LOOKUP(U24-500,$H$46:$H$67,$I$46:$I$67)-LOOKUP(U24+500,$H$46:$H$67,$I$46:$I$67)))</f>
        <v>0.9104546786069202</v>
      </c>
      <c r="W25" s="19" t="s">
        <v>45</v>
      </c>
      <c r="X25" s="37">
        <f t="shared" ref="X25" si="763">((LOOKUP(X24-500,$H$46:$H$67,$J$46:$J$67)-LOOKUP(X24+500,$H$46:$H$67,$J$46:$J$67))/(LOOKUP(X24-500,$H$46:$H$67,$I$46:$I$67)-LOOKUP(X24+500,$H$46:$H$67,$I$46:$I$67)))</f>
        <v>1.1599684024975025</v>
      </c>
    </row>
    <row r="26" spans="1:123" x14ac:dyDescent="0.25">
      <c r="A26" s="19" t="s">
        <v>40</v>
      </c>
      <c r="B26" s="34">
        <f>LOOKUP(C24,$H$46:$H$67,$I$46:$I$67)</f>
        <v>0.58805390465409657</v>
      </c>
      <c r="C26" s="35">
        <f>LOOKUP(C24,$H$46:$H$67,$J$46:$J$67)</f>
        <v>0.39112708013121089</v>
      </c>
      <c r="E26" s="34">
        <f t="shared" ref="E26" si="764">LOOKUP(F24,$H$46:$H$67,$I$46:$I$67)</f>
        <v>0.52884103084660705</v>
      </c>
      <c r="F26" s="35">
        <f t="shared" ref="F26" si="765">LOOKUP(F24,$H$46:$H$67,$J$46:$J$67)</f>
        <v>0.4117720017611109</v>
      </c>
      <c r="H26" s="34">
        <f t="shared" ref="H26" si="766">LOOKUP(I24,$H$46:$H$67,$I$46:$I$67)</f>
        <v>0.47894861264595301</v>
      </c>
      <c r="I26" s="35">
        <f t="shared" ref="I26" si="767">LOOKUP(I24,$H$46:$H$67,$J$46:$J$67)</f>
        <v>0.41256820374743253</v>
      </c>
      <c r="K26" s="34">
        <f t="shared" ref="K26" si="768">LOOKUP(L24,$H$46:$H$67,$I$46:$I$67)</f>
        <v>0.43868590658149836</v>
      </c>
      <c r="L26" s="35">
        <f t="shared" ref="L26" si="769">LOOKUP(L24,$H$46:$H$67,$J$46:$J$67)</f>
        <v>0.40327814250448191</v>
      </c>
      <c r="N26" s="34">
        <f t="shared" ref="N26" si="770">LOOKUP(O24,$H$46:$H$67,$I$46:$I$67)</f>
        <v>0.38187647134805897</v>
      </c>
      <c r="O26" s="35">
        <f t="shared" ref="O26" si="771">LOOKUP(O24,$H$46:$H$67,$J$46:$J$67)</f>
        <v>0.37632640458899203</v>
      </c>
      <c r="Q26" s="34">
        <f t="shared" ref="Q26" si="772">LOOKUP(R24,$H$46:$H$67,$I$46:$I$67)</f>
        <v>0.34632206997050402</v>
      </c>
      <c r="R26" s="35">
        <f t="shared" ref="R26" si="773">LOOKUP(R24,$H$46:$H$67,$J$46:$J$67)</f>
        <v>0.35137885944632818</v>
      </c>
      <c r="T26" s="34">
        <f t="shared" ref="T26" si="774">LOOKUP(U24,$H$46:$H$67,$I$46:$I$67)</f>
        <v>0.32315825814638732</v>
      </c>
      <c r="U26" s="35">
        <f t="shared" ref="U26" si="775">LOOKUP(U24,$H$46:$H$67,$J$46:$J$67)</f>
        <v>0.33163003337582148</v>
      </c>
      <c r="W26" s="34">
        <f t="shared" ref="W26" si="776">LOOKUP(X24,$H$46:$H$67,$I$46:$I$67)</f>
        <v>0.28143930393033528</v>
      </c>
      <c r="X26" s="35">
        <f t="shared" ref="X26" si="777">LOOKUP(X24,$H$46:$H$67,$J$46:$J$67)</f>
        <v>0.2883187608239231</v>
      </c>
    </row>
    <row r="27" spans="1:123" x14ac:dyDescent="0.25">
      <c r="A27" s="19" t="s">
        <v>46</v>
      </c>
      <c r="B27" s="34">
        <f>SQRT(((($C$22/2)^2)*(C25^2))/(1+C25^2))</f>
        <v>7.2357447480669666E-3</v>
      </c>
      <c r="C27" s="35">
        <f>SQRT((($C$22/2)^2)-(B27^2))</f>
        <v>1.3139406300926283E-2</v>
      </c>
      <c r="E27" s="34">
        <f t="shared" ref="E27" si="778">SQRT((($C$22^2)*(F25^2))/(1+F25^2))</f>
        <v>5.7848859714485154E-3</v>
      </c>
      <c r="F27" s="35">
        <f t="shared" ref="F27" si="779">SQRT(($C$22^2)-(E27^2))</f>
        <v>2.9436968157358499E-2</v>
      </c>
      <c r="H27" s="34">
        <f t="shared" ref="H27" si="780">SQRT((($C$22^2)*(I25^2))/(1+I25^2))</f>
        <v>2.8139537212771484E-3</v>
      </c>
      <c r="I27" s="35">
        <f t="shared" ref="I27" si="781">SQRT(($C$22^2)-(H27^2))</f>
        <v>2.9867736178935799E-2</v>
      </c>
      <c r="K27" s="34">
        <f t="shared" ref="K27" si="782">SQRT((($C$22^2)*(L25^2))/(1+L25^2))</f>
        <v>8.9149964452686463E-3</v>
      </c>
      <c r="L27" s="35">
        <f t="shared" ref="L27" si="783">SQRT(($C$22^2)-(K27^2))</f>
        <v>2.8644769825935893E-2</v>
      </c>
      <c r="N27" s="34">
        <f t="shared" ref="N27" si="784">SQRT((($C$22^2)*(O25^2))/(1+O25^2))</f>
        <v>1.545084128610302E-2</v>
      </c>
      <c r="O27" s="35">
        <f t="shared" ref="O27" si="785">SQRT(($C$22^2)-(N27^2))</f>
        <v>2.5715199854398456E-2</v>
      </c>
      <c r="Q27" s="34">
        <f t="shared" ref="Q27" si="786">SQRT((($C$22^2)*(R25^2))/(1+R25^2))</f>
        <v>1.8510065886627181E-2</v>
      </c>
      <c r="R27" s="35">
        <f t="shared" ref="R27" si="787">SQRT(($C$22^2)-(Q27^2))</f>
        <v>2.3608842853319191E-2</v>
      </c>
      <c r="T27" s="34">
        <f t="shared" ref="T27" si="788">SQRT((($C$22^2)*(U25^2))/(1+U25^2))</f>
        <v>2.0196741890647709E-2</v>
      </c>
      <c r="U27" s="35">
        <f t="shared" ref="U27" si="789">SQRT(($C$22^2)-(T27^2))</f>
        <v>2.2183138123416081E-2</v>
      </c>
      <c r="W27" s="34">
        <f t="shared" ref="W27" si="790">SQRT((($C$22^2)*(X25^2))/(1+X25^2))</f>
        <v>2.2722034969969895E-2</v>
      </c>
      <c r="X27" s="35">
        <f t="shared" ref="X27" si="791">SQRT(($C$22^2)-(W27^2))</f>
        <v>1.9588494756449901E-2</v>
      </c>
    </row>
    <row r="28" spans="1:123" x14ac:dyDescent="0.25">
      <c r="A28" s="19" t="s">
        <v>5</v>
      </c>
      <c r="B28" s="34">
        <f>B26-B27</f>
        <v>0.58081815990602959</v>
      </c>
      <c r="C28" s="35">
        <f>B26+B27</f>
        <v>0.59528964940216356</v>
      </c>
      <c r="E28" s="34">
        <f>E26+E27</f>
        <v>0.5346259168180556</v>
      </c>
      <c r="F28" s="35">
        <f>E26-E27</f>
        <v>0.5230561448751585</v>
      </c>
      <c r="H28" s="34">
        <f t="shared" ref="H28" si="792">H26-H27</f>
        <v>0.47613465892467588</v>
      </c>
      <c r="I28" s="35">
        <f t="shared" ref="I28" si="793">H26+H27</f>
        <v>0.48176256636723014</v>
      </c>
      <c r="K28" s="34">
        <f t="shared" ref="K28" si="794">K26-K27</f>
        <v>0.4297709101362297</v>
      </c>
      <c r="L28" s="35">
        <f t="shared" ref="L28" si="795">K26+K27</f>
        <v>0.44760090302676703</v>
      </c>
      <c r="N28" s="34">
        <f t="shared" ref="N28" si="796">N26-N27</f>
        <v>0.36642563006195594</v>
      </c>
      <c r="O28" s="35">
        <f t="shared" ref="O28" si="797">N26+N27</f>
        <v>0.39732731263416199</v>
      </c>
      <c r="Q28" s="34">
        <f t="shared" ref="Q28" si="798">Q26-Q27</f>
        <v>0.32781200408387684</v>
      </c>
      <c r="R28" s="35">
        <f t="shared" ref="R28" si="799">Q26+Q27</f>
        <v>0.3648321358571312</v>
      </c>
      <c r="T28" s="34">
        <f t="shared" ref="T28" si="800">T26-T27</f>
        <v>0.30296151625573964</v>
      </c>
      <c r="U28" s="35">
        <f t="shared" ref="U28" si="801">T26+T27</f>
        <v>0.34335500003703501</v>
      </c>
      <c r="W28" s="34">
        <f t="shared" ref="W28" si="802">W26-W27</f>
        <v>0.2587172689603654</v>
      </c>
      <c r="X28" s="35">
        <f t="shared" ref="X28" si="803">W26+W27</f>
        <v>0.30416133890030517</v>
      </c>
    </row>
    <row r="29" spans="1:123" x14ac:dyDescent="0.25">
      <c r="A29" s="19" t="s">
        <v>6</v>
      </c>
      <c r="B29" s="34">
        <f>C26-C27</f>
        <v>0.37798767383028459</v>
      </c>
      <c r="C29" s="35">
        <f>C26+C27</f>
        <v>0.4042664864321372</v>
      </c>
      <c r="E29" s="34">
        <f t="shared" ref="E29" si="804">F26+F27</f>
        <v>0.44120896991846942</v>
      </c>
      <c r="F29" s="35">
        <f t="shared" ref="F29" si="805">F26-F27</f>
        <v>0.38233503360375237</v>
      </c>
      <c r="H29" s="34">
        <f t="shared" ref="H29" si="806">I26+I27</f>
        <v>0.44243593992636832</v>
      </c>
      <c r="I29" s="35">
        <f t="shared" ref="I29" si="807">I26-I27</f>
        <v>0.38270046756849674</v>
      </c>
      <c r="K29" s="34">
        <f t="shared" ref="K29" si="808">L26+L27</f>
        <v>0.4319229123304178</v>
      </c>
      <c r="L29" s="35">
        <f t="shared" ref="L29" si="809">L26-L27</f>
        <v>0.37463337267854602</v>
      </c>
      <c r="N29" s="34">
        <f t="shared" ref="N29" si="810">O26+O27</f>
        <v>0.40204160444339049</v>
      </c>
      <c r="O29" s="35">
        <f t="shared" ref="O29" si="811">O26-O27</f>
        <v>0.35061120473459356</v>
      </c>
      <c r="Q29" s="34">
        <f t="shared" ref="Q29" si="812">R26+R27</f>
        <v>0.3749877022996474</v>
      </c>
      <c r="R29" s="35">
        <f t="shared" ref="R29" si="813">R26-R27</f>
        <v>0.32777001659300897</v>
      </c>
      <c r="T29" s="34">
        <f t="shared" ref="T29" si="814">U26+U27</f>
        <v>0.35381317149923758</v>
      </c>
      <c r="U29" s="35">
        <f t="shared" ref="U29" si="815">U26-U27</f>
        <v>0.30944689525240537</v>
      </c>
      <c r="W29" s="34">
        <f t="shared" ref="W29" si="816">X26+X27</f>
        <v>0.30790725558037302</v>
      </c>
      <c r="X29" s="35">
        <f t="shared" ref="X29" si="817">X26-X27</f>
        <v>0.26873026606747319</v>
      </c>
    </row>
    <row r="30" spans="1:123" x14ac:dyDescent="0.25">
      <c r="A30" s="19"/>
    </row>
    <row r="31" spans="1:123" x14ac:dyDescent="0.25">
      <c r="A31" s="29" t="s">
        <v>49</v>
      </c>
    </row>
    <row r="32" spans="1:123" x14ac:dyDescent="0.25">
      <c r="B32" s="18" t="s">
        <v>44</v>
      </c>
      <c r="C32" s="10">
        <v>7.4999999999999997E-3</v>
      </c>
      <c r="D32" s="10"/>
    </row>
    <row r="33" spans="1:123" x14ac:dyDescent="0.25">
      <c r="C33" s="10"/>
      <c r="D33" s="10"/>
    </row>
    <row r="34" spans="1:123" ht="15" x14ac:dyDescent="0.35">
      <c r="A34" s="19" t="s">
        <v>25</v>
      </c>
      <c r="B34" s="32" t="s">
        <v>48</v>
      </c>
      <c r="C34" s="33">
        <v>3500</v>
      </c>
      <c r="E34" s="32" t="s">
        <v>48</v>
      </c>
      <c r="F34" s="33">
        <v>4500</v>
      </c>
      <c r="H34" s="32" t="s">
        <v>48</v>
      </c>
      <c r="I34" s="33">
        <v>5500</v>
      </c>
      <c r="K34" s="32" t="s">
        <v>48</v>
      </c>
      <c r="L34" s="33">
        <v>7000</v>
      </c>
      <c r="N34" s="32" t="s">
        <v>48</v>
      </c>
      <c r="O34" s="33">
        <v>8000</v>
      </c>
      <c r="Q34" s="32" t="s">
        <v>48</v>
      </c>
      <c r="R34" s="33">
        <v>9000</v>
      </c>
      <c r="T34" s="32" t="s">
        <v>48</v>
      </c>
      <c r="U34">
        <v>10000000</v>
      </c>
    </row>
    <row r="35" spans="1:123" x14ac:dyDescent="0.25">
      <c r="A35" s="19"/>
      <c r="B35" s="19" t="s">
        <v>45</v>
      </c>
      <c r="C35" s="37">
        <f>((LOOKUP(C34-500,$H$46:$H$67,$J$46:$J$67)-LOOKUP(C34+500,$H$46:$H$67,$J$46:$J$67))/(LOOKUP(C34-500,$H$46:$H$67,$I$46:$I$67)-LOOKUP(C34+500,$H$46:$H$67,$I$46:$I$67)))*(-1)</f>
        <v>-0.47442362003319899</v>
      </c>
      <c r="E35" s="19" t="s">
        <v>45</v>
      </c>
      <c r="F35" s="37">
        <f t="shared" ref="F35" si="818">((LOOKUP(F34-500,$H$46:$H$67,$J$46:$J$67)-LOOKUP(F34+500,$H$46:$H$67,$J$46:$J$67))/(LOOKUP(F34-500,$H$46:$H$67,$I$46:$I$67)-LOOKUP(F34+500,$H$46:$H$67,$I$46:$I$67)))</f>
        <v>0.7016724843077492</v>
      </c>
      <c r="H35" s="19" t="s">
        <v>45</v>
      </c>
      <c r="I35" s="37">
        <f t="shared" ref="I35" si="819">((LOOKUP(I34-500,$H$46:$H$67,$J$46:$J$67)-LOOKUP(I34+500,$H$46:$H$67,$J$46:$J$67))/(LOOKUP(I34-500,$H$46:$H$67,$I$46:$I$67)-LOOKUP(I34+500,$H$46:$H$67,$I$46:$I$67)))</f>
        <v>0.85257237541299136</v>
      </c>
      <c r="K35" s="19" t="s">
        <v>45</v>
      </c>
      <c r="L35" s="37">
        <f t="shared" ref="L35" si="820">((LOOKUP(L34-500,$H$46:$H$67,$J$46:$J$67)-LOOKUP(L34+500,$H$46:$H$67,$J$46:$J$67))/(LOOKUP(L34-500,$H$46:$H$67,$I$46:$I$67)-LOOKUP(L34+500,$H$46:$H$67,$I$46:$I$67)))</f>
        <v>1.0025679146290458</v>
      </c>
      <c r="N35" s="19" t="s">
        <v>45</v>
      </c>
      <c r="O35" s="37">
        <f t="shared" ref="O35" si="821">((LOOKUP(O34-500,$H$46:$H$67,$J$46:$J$67)-LOOKUP(O34+500,$H$46:$H$67,$J$46:$J$67))/(LOOKUP(O34-500,$H$46:$H$67,$I$46:$I$67)-LOOKUP(O34+500,$H$46:$H$67,$I$46:$I$67)))</f>
        <v>1.0721451377586548</v>
      </c>
      <c r="Q35" s="19" t="s">
        <v>45</v>
      </c>
      <c r="R35" s="37">
        <f t="shared" ref="R35" si="822">((LOOKUP(R34-500,$H$46:$H$67,$J$46:$J$67)-LOOKUP(R34+500,$H$46:$H$67,$J$46:$J$67))/(LOOKUP(R34-500,$H$46:$H$67,$I$46:$I$67)-LOOKUP(R34+500,$H$46:$H$67,$I$46:$I$67)))</f>
        <v>1.1261177284278889</v>
      </c>
      <c r="T35" s="19" t="s">
        <v>45</v>
      </c>
      <c r="U35" s="37">
        <f t="shared" ref="U35" si="823">((LOOKUP(U34-500,$H$46:$H$67,$J$46:$J$67)-LOOKUP(U34+500,$H$46:$H$67,$J$46:$J$67))/(LOOKUP(U34-500,$H$46:$H$67,$I$46:$I$67)-LOOKUP(U34+500,$H$46:$H$67,$I$46:$I$67)))</f>
        <v>1.4627377983326695</v>
      </c>
    </row>
    <row r="36" spans="1:123" x14ac:dyDescent="0.25">
      <c r="A36" s="19" t="s">
        <v>40</v>
      </c>
      <c r="B36" s="34">
        <f>LOOKUP(C34,$H$46:$H$67,$I$46:$I$67)</f>
        <v>0.40688512628825202</v>
      </c>
      <c r="C36" s="35">
        <f>LOOKUP(C34,$H$46:$H$67,$J$46:$J$67)</f>
        <v>0.39014017487457076</v>
      </c>
      <c r="E36" s="34">
        <f>LOOKUP(F34,$H$46:$H$67,$I$46:$I$67)</f>
        <v>0.36210565997594718</v>
      </c>
      <c r="F36" s="35">
        <f t="shared" ref="F36" si="824">LOOKUP(F34,$H$46:$H$67,$J$46:$J$67)</f>
        <v>0.3632346703175266</v>
      </c>
      <c r="H36" s="34">
        <f t="shared" ref="H36" si="825">LOOKUP(I34,$H$46:$H$67,$I$46:$I$67)</f>
        <v>0.33357540917991224</v>
      </c>
      <c r="I36" s="35">
        <f t="shared" ref="I36" si="826">LOOKUP(I34,$H$46:$H$67,$J$46:$J$67)</f>
        <v>0.34086606778678635</v>
      </c>
      <c r="K36" s="34">
        <f t="shared" ref="K36" si="827">LOOKUP(L34,$H$46:$H$67,$I$46:$I$67)</f>
        <v>0.30734740347540518</v>
      </c>
      <c r="L36" s="35">
        <f t="shared" ref="L36" si="828">LOOKUP(L34,$H$46:$H$67,$J$46:$J$67)</f>
        <v>0.31645305320147915</v>
      </c>
      <c r="N36" s="34">
        <f t="shared" ref="N36" si="829">LOOKUP(O34,$H$46:$H$67,$I$46:$I$67)</f>
        <v>0.29608804283803247</v>
      </c>
      <c r="O36" s="35">
        <f t="shared" ref="O36" si="830">LOOKUP(O34,$H$46:$H$67,$J$46:$J$67)</f>
        <v>0.30474711309677593</v>
      </c>
      <c r="Q36" s="34">
        <f t="shared" ref="Q36" si="831">LOOKUP(R34,$H$46:$H$67,$I$46:$I$67)</f>
        <v>0.2877726360778195</v>
      </c>
      <c r="R36" s="35">
        <f t="shared" ref="R36" si="832">LOOKUP(R34,$H$46:$H$67,$J$46:$J$67)</f>
        <v>0.29559381588121558</v>
      </c>
      <c r="T36" s="34">
        <f t="shared" ref="T36" si="833">LOOKUP(U34,$H$46:$H$67,$I$46:$I$67)</f>
        <v>0.24043788097219396</v>
      </c>
      <c r="U36" s="35">
        <f t="shared" ref="U36" si="834">LOOKUP(U34,$H$46:$H$67,$J$46:$J$67)</f>
        <v>0.23421556105799654</v>
      </c>
    </row>
    <row r="37" spans="1:123" x14ac:dyDescent="0.25">
      <c r="A37" s="19" t="s">
        <v>46</v>
      </c>
      <c r="B37" s="34">
        <f>SQRT(((($C$32)^2)*(C35^2))/(1+C35^2))</f>
        <v>3.2147391301673464E-3</v>
      </c>
      <c r="C37" s="35">
        <f>SQRT((($C$32)^2)-(B37^2))</f>
        <v>6.7760941791692132E-3</v>
      </c>
      <c r="E37" s="34">
        <f>SQRT((($C$32^2)*(F35^2))/(1+F35^2))</f>
        <v>4.3078561993570904E-3</v>
      </c>
      <c r="F37" s="35">
        <f>SQRT(($C$32^2)-(E37^2))</f>
        <v>6.1394116139627487E-3</v>
      </c>
      <c r="H37" s="34">
        <f>SQRT((($C$32^2)*(I35^2))/(1+I35^2))</f>
        <v>4.8658810002612882E-3</v>
      </c>
      <c r="I37" s="35">
        <f>SQRT(($C$32^2)-(H37^2))</f>
        <v>5.7072937624846505E-3</v>
      </c>
      <c r="K37" s="34">
        <f>SQRT((($C$32^2)*(L35^2))/(1+L35^2))</f>
        <v>5.3100969735507359E-3</v>
      </c>
      <c r="L37" s="35">
        <f>SQRT(($C$32^2)-(K37^2))</f>
        <v>5.2964960239282079E-3</v>
      </c>
      <c r="N37" s="34">
        <f>SQRT((($C$32^2)*(O35^2))/(1+O35^2))</f>
        <v>5.4846207741509299E-3</v>
      </c>
      <c r="O37" s="35">
        <f>SQRT(($C$32^2)-(N37^2))</f>
        <v>5.1155581282741822E-3</v>
      </c>
      <c r="Q37" s="34">
        <f>SQRT((($C$32^2)*(R35^2))/(1+R35^2))</f>
        <v>5.608026035259092E-3</v>
      </c>
      <c r="R37" s="35">
        <f>SQRT(($C$32^2)-(Q37^2))</f>
        <v>4.9799642556805756E-3</v>
      </c>
      <c r="T37" s="34">
        <f>SQRT((($C$32^2)*(U35^2))/(1+U35^2))</f>
        <v>6.1914227430225127E-3</v>
      </c>
      <c r="U37" s="35">
        <f>SQRT(($C$32^2)-(T37^2))</f>
        <v>4.2327632129831663E-3</v>
      </c>
    </row>
    <row r="38" spans="1:123" x14ac:dyDescent="0.25">
      <c r="A38" s="19" t="s">
        <v>5</v>
      </c>
      <c r="B38" s="34">
        <f>B36+B37</f>
        <v>0.41009986541841936</v>
      </c>
      <c r="C38" s="35">
        <f>B36-B37</f>
        <v>0.40367038715808468</v>
      </c>
      <c r="E38" s="34">
        <f>E36-E37</f>
        <v>0.3577978037765901</v>
      </c>
      <c r="F38" s="35">
        <f>E36+E37</f>
        <v>0.36641351617530427</v>
      </c>
      <c r="H38" s="34">
        <f t="shared" ref="H38" si="835">H36-H37</f>
        <v>0.32870952817965093</v>
      </c>
      <c r="I38" s="35">
        <f t="shared" ref="I38" si="836">H36+H37</f>
        <v>0.33844129018017355</v>
      </c>
      <c r="K38" s="34">
        <f t="shared" ref="K38" si="837">K36-K37</f>
        <v>0.30203730650185445</v>
      </c>
      <c r="L38" s="35">
        <f t="shared" ref="L38" si="838">K36+K37</f>
        <v>0.31265750044895591</v>
      </c>
      <c r="N38" s="34">
        <f t="shared" ref="N38" si="839">N36-N37</f>
        <v>0.29060342206388157</v>
      </c>
      <c r="O38" s="35">
        <f t="shared" ref="O38" si="840">N36+N37</f>
        <v>0.30157266361218338</v>
      </c>
      <c r="Q38" s="34">
        <f t="shared" ref="Q38" si="841">Q36-Q37</f>
        <v>0.28216461004256038</v>
      </c>
      <c r="R38" s="35">
        <f t="shared" ref="R38" si="842">Q36+Q37</f>
        <v>0.29338066211307862</v>
      </c>
      <c r="T38" s="34">
        <f t="shared" ref="T38" si="843">T36-T37</f>
        <v>0.23424645822917145</v>
      </c>
      <c r="U38" s="35">
        <f t="shared" ref="U38" si="844">T36+T37</f>
        <v>0.24662930371521646</v>
      </c>
    </row>
    <row r="39" spans="1:123" x14ac:dyDescent="0.25">
      <c r="A39" s="19" t="s">
        <v>6</v>
      </c>
      <c r="B39" s="34">
        <f>C36-C37</f>
        <v>0.38336408069540157</v>
      </c>
      <c r="C39" s="35">
        <f>C36+C37</f>
        <v>0.39691626905373995</v>
      </c>
      <c r="E39" s="34">
        <f t="shared" ref="E39" si="845">F36+F37</f>
        <v>0.36937408193148935</v>
      </c>
      <c r="F39" s="35">
        <f t="shared" ref="F39" si="846">F36-F37</f>
        <v>0.35709525870356384</v>
      </c>
      <c r="H39" s="34">
        <f t="shared" ref="H39" si="847">I36+I37</f>
        <v>0.34657336154927099</v>
      </c>
      <c r="I39" s="35">
        <f t="shared" ref="I39" si="848">I36-I37</f>
        <v>0.33515877402430172</v>
      </c>
      <c r="K39" s="34">
        <f t="shared" ref="K39" si="849">L36+L37</f>
        <v>0.32174954922540738</v>
      </c>
      <c r="L39" s="35">
        <f t="shared" ref="L39" si="850">L36-L37</f>
        <v>0.31115655717755092</v>
      </c>
      <c r="N39" s="34">
        <f t="shared" ref="N39" si="851">O36+O37</f>
        <v>0.30986267122505012</v>
      </c>
      <c r="O39" s="35">
        <f t="shared" ref="O39" si="852">O36-O37</f>
        <v>0.29963155496850175</v>
      </c>
      <c r="Q39" s="34">
        <f t="shared" ref="Q39" si="853">R36+R37</f>
        <v>0.30057378013689617</v>
      </c>
      <c r="R39" s="35">
        <f t="shared" ref="R39" si="854">R36-R37</f>
        <v>0.29061385162553499</v>
      </c>
      <c r="T39" s="34">
        <f t="shared" ref="T39" si="855">U36+U37</f>
        <v>0.2384483242709797</v>
      </c>
      <c r="U39" s="35">
        <f t="shared" ref="U39" si="856">U36-U37</f>
        <v>0.22998279784501338</v>
      </c>
    </row>
    <row r="40" spans="1:123" x14ac:dyDescent="0.25">
      <c r="A40" s="19"/>
      <c r="B40" s="31"/>
      <c r="C40" s="31"/>
      <c r="E40" s="31"/>
      <c r="F40" s="31"/>
      <c r="H40" s="31"/>
      <c r="I40" s="31"/>
      <c r="K40" s="31"/>
      <c r="L40" s="31"/>
      <c r="N40" s="31"/>
      <c r="O40" s="31"/>
      <c r="Q40" s="31"/>
      <c r="R40" s="31"/>
      <c r="T40" s="31"/>
      <c r="U40" s="31"/>
      <c r="W40" s="31"/>
      <c r="X40" s="31"/>
      <c r="Z40" s="31"/>
      <c r="AA40" s="31"/>
      <c r="AC40" s="31"/>
      <c r="AD40" s="31"/>
      <c r="AF40" s="31"/>
      <c r="AG40" s="31"/>
      <c r="AI40" s="31"/>
      <c r="AJ40" s="31"/>
      <c r="AL40" s="31"/>
      <c r="AM40" s="31"/>
      <c r="AO40" s="31"/>
      <c r="AP40" s="31"/>
      <c r="AR40" s="31"/>
      <c r="AS40" s="31"/>
      <c r="AU40" s="31"/>
      <c r="AV40" s="31"/>
      <c r="AX40" s="31"/>
      <c r="AY40" s="31"/>
      <c r="BA40" s="31"/>
      <c r="BB40" s="31"/>
      <c r="BD40" s="31"/>
      <c r="BE40" s="31"/>
      <c r="BG40" s="31"/>
      <c r="BH40" s="31"/>
      <c r="BJ40" s="31"/>
      <c r="BK40" s="31"/>
      <c r="BM40" s="31"/>
      <c r="BN40" s="31"/>
      <c r="BP40" s="31"/>
      <c r="BQ40" s="31"/>
      <c r="BS40" s="31"/>
      <c r="BT40" s="31"/>
      <c r="BV40" s="31"/>
      <c r="BW40" s="31"/>
      <c r="BY40" s="31"/>
      <c r="BZ40" s="31"/>
      <c r="CB40" s="31"/>
      <c r="CC40" s="31"/>
      <c r="CE40" s="31"/>
      <c r="CF40" s="31"/>
      <c r="CH40" s="31"/>
      <c r="CI40" s="31"/>
      <c r="CK40" s="31"/>
      <c r="CL40" s="31"/>
      <c r="CN40" s="31"/>
      <c r="CO40" s="31"/>
      <c r="CQ40" s="31"/>
      <c r="CR40" s="31"/>
      <c r="CT40" s="31"/>
      <c r="CU40" s="31"/>
      <c r="CW40" s="31"/>
      <c r="CX40" s="31"/>
      <c r="CZ40" s="31"/>
      <c r="DA40" s="31"/>
      <c r="DC40" s="31"/>
      <c r="DD40" s="31"/>
      <c r="DF40" s="31"/>
      <c r="DG40" s="31"/>
      <c r="DI40" s="31"/>
      <c r="DJ40" s="31"/>
      <c r="DL40" s="31"/>
      <c r="DM40" s="31"/>
      <c r="DO40" s="31"/>
      <c r="DP40" s="31"/>
      <c r="DR40" s="31"/>
      <c r="DS40" s="31"/>
    </row>
    <row r="44" spans="1:123" x14ac:dyDescent="0.25">
      <c r="A44" s="42" t="s">
        <v>34</v>
      </c>
      <c r="B44" s="42"/>
      <c r="C44" s="42"/>
      <c r="E44" s="42" t="s">
        <v>36</v>
      </c>
      <c r="F44" s="42"/>
      <c r="H44" s="42" t="s">
        <v>37</v>
      </c>
      <c r="I44" s="42"/>
      <c r="J44" s="42"/>
    </row>
    <row r="45" spans="1:123" ht="15" x14ac:dyDescent="0.35">
      <c r="A45" s="10" t="s">
        <v>35</v>
      </c>
      <c r="B45" s="10" t="s">
        <v>5</v>
      </c>
      <c r="C45" s="10" t="s">
        <v>6</v>
      </c>
      <c r="E45" s="10" t="s">
        <v>5</v>
      </c>
      <c r="F45" s="10" t="s">
        <v>6</v>
      </c>
      <c r="H45" s="10" t="s">
        <v>38</v>
      </c>
      <c r="I45" s="10" t="s">
        <v>5</v>
      </c>
      <c r="J45" s="10" t="s">
        <v>6</v>
      </c>
      <c r="M45" s="10"/>
    </row>
    <row r="46" spans="1:123" x14ac:dyDescent="0.25">
      <c r="A46" s="30">
        <f>'Monochromatic Data'!A3</f>
        <v>380</v>
      </c>
      <c r="B46" s="38">
        <f>'Monochromatic Data'!L3</f>
        <v>0.17411225658648341</v>
      </c>
      <c r="C46" s="38">
        <f>'Monochromatic Data'!M3</f>
        <v>4.9637266132111493E-3</v>
      </c>
      <c r="E46" s="31">
        <f>'Single LED Point Source'!G3</f>
        <v>0.38484688237082687</v>
      </c>
      <c r="F46" s="31">
        <f>'Single LED Point Source'!G4</f>
        <v>0.37650979806339852</v>
      </c>
      <c r="H46">
        <f>'Black Body Model Data'!E$8</f>
        <v>500</v>
      </c>
      <c r="I46">
        <f>'Black Body Model Data'!E$9</f>
        <v>0.72159824110224591</v>
      </c>
      <c r="J46">
        <f>'Black Body Model Data'!E$10</f>
        <v>0.27835686082220346</v>
      </c>
    </row>
    <row r="47" spans="1:123" x14ac:dyDescent="0.25">
      <c r="A47" s="30">
        <f>'Monochromatic Data'!A4</f>
        <v>385</v>
      </c>
      <c r="B47" s="38">
        <f>'Monochromatic Data'!L4</f>
        <v>0.17400778210116732</v>
      </c>
      <c r="C47" s="38">
        <f>'Monochromatic Data'!M4</f>
        <v>4.9805447470817115E-3</v>
      </c>
      <c r="H47">
        <f>'Black Body Model Data'!J$8</f>
        <v>1000</v>
      </c>
      <c r="I47">
        <f>'Black Body Model Data'!J$9</f>
        <v>0.65498950122931654</v>
      </c>
      <c r="J47">
        <f>'Black Body Model Data'!J$10</f>
        <v>0.34230325171690046</v>
      </c>
    </row>
    <row r="48" spans="1:123" x14ac:dyDescent="0.25">
      <c r="A48" s="30">
        <f>'Monochromatic Data'!A5</f>
        <v>390</v>
      </c>
      <c r="B48" s="38">
        <f>'Monochromatic Data'!L5</f>
        <v>0.17380084381272276</v>
      </c>
      <c r="C48" s="38">
        <f>'Monochromatic Data'!M5</f>
        <v>4.9154139188137477E-3</v>
      </c>
      <c r="E48" s="42" t="s">
        <v>47</v>
      </c>
      <c r="F48" s="42"/>
      <c r="H48">
        <f>'Black Body Model Data'!O$8</f>
        <v>1500</v>
      </c>
      <c r="I48">
        <f>'Black Body Model Data'!O$9</f>
        <v>0.58805390465409657</v>
      </c>
      <c r="J48">
        <f>'Black Body Model Data'!O$10</f>
        <v>0.39112708013121089</v>
      </c>
    </row>
    <row r="49" spans="1:10" x14ac:dyDescent="0.25">
      <c r="A49" s="30">
        <f>'Monochromatic Data'!A6</f>
        <v>395</v>
      </c>
      <c r="B49" s="38">
        <f>'Monochromatic Data'!L6</f>
        <v>0.17355990652721373</v>
      </c>
      <c r="C49" s="38">
        <f>'Monochromatic Data'!M6</f>
        <v>4.9232025773078931E-3</v>
      </c>
      <c r="E49" s="36" t="s">
        <v>5</v>
      </c>
      <c r="F49" s="36" t="s">
        <v>6</v>
      </c>
      <c r="H49">
        <f>'Black Body Model Data'!T$8</f>
        <v>2000</v>
      </c>
      <c r="I49">
        <f>'Black Body Model Data'!T$9</f>
        <v>0.52884103084660705</v>
      </c>
      <c r="J49">
        <f>'Black Body Model Data'!T$10</f>
        <v>0.4117720017611109</v>
      </c>
    </row>
    <row r="50" spans="1:10" x14ac:dyDescent="0.25">
      <c r="A50" s="30">
        <f>'Monochromatic Data'!A7</f>
        <v>400</v>
      </c>
      <c r="B50" s="38">
        <f>'Monochromatic Data'!L7</f>
        <v>0.17333688647705803</v>
      </c>
      <c r="C50" s="38">
        <f>'Monochromatic Data'!M7</f>
        <v>4.7967440282959449E-3</v>
      </c>
      <c r="E50" s="10">
        <v>0</v>
      </c>
      <c r="F50" s="10">
        <v>1</v>
      </c>
      <c r="H50">
        <f>'Black Body Model Data'!Y$8</f>
        <v>2500</v>
      </c>
      <c r="I50">
        <f>'Black Body Model Data'!Y$9</f>
        <v>0.47894861264595301</v>
      </c>
      <c r="J50">
        <f>'Black Body Model Data'!Y$10</f>
        <v>0.41256820374743253</v>
      </c>
    </row>
    <row r="51" spans="1:10" x14ac:dyDescent="0.25">
      <c r="A51" s="30">
        <f>'Monochromatic Data'!A8</f>
        <v>405</v>
      </c>
      <c r="B51" s="38">
        <f>'Monochromatic Data'!L8</f>
        <v>0.17302096545549503</v>
      </c>
      <c r="C51" s="38">
        <f>'Monochromatic Data'!M8</f>
        <v>4.775050361859285E-3</v>
      </c>
      <c r="E51" s="10">
        <v>1</v>
      </c>
      <c r="F51" s="10">
        <v>0</v>
      </c>
      <c r="H51">
        <f>'Black Body Model Data'!AD$8</f>
        <v>3000</v>
      </c>
      <c r="I51">
        <f>'Black Body Model Data'!AD$9</f>
        <v>0.43868590658149836</v>
      </c>
      <c r="J51">
        <f>'Black Body Model Data'!AD$10</f>
        <v>0.40327814250448191</v>
      </c>
    </row>
    <row r="52" spans="1:10" x14ac:dyDescent="0.25">
      <c r="A52" s="30">
        <f>'Monochromatic Data'!A9</f>
        <v>410</v>
      </c>
      <c r="B52" s="38">
        <f>'Monochromatic Data'!L9</f>
        <v>0.17257655084880216</v>
      </c>
      <c r="C52" s="38">
        <f>'Monochromatic Data'!M9</f>
        <v>4.7993019197207672E-3</v>
      </c>
      <c r="H52">
        <f>'Black Body Model Data'!AI$8</f>
        <v>3500</v>
      </c>
      <c r="I52">
        <f>'Black Body Model Data'!AI$9</f>
        <v>0.40688512628825202</v>
      </c>
      <c r="J52">
        <f>'Black Body Model Data'!AI$10</f>
        <v>0.39014017487457076</v>
      </c>
    </row>
    <row r="53" spans="1:10" x14ac:dyDescent="0.25">
      <c r="A53" s="30">
        <f>'Monochromatic Data'!A10</f>
        <v>415</v>
      </c>
      <c r="B53" s="38">
        <f>'Monochromatic Data'!L10</f>
        <v>0.17208663075524816</v>
      </c>
      <c r="C53" s="38">
        <f>'Monochromatic Data'!M10</f>
        <v>4.8325242180399458E-3</v>
      </c>
      <c r="H53">
        <f>'Black Body Model Data'!AN$8</f>
        <v>4000</v>
      </c>
      <c r="I53">
        <f>'Black Body Model Data'!AN$9</f>
        <v>0.38187647134805897</v>
      </c>
      <c r="J53">
        <f>'Black Body Model Data'!AN$10</f>
        <v>0.37632640458899203</v>
      </c>
    </row>
    <row r="54" spans="1:10" x14ac:dyDescent="0.25">
      <c r="A54" s="30">
        <f>'Monochromatic Data'!A11</f>
        <v>420</v>
      </c>
      <c r="B54" s="38">
        <f>'Monochromatic Data'!L11</f>
        <v>0.17140743386310878</v>
      </c>
      <c r="C54" s="38">
        <f>'Monochromatic Data'!M11</f>
        <v>5.1021709737493308E-3</v>
      </c>
      <c r="H54">
        <f>'Black Body Model Data'!AS$8</f>
        <v>4500</v>
      </c>
      <c r="I54">
        <f>'Black Body Model Data'!AS$9</f>
        <v>0.36210565997594718</v>
      </c>
      <c r="J54">
        <f>'Black Body Model Data'!AS$10</f>
        <v>0.3632346703175266</v>
      </c>
    </row>
    <row r="55" spans="1:10" x14ac:dyDescent="0.25">
      <c r="A55" s="30">
        <f>'Monochromatic Data'!A12</f>
        <v>425</v>
      </c>
      <c r="B55" s="38">
        <f>'Monochromatic Data'!L12</f>
        <v>0.17030100228368433</v>
      </c>
      <c r="C55" s="38">
        <f>'Monochromatic Data'!M12</f>
        <v>5.7885054554681556E-3</v>
      </c>
      <c r="H55">
        <f>'Black Body Model Data'!AX$8</f>
        <v>5000</v>
      </c>
      <c r="I55">
        <f>'Black Body Model Data'!AX$9</f>
        <v>0.34632206997050402</v>
      </c>
      <c r="J55">
        <f>'Black Body Model Data'!AX$10</f>
        <v>0.35137885944632818</v>
      </c>
    </row>
    <row r="56" spans="1:10" x14ac:dyDescent="0.25">
      <c r="A56" s="30">
        <f>'Monochromatic Data'!A13</f>
        <v>430</v>
      </c>
      <c r="B56" s="38">
        <f>'Monochromatic Data'!L13</f>
        <v>0.16887752067098924</v>
      </c>
      <c r="C56" s="38">
        <f>'Monochromatic Data'!M13</f>
        <v>6.900243887930522E-3</v>
      </c>
      <c r="H56">
        <f>'Black Body Model Data'!BC$8</f>
        <v>5500</v>
      </c>
      <c r="I56">
        <f>'Black Body Model Data'!BC$9</f>
        <v>0.33357540917991224</v>
      </c>
      <c r="J56">
        <f>'Black Body Model Data'!BC$10</f>
        <v>0.34086606778678635</v>
      </c>
    </row>
    <row r="57" spans="1:10" x14ac:dyDescent="0.25">
      <c r="A57" s="30">
        <f>'Monochromatic Data'!A14</f>
        <v>435</v>
      </c>
      <c r="B57" s="38">
        <f>'Monochromatic Data'!L14</f>
        <v>0.16689529035208048</v>
      </c>
      <c r="C57" s="38">
        <f>'Monochromatic Data'!M14</f>
        <v>8.5556063608189809E-3</v>
      </c>
      <c r="H57">
        <f>'Black Body Model Data'!BH$8</f>
        <v>6000</v>
      </c>
      <c r="I57">
        <f>'Black Body Model Data'!BH$9</f>
        <v>0.32315825814638732</v>
      </c>
      <c r="J57">
        <f>'Black Body Model Data'!BH$10</f>
        <v>0.33163003337582148</v>
      </c>
    </row>
    <row r="58" spans="1:10" x14ac:dyDescent="0.25">
      <c r="A58" s="30">
        <f>'Monochromatic Data'!A15</f>
        <v>440</v>
      </c>
      <c r="B58" s="38">
        <f>'Monochromatic Data'!L15</f>
        <v>0.16441175637527497</v>
      </c>
      <c r="C58" s="38">
        <f>'Monochromatic Data'!M15</f>
        <v>1.0857558276763881E-2</v>
      </c>
      <c r="H58">
        <f>'Black Body Model Data'!BM$8</f>
        <v>6500</v>
      </c>
      <c r="I58">
        <f>'Black Body Model Data'!BM$9</f>
        <v>0.3145459015536119</v>
      </c>
      <c r="J58">
        <f>'Black Body Model Data'!BM$10</f>
        <v>0.32354056353683514</v>
      </c>
    </row>
    <row r="59" spans="1:10" x14ac:dyDescent="0.25">
      <c r="A59" s="30">
        <f>'Monochromatic Data'!A16</f>
        <v>445</v>
      </c>
      <c r="B59" s="38">
        <f>'Monochromatic Data'!L16</f>
        <v>0.16110457958027455</v>
      </c>
      <c r="C59" s="38">
        <f>'Monochromatic Data'!M16</f>
        <v>1.3793358821732408E-2</v>
      </c>
      <c r="H59">
        <f>'Black Body Model Data'!BR$8</f>
        <v>7000</v>
      </c>
      <c r="I59">
        <f>'Black Body Model Data'!BR$9</f>
        <v>0.30734740347540518</v>
      </c>
      <c r="J59">
        <f>'Black Body Model Data'!BR$10</f>
        <v>0.31645305320147915</v>
      </c>
    </row>
    <row r="60" spans="1:10" x14ac:dyDescent="0.25">
      <c r="A60" s="30">
        <f>'Monochromatic Data'!A17</f>
        <v>450</v>
      </c>
      <c r="B60" s="38">
        <f>'Monochromatic Data'!L17</f>
        <v>0.15664093257730707</v>
      </c>
      <c r="C60" s="38">
        <f>'Monochromatic Data'!M17</f>
        <v>1.7704804990891342E-2</v>
      </c>
      <c r="H60">
        <f>'Black Body Model Data'!BW$8</f>
        <v>7500</v>
      </c>
      <c r="I60">
        <f>'Black Body Model Data'!BW$9</f>
        <v>0.30126907101856865</v>
      </c>
      <c r="J60">
        <f>'Black Body Model Data'!BW$10</f>
        <v>0.31022963923443359</v>
      </c>
    </row>
    <row r="61" spans="1:10" x14ac:dyDescent="0.25">
      <c r="A61" s="30">
        <f>'Monochromatic Data'!A18</f>
        <v>455</v>
      </c>
      <c r="B61" s="38">
        <f>'Monochromatic Data'!L18</f>
        <v>0.15098540837597121</v>
      </c>
      <c r="C61" s="38">
        <f>'Monochromatic Data'!M18</f>
        <v>2.2740193291642983E-2</v>
      </c>
      <c r="H61">
        <f>'Black Body Model Data'!CB$8</f>
        <v>8000</v>
      </c>
      <c r="I61">
        <f>'Black Body Model Data'!CB$9</f>
        <v>0.29608804283803247</v>
      </c>
      <c r="J61">
        <f>'Black Body Model Data'!CB$10</f>
        <v>0.30474711309677593</v>
      </c>
    </row>
    <row r="62" spans="1:10" x14ac:dyDescent="0.25">
      <c r="A62" s="30">
        <f>'Monochromatic Data'!A19</f>
        <v>460</v>
      </c>
      <c r="B62" s="38">
        <f>'Monochromatic Data'!L19</f>
        <v>0.14396039603960395</v>
      </c>
      <c r="C62" s="38">
        <f>'Monochromatic Data'!M19</f>
        <v>2.9702970297029702E-2</v>
      </c>
      <c r="H62">
        <f>'Black Body Model Data'!CG$8</f>
        <v>8500</v>
      </c>
      <c r="I62">
        <f>'Black Body Model Data'!CG$9</f>
        <v>0.29163339660150972</v>
      </c>
      <c r="J62">
        <f>'Black Body Model Data'!CG$10</f>
        <v>0.2998987977591584</v>
      </c>
    </row>
    <row r="63" spans="1:10" x14ac:dyDescent="0.25">
      <c r="A63" s="30">
        <f>'Monochromatic Data'!A20</f>
        <v>465</v>
      </c>
      <c r="B63" s="38">
        <f>'Monochromatic Data'!L20</f>
        <v>0.13550267119961146</v>
      </c>
      <c r="C63" s="38">
        <f>'Monochromatic Data'!M20</f>
        <v>3.9879121472127785E-2</v>
      </c>
      <c r="H63">
        <f>'Black Body Model Data'!CL$8</f>
        <v>9000</v>
      </c>
      <c r="I63">
        <f>'Black Body Model Data'!CL$9</f>
        <v>0.2877726360778195</v>
      </c>
      <c r="J63">
        <f>'Black Body Model Data'!CL$10</f>
        <v>0.29559381588121558</v>
      </c>
    </row>
    <row r="64" spans="1:10" x14ac:dyDescent="0.25">
      <c r="A64" s="30">
        <f>'Monochromatic Data'!A21</f>
        <v>470</v>
      </c>
      <c r="B64" s="38">
        <f>'Monochromatic Data'!L21</f>
        <v>0.12411847672778563</v>
      </c>
      <c r="C64" s="38">
        <f>'Monochromatic Data'!M21</f>
        <v>5.7802513373740462E-2</v>
      </c>
      <c r="H64">
        <f>'Black Body Model Data'!CQ$8</f>
        <v>9500</v>
      </c>
      <c r="I64">
        <f>'Black Body Model Data'!CQ$9</f>
        <v>0.28440197618858054</v>
      </c>
      <c r="J64">
        <f>'Black Body Model Data'!CQ$10</f>
        <v>0.29175536703044352</v>
      </c>
    </row>
    <row r="65" spans="1:10" x14ac:dyDescent="0.25">
      <c r="A65" s="30">
        <f>'Monochromatic Data'!A22</f>
        <v>475</v>
      </c>
      <c r="B65" s="38">
        <f>'Monochromatic Data'!L22</f>
        <v>0.10959432361561004</v>
      </c>
      <c r="C65" s="38">
        <f>'Monochromatic Data'!M22</f>
        <v>8.6842511183094231E-2</v>
      </c>
      <c r="H65">
        <f>'Black Body Model Data'!CV$8</f>
        <v>10000</v>
      </c>
      <c r="I65">
        <f>'Black Body Model Data'!CV$9</f>
        <v>0.28143930393033528</v>
      </c>
      <c r="J65">
        <f>'Black Body Model Data'!CV$10</f>
        <v>0.2883187608239231</v>
      </c>
    </row>
    <row r="66" spans="1:10" x14ac:dyDescent="0.25">
      <c r="A66" s="30">
        <f>'Monochromatic Data'!A23</f>
        <v>480</v>
      </c>
      <c r="B66" s="38">
        <f>'Monochromatic Data'!L23</f>
        <v>9.1293515716726656E-2</v>
      </c>
      <c r="C66" s="38">
        <f>'Monochromatic Data'!M23</f>
        <v>0.13270205515411271</v>
      </c>
      <c r="H66">
        <f>'Black Body Model Data'!DA$8</f>
        <v>100000</v>
      </c>
      <c r="I66">
        <f>'Black Body Model Data'!DA$9</f>
        <v>0.24313578207844078</v>
      </c>
      <c r="J66">
        <f>'Black Body Model Data'!DA$10</f>
        <v>0.23816188298226729</v>
      </c>
    </row>
    <row r="67" spans="1:10" x14ac:dyDescent="0.25">
      <c r="A67" s="30">
        <f>'Monochromatic Data'!A24</f>
        <v>485</v>
      </c>
      <c r="B67" s="38">
        <f>'Monochromatic Data'!L24</f>
        <v>6.8705910249570221E-2</v>
      </c>
      <c r="C67" s="38">
        <f>'Monochromatic Data'!M24</f>
        <v>0.2007232201078902</v>
      </c>
      <c r="H67">
        <f>'Black Body Model Data'!DF$8</f>
        <v>10000000</v>
      </c>
      <c r="I67">
        <f>'Black Body Model Data'!DF$9</f>
        <v>0.24043788097219396</v>
      </c>
      <c r="J67">
        <f>'Black Body Model Data'!DF$10</f>
        <v>0.23421556105799654</v>
      </c>
    </row>
    <row r="68" spans="1:10" x14ac:dyDescent="0.25">
      <c r="A68" s="30">
        <f>'Monochromatic Data'!A25</f>
        <v>490</v>
      </c>
      <c r="B68" s="38">
        <f>'Monochromatic Data'!L25</f>
        <v>4.5390734674777722E-2</v>
      </c>
      <c r="C68" s="38">
        <f>'Monochromatic Data'!M25</f>
        <v>0.2949759646062875</v>
      </c>
    </row>
    <row r="69" spans="1:10" x14ac:dyDescent="0.25">
      <c r="A69" s="30">
        <f>'Monochromatic Data'!A26</f>
        <v>495</v>
      </c>
      <c r="B69" s="38">
        <f>'Monochromatic Data'!L26</f>
        <v>2.3459942547079473E-2</v>
      </c>
      <c r="C69" s="38">
        <f>'Monochromatic Data'!M26</f>
        <v>0.41270347909352056</v>
      </c>
    </row>
    <row r="70" spans="1:10" x14ac:dyDescent="0.25">
      <c r="A70" s="30">
        <f>'Monochromatic Data'!A27</f>
        <v>500</v>
      </c>
      <c r="B70" s="38">
        <f>'Monochromatic Data'!L27</f>
        <v>8.1680280046674426E-3</v>
      </c>
      <c r="C70" s="38">
        <f>'Monochromatic Data'!M27</f>
        <v>0.53842307051175187</v>
      </c>
    </row>
    <row r="71" spans="1:10" x14ac:dyDescent="0.25">
      <c r="A71" s="30">
        <f>'Monochromatic Data'!A28</f>
        <v>505</v>
      </c>
      <c r="B71" s="38">
        <f>'Monochromatic Data'!L28</f>
        <v>3.8585209003215433E-3</v>
      </c>
      <c r="C71" s="38">
        <f>'Monochromatic Data'!M28</f>
        <v>0.6548231511254019</v>
      </c>
    </row>
    <row r="72" spans="1:10" x14ac:dyDescent="0.25">
      <c r="A72" s="30">
        <f>'Monochromatic Data'!A29</f>
        <v>510</v>
      </c>
      <c r="B72" s="38">
        <f>'Monochromatic Data'!L29</f>
        <v>1.3870246085011185E-2</v>
      </c>
      <c r="C72" s="38">
        <f>'Monochromatic Data'!M29</f>
        <v>0.750186428038777</v>
      </c>
    </row>
    <row r="73" spans="1:10" x14ac:dyDescent="0.25">
      <c r="A73" s="30">
        <f>'Monochromatic Data'!A30</f>
        <v>515</v>
      </c>
      <c r="B73" s="38">
        <f>'Monochromatic Data'!L30</f>
        <v>3.8851802403204273E-2</v>
      </c>
      <c r="C73" s="38">
        <f>'Monochromatic Data'!M30</f>
        <v>0.81201602136181572</v>
      </c>
    </row>
    <row r="74" spans="1:10" x14ac:dyDescent="0.25">
      <c r="A74" s="30">
        <f>'Monochromatic Data'!A31</f>
        <v>520</v>
      </c>
      <c r="B74" s="38">
        <f>'Monochromatic Data'!L31</f>
        <v>7.4302423900789186E-2</v>
      </c>
      <c r="C74" s="38">
        <f>'Monochromatic Data'!M31</f>
        <v>0.83380308154828997</v>
      </c>
    </row>
    <row r="75" spans="1:10" x14ac:dyDescent="0.25">
      <c r="A75" s="30">
        <f>'Monochromatic Data'!A32</f>
        <v>525</v>
      </c>
      <c r="B75" s="38">
        <f>'Monochromatic Data'!L32</f>
        <v>0.11416072079579188</v>
      </c>
      <c r="C75" s="38">
        <f>'Monochromatic Data'!M32</f>
        <v>0.82620696838706309</v>
      </c>
    </row>
    <row r="76" spans="1:10" x14ac:dyDescent="0.25">
      <c r="A76" s="30">
        <f>'Monochromatic Data'!A33</f>
        <v>530</v>
      </c>
      <c r="B76" s="38">
        <f>'Monochromatic Data'!L33</f>
        <v>0.15472206121571341</v>
      </c>
      <c r="C76" s="38">
        <f>'Monochromatic Data'!M33</f>
        <v>0.8058635454256492</v>
      </c>
    </row>
    <row r="77" spans="1:10" x14ac:dyDescent="0.25">
      <c r="A77" s="30">
        <f>'Monochromatic Data'!A34</f>
        <v>535</v>
      </c>
      <c r="B77" s="38">
        <f>'Monochromatic Data'!L34</f>
        <v>0.19287618331567613</v>
      </c>
      <c r="C77" s="38">
        <f>'Monochromatic Data'!M34</f>
        <v>0.7816291309251221</v>
      </c>
    </row>
    <row r="78" spans="1:10" x14ac:dyDescent="0.25">
      <c r="A78" s="30">
        <f>'Monochromatic Data'!A35</f>
        <v>540</v>
      </c>
      <c r="B78" s="38">
        <f>'Monochromatic Data'!L35</f>
        <v>0.22961967264964023</v>
      </c>
      <c r="C78" s="38">
        <f>'Monochromatic Data'!M35</f>
        <v>0.75432908990274372</v>
      </c>
    </row>
    <row r="79" spans="1:10" x14ac:dyDescent="0.25">
      <c r="A79" s="30">
        <f>'Monochromatic Data'!A36</f>
        <v>545</v>
      </c>
      <c r="B79" s="38">
        <f>'Monochromatic Data'!L36</f>
        <v>0.26577508497118374</v>
      </c>
      <c r="C79" s="38">
        <f>'Monochromatic Data'!M36</f>
        <v>0.72432392492980646</v>
      </c>
    </row>
    <row r="80" spans="1:10" x14ac:dyDescent="0.25">
      <c r="A80" s="30">
        <f>'Monochromatic Data'!A37</f>
        <v>550</v>
      </c>
      <c r="B80" s="38">
        <f>'Monochromatic Data'!L37</f>
        <v>0.3016038687680479</v>
      </c>
      <c r="C80" s="38">
        <f>'Monochromatic Data'!M37</f>
        <v>0.69230769230769229</v>
      </c>
    </row>
    <row r="81" spans="1:3" x14ac:dyDescent="0.25">
      <c r="A81" s="30">
        <f>'Monochromatic Data'!A38</f>
        <v>555</v>
      </c>
      <c r="B81" s="38">
        <f>'Monochromatic Data'!L38</f>
        <v>0.33736328897087897</v>
      </c>
      <c r="C81" s="38">
        <f>'Monochromatic Data'!M38</f>
        <v>0.65884833311371727</v>
      </c>
    </row>
    <row r="82" spans="1:3" x14ac:dyDescent="0.25">
      <c r="A82" s="30">
        <f>'Monochromatic Data'!A39</f>
        <v>560</v>
      </c>
      <c r="B82" s="38">
        <f>'Monochromatic Data'!L39</f>
        <v>0.3731015438684574</v>
      </c>
      <c r="C82" s="38">
        <f>'Monochromatic Data'!M39</f>
        <v>0.62445085979666115</v>
      </c>
    </row>
    <row r="83" spans="1:3" x14ac:dyDescent="0.25">
      <c r="A83" s="30">
        <f>'Monochromatic Data'!A40</f>
        <v>565</v>
      </c>
      <c r="B83" s="38">
        <f>'Monochromatic Data'!L40</f>
        <v>0.40873625546015963</v>
      </c>
      <c r="C83" s="38">
        <f>'Monochromatic Data'!M40</f>
        <v>0.58960686850429278</v>
      </c>
    </row>
    <row r="84" spans="1:3" x14ac:dyDescent="0.25">
      <c r="A84" s="30">
        <f>'Monochromatic Data'!A41</f>
        <v>570</v>
      </c>
      <c r="B84" s="38">
        <f>'Monochromatic Data'!L41</f>
        <v>0.44406246358233309</v>
      </c>
      <c r="C84" s="38">
        <f>'Monochromatic Data'!M41</f>
        <v>0.5547139028085305</v>
      </c>
    </row>
    <row r="85" spans="1:3" x14ac:dyDescent="0.25">
      <c r="A85" s="30">
        <f>'Monochromatic Data'!A42</f>
        <v>575</v>
      </c>
      <c r="B85" s="38">
        <f>'Monochromatic Data'!L42</f>
        <v>0.4787747911575837</v>
      </c>
      <c r="C85" s="38">
        <f>'Monochromatic Data'!M42</f>
        <v>0.52020230721145644</v>
      </c>
    </row>
    <row r="86" spans="1:3" x14ac:dyDescent="0.25">
      <c r="A86" s="30">
        <f>'Monochromatic Data'!A43</f>
        <v>580</v>
      </c>
      <c r="B86" s="38">
        <f>'Monochromatic Data'!L43</f>
        <v>0.51248636706843032</v>
      </c>
      <c r="C86" s="38">
        <f>'Monochromatic Data'!M43</f>
        <v>0.48659078833300712</v>
      </c>
    </row>
    <row r="87" spans="1:3" x14ac:dyDescent="0.25">
      <c r="A87" s="30">
        <f>'Monochromatic Data'!A44</f>
        <v>585</v>
      </c>
      <c r="B87" s="38">
        <f>'Monochromatic Data'!L44</f>
        <v>0.54478650559483377</v>
      </c>
      <c r="C87" s="38">
        <f>'Monochromatic Data'!M44</f>
        <v>0.45443411456883592</v>
      </c>
    </row>
    <row r="88" spans="1:3" x14ac:dyDescent="0.25">
      <c r="A88" s="30">
        <f>'Monochromatic Data'!A45</f>
        <v>590</v>
      </c>
      <c r="B88" s="38">
        <f>'Monochromatic Data'!L45</f>
        <v>0.57515131136516473</v>
      </c>
      <c r="C88" s="38">
        <f>'Monochromatic Data'!M45</f>
        <v>0.42423223492490469</v>
      </c>
    </row>
    <row r="89" spans="1:3" x14ac:dyDescent="0.25">
      <c r="A89" s="30">
        <f>'Monochromatic Data'!A46</f>
        <v>595</v>
      </c>
      <c r="B89" s="38">
        <f>'Monochromatic Data'!L46</f>
        <v>0.60293278557571617</v>
      </c>
      <c r="C89" s="38">
        <f>'Monochromatic Data'!M46</f>
        <v>0.39649663357297732</v>
      </c>
    </row>
    <row r="90" spans="1:3" x14ac:dyDescent="0.25">
      <c r="A90" s="30">
        <f>'Monochromatic Data'!A47</f>
        <v>600</v>
      </c>
      <c r="B90" s="38">
        <f>'Monochromatic Data'!L47</f>
        <v>0.62703659976387249</v>
      </c>
      <c r="C90" s="38">
        <f>'Monochromatic Data'!M47</f>
        <v>0.37249114521841797</v>
      </c>
    </row>
    <row r="91" spans="1:3" x14ac:dyDescent="0.25">
      <c r="A91" s="30">
        <f>'Monochromatic Data'!A48</f>
        <v>605</v>
      </c>
      <c r="B91" s="38">
        <f>'Monochromatic Data'!L48</f>
        <v>0.64823310601363926</v>
      </c>
      <c r="C91" s="38">
        <f>'Monochromatic Data'!M48</f>
        <v>0.35139491630502168</v>
      </c>
    </row>
    <row r="92" spans="1:3" x14ac:dyDescent="0.25">
      <c r="A92" s="30">
        <f>'Monochromatic Data'!A49</f>
        <v>610</v>
      </c>
      <c r="B92" s="38">
        <f>'Monochromatic Data'!L49</f>
        <v>0.66576357623809712</v>
      </c>
      <c r="C92" s="38">
        <f>'Monochromatic Data'!M49</f>
        <v>0.33401065115476053</v>
      </c>
    </row>
    <row r="93" spans="1:3" x14ac:dyDescent="0.25">
      <c r="A93" s="30">
        <f>'Monochromatic Data'!A50</f>
        <v>615</v>
      </c>
      <c r="B93" s="38">
        <f>'Monochromatic Data'!L50</f>
        <v>0.68007884972170685</v>
      </c>
      <c r="C93" s="38">
        <f>'Monochromatic Data'!M50</f>
        <v>0.31974721706864562</v>
      </c>
    </row>
    <row r="94" spans="1:3" x14ac:dyDescent="0.25">
      <c r="A94" s="30">
        <f>'Monochromatic Data'!A51</f>
        <v>620</v>
      </c>
      <c r="B94" s="38">
        <f>'Monochromatic Data'!L51</f>
        <v>0.69150399792819917</v>
      </c>
      <c r="C94" s="38">
        <f>'Monochromatic Data'!M51</f>
        <v>0.30834223560260271</v>
      </c>
    </row>
    <row r="95" spans="1:3" x14ac:dyDescent="0.25">
      <c r="A95" s="30">
        <f>'Monochromatic Data'!A52</f>
        <v>625</v>
      </c>
      <c r="B95" s="38">
        <f>'Monochromatic Data'!L52</f>
        <v>0.70060606060606057</v>
      </c>
      <c r="C95" s="38">
        <f>'Monochromatic Data'!M52</f>
        <v>0.2993006993006993</v>
      </c>
    </row>
    <row r="96" spans="1:3" x14ac:dyDescent="0.25">
      <c r="A96" s="30">
        <f>'Monochromatic Data'!A53</f>
        <v>630</v>
      </c>
      <c r="B96" s="38">
        <f>'Monochromatic Data'!L53</f>
        <v>0.70791779161386303</v>
      </c>
      <c r="C96" s="38">
        <f>'Monochromatic Data'!M53</f>
        <v>0.29202710893162159</v>
      </c>
    </row>
    <row r="97" spans="1:3" x14ac:dyDescent="0.25">
      <c r="A97" s="30">
        <f>'Monochromatic Data'!A54</f>
        <v>635</v>
      </c>
      <c r="B97" s="38">
        <f>'Monochromatic Data'!L54</f>
        <v>0.71403159711699371</v>
      </c>
      <c r="C97" s="38">
        <f>'Monochromatic Data'!M54</f>
        <v>0.28592887354564978</v>
      </c>
    </row>
    <row r="98" spans="1:3" x14ac:dyDescent="0.25">
      <c r="A98" s="30">
        <f>'Monochromatic Data'!A55</f>
        <v>640</v>
      </c>
      <c r="B98" s="38">
        <f>'Monochromatic Data'!L55</f>
        <v>0.71903294162974374</v>
      </c>
      <c r="C98" s="38">
        <f>'Monochromatic Data'!M55</f>
        <v>0.28093495151865405</v>
      </c>
    </row>
    <row r="99" spans="1:3" x14ac:dyDescent="0.25">
      <c r="A99" s="30">
        <f>'Monochromatic Data'!A56</f>
        <v>645</v>
      </c>
      <c r="B99" s="38">
        <f>'Monochromatic Data'!L56</f>
        <v>0.72303160257309473</v>
      </c>
      <c r="C99" s="38">
        <f>'Monochromatic Data'!M56</f>
        <v>0.2769483577483417</v>
      </c>
    </row>
    <row r="100" spans="1:3" x14ac:dyDescent="0.25">
      <c r="A100" s="30">
        <f>'Monochromatic Data'!A57</f>
        <v>650</v>
      </c>
      <c r="B100" s="38">
        <f>'Monochromatic Data'!L57</f>
        <v>0.72599231754161331</v>
      </c>
      <c r="C100" s="38">
        <f>'Monochromatic Data'!M57</f>
        <v>0.27400768245838669</v>
      </c>
    </row>
    <row r="101" spans="1:3" x14ac:dyDescent="0.25">
      <c r="A101" s="30">
        <f>'Monochromatic Data'!A58</f>
        <v>655</v>
      </c>
      <c r="B101" s="38">
        <f>'Monochromatic Data'!L58</f>
        <v>0.72827172827172826</v>
      </c>
      <c r="C101" s="38">
        <f>'Monochromatic Data'!M58</f>
        <v>0.27172827172827174</v>
      </c>
    </row>
    <row r="102" spans="1:3" x14ac:dyDescent="0.25">
      <c r="A102" s="30">
        <f>'Monochromatic Data'!A59</f>
        <v>660</v>
      </c>
      <c r="B102" s="38">
        <f>'Monochromatic Data'!L59</f>
        <v>0.72996901283753868</v>
      </c>
      <c r="C102" s="38">
        <f>'Monochromatic Data'!M59</f>
        <v>0.27003098716246127</v>
      </c>
    </row>
    <row r="103" spans="1:3" x14ac:dyDescent="0.25">
      <c r="A103" s="30">
        <f>'Monochromatic Data'!A60</f>
        <v>663</v>
      </c>
      <c r="B103" s="38">
        <f>'Monochromatic Data'!L60</f>
        <v>0.73044321895424835</v>
      </c>
      <c r="C103" s="38">
        <f>'Monochromatic Data'!M60</f>
        <v>0.26955678104575159</v>
      </c>
    </row>
    <row r="104" spans="1:3" x14ac:dyDescent="0.25">
      <c r="A104" s="30">
        <f>'Monochromatic Data'!A61</f>
        <v>665</v>
      </c>
      <c r="B104" s="38">
        <f>'Monochromatic Data'!L61</f>
        <v>0.73108939558450958</v>
      </c>
      <c r="C104" s="38">
        <f>'Monochromatic Data'!M61</f>
        <v>0.26891060441549042</v>
      </c>
    </row>
    <row r="105" spans="1:3" x14ac:dyDescent="0.25">
      <c r="A105" s="30">
        <f>'Monochromatic Data'!A62</f>
        <v>670</v>
      </c>
      <c r="B105" s="38">
        <f>'Monochromatic Data'!L62</f>
        <v>0.73199329983249584</v>
      </c>
      <c r="C105" s="38">
        <f>'Monochromatic Data'!M62</f>
        <v>0.26800670016750416</v>
      </c>
    </row>
    <row r="106" spans="1:3" x14ac:dyDescent="0.25">
      <c r="A106" s="30">
        <f>'Monochromatic Data'!A63</f>
        <v>675</v>
      </c>
      <c r="B106" s="38">
        <f>'Monochromatic Data'!L63</f>
        <v>0.73271889400921664</v>
      </c>
      <c r="C106" s="38">
        <f>'Monochromatic Data'!M63</f>
        <v>0.26728110599078336</v>
      </c>
    </row>
    <row r="107" spans="1:3" x14ac:dyDescent="0.25">
      <c r="A107" s="30">
        <f>'Monochromatic Data'!A64</f>
        <v>680</v>
      </c>
      <c r="B107" s="38">
        <f>'Monochromatic Data'!L64</f>
        <v>0.73341696722596839</v>
      </c>
      <c r="C107" s="38">
        <f>'Monochromatic Data'!M64</f>
        <v>0.26658303277403173</v>
      </c>
    </row>
    <row r="108" spans="1:3" x14ac:dyDescent="0.25">
      <c r="A108" s="30">
        <f>'Monochromatic Data'!A65</f>
        <v>685</v>
      </c>
      <c r="B108" s="38">
        <f>'Monochromatic Data'!L65</f>
        <v>0.73404730031236054</v>
      </c>
      <c r="C108" s="38">
        <f>'Monochromatic Data'!M65</f>
        <v>0.26595269968763946</v>
      </c>
    </row>
    <row r="109" spans="1:3" x14ac:dyDescent="0.25">
      <c r="A109" s="30">
        <f>'Monochromatic Data'!A66</f>
        <v>690</v>
      </c>
      <c r="B109" s="38">
        <f>'Monochromatic Data'!L66</f>
        <v>0.7343901649951472</v>
      </c>
      <c r="C109" s="38">
        <f>'Monochromatic Data'!M66</f>
        <v>0.2656098350048528</v>
      </c>
    </row>
    <row r="110" spans="1:3" x14ac:dyDescent="0.25">
      <c r="A110" s="30">
        <f>'Monochromatic Data'!A67</f>
        <v>695</v>
      </c>
      <c r="B110" s="38">
        <f>'Monochromatic Data'!L67</f>
        <v>0.73459166164262857</v>
      </c>
      <c r="C110" s="38">
        <f>'Monochromatic Data'!M67</f>
        <v>0.26540833835737143</v>
      </c>
    </row>
    <row r="111" spans="1:3" x14ac:dyDescent="0.25">
      <c r="A111" s="30">
        <f>'Monochromatic Data'!A68</f>
        <v>700</v>
      </c>
      <c r="B111" s="38">
        <f>'Monochromatic Data'!L68</f>
        <v>0.73468727766638642</v>
      </c>
      <c r="C111" s="38">
        <f>'Monochromatic Data'!M68</f>
        <v>0.26531272233361358</v>
      </c>
    </row>
    <row r="112" spans="1:3" x14ac:dyDescent="0.25">
      <c r="A112" s="30">
        <f>'Monochromatic Data'!A69</f>
        <v>705</v>
      </c>
      <c r="B112" s="38">
        <f>'Monochromatic Data'!L69</f>
        <v>0.73469202898550723</v>
      </c>
      <c r="C112" s="38">
        <f>'Monochromatic Data'!M69</f>
        <v>0.26530797101449272</v>
      </c>
    </row>
    <row r="113" spans="1:3" x14ac:dyDescent="0.25">
      <c r="A113" s="30">
        <f>'Monochromatic Data'!A70</f>
        <v>710</v>
      </c>
      <c r="B113" s="38">
        <f>'Monochromatic Data'!L70</f>
        <v>0.73467834031214319</v>
      </c>
      <c r="C113" s="38">
        <f>'Monochromatic Data'!M70</f>
        <v>0.26532165968785687</v>
      </c>
    </row>
    <row r="114" spans="1:3" x14ac:dyDescent="0.25">
      <c r="A114" s="30">
        <f>'Monochromatic Data'!A71</f>
        <v>715</v>
      </c>
      <c r="B114" s="38">
        <f>'Monochromatic Data'!L71</f>
        <v>0.73466833541927412</v>
      </c>
      <c r="C114" s="38">
        <f>'Monochromatic Data'!M71</f>
        <v>0.26533166458072593</v>
      </c>
    </row>
    <row r="115" spans="1:3" x14ac:dyDescent="0.25">
      <c r="A115" s="30">
        <f>'Monochromatic Data'!A72</f>
        <v>720</v>
      </c>
      <c r="B115" s="38">
        <f>'Monochromatic Data'!L72</f>
        <v>0.73466801824632544</v>
      </c>
      <c r="C115" s="38">
        <f>'Monochromatic Data'!M72</f>
        <v>0.26533198175367462</v>
      </c>
    </row>
    <row r="116" spans="1:3" x14ac:dyDescent="0.25">
      <c r="A116" s="30">
        <f>'Monochromatic Data'!A73</f>
        <v>725</v>
      </c>
      <c r="B116" s="38">
        <f>'Monochromatic Data'!L73</f>
        <v>0.734671925421298</v>
      </c>
      <c r="C116" s="38">
        <f>'Monochromatic Data'!M73</f>
        <v>0.26532807457870206</v>
      </c>
    </row>
    <row r="117" spans="1:3" x14ac:dyDescent="0.25">
      <c r="A117" s="30">
        <f>'Monochromatic Data'!A74</f>
        <v>730</v>
      </c>
      <c r="B117" s="38">
        <f>'Monochromatic Data'!L74</f>
        <v>0.73469387755102045</v>
      </c>
      <c r="C117" s="38">
        <f>'Monochromatic Data'!M74</f>
        <v>0.26530612244897955</v>
      </c>
    </row>
    <row r="118" spans="1:3" x14ac:dyDescent="0.25">
      <c r="A118" s="30">
        <f>'Monochromatic Data'!A75</f>
        <v>735</v>
      </c>
      <c r="B118" s="38">
        <f>'Monochromatic Data'!L75</f>
        <v>0.73475385745775168</v>
      </c>
      <c r="C118" s="38">
        <f>'Monochromatic Data'!M75</f>
        <v>0.26524614254224832</v>
      </c>
    </row>
    <row r="119" spans="1:3" x14ac:dyDescent="0.25">
      <c r="A119" s="30">
        <f>'Monochromatic Data'!A76</f>
        <v>740</v>
      </c>
      <c r="B119" s="38">
        <f>'Monochromatic Data'!L76</f>
        <v>0.73482428115015974</v>
      </c>
      <c r="C119" s="38">
        <f>'Monochromatic Data'!M76</f>
        <v>0.26517571884984026</v>
      </c>
    </row>
    <row r="120" spans="1:3" x14ac:dyDescent="0.25">
      <c r="A120" s="30">
        <f>'Monochromatic Data'!A77</f>
        <v>745</v>
      </c>
      <c r="B120" s="38">
        <f>'Monochromatic Data'!L77</f>
        <v>0.73456790123456794</v>
      </c>
      <c r="C120" s="38">
        <f>'Monochromatic Data'!M77</f>
        <v>0.26543209876543211</v>
      </c>
    </row>
    <row r="121" spans="1:3" x14ac:dyDescent="0.25">
      <c r="A121" s="30">
        <f>'Monochromatic Data'!A78</f>
        <v>750</v>
      </c>
      <c r="B121" s="38">
        <f>'Monochromatic Data'!L78</f>
        <v>0.73451327433628322</v>
      </c>
      <c r="C121" s="38">
        <f>'Monochromatic Data'!M78</f>
        <v>0.26548672566371684</v>
      </c>
    </row>
    <row r="122" spans="1:3" x14ac:dyDescent="0.25">
      <c r="A122" s="30">
        <f>'Monochromatic Data'!A79</f>
        <v>755</v>
      </c>
      <c r="B122" s="38">
        <f>'Monochromatic Data'!L79</f>
        <v>0.734375</v>
      </c>
      <c r="C122" s="38">
        <f>'Monochromatic Data'!M79</f>
        <v>0.26562500000000006</v>
      </c>
    </row>
    <row r="123" spans="1:3" x14ac:dyDescent="0.25">
      <c r="A123" s="30">
        <f>'Monochromatic Data'!A80</f>
        <v>760</v>
      </c>
      <c r="B123" s="38">
        <f>'Monochromatic Data'!L80</f>
        <v>0.73451327433628322</v>
      </c>
      <c r="C123" s="38">
        <f>'Monochromatic Data'!M80</f>
        <v>0.26548672566371684</v>
      </c>
    </row>
    <row r="124" spans="1:3" x14ac:dyDescent="0.25">
      <c r="A124" s="30">
        <f>'Monochromatic Data'!A81</f>
        <v>765</v>
      </c>
      <c r="B124" s="38">
        <f>'Monochromatic Data'!L81</f>
        <v>0.73584905660377364</v>
      </c>
      <c r="C124" s="38">
        <f>'Monochromatic Data'!M81</f>
        <v>0.26415094339622641</v>
      </c>
    </row>
    <row r="125" spans="1:3" x14ac:dyDescent="0.25">
      <c r="A125" s="30">
        <f>'Monochromatic Data'!A82</f>
        <v>770</v>
      </c>
      <c r="B125" s="38">
        <f>'Monochromatic Data'!L82</f>
        <v>0.73451327433628322</v>
      </c>
      <c r="C125" s="38">
        <f>'Monochromatic Data'!M82</f>
        <v>0.26548672566371684</v>
      </c>
    </row>
    <row r="126" spans="1:3" x14ac:dyDescent="0.25">
      <c r="A126" s="30">
        <f>'Monochromatic Data'!A83</f>
        <v>775</v>
      </c>
      <c r="B126" s="38">
        <f>'Monochromatic Data'!L83</f>
        <v>0.73750000000000004</v>
      </c>
      <c r="C126" s="38">
        <f>'Monochromatic Data'!M83</f>
        <v>0.26250000000000001</v>
      </c>
    </row>
    <row r="127" spans="1:3" x14ac:dyDescent="0.25">
      <c r="A127" s="30">
        <f>'Monochromatic Data'!A84</f>
        <v>780</v>
      </c>
      <c r="B127" s="38">
        <f>'Monochromatic Data'!L84</f>
        <v>0.73684210526315785</v>
      </c>
      <c r="C127" s="38">
        <f>'Monochromatic Data'!M84</f>
        <v>0.26315789473684215</v>
      </c>
    </row>
    <row r="128" spans="1:3" x14ac:dyDescent="0.25">
      <c r="A128" s="30" t="s">
        <v>42</v>
      </c>
      <c r="B128" s="38">
        <f>B46</f>
        <v>0.17411225658648341</v>
      </c>
      <c r="C128" s="38">
        <f>C46</f>
        <v>4.9637266132111493E-3</v>
      </c>
    </row>
    <row r="129" spans="1:1" x14ac:dyDescent="0.25">
      <c r="A129" s="17"/>
    </row>
    <row r="130" spans="1:1" x14ac:dyDescent="0.25">
      <c r="A130" s="17"/>
    </row>
    <row r="131" spans="1:1" x14ac:dyDescent="0.25">
      <c r="A131" s="17"/>
    </row>
    <row r="132" spans="1:1" x14ac:dyDescent="0.25">
      <c r="A132" s="17"/>
    </row>
    <row r="133" spans="1:1" x14ac:dyDescent="0.25">
      <c r="A133" s="17"/>
    </row>
    <row r="134" spans="1:1" x14ac:dyDescent="0.25">
      <c r="A134" s="17"/>
    </row>
    <row r="135" spans="1:1" x14ac:dyDescent="0.25">
      <c r="A135" s="17"/>
    </row>
    <row r="136" spans="1:1" x14ac:dyDescent="0.25">
      <c r="A136" s="17"/>
    </row>
    <row r="137" spans="1:1" x14ac:dyDescent="0.25">
      <c r="A137" s="17"/>
    </row>
    <row r="138" spans="1:1" x14ac:dyDescent="0.25">
      <c r="A138" s="17"/>
    </row>
    <row r="139" spans="1:1" x14ac:dyDescent="0.25">
      <c r="A139" s="17"/>
    </row>
    <row r="140" spans="1:1" x14ac:dyDescent="0.25">
      <c r="A140" s="17"/>
    </row>
    <row r="141" spans="1:1" x14ac:dyDescent="0.25">
      <c r="A141" s="17"/>
    </row>
    <row r="142" spans="1:1" x14ac:dyDescent="0.25">
      <c r="A142" s="17"/>
    </row>
    <row r="143" spans="1:1" x14ac:dyDescent="0.25">
      <c r="A143" s="17"/>
    </row>
    <row r="144" spans="1:1" x14ac:dyDescent="0.25">
      <c r="A144" s="17"/>
    </row>
    <row r="145" spans="1:1" x14ac:dyDescent="0.25">
      <c r="A145" s="17"/>
    </row>
    <row r="146" spans="1:1" x14ac:dyDescent="0.25">
      <c r="A146" s="17"/>
    </row>
    <row r="147" spans="1:1" x14ac:dyDescent="0.25">
      <c r="A147" s="17"/>
    </row>
    <row r="148" spans="1:1" x14ac:dyDescent="0.25">
      <c r="A148" s="17"/>
    </row>
    <row r="149" spans="1:1" x14ac:dyDescent="0.25">
      <c r="A149" s="17"/>
    </row>
    <row r="150" spans="1:1" x14ac:dyDescent="0.25">
      <c r="A150" s="17"/>
    </row>
    <row r="151" spans="1:1" x14ac:dyDescent="0.25">
      <c r="A151" s="17"/>
    </row>
    <row r="152" spans="1:1" x14ac:dyDescent="0.25">
      <c r="A152" s="17"/>
    </row>
    <row r="153" spans="1:1" x14ac:dyDescent="0.25">
      <c r="A153" s="17"/>
    </row>
    <row r="154" spans="1:1" x14ac:dyDescent="0.25">
      <c r="A154" s="17"/>
    </row>
    <row r="155" spans="1:1" x14ac:dyDescent="0.25">
      <c r="A155" s="17"/>
    </row>
    <row r="156" spans="1:1" x14ac:dyDescent="0.25">
      <c r="A156" s="17"/>
    </row>
    <row r="157" spans="1:1" x14ac:dyDescent="0.25">
      <c r="A157" s="17"/>
    </row>
    <row r="158" spans="1:1" x14ac:dyDescent="0.25">
      <c r="A158" s="17"/>
    </row>
    <row r="159" spans="1:1" x14ac:dyDescent="0.25">
      <c r="A159" s="17"/>
    </row>
    <row r="160" spans="1:1" x14ac:dyDescent="0.25">
      <c r="A160" s="17"/>
    </row>
    <row r="161" spans="1:1" x14ac:dyDescent="0.25">
      <c r="A161" s="17"/>
    </row>
    <row r="162" spans="1:1" x14ac:dyDescent="0.25">
      <c r="A162" s="17"/>
    </row>
    <row r="163" spans="1:1" x14ac:dyDescent="0.25">
      <c r="A163" s="17"/>
    </row>
    <row r="164" spans="1:1" x14ac:dyDescent="0.25">
      <c r="A164" s="17"/>
    </row>
    <row r="165" spans="1:1" x14ac:dyDescent="0.25">
      <c r="A165" s="17"/>
    </row>
    <row r="166" spans="1:1" x14ac:dyDescent="0.25">
      <c r="A166" s="17"/>
    </row>
    <row r="167" spans="1:1" x14ac:dyDescent="0.25">
      <c r="A167" s="17"/>
    </row>
    <row r="168" spans="1:1" x14ac:dyDescent="0.25">
      <c r="A168" s="17"/>
    </row>
    <row r="169" spans="1:1" x14ac:dyDescent="0.25">
      <c r="A169" s="17"/>
    </row>
    <row r="170" spans="1:1" x14ac:dyDescent="0.25">
      <c r="A170" s="17"/>
    </row>
    <row r="171" spans="1:1" x14ac:dyDescent="0.25">
      <c r="A171" s="17"/>
    </row>
    <row r="172" spans="1:1" x14ac:dyDescent="0.25">
      <c r="A172" s="17"/>
    </row>
    <row r="173" spans="1:1" x14ac:dyDescent="0.25">
      <c r="A173" s="17"/>
    </row>
    <row r="174" spans="1:1" x14ac:dyDescent="0.25">
      <c r="A174" s="17"/>
    </row>
    <row r="175" spans="1:1" x14ac:dyDescent="0.25">
      <c r="A175" s="17"/>
    </row>
    <row r="176" spans="1:1" x14ac:dyDescent="0.25">
      <c r="A176" s="17"/>
    </row>
    <row r="177" spans="1:1" x14ac:dyDescent="0.25">
      <c r="A177" s="17"/>
    </row>
    <row r="178" spans="1:1" x14ac:dyDescent="0.25">
      <c r="A178" s="17"/>
    </row>
    <row r="179" spans="1:1" x14ac:dyDescent="0.25">
      <c r="A179" s="17"/>
    </row>
    <row r="180" spans="1:1" x14ac:dyDescent="0.25">
      <c r="A180" s="17"/>
    </row>
    <row r="181" spans="1:1" x14ac:dyDescent="0.25">
      <c r="A181" s="17"/>
    </row>
    <row r="182" spans="1:1" x14ac:dyDescent="0.25">
      <c r="A182" s="17"/>
    </row>
    <row r="183" spans="1:1" x14ac:dyDescent="0.25">
      <c r="A183" s="17"/>
    </row>
    <row r="184" spans="1:1" x14ac:dyDescent="0.25">
      <c r="A184" s="17"/>
    </row>
    <row r="185" spans="1:1" x14ac:dyDescent="0.25">
      <c r="A185" s="17"/>
    </row>
    <row r="186" spans="1:1" x14ac:dyDescent="0.25">
      <c r="A186" s="17"/>
    </row>
    <row r="187" spans="1:1" x14ac:dyDescent="0.25">
      <c r="A187" s="17"/>
    </row>
    <row r="188" spans="1:1" x14ac:dyDescent="0.25">
      <c r="A188" s="17"/>
    </row>
    <row r="189" spans="1:1" x14ac:dyDescent="0.25">
      <c r="A189" s="17"/>
    </row>
    <row r="190" spans="1:1" x14ac:dyDescent="0.25">
      <c r="A190" s="17"/>
    </row>
    <row r="191" spans="1:1" x14ac:dyDescent="0.25">
      <c r="A191" s="17"/>
    </row>
    <row r="192" spans="1:1" x14ac:dyDescent="0.25">
      <c r="A192" s="17"/>
    </row>
    <row r="193" spans="1:1" x14ac:dyDescent="0.25">
      <c r="A193" s="17"/>
    </row>
    <row r="194" spans="1:1" x14ac:dyDescent="0.25">
      <c r="A194" s="17"/>
    </row>
    <row r="195" spans="1:1" x14ac:dyDescent="0.25">
      <c r="A195" s="17"/>
    </row>
    <row r="196" spans="1:1" x14ac:dyDescent="0.25">
      <c r="A196" s="17"/>
    </row>
    <row r="197" spans="1:1" x14ac:dyDescent="0.25">
      <c r="A197" s="17"/>
    </row>
    <row r="198" spans="1:1" x14ac:dyDescent="0.25">
      <c r="A198" s="17"/>
    </row>
    <row r="199" spans="1:1" x14ac:dyDescent="0.25">
      <c r="A199" s="17"/>
    </row>
    <row r="200" spans="1:1" x14ac:dyDescent="0.25">
      <c r="A200" s="17"/>
    </row>
    <row r="201" spans="1:1" x14ac:dyDescent="0.25">
      <c r="A201" s="17"/>
    </row>
    <row r="202" spans="1:1" x14ac:dyDescent="0.25">
      <c r="A202" s="17"/>
    </row>
    <row r="203" spans="1:1" x14ac:dyDescent="0.25">
      <c r="A203" s="17"/>
    </row>
    <row r="204" spans="1:1" x14ac:dyDescent="0.25">
      <c r="A204" s="17"/>
    </row>
    <row r="205" spans="1:1" x14ac:dyDescent="0.25">
      <c r="A205" s="17"/>
    </row>
    <row r="206" spans="1:1" x14ac:dyDescent="0.25">
      <c r="A206" s="17"/>
    </row>
    <row r="207" spans="1:1" x14ac:dyDescent="0.25">
      <c r="A207" s="17"/>
    </row>
    <row r="208" spans="1:1" x14ac:dyDescent="0.25">
      <c r="A208" s="17"/>
    </row>
    <row r="209" spans="1:1" x14ac:dyDescent="0.25">
      <c r="A209" s="17"/>
    </row>
    <row r="210" spans="1:1" x14ac:dyDescent="0.25">
      <c r="A210" s="17"/>
    </row>
    <row r="211" spans="1:1" x14ac:dyDescent="0.25">
      <c r="A211" s="17"/>
    </row>
    <row r="212" spans="1:1" x14ac:dyDescent="0.25">
      <c r="A212" s="17"/>
    </row>
    <row r="213" spans="1:1" x14ac:dyDescent="0.25">
      <c r="A213" s="17"/>
    </row>
    <row r="214" spans="1:1" x14ac:dyDescent="0.25">
      <c r="A214" s="17"/>
    </row>
    <row r="215" spans="1:1" x14ac:dyDescent="0.25">
      <c r="A215" s="17"/>
    </row>
    <row r="216" spans="1:1" x14ac:dyDescent="0.25">
      <c r="A216" s="17"/>
    </row>
    <row r="217" spans="1:1" x14ac:dyDescent="0.25">
      <c r="A217" s="17"/>
    </row>
    <row r="218" spans="1:1" x14ac:dyDescent="0.25">
      <c r="A218" s="17"/>
    </row>
    <row r="219" spans="1:1" x14ac:dyDescent="0.25">
      <c r="A219" s="17"/>
    </row>
    <row r="220" spans="1:1" x14ac:dyDescent="0.25">
      <c r="A220" s="17"/>
    </row>
    <row r="221" spans="1:1" x14ac:dyDescent="0.25">
      <c r="A221" s="17"/>
    </row>
    <row r="222" spans="1:1" x14ac:dyDescent="0.25">
      <c r="A222" s="17"/>
    </row>
    <row r="223" spans="1:1" x14ac:dyDescent="0.25">
      <c r="A223" s="17"/>
    </row>
    <row r="224" spans="1:1" x14ac:dyDescent="0.25">
      <c r="A224" s="17"/>
    </row>
    <row r="225" spans="1:1" x14ac:dyDescent="0.25">
      <c r="A225" s="17"/>
    </row>
    <row r="226" spans="1:1" x14ac:dyDescent="0.25">
      <c r="A226" s="17"/>
    </row>
    <row r="227" spans="1:1" x14ac:dyDescent="0.25">
      <c r="A227" s="17"/>
    </row>
    <row r="228" spans="1:1" x14ac:dyDescent="0.25">
      <c r="A228" s="17"/>
    </row>
    <row r="229" spans="1:1" x14ac:dyDescent="0.25">
      <c r="A229" s="17"/>
    </row>
    <row r="230" spans="1:1" x14ac:dyDescent="0.25">
      <c r="A230" s="17"/>
    </row>
    <row r="231" spans="1:1" x14ac:dyDescent="0.25">
      <c r="A231" s="17"/>
    </row>
    <row r="232" spans="1:1" x14ac:dyDescent="0.25">
      <c r="A232" s="17"/>
    </row>
    <row r="233" spans="1:1" x14ac:dyDescent="0.25">
      <c r="A233" s="17"/>
    </row>
    <row r="234" spans="1:1" x14ac:dyDescent="0.25">
      <c r="A234" s="17"/>
    </row>
    <row r="235" spans="1:1" x14ac:dyDescent="0.25">
      <c r="A235" s="17"/>
    </row>
    <row r="236" spans="1:1" x14ac:dyDescent="0.25">
      <c r="A236" s="17"/>
    </row>
    <row r="237" spans="1:1" x14ac:dyDescent="0.25">
      <c r="A237" s="17"/>
    </row>
    <row r="238" spans="1:1" x14ac:dyDescent="0.25">
      <c r="A238" s="17"/>
    </row>
    <row r="239" spans="1:1" x14ac:dyDescent="0.25">
      <c r="A239" s="17"/>
    </row>
    <row r="240" spans="1:1" x14ac:dyDescent="0.25">
      <c r="A240" s="17"/>
    </row>
    <row r="241" spans="1:1" x14ac:dyDescent="0.25">
      <c r="A241" s="17"/>
    </row>
    <row r="242" spans="1:1" x14ac:dyDescent="0.25">
      <c r="A242" s="17"/>
    </row>
    <row r="243" spans="1:1" x14ac:dyDescent="0.25">
      <c r="A243" s="17"/>
    </row>
    <row r="244" spans="1:1" x14ac:dyDescent="0.25">
      <c r="A244" s="17"/>
    </row>
    <row r="245" spans="1:1" x14ac:dyDescent="0.25">
      <c r="A245" s="17"/>
    </row>
    <row r="246" spans="1:1" x14ac:dyDescent="0.25">
      <c r="A246" s="17"/>
    </row>
    <row r="247" spans="1:1" x14ac:dyDescent="0.25">
      <c r="A247" s="17"/>
    </row>
    <row r="248" spans="1:1" x14ac:dyDescent="0.25">
      <c r="A248" s="17"/>
    </row>
    <row r="249" spans="1:1" x14ac:dyDescent="0.25">
      <c r="A249" s="17"/>
    </row>
    <row r="250" spans="1:1" x14ac:dyDescent="0.25">
      <c r="A250" s="17"/>
    </row>
    <row r="251" spans="1:1" x14ac:dyDescent="0.25">
      <c r="A251" s="17"/>
    </row>
    <row r="252" spans="1:1" x14ac:dyDescent="0.25">
      <c r="A252" s="17"/>
    </row>
    <row r="253" spans="1:1" x14ac:dyDescent="0.25">
      <c r="A253" s="17"/>
    </row>
    <row r="254" spans="1:1" x14ac:dyDescent="0.25">
      <c r="A254" s="17"/>
    </row>
    <row r="255" spans="1:1" x14ac:dyDescent="0.25">
      <c r="A255" s="17"/>
    </row>
    <row r="256" spans="1:1" x14ac:dyDescent="0.25">
      <c r="A256" s="17"/>
    </row>
    <row r="257" spans="1:1" x14ac:dyDescent="0.25">
      <c r="A257" s="17"/>
    </row>
    <row r="258" spans="1:1" x14ac:dyDescent="0.25">
      <c r="A258" s="17"/>
    </row>
    <row r="259" spans="1:1" x14ac:dyDescent="0.25">
      <c r="A259" s="17"/>
    </row>
    <row r="260" spans="1:1" x14ac:dyDescent="0.25">
      <c r="A260" s="17"/>
    </row>
    <row r="261" spans="1:1" x14ac:dyDescent="0.25">
      <c r="A261" s="17"/>
    </row>
    <row r="262" spans="1:1" x14ac:dyDescent="0.25">
      <c r="A262" s="17"/>
    </row>
    <row r="263" spans="1:1" x14ac:dyDescent="0.25">
      <c r="A263" s="17"/>
    </row>
    <row r="264" spans="1:1" x14ac:dyDescent="0.25">
      <c r="A264" s="17"/>
    </row>
    <row r="265" spans="1:1" x14ac:dyDescent="0.25">
      <c r="A265" s="17"/>
    </row>
    <row r="266" spans="1:1" x14ac:dyDescent="0.25">
      <c r="A266" s="17"/>
    </row>
    <row r="267" spans="1:1" x14ac:dyDescent="0.25">
      <c r="A267" s="17"/>
    </row>
    <row r="268" spans="1:1" x14ac:dyDescent="0.25">
      <c r="A268" s="17"/>
    </row>
    <row r="269" spans="1:1" x14ac:dyDescent="0.25">
      <c r="A269" s="17"/>
    </row>
    <row r="270" spans="1:1" x14ac:dyDescent="0.25">
      <c r="A270" s="17"/>
    </row>
    <row r="271" spans="1:1" x14ac:dyDescent="0.25">
      <c r="A271" s="17"/>
    </row>
    <row r="272" spans="1:1" x14ac:dyDescent="0.25">
      <c r="A272" s="17"/>
    </row>
    <row r="273" spans="1:1" x14ac:dyDescent="0.25">
      <c r="A273" s="17"/>
    </row>
    <row r="274" spans="1:1" x14ac:dyDescent="0.25">
      <c r="A274" s="17"/>
    </row>
    <row r="275" spans="1:1" x14ac:dyDescent="0.25">
      <c r="A275" s="17"/>
    </row>
    <row r="276" spans="1:1" x14ac:dyDescent="0.25">
      <c r="A276" s="17"/>
    </row>
    <row r="277" spans="1:1" x14ac:dyDescent="0.25">
      <c r="A277" s="17"/>
    </row>
    <row r="278" spans="1:1" x14ac:dyDescent="0.25">
      <c r="A278" s="17"/>
    </row>
    <row r="279" spans="1:1" x14ac:dyDescent="0.25">
      <c r="A279" s="17"/>
    </row>
    <row r="280" spans="1:1" x14ac:dyDescent="0.25">
      <c r="A280" s="17"/>
    </row>
    <row r="281" spans="1:1" x14ac:dyDescent="0.25">
      <c r="A281" s="17"/>
    </row>
    <row r="282" spans="1:1" x14ac:dyDescent="0.25">
      <c r="A282" s="17"/>
    </row>
    <row r="283" spans="1:1" x14ac:dyDescent="0.25">
      <c r="A283" s="17"/>
    </row>
    <row r="284" spans="1:1" x14ac:dyDescent="0.25">
      <c r="A284" s="17"/>
    </row>
    <row r="285" spans="1:1" x14ac:dyDescent="0.25">
      <c r="A285" s="17"/>
    </row>
    <row r="286" spans="1:1" x14ac:dyDescent="0.25">
      <c r="A286" s="17"/>
    </row>
    <row r="287" spans="1:1" x14ac:dyDescent="0.25">
      <c r="A287" s="17"/>
    </row>
    <row r="288" spans="1:1" x14ac:dyDescent="0.25">
      <c r="A288" s="17"/>
    </row>
    <row r="289" spans="1:1" x14ac:dyDescent="0.25">
      <c r="A289" s="17"/>
    </row>
    <row r="290" spans="1:1" x14ac:dyDescent="0.25">
      <c r="A290" s="17"/>
    </row>
    <row r="291" spans="1:1" x14ac:dyDescent="0.25">
      <c r="A291" s="17"/>
    </row>
    <row r="292" spans="1:1" x14ac:dyDescent="0.25">
      <c r="A292" s="17"/>
    </row>
    <row r="293" spans="1:1" x14ac:dyDescent="0.25">
      <c r="A293" s="17"/>
    </row>
    <row r="294" spans="1:1" x14ac:dyDescent="0.25">
      <c r="A294" s="17"/>
    </row>
    <row r="295" spans="1:1" x14ac:dyDescent="0.25">
      <c r="A295" s="17"/>
    </row>
    <row r="296" spans="1:1" x14ac:dyDescent="0.25">
      <c r="A296" s="17"/>
    </row>
    <row r="297" spans="1:1" x14ac:dyDescent="0.25">
      <c r="A297" s="17"/>
    </row>
    <row r="298" spans="1:1" x14ac:dyDescent="0.25">
      <c r="A298" s="17"/>
    </row>
    <row r="299" spans="1:1" x14ac:dyDescent="0.25">
      <c r="A299" s="17"/>
    </row>
    <row r="300" spans="1:1" x14ac:dyDescent="0.25">
      <c r="A300" s="17"/>
    </row>
    <row r="301" spans="1:1" x14ac:dyDescent="0.25">
      <c r="A301" s="17"/>
    </row>
    <row r="302" spans="1:1" x14ac:dyDescent="0.25">
      <c r="A302" s="17"/>
    </row>
    <row r="303" spans="1:1" x14ac:dyDescent="0.25">
      <c r="A303" s="17"/>
    </row>
    <row r="304" spans="1:1" x14ac:dyDescent="0.25">
      <c r="A304" s="17"/>
    </row>
    <row r="305" spans="1:1" x14ac:dyDescent="0.25">
      <c r="A305" s="17"/>
    </row>
    <row r="306" spans="1:1" x14ac:dyDescent="0.25">
      <c r="A306" s="17"/>
    </row>
    <row r="307" spans="1:1" x14ac:dyDescent="0.25">
      <c r="A307" s="17"/>
    </row>
    <row r="308" spans="1:1" x14ac:dyDescent="0.25">
      <c r="A308" s="17"/>
    </row>
    <row r="309" spans="1:1" x14ac:dyDescent="0.25">
      <c r="A309" s="17"/>
    </row>
    <row r="310" spans="1:1" x14ac:dyDescent="0.25">
      <c r="A310" s="17"/>
    </row>
    <row r="311" spans="1:1" x14ac:dyDescent="0.25">
      <c r="A311" s="17"/>
    </row>
    <row r="312" spans="1:1" x14ac:dyDescent="0.25">
      <c r="A312" s="17"/>
    </row>
    <row r="313" spans="1:1" x14ac:dyDescent="0.25">
      <c r="A313" s="17"/>
    </row>
    <row r="314" spans="1:1" x14ac:dyDescent="0.25">
      <c r="A314" s="17"/>
    </row>
    <row r="315" spans="1:1" x14ac:dyDescent="0.25">
      <c r="A315" s="17"/>
    </row>
    <row r="316" spans="1:1" x14ac:dyDescent="0.25">
      <c r="A316" s="17"/>
    </row>
    <row r="317" spans="1:1" x14ac:dyDescent="0.25">
      <c r="A317" s="17"/>
    </row>
    <row r="318" spans="1:1" x14ac:dyDescent="0.25">
      <c r="A318" s="17"/>
    </row>
    <row r="319" spans="1:1" x14ac:dyDescent="0.25">
      <c r="A319" s="17"/>
    </row>
    <row r="320" spans="1:1" x14ac:dyDescent="0.25">
      <c r="A320" s="17"/>
    </row>
    <row r="321" spans="1:1" x14ac:dyDescent="0.25">
      <c r="A321" s="17"/>
    </row>
    <row r="322" spans="1:1" x14ac:dyDescent="0.25">
      <c r="A322" s="17"/>
    </row>
    <row r="323" spans="1:1" x14ac:dyDescent="0.25">
      <c r="A323" s="17"/>
    </row>
    <row r="324" spans="1:1" x14ac:dyDescent="0.25">
      <c r="A324" s="17"/>
    </row>
    <row r="325" spans="1:1" x14ac:dyDescent="0.25">
      <c r="A325" s="17"/>
    </row>
    <row r="326" spans="1:1" x14ac:dyDescent="0.25">
      <c r="A326" s="17"/>
    </row>
    <row r="327" spans="1:1" x14ac:dyDescent="0.25">
      <c r="A327" s="17"/>
    </row>
    <row r="328" spans="1:1" x14ac:dyDescent="0.25">
      <c r="A328" s="17"/>
    </row>
    <row r="329" spans="1:1" x14ac:dyDescent="0.25">
      <c r="A329" s="17"/>
    </row>
    <row r="330" spans="1:1" x14ac:dyDescent="0.25">
      <c r="A330" s="17"/>
    </row>
    <row r="331" spans="1:1" x14ac:dyDescent="0.25">
      <c r="A331" s="17"/>
    </row>
    <row r="332" spans="1:1" x14ac:dyDescent="0.25">
      <c r="A332" s="17"/>
    </row>
    <row r="333" spans="1:1" x14ac:dyDescent="0.25">
      <c r="A333" s="17"/>
    </row>
    <row r="334" spans="1:1" x14ac:dyDescent="0.25">
      <c r="A334" s="17"/>
    </row>
    <row r="335" spans="1:1" x14ac:dyDescent="0.25">
      <c r="A335" s="17"/>
    </row>
    <row r="336" spans="1:1" x14ac:dyDescent="0.25">
      <c r="A336" s="17"/>
    </row>
    <row r="337" spans="1:1" x14ac:dyDescent="0.25">
      <c r="A337" s="17"/>
    </row>
    <row r="338" spans="1:1" x14ac:dyDescent="0.25">
      <c r="A338" s="17"/>
    </row>
    <row r="339" spans="1:1" x14ac:dyDescent="0.25">
      <c r="A339" s="17"/>
    </row>
    <row r="340" spans="1:1" x14ac:dyDescent="0.25">
      <c r="A340" s="17"/>
    </row>
    <row r="341" spans="1:1" x14ac:dyDescent="0.25">
      <c r="A341" s="17"/>
    </row>
    <row r="342" spans="1:1" x14ac:dyDescent="0.25">
      <c r="A342" s="17"/>
    </row>
    <row r="343" spans="1:1" x14ac:dyDescent="0.25">
      <c r="A343" s="17"/>
    </row>
    <row r="344" spans="1:1" x14ac:dyDescent="0.25">
      <c r="A344" s="17"/>
    </row>
    <row r="345" spans="1:1" x14ac:dyDescent="0.25">
      <c r="A345" s="17"/>
    </row>
    <row r="346" spans="1:1" x14ac:dyDescent="0.25">
      <c r="A346" s="17"/>
    </row>
    <row r="347" spans="1:1" x14ac:dyDescent="0.25">
      <c r="A347" s="17"/>
    </row>
    <row r="348" spans="1:1" x14ac:dyDescent="0.25">
      <c r="A348" s="17"/>
    </row>
  </sheetData>
  <mergeCells count="4">
    <mergeCell ref="A44:C44"/>
    <mergeCell ref="E44:F44"/>
    <mergeCell ref="H44:J44"/>
    <mergeCell ref="E48:F48"/>
  </mergeCells>
  <phoneticPr fontId="9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="150" zoomScaleNormal="150" workbookViewId="0">
      <selection activeCell="C36" sqref="C36"/>
    </sheetView>
  </sheetViews>
  <sheetFormatPr defaultRowHeight="14" x14ac:dyDescent="0.25"/>
  <sheetData/>
  <phoneticPr fontId="9" type="noConversion"/>
  <pageMargins left="0.7" right="2.61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Single LED Point Source</vt:lpstr>
      <vt:lpstr>Single LED Graphs</vt:lpstr>
      <vt:lpstr>Monochromatic Data</vt:lpstr>
      <vt:lpstr>Black Body Model Data</vt:lpstr>
      <vt:lpstr>Black Body Model Chart</vt:lpstr>
      <vt:lpstr>Summarized Data</vt:lpstr>
      <vt:lpstr>Final CIE1931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2025-08-07T17:35:47Z</dcterms:modified>
</cp:coreProperties>
</file>