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Identity" sheetId="1" r:id="rId4"/>
    <sheet state="hidden" name="Case, Process &amp; Scoring" sheetId="2" r:id="rId5"/>
    <sheet state="visible" name="Non-conformance" sheetId="3" r:id="rId6"/>
    <sheet state="visible" name="01. Availability Mgt" sheetId="4" r:id="rId7"/>
    <sheet state="visible" name="04. Change Mgt" sheetId="5" r:id="rId8"/>
    <sheet state="visible" name="08. Problem Mgt" sheetId="6" r:id="rId9"/>
    <sheet state="visible" name="15. Service Level Mgt" sheetId="7" r:id="rId10"/>
    <sheet state="visible" name="13. Supplier Mgt" sheetId="8" r:id="rId11"/>
    <sheet state="visible" name="03. Capacity &amp; Performance Mgt" sheetId="9" r:id="rId12"/>
    <sheet state="visible" name="05. Incident Mgt" sheetId="10" r:id="rId13"/>
    <sheet state="visible" name="09. Release Mgt" sheetId="11" r:id="rId14"/>
    <sheet state="visible" name="11. Service Conf Mgt" sheetId="12" r:id="rId15"/>
    <sheet state="visible" name="12. Service Continuity Mgt" sheetId="13" r:id="rId16"/>
    <sheet state="visible" name="16. Service Request Mgt" sheetId="14" r:id="rId17"/>
    <sheet state="visible" name="17. Service Validation &amp; Test" sheetId="15" r:id="rId18"/>
  </sheets>
  <definedNames/>
  <calcPr/>
  <extLst>
    <ext uri="GoogleSheetsCustomDataVersion1">
      <go:sheetsCustomData xmlns:go="http://customooxmlschemas.google.com/" r:id="rId19" roundtripDataSignature="AMtx7mgxbjh/B4SrX0cw7jpWr6PoiBWUOQ=="/>
    </ext>
  </extLst>
</workbook>
</file>

<file path=xl/sharedStrings.xml><?xml version="1.0" encoding="utf-8"?>
<sst xmlns="http://schemas.openxmlformats.org/spreadsheetml/2006/main" count="2292" uniqueCount="556">
  <si>
    <t>Studi kasus yang dipilih:</t>
  </si>
  <si>
    <t>7. Technological change, market testing and agency status</t>
  </si>
  <si>
    <t>Anggota kelompok:</t>
  </si>
  <si>
    <t>No</t>
  </si>
  <si>
    <t>NIM</t>
  </si>
  <si>
    <t>Nama</t>
  </si>
  <si>
    <t>Catatan</t>
  </si>
  <si>
    <t>AFIF PRIANDHIKA IZZULHAQ</t>
  </si>
  <si>
    <t>CLAERY JESSICA TAMPUBOLON</t>
  </si>
  <si>
    <t>IMMANUEL ARYA</t>
  </si>
  <si>
    <t>KRISNA DWI PERMANA</t>
  </si>
  <si>
    <t>YUNI KARDILA</t>
  </si>
  <si>
    <t>4 Practice yang dipilih:</t>
  </si>
  <si>
    <t>01. Availability Mgt</t>
  </si>
  <si>
    <t>04. Change Mgt</t>
  </si>
  <si>
    <t>08. Problem Mgt</t>
  </si>
  <si>
    <t>15. Service Level Mgt</t>
  </si>
  <si>
    <t>Scoring table</t>
  </si>
  <si>
    <t>Daftar studi kasus</t>
  </si>
  <si>
    <t>Daftar proses</t>
  </si>
  <si>
    <r>
      <rPr>
        <rFont val="Arial"/>
        <b/>
        <color theme="0"/>
        <sz val="10.0"/>
      </rPr>
      <t xml:space="preserve">Tipe rekomendasi </t>
    </r>
    <r>
      <rPr>
        <rFont val="Arial"/>
        <b/>
        <i/>
        <color theme="0"/>
        <sz val="10.0"/>
      </rPr>
      <t>people</t>
    </r>
  </si>
  <si>
    <t>Answer</t>
  </si>
  <si>
    <t>Score</t>
  </si>
  <si>
    <t>4. ITIL as an agent for change – study 2</t>
  </si>
  <si>
    <t>13. Supplier Mgt</t>
  </si>
  <si>
    <t>Roles</t>
  </si>
  <si>
    <t>Yes</t>
  </si>
  <si>
    <t>5. Implementing a systems managed environment</t>
  </si>
  <si>
    <t>Responsibility</t>
  </si>
  <si>
    <t>6. Delivering an application support and maintenance service</t>
  </si>
  <si>
    <t>03. Capacity &amp; Performance Mgt</t>
  </si>
  <si>
    <t>Skill &amp; awareness</t>
  </si>
  <si>
    <t>Partially</t>
  </si>
  <si>
    <t>N.A.</t>
  </si>
  <si>
    <t>8. Service management implementation</t>
  </si>
  <si>
    <t>05. Incident Mgt</t>
  </si>
  <si>
    <r>
      <rPr>
        <rFont val="Arial"/>
        <b/>
        <color theme="0"/>
        <sz val="10.0"/>
      </rPr>
      <t xml:space="preserve">Tipe rekomendasi </t>
    </r>
    <r>
      <rPr>
        <rFont val="Arial"/>
        <b/>
        <i/>
        <color theme="0"/>
        <sz val="10.0"/>
      </rPr>
      <t>process</t>
    </r>
  </si>
  <si>
    <t>1. Grupo Bimbo</t>
  </si>
  <si>
    <t>2. Mercantil Bank</t>
  </si>
  <si>
    <t>09. Release Mgt</t>
  </si>
  <si>
    <t>Policy</t>
  </si>
  <si>
    <t>3. Aquila Heywood</t>
  </si>
  <si>
    <t>11. Service Conf Mgt</t>
  </si>
  <si>
    <t>Procedure</t>
  </si>
  <si>
    <t>12. Service Continuity Mgt</t>
  </si>
  <si>
    <t>Work instruction</t>
  </si>
  <si>
    <t>Record</t>
  </si>
  <si>
    <t>16. Service Req Mgt</t>
  </si>
  <si>
    <t>17. Service Validation &amp; Testing</t>
  </si>
  <si>
    <r>
      <rPr>
        <rFont val="Arial"/>
        <b/>
        <color theme="0"/>
        <sz val="10.0"/>
      </rPr>
      <t xml:space="preserve">Tipe rekomendasi </t>
    </r>
    <r>
      <rPr>
        <rFont val="Arial"/>
        <b/>
        <i/>
        <color theme="0"/>
        <sz val="10.0"/>
      </rPr>
      <t>technology</t>
    </r>
  </si>
  <si>
    <t>Tools</t>
  </si>
  <si>
    <t>Features</t>
  </si>
  <si>
    <r>
      <rPr>
        <rFont val="Arial"/>
        <b/>
        <color theme="1"/>
        <sz val="10.0"/>
      </rPr>
      <t xml:space="preserve">Rekomendasi terhadap </t>
    </r>
    <r>
      <rPr>
        <rFont val="Arial"/>
        <b/>
        <i/>
        <color theme="1"/>
        <sz val="10.0"/>
      </rPr>
      <t>non-conformance</t>
    </r>
    <r>
      <rPr>
        <rFont val="Arial"/>
        <b/>
        <color theme="1"/>
        <sz val="10.0"/>
      </rPr>
      <t xml:space="preserve"> di setiap proses:</t>
    </r>
  </si>
  <si>
    <t>1.</t>
  </si>
  <si>
    <t/>
  </si>
  <si>
    <t>Non-conformance</t>
  </si>
  <si>
    <t>People Aspect</t>
  </si>
  <si>
    <t>Process Aspect</t>
  </si>
  <si>
    <t>Technology Aspect</t>
  </si>
  <si>
    <t>Type</t>
  </si>
  <si>
    <t>Recommendation</t>
  </si>
  <si>
    <t>Related documents</t>
  </si>
  <si>
    <t>Incidents and their resolution are not recorded</t>
  </si>
  <si>
    <t>Menambahkan roles terkait pengelolaan inisiden, yakni di posisi Helpdesk</t>
  </si>
  <si>
    <t>Penyesuaian pada struktur organisasi</t>
  </si>
  <si>
    <t>Menambahkan kebijakan terkait pengelolaan insiden</t>
  </si>
  <si>
    <t>Kebijakan Teknologi Informasi</t>
  </si>
  <si>
    <t>Memilih tools yang akan diimplementasikan terkait pengelolaan insiden</t>
  </si>
  <si>
    <t>Komparasi tools pengelolaan insiden</t>
  </si>
  <si>
    <t>Perlu dibuat</t>
  </si>
  <si>
    <t>Menambahkan rincian tugas dan tanggung jawab terkait pengelolaan insiden pada Helpdesk</t>
  </si>
  <si>
    <t>Revisi pada job description</t>
  </si>
  <si>
    <t>Menyusun prosedur / memperbarui prosedur terkait pengelolaan insiden</t>
  </si>
  <si>
    <t>Prosedur pengelolaan insiden</t>
  </si>
  <si>
    <t>Menambah / mengubah fitur yang ada pada tools pengelolaan insiden yang saat ini digunakan</t>
  </si>
  <si>
    <t>Rincian penambahan / perubahan fitur</t>
  </si>
  <si>
    <t>Melakukan pelatihan terkait pengelolaan insiden</t>
  </si>
  <si>
    <t>Rencana pelatihan</t>
  </si>
  <si>
    <t>Merinci instruksi kerja terkait pengelolaan insiden</t>
  </si>
  <si>
    <t>Instruksi kerja pengelolaan insiden</t>
  </si>
  <si>
    <t>Melakukan penyadaran terkait pentingnya pencatatan insiden</t>
  </si>
  <si>
    <t>Rencana sosialisasi</t>
  </si>
  <si>
    <t>Mencatat pelaksanaan proses pengelolaan insiden</t>
  </si>
  <si>
    <t>Form pencatatan insiden (jika manual), atau halaman "input incident" (jika menggunakan tools)</t>
  </si>
  <si>
    <t>2.</t>
  </si>
  <si>
    <t>3.</t>
  </si>
  <si>
    <t>4.</t>
  </si>
  <si>
    <r>
      <rPr>
        <rFont val="Arial"/>
        <b/>
        <i/>
        <color rgb="FFFFFFFF"/>
        <sz val="10.0"/>
      </rPr>
      <t>Level 1: Initial</t>
    </r>
    <r>
      <rPr>
        <rFont val="Arial"/>
        <b val="0"/>
        <i/>
        <color rgb="FFFFFFFF"/>
        <sz val="10.0"/>
      </rPr>
      <t xml:space="preserve">
The process achieves its process purpose.</t>
    </r>
  </si>
  <si>
    <r>
      <rPr>
        <rFont val="Arial"/>
        <b/>
        <color theme="1"/>
        <sz val="10.0"/>
      </rPr>
      <t>1. Process Performance:</t>
    </r>
    <r>
      <rPr>
        <rFont val="Arial"/>
        <color theme="1"/>
        <sz val="10.0"/>
      </rPr>
      <t xml:space="preserve">
Process purpose is achieved</t>
    </r>
  </si>
  <si>
    <t>Comment</t>
  </si>
  <si>
    <t>An availability plan is produced and maintained to reflect the current and future needs of the business.</t>
  </si>
  <si>
    <t>-</t>
  </si>
  <si>
    <t>The availability of both services and resources enables to meet all the availability targets agreed in SLAs and to meet future availability needs.</t>
  </si>
  <si>
    <t>prepare cost and resource estimates for full implementation of the recommended approach and plan in detail the next phase</t>
  </si>
  <si>
    <t>The impact of all changes on the availability plan and the availability of all services and resources is assessed and addressed.</t>
  </si>
  <si>
    <t>Advice and guidance on all availability-related issues are provided to all other areas of the business and IT.</t>
  </si>
  <si>
    <t>Cost-justifiable measures to improve the availability of services are implemented.</t>
  </si>
  <si>
    <t>% Fulfillment of Process Performance</t>
  </si>
  <si>
    <t>Current Level</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</si>
  <si>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</si>
  <si>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</si>
  <si>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current and future availability requirements.</t>
  </si>
  <si>
    <t>Assess the extent to which requirements are (or will be) satisfied by such tools</t>
  </si>
  <si>
    <t>Define availability measurement mechanisms and service and resource availability targets.</t>
  </si>
  <si>
    <t>Monitor the service components availability and identify and resolve any service or component unavailability.</t>
  </si>
  <si>
    <t>Estimate impact of service changes on required availability.</t>
  </si>
  <si>
    <t>Produce and use an availability plan.</t>
  </si>
  <si>
    <t>structure the plan into logical stages that can be progressed with a high degree of independence,according to resource availability; the plan to contain details of effort, skills, timescales and costs (including software and hardware)</t>
  </si>
  <si>
    <t>Provide advice and guidance on availability issues.</t>
  </si>
  <si>
    <t>Measure service availability from the business and user perspective.</t>
  </si>
  <si>
    <t>Perform risk assessment and management activities.</t>
  </si>
  <si>
    <t>Test all resilience and fail-over components and mechanisms.</t>
  </si>
  <si>
    <t>Identify and instigate cost-justifiable improvement of service
availability.</t>
  </si>
  <si>
    <t>% Fulfillment of Performance Management</t>
  </si>
  <si>
    <r>
      <rPr>
        <rFont val="Arial"/>
        <b/>
        <color theme="1"/>
        <sz val="10.0"/>
      </rPr>
      <t>3. Work Product Management:</t>
    </r>
    <r>
      <rPr>
        <rFont val="Arial"/>
        <color theme="1"/>
        <sz val="10.0"/>
      </rPr>
      <t xml:space="preserve">
Work products produced by the process are appropriately managed</t>
    </r>
  </si>
  <si>
    <t>Availability Management Information System (AMIS) is defined and maintained.</t>
  </si>
  <si>
    <t>Availability measures, targets and levels are defined and measured.</t>
  </si>
  <si>
    <t>Availability plan is defined and maintained.</t>
  </si>
  <si>
    <t>Availability exception report is defined and produced.</t>
  </si>
  <si>
    <t>Ad hoc availability and performance reports are produced as necessary.</t>
  </si>
  <si>
    <t>Forecast and predictive report are defined and produced.</t>
  </si>
  <si>
    <t>Risk assessment report is produced.</t>
  </si>
  <si>
    <t>Availability test schedule is defined and maintained.</t>
  </si>
  <si>
    <t>Availability test report is defined and produced.</t>
  </si>
  <si>
    <t>Continual Service Improvement (CSI) register is produced and maintained.</t>
  </si>
  <si>
    <t>% Fulfillment of Work Product Management</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</si>
  <si>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</si>
  <si>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</si>
  <si>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t>Process owner is identified.</t>
  </si>
  <si>
    <t>Standard process Purpose, Goals, Objectives, Scope, Triggers, Inputs, Outputs are defined and documented.</t>
  </si>
  <si>
    <t>Standard process sequence of activities is defined and documented.</t>
  </si>
  <si>
    <t>Standard process interaction with other processes is determined.</t>
  </si>
  <si>
    <t>Standard Process roles and responsibilities are identified.</t>
  </si>
  <si>
    <t>Competencies required for performing the process are identified.</t>
  </si>
  <si>
    <t>Infrastructure and work environment required for performing the process is identified.</t>
  </si>
  <si>
    <t>Methods to monitor effectiveness and suitability of standard process are determinend (methods, data, CSFs, KPIs, need to audit and review the process)</t>
  </si>
  <si>
    <t>Content of Service Management reporting is agreed with stakeholders (layout, contents, frequency).</t>
  </si>
  <si>
    <r>
      <rPr>
        <rFont val="Arial"/>
        <b/>
        <color theme="1"/>
        <sz val="10.0"/>
      </rPr>
      <t>5. Process Deployment:</t>
    </r>
    <r>
      <rPr>
        <rFont val="Arial"/>
        <color theme="1"/>
        <sz val="10.0"/>
      </rPr>
      <t xml:space="preserve">
Process is effectively deployed in the organisation</t>
    </r>
  </si>
  <si>
    <t>Process owner accepts and performs his role.</t>
  </si>
  <si>
    <t>Standard process is deployed and approved Process models are tailored out of it for the context specific requirements.</t>
  </si>
  <si>
    <t>Process is performed as specified in Standard Process definition or Process model and there is a clear criteria for choosing the respective model.</t>
  </si>
  <si>
    <t>Process interactions with other processes are active.</t>
  </si>
  <si>
    <t>Process roles and responsibilities are assigned and communicated.</t>
  </si>
  <si>
    <t>Competencies required for performing the process are adequate or there is a suitable training available/planned.</t>
  </si>
  <si>
    <t>Required Human resources to perform the process are available, allocated and used.</t>
  </si>
  <si>
    <t>Required Information to perform the process is available, allocated and used.</t>
  </si>
  <si>
    <t>Required Infrastructure to support the process is available, used and maintained.</t>
  </si>
  <si>
    <t>Data required to understand behavior, effectiveness and suitability of standard process is collected, analyzed and used to identify process improvements</t>
  </si>
  <si>
    <t>Service Management reports are produced and published as agreed with stakeholders.</t>
  </si>
  <si>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</si>
  <si>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</si>
  <si>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t>Process information needs are identified in relation to business goals.</t>
  </si>
  <si>
    <t>Process measurement objectives are derived from Process information needs.</t>
  </si>
  <si>
    <t>Quanititative Process performance objectives are established to explicitely reflect business goals.</t>
  </si>
  <si>
    <t>Process performance objectives are verified with relevant management and process owners to be realistic and useful.</t>
  </si>
  <si>
    <t>Detailed measurements, data collection methods, algorithms and methods to create derived measurement results are defined.</t>
  </si>
  <si>
    <t>There is a verification mechanism for the defined measures.</t>
  </si>
  <si>
    <t>Service and process measurement results are collected and processed.</t>
  </si>
  <si>
    <t>Results of the measurement and monitoring are used to monitor and verify the achievement of the process performance objectives.</t>
  </si>
  <si>
    <r>
      <rPr>
        <rFont val="Arial"/>
        <b/>
        <color theme="1"/>
        <sz val="10.0"/>
      </rPr>
      <t>7. Process Control:</t>
    </r>
    <r>
      <rPr>
        <rFont val="Arial"/>
        <color theme="1"/>
        <sz val="10.0"/>
      </rPr>
      <t xml:space="preserve">
Process is quantitatively managed, stable, capable and predictable within defined limits</t>
    </r>
  </si>
  <si>
    <t>Suitable analysis and control techniques to control the process
performance are determined.</t>
  </si>
  <si>
    <t>Control limits of variation for normal process performance are established.</t>
  </si>
  <si>
    <t>Measurement data are analyzed for special causes and variation.</t>
  </si>
  <si>
    <t>Corrective actions are taken to address special causes and variation.</t>
  </si>
  <si>
    <t>Control limits are re-established (as necessary) following corrective action.</t>
  </si>
  <si>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</si>
  <si>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</si>
  <si>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t>Process improvement objectives are defined that support relevant business goals.</t>
  </si>
  <si>
    <t>Measurement data is analyzed to identify real and potential variations in the process performance.</t>
  </si>
  <si>
    <t>Improvement opportunities of the process are derived based on innovation and industry best practices.</t>
  </si>
  <si>
    <t>Improvement opportunities are derived from new technologies and process concepts.</t>
  </si>
  <si>
    <t>An implementation strategy is established to achieve the process improvement objectives.</t>
  </si>
  <si>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</si>
  <si>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t>Measurement data is analysed to identify real and potential variations in the process performance.</t>
  </si>
  <si>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</si>
  <si>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</si>
  <si>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All change requests are recorded and addressed</t>
  </si>
  <si>
    <t>The aim was to create a centralised change management process.</t>
  </si>
  <si>
    <t>Risk level, business value, and urgency of change requests are understood and taken into account during the change lifecycle</t>
  </si>
  <si>
    <t>Change records are maintained all along the change lifecycle</t>
  </si>
  <si>
    <t>Changes are successfully implemented after formal approval by the
appropriate change authority</t>
  </si>
  <si>
    <t>monitor and manage the overall implementation of ITIL processes.</t>
  </si>
  <si>
    <t>All modifications to configuration items resulting from changes are tracked</t>
  </si>
  <si>
    <t>The phasing of data capture is important since there has to be a close link established and maintained between Configuration Management and Change Management</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</si>
  <si>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</si>
  <si>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</si>
  <si>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Review and filter the change requests</t>
  </si>
  <si>
    <t>Document and maintain change details in a change record</t>
  </si>
  <si>
    <t>Assess impact and resources for each change</t>
  </si>
  <si>
    <t>It was argued to be a bureaucratic bottleneck rather than an essential source of information in the fight to reduce the number and severity of service failures – most of which arose from change</t>
  </si>
  <si>
    <t>Authorize the change build and test</t>
  </si>
  <si>
    <t>Schedule authorized changes with the business</t>
  </si>
  <si>
    <t>Coordinate the change build and test</t>
  </si>
  <si>
    <t>Authorize the change deployment</t>
  </si>
  <si>
    <t>Coordinate the change deployment</t>
  </si>
  <si>
    <t>Review the change implementation</t>
  </si>
  <si>
    <t>Close the changes</t>
  </si>
  <si>
    <r>
      <rPr>
        <rFont val="Arial"/>
        <b/>
        <color theme="1"/>
        <sz val="10.0"/>
      </rPr>
      <t>3. Work Product Management:</t>
    </r>
    <r>
      <rPr>
        <rFont val="Arial"/>
        <color theme="1"/>
        <sz val="10.0"/>
      </rPr>
      <t xml:space="preserve">
Work products produced by the process are appropriately managed</t>
    </r>
  </si>
  <si>
    <t>Change documents and records are defined and maintained</t>
  </si>
  <si>
    <t>Change Schedule (CS) is defined and maintained</t>
  </si>
  <si>
    <t>Projected Service Outage (PSO) is defined and maintained</t>
  </si>
  <si>
    <t>Remediation plan is defined and documented for every change</t>
  </si>
  <si>
    <t>Post implementation report (PIR) is documented for every (significant) change</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</si>
  <si>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</si>
  <si>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</si>
  <si>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t>the skills and training required to carry out the function successfully. (The skills described were based upon the BCS Industry Structure Model – soon to be republished in its third release. ISEB Infrastructure Management: Service Management training was mandatory for all middle managers and above – though not all chose to take the examinations. Had it been available at the time, the ISEB/EXIN Service Management Foundation Certificate would also have been a firm requirement for the remaining staff.)</t>
  </si>
  <si>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</si>
  <si>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</si>
  <si>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</si>
  <si>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</si>
  <si>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</si>
  <si>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</si>
  <si>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</si>
  <si>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</si>
  <si>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</si>
  <si>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Problems are identified and recorded</t>
  </si>
  <si>
    <t>Among other things, it showed that it was unrealistic to aim for 90% of calls to be closed by CSD staff, 60% being nearer the mark</t>
  </si>
  <si>
    <t>Problems are resolved to minimize potential impact on the business</t>
  </si>
  <si>
    <t>An interim call logging system was created locally at the beginning of the project and proved to be a most valuable source of information and training.</t>
  </si>
  <si>
    <t>Recurring incidents are eliminated</t>
  </si>
  <si>
    <t>There also continues to be a danger of intelligent customer style clients not sharing 'their' service quality information, collected via their own 'Help Desks'.</t>
  </si>
  <si>
    <t>Impact of unresolved problems is minimized</t>
  </si>
  <si>
    <t>There also continues to be a danger of intelligent customer style clients not sharing 'their' service quality information, collected via their own 'Help Desks'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</si>
  <si>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</si>
  <si>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</si>
  <si>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Detect the problems</t>
  </si>
  <si>
    <t>Log the problems</t>
  </si>
  <si>
    <t>Categorize the problems</t>
  </si>
  <si>
    <t>The difference between incidents and problems, and the need to separate their management, is well understood.</t>
  </si>
  <si>
    <t>Prioritize the problems</t>
  </si>
  <si>
    <t>Investigate the problem and diagnose</t>
  </si>
  <si>
    <t>Find a workaround for the problem, if needed</t>
  </si>
  <si>
    <t>Raise and maintain a known error record</t>
  </si>
  <si>
    <t>Implement the problem resolution</t>
  </si>
  <si>
    <t>Close the problems</t>
  </si>
  <si>
    <r>
      <rPr>
        <rFont val="Arial"/>
        <b/>
        <color theme="1"/>
        <sz val="10.0"/>
      </rPr>
      <t>3. Work Product Management:</t>
    </r>
    <r>
      <rPr>
        <rFont val="Arial"/>
        <color theme="1"/>
        <sz val="10.0"/>
      </rPr>
      <t xml:space="preserve">
Work products produced by the process are appropriately managed</t>
    </r>
  </si>
  <si>
    <t>Problem records are maintained for all problems</t>
  </si>
  <si>
    <t>Problem knowledge base including Known Error Database (KEDB is maintained and available for use</t>
  </si>
  <si>
    <t>Incident trends are identified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</si>
  <si>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</si>
  <si>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</si>
  <si>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</si>
  <si>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</si>
  <si>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</si>
  <si>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</si>
  <si>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</si>
  <si>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</si>
  <si>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</si>
  <si>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</si>
  <si>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</si>
  <si>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IT and the customers have a common, clear and unambiguous understanding of the levels of service to be delivered.</t>
  </si>
  <si>
    <t>Consequently, some of the directorate's customers still do not understand the difference between a Service Level Requirement and a Service Level Agreement and service management</t>
  </si>
  <si>
    <t>IT services are delivered at levels agreed with the customers.</t>
  </si>
  <si>
    <t>A close relationship with business and customers is maintained (in conjunction with Business Relationship Management).</t>
  </si>
  <si>
    <t>Some of the directorate's customers still do not understand the difference between a Service Level Requirement and a Service Level Agreement</t>
  </si>
  <si>
    <t>Specific and measurable targets are developed for all IT services.</t>
  </si>
  <si>
    <t>Customer satisfaction regarding service levels is monitored and improved.</t>
  </si>
  <si>
    <t>Other customers, however, have come to recognise the valuable contribution that Customer Account Managers can make and are now insisting on their presence during discussions and negotiations with the software developers</t>
  </si>
  <si>
    <t>The levels of service delivered are subject to cost-effective continual improvement.</t>
  </si>
  <si>
    <t>All financial information is recorded in a compatible format and to a common structure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</si>
  <si>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</si>
  <si>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</si>
  <si>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document and agree on Service Level Requirements (SLRs).</t>
  </si>
  <si>
    <t>Negotiate, document and agree upon Service Level Agreements (SLAs) for operational services.</t>
  </si>
  <si>
    <t>Monitor service performance against SLAs.</t>
  </si>
  <si>
    <t>Minimize occurrence and impact of SLA breaches.</t>
  </si>
  <si>
    <t>Provide service reporting to customers.</t>
  </si>
  <si>
    <t>Conduct service reviews and discuss improvements.</t>
  </si>
  <si>
    <t>Review SLAs, OLAs, and UCs.</t>
  </si>
  <si>
    <t>Handle service level complaints and compliments.</t>
  </si>
  <si>
    <t>Monitor and take into account customer satisfaction.</t>
  </si>
  <si>
    <t>Instigate service level improvements.</t>
  </si>
  <si>
    <r>
      <rPr>
        <rFont val="Arial"/>
        <b/>
        <color theme="1"/>
        <sz val="10.0"/>
      </rPr>
      <t>3. Work Product Management:</t>
    </r>
    <r>
      <rPr>
        <rFont val="Arial"/>
        <color theme="1"/>
        <sz val="10.0"/>
      </rPr>
      <t xml:space="preserve">
Work products produced by the process are appropriately managed</t>
    </r>
  </si>
  <si>
    <t>Service Level Agreement (SLA) is defined and maintained for every customer-facing services.</t>
  </si>
  <si>
    <t>Operational Level Agreement (OLA) is defined and maintained for every internal supporting service.</t>
  </si>
  <si>
    <t>Underpinning Contract (UC) are defined and maintained.</t>
  </si>
  <si>
    <t>Service Reports are defined and produced.</t>
  </si>
  <si>
    <t>Service review meeting minutes are defined and produced.</t>
  </si>
  <si>
    <t>Customer complaints, comments and compliments are recorded.</t>
  </si>
  <si>
    <t xml:space="preserve">Customer satisfaction survey is conducted regularly. </t>
  </si>
  <si>
    <t>Service Improvement Plan (SIP) is defined and maintained.</t>
  </si>
  <si>
    <t>Service quality plan is defined and maintained.</t>
  </si>
  <si>
    <t>Service Level Requirements (SLRs)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</si>
  <si>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</si>
  <si>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</si>
  <si>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</si>
  <si>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</si>
  <si>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</si>
  <si>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</si>
  <si>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</si>
  <si>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</si>
  <si>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</si>
  <si>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</si>
  <si>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</si>
  <si>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The relationships and communication with suppliers are managed</t>
  </si>
  <si>
    <t>Contracts and agreements with suppliers are aligned with business needs by supporting the targets agreed in SLAs</t>
  </si>
  <si>
    <t>The contribution of suppliers (and sub-contracted suppliers) to the business value creation is determined</t>
  </si>
  <si>
    <t>The suppliers achieve the performance targets defined in their contracts and agreements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</si>
  <si>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</si>
  <si>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</si>
  <si>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new supplier and contract requirements</t>
  </si>
  <si>
    <t>Evaluate and select suppliers</t>
  </si>
  <si>
    <t>Establish new supplier contracts</t>
  </si>
  <si>
    <t>Categorize existing suppliers</t>
  </si>
  <si>
    <t>Define and agree on interfaces with suppliers</t>
  </si>
  <si>
    <t>Monitor and review suppliers’ performance</t>
  </si>
  <si>
    <t>Review, renew or terminate supplier contracts</t>
  </si>
  <si>
    <t>Manage contractual dispute (if needed)</t>
  </si>
  <si>
    <r>
      <rPr>
        <rFont val="Arial"/>
        <b/>
        <color theme="1"/>
        <sz val="10.0"/>
      </rPr>
      <t>3. Work Product Management:</t>
    </r>
    <r>
      <rPr>
        <rFont val="Arial"/>
        <color theme="1"/>
        <sz val="10.0"/>
      </rPr>
      <t xml:space="preserve">
Work products produced by the process are appropriately managed</t>
    </r>
  </si>
  <si>
    <t>Supplier and Contract Management Information System (SCMIS) exists and is maintained.</t>
  </si>
  <si>
    <t>Statement of Requirements (SOR) is defined for every purchase.</t>
  </si>
  <si>
    <t>Supplier evaluation criteria are defined.</t>
  </si>
  <si>
    <t>Service/Supplier performance reports are defined and produced.</t>
  </si>
  <si>
    <t>Performance and contract review meeting minutes are produced.</t>
  </si>
  <si>
    <t>Contractual dispute records are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</si>
  <si>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</si>
  <si>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</si>
  <si>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</si>
  <si>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</si>
  <si>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</si>
  <si>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</si>
  <si>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</si>
  <si>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</si>
  <si>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</si>
  <si>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</si>
  <si>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</si>
  <si>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 capacity plan is produced and maintained to reflect the current and future needs of the business.</t>
  </si>
  <si>
    <t>The capacity and performance of both services and resources enable to provide services as agreed in SLAs and to meet future needs</t>
  </si>
  <si>
    <t>The impact of all changes on the capacity plans and on the performance and capacity of all services and resources is assessed and addressed</t>
  </si>
  <si>
    <t>Advice and guidance on all capacity -and performance- related issues are provided to all other areas of the business and IT</t>
  </si>
  <si>
    <t>Cost-justifiable measures to improve the capacity and performance of services are implemented</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</si>
  <si>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</si>
  <si>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</si>
  <si>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the current and future needs for resources and IT services</t>
  </si>
  <si>
    <t>Define service and resource capacity measures and related thresholds</t>
  </si>
  <si>
    <t>Monitor the service components capacity and identify and treat any capacity-related events</t>
  </si>
  <si>
    <t>Estimate impact of service changes on required capacity</t>
  </si>
  <si>
    <t>Produce and use a capacity plan</t>
  </si>
  <si>
    <t>Provide advice and guidance on capacity and performance issues</t>
  </si>
  <si>
    <t>Optimize the capacity and performance of existing services and
resources</t>
  </si>
  <si>
    <t>Identify and instigate cost-justifiable improvement of service
capacity and performance</t>
  </si>
  <si>
    <r>
      <rPr>
        <rFont val="Arial"/>
        <b/>
        <color theme="1"/>
        <sz val="10.0"/>
      </rPr>
      <t>3. Work Product Management:</t>
    </r>
    <r>
      <rPr>
        <rFont val="Arial"/>
        <color theme="1"/>
        <sz val="10.0"/>
      </rPr>
      <t xml:space="preserve">
Work products produced by the process are appropriately managed</t>
    </r>
  </si>
  <si>
    <t>Capacity Management Information System (CMIS) is defined and
maintained.</t>
  </si>
  <si>
    <t>Capacity measures and thresholds are defined, measured and maintained.</t>
  </si>
  <si>
    <t>Capacity plan is produced and maintained.</t>
  </si>
  <si>
    <t>Forecast and predictive report are produced.</t>
  </si>
  <si>
    <t>Workload analysis report is produced.</t>
  </si>
  <si>
    <t>Ad hoc capacity and performance report is produced as necessary.</t>
  </si>
  <si>
    <t>Exception reports are produced.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</si>
  <si>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</si>
  <si>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</si>
  <si>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</si>
  <si>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</si>
  <si>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</si>
  <si>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</si>
  <si>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</si>
  <si>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</si>
  <si>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</si>
  <si>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</si>
  <si>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</si>
  <si>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Incidents and their resolution are recorded</t>
  </si>
  <si>
    <t>Incident management priorities are aligned with those of the business</t>
  </si>
  <si>
    <t>Incidents are resolved within agreed service levels to restore the normal service operation</t>
  </si>
  <si>
    <t>The incident impact on the business is minimized</t>
  </si>
  <si>
    <t>Incidents are tracked through each stage of their lifecycle</t>
  </si>
  <si>
    <t>Interested parties are kept informed of incidents’ progress and corresponding service level targets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</si>
  <si>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</si>
  <si>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</si>
  <si>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Detect and log the incidents</t>
  </si>
  <si>
    <t>Categorize the incidents</t>
  </si>
  <si>
    <t>Prioritize the incidents</t>
  </si>
  <si>
    <t>Provide initial diagnosis and support for the incidents</t>
  </si>
  <si>
    <t>Escalate the incidents to specialized support teams or to higher levels of authority if needed</t>
  </si>
  <si>
    <t>Investigate and diagnose the incidents</t>
  </si>
  <si>
    <t>Select the best potential resolution</t>
  </si>
  <si>
    <t>Keep incident records up-to-date</t>
  </si>
  <si>
    <t>Implement the incident resolution</t>
  </si>
  <si>
    <t>Communicate on incident resolution progress</t>
  </si>
  <si>
    <t>Close the incidents</t>
  </si>
  <si>
    <r>
      <rPr>
        <rFont val="Arial"/>
        <b/>
        <color theme="1"/>
        <sz val="10.0"/>
      </rPr>
      <t>3. Work Product Management:</t>
    </r>
    <r>
      <rPr>
        <rFont val="Arial"/>
        <color theme="1"/>
        <sz val="10.0"/>
      </rPr>
      <t xml:space="preserve">
Work products produced by the process are appropriately managed</t>
    </r>
  </si>
  <si>
    <t>Incident records are maintained for all reported incidents</t>
  </si>
  <si>
    <t>Incident knowledge base is maintained and available for use</t>
  </si>
  <si>
    <t>Incident management tool exists to support the process</t>
  </si>
  <si>
    <t>Incident categories with a set of categorization codes are defined</t>
  </si>
  <si>
    <t>Customer satisfaction survey regarding incident management are conducted</t>
  </si>
  <si>
    <t>Incident models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</si>
  <si>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</si>
  <si>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</si>
  <si>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</si>
  <si>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</si>
  <si>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</si>
  <si>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</si>
  <si>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</si>
  <si>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</si>
  <si>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</si>
  <si>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</si>
  <si>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</si>
  <si>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Changes are delivered in a way that minimize risk and support the business goals</t>
  </si>
  <si>
    <t>The integrity of release packages, related and others services is maintained</t>
  </si>
  <si>
    <t>The new or changed services can effectively be used by customers and users</t>
  </si>
  <si>
    <t>The service capabilities and resources required to operate and support the new or changed service are available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</si>
  <si>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</si>
  <si>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</si>
  <si>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and agree release and deployment plans with customers and stakeholders</t>
  </si>
  <si>
    <t>Prepare for release build and test</t>
  </si>
  <si>
    <t>Create and document the release packages</t>
  </si>
  <si>
    <t>Verify and test the release packages</t>
  </si>
  <si>
    <t>Ensure that service testing is performed</t>
  </si>
  <si>
    <t>Plan and prepare for deployment</t>
  </si>
  <si>
    <t>Deploy the release packages</t>
  </si>
  <si>
    <t>Verify that users can use the service as expected</t>
  </si>
  <si>
    <t>Assure Early Life Support (ELS)</t>
  </si>
  <si>
    <t>Review and close the release deployments</t>
  </si>
  <si>
    <r>
      <rPr>
        <rFont val="Arial"/>
        <b/>
        <color theme="1"/>
        <sz val="10.0"/>
      </rPr>
      <t>3. Work Product Management:</t>
    </r>
    <r>
      <rPr>
        <rFont val="Arial"/>
        <color theme="1"/>
        <sz val="10.0"/>
      </rPr>
      <t xml:space="preserve">
Work products produced by the process are appropriately managed</t>
    </r>
  </si>
  <si>
    <t>Release and deployment plans are produced and maintained</t>
  </si>
  <si>
    <t>Release packages are defined</t>
  </si>
  <si>
    <t>Service management documentation is updated</t>
  </si>
  <si>
    <t>Service Transition report is defined and produced</t>
  </si>
  <si>
    <t>Release and deployment models are defined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</si>
  <si>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</si>
  <si>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</si>
  <si>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</si>
  <si>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</si>
  <si>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</si>
  <si>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</si>
  <si>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</si>
  <si>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</si>
  <si>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</si>
  <si>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</si>
  <si>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</si>
  <si>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Service assets that need to be managed in order to deliver the services are identified, controlled and cared for throughout their lifecycle</t>
  </si>
  <si>
    <t>Information about CIs including versions, status, baselines, constituent components, attributes and relationships is identified, recorded and maintained</t>
  </si>
  <si>
    <t>The integrity of service configurations is managed and protected through the service lifecycle</t>
  </si>
  <si>
    <t>Historical and current accurate information on CIs and service configurations is kept available to any stakeholder as necessary</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</si>
  <si>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</si>
  <si>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</si>
  <si>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and maintain the service configuration logical model</t>
  </si>
  <si>
    <t>Implement a Configuration Management System (CMS)</t>
  </si>
  <si>
    <t>Ensure recording and maintenance of CI and configuration information</t>
  </si>
  <si>
    <t>Reference physical CIs in the CMS</t>
  </si>
  <si>
    <t>Establish configuration baselines</t>
  </si>
  <si>
    <t>Ensure CI and configuration control</t>
  </si>
  <si>
    <t>Provide CI and configuration information</t>
  </si>
  <si>
    <t>Perform CI and configuration audits</t>
  </si>
  <si>
    <r>
      <rPr>
        <rFont val="Arial"/>
        <b/>
        <color theme="1"/>
        <sz val="10.0"/>
      </rPr>
      <t>3. Work Product Management:</t>
    </r>
    <r>
      <rPr>
        <rFont val="Arial"/>
        <color theme="1"/>
        <sz val="10.0"/>
      </rPr>
      <t xml:space="preserve">
Work products produced by the process are appropriately managed</t>
    </r>
  </si>
  <si>
    <t>Configuration model is defined and maintained</t>
  </si>
  <si>
    <t>Configuration Management System (CMS) is defined and maintained</t>
  </si>
  <si>
    <t>Configuration baselines are defined and maintained</t>
  </si>
  <si>
    <t>Fixed asset register is defined and maintained</t>
  </si>
  <si>
    <t>Configuration reports are defined and produced</t>
  </si>
  <si>
    <t>Configuration audit reports are defined and produced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</si>
  <si>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</si>
  <si>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</si>
  <si>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</si>
  <si>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</si>
  <si>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</si>
  <si>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</si>
  <si>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</si>
  <si>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</si>
  <si>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</si>
  <si>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</si>
  <si>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</si>
  <si>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 set of IT service continuity plans that support the overall business continuity plans of the organization is produced and maintained in line with changing business context</t>
  </si>
  <si>
    <t>Agreed IT service continuity-related service levels are constantly met or can rapidly be restored in case of significant event or disaster</t>
  </si>
  <si>
    <t>IT service-related risks are managed according to agreed levels of business risk</t>
  </si>
  <si>
    <t>The impact of all changes on the IT service continuity plans and supporting methods and procedures is assessed and addressed</t>
  </si>
  <si>
    <t>Advice and guidance on all IT service continuity-related issues are provided to all other areas of the business and IT</t>
  </si>
  <si>
    <t>IT service continuity plans are tested and exercised to ensure their adequacy to respond to the agreed business continuity expectations</t>
  </si>
  <si>
    <t>Cost-justifiable measures to ensure the continuity of IT services are
implemented</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</si>
  <si>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</si>
  <si>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</si>
  <si>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the scope of IT Service Continuity Management</t>
  </si>
  <si>
    <t>Perform Business Impact Analysis</t>
  </si>
  <si>
    <t>Perform risk assessment</t>
  </si>
  <si>
    <t>Define risk reduction measures and recovery options</t>
  </si>
  <si>
    <t>Produce and use IT service continuity plans</t>
  </si>
  <si>
    <t>Implement risk reduction measures and recovery arrangements</t>
  </si>
  <si>
    <t>Educate and train staff</t>
  </si>
  <si>
    <t>Plan and conduct continuity plans tests</t>
  </si>
  <si>
    <t>Provide advice and guidance on IT service continuity issues</t>
  </si>
  <si>
    <r>
      <rPr>
        <rFont val="Arial"/>
        <b/>
        <color theme="1"/>
        <sz val="10.0"/>
      </rPr>
      <t>3. Work Product Management:</t>
    </r>
    <r>
      <rPr>
        <rFont val="Arial"/>
        <color theme="1"/>
        <sz val="10.0"/>
      </rPr>
      <t xml:space="preserve">
Work products produced by the process are appropriately managed</t>
    </r>
  </si>
  <si>
    <t>IT service continuity strategy is defined and maintained.</t>
  </si>
  <si>
    <t>Business impact analysis (BIA) report is produced.</t>
  </si>
  <si>
    <t>IT service continuity plans are defined and maintained.</t>
  </si>
  <si>
    <t>IT service continuity test schedule is defined and maintained.</t>
  </si>
  <si>
    <t>IT service continuity test scenarios is defined and maintained.</t>
  </si>
  <si>
    <t>Continuity test report is produced.</t>
  </si>
  <si>
    <t>Ad hoc continuity and recovery report is produced as necessary.</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</si>
  <si>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</si>
  <si>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</si>
  <si>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</si>
  <si>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</si>
  <si>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</si>
  <si>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</si>
  <si>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</si>
  <si>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</si>
  <si>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</si>
  <si>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</si>
  <si>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</si>
  <si>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All service requests are handled and effectively fulfilled</t>
  </si>
  <si>
    <t>A channel is provided for users to request and receive services for which a predefined authorization and qualification process exists</t>
  </si>
  <si>
    <t>Request fulfilment priorities are aligned with those of the business</t>
  </si>
  <si>
    <t>Service requests are tracked through each stage of their lifecycle and communicated to users accordingly</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</si>
  <si>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</si>
  <si>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</si>
  <si>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Log and filter the service requests</t>
  </si>
  <si>
    <t>Categorize the service requests</t>
  </si>
  <si>
    <t>Prioritize the service requests</t>
  </si>
  <si>
    <t>Authorize the service requests</t>
  </si>
  <si>
    <t>Route the service requests to appropriate group</t>
  </si>
  <si>
    <t>Fulfil the service requests</t>
  </si>
  <si>
    <t>Monitor and communicate the service request progress</t>
  </si>
  <si>
    <t>Close the service requests</t>
  </si>
  <si>
    <r>
      <rPr>
        <rFont val="Arial"/>
        <b/>
        <color theme="1"/>
        <sz val="10.0"/>
      </rPr>
      <t>3. Work Product Management:</t>
    </r>
    <r>
      <rPr>
        <rFont val="Arial"/>
        <color theme="1"/>
        <sz val="10.0"/>
      </rPr>
      <t xml:space="preserve">
Work products produced by the process are appropriately managed</t>
    </r>
  </si>
  <si>
    <t>Request records are maintained for all service requests</t>
  </si>
  <si>
    <t>Customer satisfaction survey regarding request fulfillment are conducted</t>
  </si>
  <si>
    <t>Request fulfilment status report are produced</t>
  </si>
  <si>
    <t>Request models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</si>
  <si>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</si>
  <si>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</si>
  <si>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</si>
  <si>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</si>
  <si>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</si>
  <si>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</si>
  <si>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</si>
  <si>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</si>
  <si>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</si>
  <si>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</si>
  <si>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</si>
  <si>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Assurance is provided that services are ‘fit for purpose’, and so that they will deliver the required utility</t>
  </si>
  <si>
    <t>Assurance is provided that services are ‘fit for use’, and so that they will deliver the agreed warranty</t>
  </si>
  <si>
    <t>Each release creates a new or changed service that delivers value for the customers within the projected costs, capacity and constraints</t>
  </si>
  <si>
    <t>Errors or variances regarding customer and stakeholders requirements are remedied early in the service lifecycle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</si>
  <si>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</si>
  <si>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</si>
  <si>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Plan and design tests</t>
  </si>
  <si>
    <t>Prepare the test environment</t>
  </si>
  <si>
    <t>Perform tests</t>
  </si>
  <si>
    <t>Analyze and document test issues</t>
  </si>
  <si>
    <t>Take actions to resolve test issues</t>
  </si>
  <si>
    <t>Analyze and report test results</t>
  </si>
  <si>
    <t>Clean up the test environments</t>
  </si>
  <si>
    <r>
      <rPr>
        <rFont val="Arial"/>
        <b/>
        <color theme="1"/>
        <sz val="10.0"/>
      </rPr>
      <t>3. Work Product Management:</t>
    </r>
    <r>
      <rPr>
        <rFont val="Arial"/>
        <color theme="1"/>
        <sz val="10.0"/>
      </rPr>
      <t xml:space="preserve">
Work products produced by the process are appropriately managed</t>
    </r>
  </si>
  <si>
    <t>Test plan is produced and maintained</t>
  </si>
  <si>
    <t>Schedule of customer activity in the service lifecycle</t>
  </si>
  <si>
    <t>Testing reports are defined and produced</t>
  </si>
  <si>
    <t>Based on testing report, records are opened as necessary: e.g.
- Problem record
- Test incident record
- Test error record
- CSI Register</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</si>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</sst>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0.0"/>
      <color theme="1"/>
      <name val="Arial"/>
    </font>
    <font>
      <b/>
      <sz val="10.0"/>
      <color theme="0"/>
      <name val="Arial"/>
    </font>
    <font/>
    <font>
      <i/>
      <sz val="10.0"/>
      <color rgb="FFFFFFFF"/>
      <name val="Arial"/>
    </font>
    <font>
      <b/>
      <sz val="10.0"/>
      <color theme="1"/>
      <name val="Arial"/>
    </font>
    <font>
      <name val="Arial"/>
    </font>
    <font>
      <i/>
      <sz val="10.0"/>
      <color theme="0"/>
      <name val="Arial"/>
    </font>
    <font>
      <sz val="11.0"/>
      <color theme="1"/>
      <name val="Calibri"/>
    </font>
    <font>
      <b/>
      <i/>
      <sz val="10.0"/>
      <color theme="0"/>
      <name val="Arial"/>
    </font>
    <font>
      <sz val="10.0"/>
      <color rgb="FFC0C0C0"/>
      <name val="Arial"/>
    </font>
    <font>
      <sz val="10.0"/>
      <color theme="0"/>
      <name val="Arial"/>
    </font>
    <font>
      <sz val="11.0"/>
      <name val="Calibri"/>
    </font>
  </fonts>
  <fills count="11">
    <fill>
      <patternFill patternType="none"/>
    </fill>
    <fill>
      <patternFill patternType="lightGray"/>
    </fill>
    <fill>
      <patternFill patternType="solid">
        <fgColor rgb="FF1F3663"/>
        <bgColor rgb="FF1F3663"/>
      </patternFill>
    </fill>
    <fill>
      <patternFill patternType="solid">
        <fgColor rgb="FFC0C0C0"/>
        <bgColor rgb="FFC0C0C0"/>
      </patternFill>
    </fill>
    <fill>
      <patternFill patternType="solid">
        <fgColor rgb="FFF2F2F2"/>
        <bgColor rgb="FFF2F2F2"/>
      </patternFill>
    </fill>
    <fill>
      <patternFill patternType="solid">
        <fgColor rgb="FFFFFFCC"/>
        <bgColor rgb="FFFFFFCC"/>
      </patternFill>
    </fill>
    <fill>
      <patternFill patternType="solid">
        <fgColor rgb="FFFFFFFF"/>
        <bgColor rgb="FFFFFFFF"/>
      </patternFill>
    </fill>
    <fill>
      <patternFill patternType="solid">
        <fgColor theme="0"/>
        <bgColor theme="0"/>
      </patternFill>
    </fill>
    <fill>
      <patternFill patternType="solid">
        <fgColor rgb="FFF4B084"/>
        <bgColor rgb="FFF4B084"/>
      </patternFill>
    </fill>
    <fill>
      <patternFill patternType="solid">
        <fgColor rgb="FFFCE4D6"/>
        <bgColor rgb="FFFCE4D6"/>
      </patternFill>
    </fill>
    <fill>
      <patternFill patternType="solid">
        <fgColor rgb="FFE2EFD9"/>
        <bgColor rgb="FFE2EFD9"/>
      </patternFill>
    </fill>
  </fills>
  <borders count="22">
    <border/>
    <border>
      <left style="thin">
        <color rgb="FF000000"/>
      </lef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top/>
      <bottom/>
    </border>
    <border>
      <right/>
      <top/>
      <bottom/>
    </border>
    <border>
      <left style="thin">
        <color rgb="FF000000"/>
      </left>
      <top/>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left/>
      <right/>
      <top/>
      <bottom/>
    </border>
    <border>
      <left style="thin">
        <color rgb="FF000000"/>
      </lef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3" numFmtId="0" xfId="0" applyBorder="1" applyFont="1"/>
    <xf borderId="3" fillId="2" fontId="4" numFmtId="0" xfId="0" applyAlignment="1" applyBorder="1" applyFont="1">
      <alignment readingOrder="0"/>
    </xf>
    <xf borderId="4" fillId="0" fontId="3" numFmtId="0" xfId="0" applyBorder="1" applyFont="1"/>
    <xf borderId="0" fillId="0" fontId="5" numFmtId="0" xfId="0" applyFont="1"/>
    <xf borderId="5" fillId="3" fontId="5" numFmtId="0" xfId="0" applyAlignment="1" applyBorder="1" applyFill="1" applyFont="1">
      <alignment horizontal="center" shrinkToFit="0" vertical="center" wrapText="1"/>
    </xf>
    <xf borderId="5" fillId="4" fontId="5" numFmtId="0" xfId="0" applyAlignment="1" applyBorder="1" applyFill="1" applyFont="1">
      <alignment horizontal="center" shrinkToFit="0" wrapText="1"/>
    </xf>
    <xf borderId="5" fillId="4" fontId="1" numFmtId="0" xfId="0" applyAlignment="1" applyBorder="1" applyFont="1">
      <alignment shrinkToFit="0" wrapText="1"/>
    </xf>
    <xf borderId="0" fillId="5" fontId="6" numFmtId="0" xfId="0" applyAlignment="1" applyFill="1" applyFont="1">
      <alignment horizontal="right" readingOrder="0" shrinkToFit="0" vertical="bottom" wrapText="1"/>
    </xf>
    <xf borderId="0" fillId="6" fontId="6" numFmtId="0" xfId="0" applyAlignment="1" applyFill="1" applyFont="1">
      <alignment shrinkToFit="0" vertical="bottom" wrapText="1"/>
    </xf>
    <xf borderId="5" fillId="7" fontId="1" numFmtId="0" xfId="0" applyAlignment="1" applyBorder="1" applyFill="1" applyFont="1">
      <alignment shrinkToFit="0" wrapText="1"/>
    </xf>
    <xf borderId="5" fillId="5" fontId="6" numFmtId="0" xfId="0" applyAlignment="1" applyBorder="1" applyFont="1">
      <alignment horizontal="right" readingOrder="0" shrinkToFit="0" vertical="bottom" wrapText="1"/>
    </xf>
    <xf borderId="5" fillId="6" fontId="6" numFmtId="0" xfId="0" applyAlignment="1" applyBorder="1" applyFont="1">
      <alignment shrinkToFit="0" vertical="bottom" wrapText="1"/>
    </xf>
    <xf borderId="5" fillId="5" fontId="6" numFmtId="0" xfId="0" applyAlignment="1" applyBorder="1" applyFont="1">
      <alignment horizontal="right" shrinkToFit="0" vertical="bottom" wrapText="1"/>
    </xf>
    <xf borderId="0" fillId="4" fontId="1" numFmtId="0" xfId="0" applyAlignment="1" applyFont="1">
      <alignment shrinkToFit="0" wrapText="1"/>
    </xf>
    <xf borderId="0" fillId="5" fontId="1" numFmtId="0" xfId="0" applyAlignment="1" applyFont="1">
      <alignment shrinkToFit="0" wrapText="1"/>
    </xf>
    <xf borderId="0" fillId="7" fontId="1" numFmtId="0" xfId="0" applyAlignment="1" applyFont="1">
      <alignment shrinkToFit="0" wrapText="1"/>
    </xf>
    <xf borderId="6" fillId="2" fontId="2" numFmtId="0" xfId="0" applyBorder="1" applyFont="1"/>
    <xf borderId="7" fillId="2" fontId="2" numFmtId="0" xfId="0" applyBorder="1" applyFont="1"/>
    <xf borderId="8" fillId="2" fontId="4" numFmtId="0" xfId="0" applyAlignment="1" applyBorder="1" applyFont="1">
      <alignment readingOrder="0"/>
    </xf>
    <xf borderId="9" fillId="0" fontId="3" numFmtId="0" xfId="0" applyBorder="1" applyFont="1"/>
    <xf borderId="10" fillId="2" fontId="2" numFmtId="0" xfId="0" applyAlignment="1" applyBorder="1" applyFont="1">
      <alignment horizontal="center"/>
    </xf>
    <xf borderId="11" fillId="2" fontId="2" numFmtId="0" xfId="0" applyAlignment="1" applyBorder="1" applyFont="1">
      <alignment horizontal="center"/>
    </xf>
    <xf borderId="6" fillId="8" fontId="5" numFmtId="0" xfId="0" applyAlignment="1" applyBorder="1" applyFill="1" applyFont="1">
      <alignment horizontal="center"/>
    </xf>
    <xf borderId="5" fillId="8" fontId="5" numFmtId="0" xfId="0" applyAlignment="1" applyBorder="1" applyFont="1">
      <alignment horizontal="center"/>
    </xf>
    <xf borderId="12" fillId="9" fontId="1" numFmtId="0" xfId="0" applyBorder="1" applyFill="1" applyFont="1"/>
    <xf borderId="11" fillId="9" fontId="1" numFmtId="0" xfId="0" applyAlignment="1" applyBorder="1" applyFont="1">
      <alignment horizontal="center"/>
    </xf>
    <xf borderId="13" fillId="9" fontId="1" numFmtId="0" xfId="0" applyAlignment="1" applyBorder="1" applyFont="1">
      <alignment horizontal="center"/>
    </xf>
    <xf borderId="13" fillId="9" fontId="1" numFmtId="0" xfId="0" applyBorder="1" applyFont="1"/>
    <xf borderId="14" fillId="9" fontId="1" numFmtId="0" xfId="0" applyBorder="1" applyFont="1"/>
    <xf borderId="15" fillId="9" fontId="1" numFmtId="0" xfId="0" applyAlignment="1" applyBorder="1" applyFont="1">
      <alignment horizontal="center"/>
    </xf>
    <xf borderId="14" fillId="9" fontId="1" numFmtId="0" xfId="0" applyAlignment="1" applyBorder="1" applyFont="1">
      <alignment horizontal="center"/>
    </xf>
    <xf borderId="6" fillId="2" fontId="7" numFmtId="0" xfId="0" applyBorder="1" applyFont="1"/>
    <xf borderId="7" fillId="2" fontId="7" numFmtId="0" xfId="0" applyBorder="1" applyFont="1"/>
    <xf borderId="7" fillId="2" fontId="8" numFmtId="0" xfId="0" applyBorder="1" applyFont="1"/>
    <xf borderId="16" fillId="2" fontId="8" numFmtId="0" xfId="0" applyBorder="1" applyFont="1"/>
    <xf borderId="17" fillId="3" fontId="5" numFmtId="0" xfId="0" applyAlignment="1" applyBorder="1" applyFont="1">
      <alignment horizontal="center" shrinkToFit="0" vertical="center" wrapText="1"/>
    </xf>
    <xf borderId="17" fillId="4" fontId="5"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8" fillId="0" fontId="3" numFmtId="0" xfId="0" applyBorder="1" applyFont="1"/>
    <xf borderId="19" fillId="0" fontId="3" numFmtId="0" xfId="0" applyBorder="1" applyFont="1"/>
    <xf borderId="5" fillId="4" fontId="5" numFmtId="0" xfId="0" applyAlignment="1" applyBorder="1" applyFont="1">
      <alignment horizontal="center" shrinkToFit="0" vertical="center" wrapText="1"/>
    </xf>
    <xf borderId="5" fillId="4" fontId="1" numFmtId="0" xfId="0" applyAlignment="1" applyBorder="1" applyFont="1">
      <alignment shrinkToFit="0" vertical="center" wrapText="1"/>
    </xf>
    <xf borderId="5" fillId="7" fontId="1" numFmtId="0" xfId="0" applyAlignment="1" applyBorder="1" applyFont="1">
      <alignment shrinkToFit="0" vertical="center" wrapText="1"/>
    </xf>
    <xf borderId="5" fillId="5" fontId="1" numFmtId="0" xfId="0" applyAlignment="1" applyBorder="1" applyFont="1">
      <alignment horizontal="center" vertical="center"/>
    </xf>
    <xf borderId="5" fillId="10" fontId="1" numFmtId="0" xfId="0" applyAlignment="1" applyBorder="1" applyFill="1" applyFont="1">
      <alignment shrinkToFit="0" vertical="center" wrapText="1"/>
    </xf>
    <xf borderId="20" fillId="10" fontId="8" numFmtId="0" xfId="0" applyBorder="1" applyFont="1"/>
    <xf borderId="0" fillId="0" fontId="8" numFmtId="0" xfId="0" applyAlignment="1" applyFont="1">
      <alignment shrinkToFit="0" wrapText="1"/>
    </xf>
    <xf borderId="5" fillId="0" fontId="1" numFmtId="0" xfId="0" applyAlignment="1" applyBorder="1" applyFont="1">
      <alignment vertical="center"/>
    </xf>
    <xf borderId="6" fillId="2" fontId="9" numFmtId="0" xfId="0" applyAlignment="1" applyBorder="1" applyFont="1">
      <alignment readingOrder="0" shrinkToFit="0" wrapText="1"/>
    </xf>
    <xf borderId="7" fillId="2" fontId="9" numFmtId="0" xfId="0" applyBorder="1" applyFont="1"/>
    <xf borderId="16" fillId="2" fontId="9" numFmtId="0" xfId="0" applyBorder="1" applyFont="1"/>
    <xf borderId="5" fillId="3" fontId="1" numFmtId="0" xfId="0" applyAlignment="1" applyBorder="1" applyFont="1">
      <alignment shrinkToFit="0" vertical="center" wrapText="1"/>
    </xf>
    <xf borderId="5" fillId="4" fontId="5" numFmtId="0" xfId="0" applyAlignment="1" applyBorder="1" applyFont="1">
      <alignment horizontal="center" vertical="center"/>
    </xf>
    <xf borderId="5" fillId="5" fontId="1" numFmtId="0" xfId="0" applyAlignment="1" applyBorder="1" applyFont="1">
      <alignment horizontal="center"/>
    </xf>
    <xf borderId="5" fillId="7" fontId="1" numFmtId="0" xfId="0" applyAlignment="1" applyBorder="1" applyFont="1">
      <alignment horizontal="center"/>
    </xf>
    <xf borderId="5" fillId="7" fontId="1" numFmtId="0" xfId="0" applyAlignment="1" applyBorder="1" applyFont="1">
      <alignment readingOrder="0"/>
    </xf>
    <xf borderId="5" fillId="5" fontId="1" numFmtId="0" xfId="0" applyAlignment="1" applyBorder="1" applyFont="1">
      <alignment horizontal="center" readingOrder="0"/>
    </xf>
    <xf borderId="5" fillId="7" fontId="1" numFmtId="0" xfId="0" applyAlignment="1" applyBorder="1" applyFont="1">
      <alignment readingOrder="0" shrinkToFit="0" wrapText="1"/>
    </xf>
    <xf borderId="6" fillId="3" fontId="5" numFmtId="0" xfId="0" applyAlignment="1" applyBorder="1" applyFont="1">
      <alignment horizontal="right" shrinkToFit="0" wrapText="1"/>
    </xf>
    <xf borderId="7" fillId="3" fontId="10" numFmtId="0" xfId="0" applyAlignment="1" applyBorder="1" applyFont="1">
      <alignment horizontal="center" shrinkToFit="0" wrapText="1"/>
    </xf>
    <xf borderId="7" fillId="3" fontId="1" numFmtId="9" xfId="0" applyAlignment="1" applyBorder="1" applyFont="1" applyNumberFormat="1">
      <alignment horizontal="center" shrinkToFit="0" wrapText="1"/>
    </xf>
    <xf borderId="16" fillId="3" fontId="5" numFmtId="0" xfId="0" applyAlignment="1" applyBorder="1" applyFont="1">
      <alignment shrinkToFit="0" wrapText="1"/>
    </xf>
    <xf borderId="21" fillId="0" fontId="5" numFmtId="0" xfId="0" applyAlignment="1" applyBorder="1" applyFont="1">
      <alignment horizontal="right" shrinkToFit="0" wrapText="1"/>
    </xf>
    <xf borderId="0" fillId="0" fontId="11" numFmtId="0" xfId="0" applyAlignment="1" applyFont="1">
      <alignment horizontal="center" shrinkToFit="0" wrapText="1"/>
    </xf>
    <xf borderId="0" fillId="0" fontId="1" numFmtId="9" xfId="0" applyAlignment="1" applyFont="1" applyNumberFormat="1">
      <alignment horizontal="center" shrinkToFit="0" wrapText="1"/>
    </xf>
    <xf borderId="18" fillId="0" fontId="5" numFmtId="0" xfId="0" applyAlignment="1" applyBorder="1" applyFont="1">
      <alignment shrinkToFit="0" wrapText="1"/>
    </xf>
    <xf borderId="7" fillId="2" fontId="9" numFmtId="0" xfId="0" applyAlignment="1" applyBorder="1" applyFont="1">
      <alignment horizontal="right" shrinkToFit="0" vertical="center" wrapText="1"/>
    </xf>
    <xf borderId="7" fillId="2" fontId="2" numFmtId="0" xfId="0" applyAlignment="1" applyBorder="1" applyFont="1">
      <alignment horizontal="right" shrinkToFit="0" vertical="center" wrapText="1"/>
    </xf>
    <xf borderId="7" fillId="2" fontId="11" numFmtId="9" xfId="0" applyAlignment="1" applyBorder="1" applyFont="1" applyNumberFormat="1">
      <alignment horizontal="center" shrinkToFit="0" vertical="center" wrapText="1"/>
    </xf>
    <xf borderId="16" fillId="2" fontId="7" numFmtId="0" xfId="0" applyAlignment="1" applyBorder="1" applyFont="1">
      <alignment shrinkToFit="0" vertical="center" wrapText="1"/>
    </xf>
    <xf borderId="6" fillId="2" fontId="9" numFmtId="0" xfId="0" applyAlignment="1" applyBorder="1" applyFont="1">
      <alignment shrinkToFit="0" wrapText="1"/>
    </xf>
    <xf borderId="5" fillId="6" fontId="12" numFmtId="0" xfId="0" applyAlignment="1" applyBorder="1" applyFont="1">
      <alignment readingOrder="0" vertical="bottom"/>
    </xf>
    <xf borderId="11" fillId="7" fontId="5" numFmtId="0" xfId="0" applyAlignment="1" applyBorder="1" applyFont="1">
      <alignment horizontal="right" shrinkToFit="0" wrapText="1"/>
    </xf>
    <xf borderId="20" fillId="7" fontId="11" numFmtId="0" xfId="0" applyAlignment="1" applyBorder="1" applyFont="1">
      <alignment horizontal="center" shrinkToFit="0" wrapText="1"/>
    </xf>
    <xf borderId="20" fillId="7" fontId="1" numFmtId="9" xfId="0" applyAlignment="1" applyBorder="1" applyFont="1" applyNumberFormat="1">
      <alignment horizontal="center" shrinkToFit="0" wrapText="1"/>
    </xf>
    <xf borderId="7" fillId="7" fontId="5" numFmtId="0" xfId="0" applyAlignment="1" applyBorder="1" applyFont="1">
      <alignment shrinkToFit="0" wrapText="1"/>
    </xf>
    <xf borderId="5" fillId="7" fontId="1" numFmtId="0" xfId="0" applyBorder="1" applyFont="1"/>
    <xf borderId="5" fillId="0" fontId="12" numFmtId="0" xfId="0" applyAlignment="1" applyBorder="1" applyFont="1">
      <alignment shrinkToFit="0" vertical="bottom" wrapText="1"/>
    </xf>
    <xf borderId="5" fillId="6" fontId="12" numFmtId="0" xfId="0" applyAlignment="1" applyBorder="1" applyFont="1">
      <alignment readingOrder="0" shrinkToFit="0" wrapText="1"/>
    </xf>
    <xf borderId="5" fillId="6" fontId="6" numFmtId="0" xfId="0" applyAlignment="1" applyBorder="1" applyFont="1">
      <alignment shrinkToFit="0" wrapText="1"/>
    </xf>
    <xf borderId="5" fillId="0" fontId="3" numFmtId="0" xfId="0" applyAlignment="1" applyBorder="1" applyFont="1">
      <alignment readingOrder="0" shrinkToFit="0" wrapText="1"/>
    </xf>
    <xf borderId="5" fillId="7" fontId="1" numFmtId="0" xfId="0" applyAlignment="1" applyBorder="1" applyFont="1">
      <alignment horizontal="left" readingOrder="0" shrinkToFit="0" vertical="center" wrapText="1"/>
    </xf>
    <xf borderId="5" fillId="7" fontId="1" numFmtId="0" xfId="0" applyAlignment="1" applyBorder="1" applyFont="1">
      <alignment readingOrder="0" vertical="center"/>
    </xf>
    <xf borderId="0" fillId="0" fontId="3" numFmtId="0" xfId="0" applyAlignment="1" applyFont="1">
      <alignment readingOrder="0" shrinkToFit="0" wrapText="1"/>
    </xf>
    <xf borderId="5" fillId="0" fontId="12" numFmtId="0" xfId="0" applyAlignment="1" applyBorder="1" applyFont="1">
      <alignment shrinkToFit="0" wrapText="1"/>
    </xf>
    <xf borderId="5" fillId="6" fontId="6" numFmtId="0" xfId="0" applyAlignment="1" applyBorder="1" applyFont="1">
      <alignment vertical="bottom"/>
    </xf>
    <xf borderId="5" fillId="5" fontId="1" numFmtId="0" xfId="0" applyAlignment="1" applyBorder="1" applyFont="1">
      <alignment horizontal="center" readingOrder="0" vertical="center"/>
    </xf>
    <xf borderId="5" fillId="7"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3.0"/>
    <col customWidth="1" min="3" max="3" width="17.5"/>
    <col customWidth="1" min="4" max="4" width="32.0"/>
    <col customWidth="1" min="5" max="5" width="16.0"/>
    <col customWidth="1" min="6"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2" t="s">
        <v>0</v>
      </c>
      <c r="C2" s="3"/>
      <c r="D2" s="4" t="s">
        <v>1</v>
      </c>
      <c r="E2" s="5"/>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6" t="s">
        <v>2</v>
      </c>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7" t="s">
        <v>3</v>
      </c>
      <c r="C6" s="8" t="s">
        <v>4</v>
      </c>
      <c r="D6" s="8" t="s">
        <v>5</v>
      </c>
      <c r="E6" s="8" t="s">
        <v>6</v>
      </c>
      <c r="F6" s="1"/>
      <c r="G6" s="1"/>
      <c r="H6" s="1"/>
      <c r="I6" s="1"/>
      <c r="J6" s="1"/>
      <c r="K6" s="1"/>
      <c r="L6" s="1"/>
      <c r="M6" s="1"/>
      <c r="N6" s="1"/>
      <c r="O6" s="1"/>
      <c r="P6" s="1"/>
      <c r="Q6" s="1"/>
      <c r="R6" s="1"/>
      <c r="S6" s="1"/>
      <c r="T6" s="1"/>
      <c r="U6" s="1"/>
      <c r="V6" s="1"/>
      <c r="W6" s="1"/>
      <c r="X6" s="1"/>
      <c r="Y6" s="1"/>
      <c r="Z6" s="1"/>
    </row>
    <row r="7" ht="12.75" customHeight="1">
      <c r="A7" s="1"/>
      <c r="B7" s="9">
        <v>1.0</v>
      </c>
      <c r="C7" s="10">
        <v>1.20218337E9</v>
      </c>
      <c r="D7" s="11" t="s">
        <v>7</v>
      </c>
      <c r="E7" s="12"/>
      <c r="F7" s="1"/>
      <c r="G7" s="1"/>
      <c r="H7" s="1"/>
      <c r="I7" s="1"/>
      <c r="J7" s="1"/>
      <c r="K7" s="1"/>
      <c r="L7" s="1"/>
      <c r="M7" s="1"/>
      <c r="N7" s="1"/>
      <c r="O7" s="1"/>
      <c r="P7" s="1"/>
      <c r="Q7" s="1"/>
      <c r="R7" s="1"/>
      <c r="S7" s="1"/>
      <c r="T7" s="1"/>
      <c r="U7" s="1"/>
      <c r="V7" s="1"/>
      <c r="W7" s="1"/>
      <c r="X7" s="1"/>
      <c r="Y7" s="1"/>
      <c r="Z7" s="1"/>
    </row>
    <row r="8" ht="12.75" customHeight="1">
      <c r="A8" s="1"/>
      <c r="B8" s="9">
        <v>2.0</v>
      </c>
      <c r="C8" s="13">
        <v>1.202184048E9</v>
      </c>
      <c r="D8" s="14" t="s">
        <v>8</v>
      </c>
      <c r="E8" s="12"/>
      <c r="F8" s="1"/>
      <c r="G8" s="1"/>
      <c r="H8" s="1"/>
      <c r="I8" s="1"/>
      <c r="J8" s="1"/>
      <c r="K8" s="1"/>
      <c r="L8" s="1"/>
      <c r="M8" s="1"/>
      <c r="N8" s="1"/>
      <c r="O8" s="1"/>
      <c r="P8" s="1"/>
      <c r="Q8" s="1"/>
      <c r="R8" s="1"/>
      <c r="S8" s="1"/>
      <c r="T8" s="1"/>
      <c r="U8" s="1"/>
      <c r="V8" s="1"/>
      <c r="W8" s="1"/>
      <c r="X8" s="1"/>
      <c r="Y8" s="1"/>
      <c r="Z8" s="1"/>
    </row>
    <row r="9" ht="12.75" customHeight="1">
      <c r="A9" s="1"/>
      <c r="B9" s="9">
        <v>3.0</v>
      </c>
      <c r="C9" s="15">
        <v>1.202184151E9</v>
      </c>
      <c r="D9" s="14" t="s">
        <v>9</v>
      </c>
      <c r="E9" s="12"/>
      <c r="F9" s="1"/>
      <c r="G9" s="1"/>
      <c r="H9" s="1"/>
      <c r="I9" s="1"/>
      <c r="J9" s="1"/>
      <c r="K9" s="1"/>
      <c r="L9" s="1"/>
      <c r="M9" s="1"/>
      <c r="N9" s="1"/>
      <c r="O9" s="1"/>
      <c r="P9" s="1"/>
      <c r="Q9" s="1"/>
      <c r="R9" s="1"/>
      <c r="S9" s="1"/>
      <c r="T9" s="1"/>
      <c r="U9" s="1"/>
      <c r="V9" s="1"/>
      <c r="W9" s="1"/>
      <c r="X9" s="1"/>
      <c r="Y9" s="1"/>
      <c r="Z9" s="1"/>
    </row>
    <row r="10" ht="12.75" customHeight="1">
      <c r="A10" s="1"/>
      <c r="B10" s="9">
        <v>4.0</v>
      </c>
      <c r="C10" s="15">
        <v>1.202181054E9</v>
      </c>
      <c r="D10" s="14" t="s">
        <v>10</v>
      </c>
      <c r="E10" s="12"/>
      <c r="F10" s="1"/>
      <c r="G10" s="1"/>
      <c r="H10" s="1"/>
      <c r="I10" s="1"/>
      <c r="J10" s="1"/>
      <c r="K10" s="1"/>
      <c r="M10" s="1"/>
      <c r="N10" s="1"/>
      <c r="O10" s="1"/>
      <c r="P10" s="1"/>
      <c r="Q10" s="1"/>
      <c r="R10" s="1"/>
      <c r="S10" s="1"/>
      <c r="T10" s="1"/>
      <c r="U10" s="1"/>
      <c r="V10" s="1"/>
      <c r="W10" s="1"/>
      <c r="X10" s="1"/>
      <c r="Y10" s="1"/>
      <c r="Z10" s="1"/>
    </row>
    <row r="11" ht="12.75" customHeight="1">
      <c r="A11" s="1"/>
      <c r="B11" s="9">
        <v>5.0</v>
      </c>
      <c r="C11" s="13">
        <v>1.202184279E9</v>
      </c>
      <c r="D11" s="14" t="s">
        <v>11</v>
      </c>
      <c r="E11" s="12"/>
      <c r="F11" s="1"/>
      <c r="G11" s="1"/>
      <c r="H11" s="1"/>
      <c r="I11" s="1"/>
      <c r="J11" s="1"/>
      <c r="K11" s="1"/>
      <c r="L11" s="1"/>
      <c r="M11" s="1"/>
      <c r="N11" s="1"/>
      <c r="O11" s="1"/>
      <c r="P11" s="1"/>
      <c r="Q11" s="1"/>
      <c r="R11" s="1"/>
      <c r="S11" s="1"/>
      <c r="T11" s="1"/>
      <c r="U11" s="1"/>
      <c r="V11" s="1"/>
      <c r="W11" s="1"/>
      <c r="X11" s="1"/>
      <c r="Y11" s="1"/>
      <c r="Z11" s="1"/>
    </row>
    <row r="12" ht="12.75" customHeight="1">
      <c r="A12" s="1"/>
      <c r="B12" s="16"/>
      <c r="C12" s="17"/>
      <c r="D12" s="18"/>
      <c r="E12" s="18"/>
      <c r="F12" s="1"/>
      <c r="G12" s="1"/>
      <c r="H12" s="1"/>
      <c r="I12" s="1"/>
      <c r="J12" s="1"/>
      <c r="K12" s="1"/>
      <c r="L12" s="1"/>
      <c r="M12" s="1"/>
      <c r="N12" s="1"/>
      <c r="O12" s="1"/>
      <c r="P12" s="1"/>
      <c r="Q12" s="1"/>
      <c r="R12" s="1"/>
      <c r="S12" s="1"/>
      <c r="T12" s="1"/>
      <c r="U12" s="1"/>
      <c r="V12" s="1"/>
      <c r="W12" s="1"/>
      <c r="X12" s="1"/>
      <c r="Y12" s="1"/>
      <c r="Z12" s="1"/>
    </row>
    <row r="13" ht="12.75" customHeight="1">
      <c r="A13" s="1"/>
      <c r="B13" s="16"/>
      <c r="C13" s="17"/>
      <c r="D13" s="18"/>
      <c r="E13" s="18"/>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9" t="s">
        <v>12</v>
      </c>
      <c r="C16" s="20"/>
      <c r="D16" s="21" t="s">
        <v>13</v>
      </c>
      <c r="E16" s="22"/>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21" t="s">
        <v>14</v>
      </c>
      <c r="E17" s="22"/>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21" t="s">
        <v>15</v>
      </c>
      <c r="E18" s="22"/>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21" t="s">
        <v>16</v>
      </c>
      <c r="E19" s="22"/>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C2"/>
    <mergeCell ref="D2:E2"/>
    <mergeCell ref="B4:C4"/>
    <mergeCell ref="D16:E16"/>
    <mergeCell ref="D17:E17"/>
    <mergeCell ref="D18:E18"/>
    <mergeCell ref="D19:E19"/>
  </mergeCells>
  <dataValidations>
    <dataValidation type="list" allowBlank="1" showInputMessage="1" showErrorMessage="1" prompt="(Pilih studi kasus)" sqref="D2">
      <formula1>'Case, Process &amp; Scoring'!$E$5:$E$12</formula1>
    </dataValidation>
    <dataValidation type="list" allowBlank="1" showInputMessage="1" showErrorMessage="1" prompt="(Pilih proses)" sqref="D16:D19">
      <formula1>'Case, Process &amp; Scoring'!$G$5:$G$16</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0"/>
    <col customWidth="1" min="5" max="5" width="45.63"/>
    <col customWidth="1" min="6" max="6" width="8.0"/>
    <col customWidth="1" min="7" max="7" width="26.38"/>
    <col customWidth="1" min="8" max="8" width="8.0"/>
    <col customWidth="1" min="9" max="9" width="26.38"/>
    <col customWidth="1" min="10"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23" t="s">
        <v>17</v>
      </c>
      <c r="C3" s="22"/>
      <c r="D3" s="1"/>
      <c r="E3" s="24" t="s">
        <v>18</v>
      </c>
      <c r="F3" s="1"/>
      <c r="G3" s="24" t="s">
        <v>19</v>
      </c>
      <c r="H3" s="1"/>
      <c r="I3" s="24" t="s">
        <v>20</v>
      </c>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25" t="s">
        <v>21</v>
      </c>
      <c r="C5" s="26" t="s">
        <v>22</v>
      </c>
      <c r="D5" s="1"/>
      <c r="E5" s="27" t="s">
        <v>23</v>
      </c>
      <c r="F5" s="1"/>
      <c r="G5" s="27" t="s">
        <v>24</v>
      </c>
      <c r="H5" s="1"/>
      <c r="I5" s="27" t="s">
        <v>25</v>
      </c>
      <c r="J5" s="1"/>
      <c r="K5" s="1"/>
      <c r="L5" s="1"/>
      <c r="M5" s="1"/>
      <c r="N5" s="1"/>
      <c r="O5" s="1"/>
      <c r="P5" s="1"/>
      <c r="Q5" s="1"/>
      <c r="R5" s="1"/>
      <c r="S5" s="1"/>
      <c r="T5" s="1"/>
      <c r="U5" s="1"/>
      <c r="V5" s="1"/>
      <c r="W5" s="1"/>
      <c r="X5" s="1"/>
      <c r="Y5" s="1"/>
      <c r="Z5" s="1"/>
    </row>
    <row r="6" ht="12.75" customHeight="1">
      <c r="A6" s="1"/>
      <c r="B6" s="28" t="s">
        <v>26</v>
      </c>
      <c r="C6" s="29">
        <v>1.0</v>
      </c>
      <c r="D6" s="1"/>
      <c r="E6" s="30" t="s">
        <v>27</v>
      </c>
      <c r="F6" s="1"/>
      <c r="G6" s="30" t="s">
        <v>13</v>
      </c>
      <c r="H6" s="1"/>
      <c r="I6" s="30" t="s">
        <v>28</v>
      </c>
      <c r="J6" s="1"/>
      <c r="K6" s="1"/>
      <c r="L6" s="1"/>
      <c r="M6" s="1"/>
      <c r="N6" s="1"/>
      <c r="O6" s="1"/>
      <c r="P6" s="1"/>
      <c r="Q6" s="1"/>
      <c r="R6" s="1"/>
      <c r="S6" s="1"/>
      <c r="T6" s="1"/>
      <c r="U6" s="1"/>
      <c r="V6" s="1"/>
      <c r="W6" s="1"/>
      <c r="X6" s="1"/>
      <c r="Y6" s="1"/>
      <c r="Z6" s="1"/>
    </row>
    <row r="7" ht="12.75" customHeight="1">
      <c r="A7" s="1"/>
      <c r="B7" s="28" t="s">
        <v>3</v>
      </c>
      <c r="C7" s="29">
        <v>0.0</v>
      </c>
      <c r="D7" s="1"/>
      <c r="E7" s="30" t="s">
        <v>29</v>
      </c>
      <c r="F7" s="1"/>
      <c r="G7" s="30" t="s">
        <v>30</v>
      </c>
      <c r="H7" s="1"/>
      <c r="I7" s="31" t="s">
        <v>31</v>
      </c>
      <c r="J7" s="1"/>
      <c r="K7" s="1"/>
      <c r="L7" s="1"/>
      <c r="M7" s="1"/>
      <c r="N7" s="1"/>
      <c r="O7" s="1"/>
      <c r="P7" s="1"/>
      <c r="Q7" s="1"/>
      <c r="R7" s="1"/>
      <c r="S7" s="1"/>
      <c r="T7" s="1"/>
      <c r="U7" s="1"/>
      <c r="V7" s="1"/>
      <c r="W7" s="1"/>
      <c r="X7" s="1"/>
      <c r="Y7" s="1"/>
      <c r="Z7" s="1"/>
    </row>
    <row r="8" ht="12.75" customHeight="1">
      <c r="A8" s="1"/>
      <c r="B8" s="28" t="s">
        <v>32</v>
      </c>
      <c r="C8" s="29">
        <v>0.5</v>
      </c>
      <c r="D8" s="1"/>
      <c r="E8" s="30" t="s">
        <v>1</v>
      </c>
      <c r="F8" s="1"/>
      <c r="G8" s="30" t="s">
        <v>14</v>
      </c>
      <c r="H8" s="1"/>
      <c r="I8" s="1"/>
      <c r="J8" s="1"/>
      <c r="K8" s="1"/>
      <c r="L8" s="1"/>
      <c r="M8" s="1"/>
      <c r="N8" s="1"/>
      <c r="O8" s="1"/>
      <c r="P8" s="1"/>
      <c r="Q8" s="1"/>
      <c r="R8" s="1"/>
      <c r="S8" s="1"/>
      <c r="T8" s="1"/>
      <c r="U8" s="1"/>
      <c r="V8" s="1"/>
      <c r="W8" s="1"/>
      <c r="X8" s="1"/>
      <c r="Y8" s="1"/>
      <c r="Z8" s="1"/>
    </row>
    <row r="9" ht="12.75" customHeight="1">
      <c r="A9" s="1"/>
      <c r="B9" s="32" t="s">
        <v>33</v>
      </c>
      <c r="C9" s="33">
        <v>0.0</v>
      </c>
      <c r="D9" s="1"/>
      <c r="E9" s="30" t="s">
        <v>34</v>
      </c>
      <c r="F9" s="1"/>
      <c r="G9" s="30" t="s">
        <v>35</v>
      </c>
      <c r="H9" s="1"/>
      <c r="I9" s="24" t="s">
        <v>36</v>
      </c>
      <c r="J9" s="1"/>
      <c r="K9" s="1"/>
      <c r="L9" s="1"/>
      <c r="M9" s="1"/>
      <c r="N9" s="1"/>
      <c r="O9" s="1"/>
      <c r="P9" s="1"/>
      <c r="Q9" s="1"/>
      <c r="R9" s="1"/>
      <c r="S9" s="1"/>
      <c r="T9" s="1"/>
      <c r="U9" s="1"/>
      <c r="V9" s="1"/>
      <c r="W9" s="1"/>
      <c r="X9" s="1"/>
      <c r="Y9" s="1"/>
      <c r="Z9" s="1"/>
    </row>
    <row r="10" ht="12.75" customHeight="1">
      <c r="A10" s="1"/>
      <c r="B10" s="1"/>
      <c r="C10" s="1"/>
      <c r="D10" s="1"/>
      <c r="E10" s="30" t="s">
        <v>37</v>
      </c>
      <c r="F10" s="1"/>
      <c r="G10" s="30" t="s">
        <v>15</v>
      </c>
      <c r="H10" s="1"/>
      <c r="I10" s="1"/>
      <c r="J10" s="1"/>
      <c r="K10" s="1"/>
      <c r="L10" s="1"/>
      <c r="M10" s="1"/>
      <c r="N10" s="1"/>
      <c r="O10" s="1"/>
      <c r="P10" s="1"/>
      <c r="Q10" s="1"/>
      <c r="R10" s="1"/>
      <c r="S10" s="1"/>
      <c r="T10" s="1"/>
      <c r="U10" s="1"/>
      <c r="V10" s="1"/>
      <c r="W10" s="1"/>
      <c r="X10" s="1"/>
      <c r="Y10" s="1"/>
      <c r="Z10" s="1"/>
    </row>
    <row r="11" ht="12.75" customHeight="1">
      <c r="A11" s="1"/>
      <c r="B11" s="1"/>
      <c r="C11" s="1"/>
      <c r="D11" s="1"/>
      <c r="E11" s="30" t="s">
        <v>38</v>
      </c>
      <c r="F11" s="1"/>
      <c r="G11" s="30" t="s">
        <v>39</v>
      </c>
      <c r="H11" s="1"/>
      <c r="I11" s="27" t="s">
        <v>40</v>
      </c>
      <c r="J11" s="1"/>
      <c r="K11" s="1"/>
      <c r="L11" s="1"/>
      <c r="M11" s="1"/>
      <c r="N11" s="1"/>
      <c r="O11" s="1"/>
      <c r="P11" s="1"/>
      <c r="Q11" s="1"/>
      <c r="R11" s="1"/>
      <c r="S11" s="1"/>
      <c r="T11" s="1"/>
      <c r="U11" s="1"/>
      <c r="V11" s="1"/>
      <c r="W11" s="1"/>
      <c r="X11" s="1"/>
      <c r="Y11" s="1"/>
      <c r="Z11" s="1"/>
    </row>
    <row r="12" ht="12.75" customHeight="1">
      <c r="A12" s="1"/>
      <c r="B12" s="1"/>
      <c r="C12" s="1"/>
      <c r="D12" s="1"/>
      <c r="E12" s="31" t="s">
        <v>41</v>
      </c>
      <c r="F12" s="1"/>
      <c r="G12" s="30" t="s">
        <v>42</v>
      </c>
      <c r="H12" s="1"/>
      <c r="I12" s="30" t="s">
        <v>43</v>
      </c>
      <c r="J12" s="1"/>
      <c r="K12" s="1"/>
      <c r="L12" s="1"/>
      <c r="M12" s="1"/>
      <c r="N12" s="1"/>
      <c r="O12" s="1"/>
      <c r="P12" s="1"/>
      <c r="Q12" s="1"/>
      <c r="R12" s="1"/>
      <c r="S12" s="1"/>
      <c r="T12" s="1"/>
      <c r="U12" s="1"/>
      <c r="V12" s="1"/>
      <c r="W12" s="1"/>
      <c r="X12" s="1"/>
      <c r="Y12" s="1"/>
      <c r="Z12" s="1"/>
    </row>
    <row r="13" ht="12.75" customHeight="1">
      <c r="A13" s="1"/>
      <c r="B13" s="1"/>
      <c r="C13" s="1"/>
      <c r="D13" s="1"/>
      <c r="E13" s="1"/>
      <c r="F13" s="1"/>
      <c r="G13" s="30" t="s">
        <v>44</v>
      </c>
      <c r="H13" s="1"/>
      <c r="I13" s="30" t="s">
        <v>45</v>
      </c>
      <c r="J13" s="1"/>
      <c r="K13" s="1"/>
      <c r="L13" s="1"/>
      <c r="M13" s="1"/>
      <c r="N13" s="1"/>
      <c r="O13" s="1"/>
      <c r="P13" s="1"/>
      <c r="Q13" s="1"/>
      <c r="R13" s="1"/>
      <c r="S13" s="1"/>
      <c r="T13" s="1"/>
      <c r="U13" s="1"/>
      <c r="V13" s="1"/>
      <c r="W13" s="1"/>
      <c r="X13" s="1"/>
      <c r="Y13" s="1"/>
      <c r="Z13" s="1"/>
    </row>
    <row r="14" ht="12.75" customHeight="1">
      <c r="A14" s="1"/>
      <c r="B14" s="1"/>
      <c r="C14" s="1"/>
      <c r="D14" s="1"/>
      <c r="E14" s="1"/>
      <c r="F14" s="1"/>
      <c r="G14" s="30" t="s">
        <v>16</v>
      </c>
      <c r="H14" s="1"/>
      <c r="I14" s="31" t="s">
        <v>46</v>
      </c>
      <c r="J14" s="1"/>
      <c r="K14" s="1"/>
      <c r="L14" s="1"/>
      <c r="M14" s="1"/>
      <c r="N14" s="1"/>
      <c r="O14" s="1"/>
      <c r="P14" s="1"/>
      <c r="Q14" s="1"/>
      <c r="R14" s="1"/>
      <c r="S14" s="1"/>
      <c r="T14" s="1"/>
      <c r="U14" s="1"/>
      <c r="V14" s="1"/>
      <c r="W14" s="1"/>
      <c r="X14" s="1"/>
      <c r="Y14" s="1"/>
      <c r="Z14" s="1"/>
    </row>
    <row r="15" ht="12.75" customHeight="1">
      <c r="A15" s="1"/>
      <c r="B15" s="1"/>
      <c r="C15" s="1"/>
      <c r="D15" s="1"/>
      <c r="E15" s="1"/>
      <c r="F15" s="1"/>
      <c r="G15" s="30" t="s">
        <v>47</v>
      </c>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31" t="s">
        <v>48</v>
      </c>
      <c r="H16" s="1"/>
      <c r="I16" s="24" t="s">
        <v>49</v>
      </c>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27" t="s">
        <v>50</v>
      </c>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31" t="s">
        <v>51</v>
      </c>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3:C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
    <col customWidth="1" min="3" max="3" width="40.0"/>
    <col customWidth="1" min="4" max="4" width="14.0"/>
    <col customWidth="1" min="5" max="5" width="32.0"/>
    <col customWidth="1" min="6" max="6" width="16.0"/>
    <col customWidth="1" min="7" max="7" width="12.88"/>
    <col customWidth="1" min="8" max="8" width="32.0"/>
    <col customWidth="1" min="9" max="9" width="16.0"/>
    <col customWidth="1" min="10" max="10" width="7.63"/>
    <col customWidth="1" min="11" max="11" width="32.0"/>
    <col customWidth="1" min="12" max="12" width="16.0"/>
    <col customWidth="1" min="13" max="26" width="7.63"/>
  </cols>
  <sheetData>
    <row r="2">
      <c r="B2" s="6" t="s">
        <v>52</v>
      </c>
    </row>
    <row r="4">
      <c r="B4" s="34" t="s">
        <v>53</v>
      </c>
      <c r="C4" s="35" t="str">
        <f t="array" ref="C4:D4">IF('Group Identity'!$D$16:$E$16&lt;&gt;"",'Group Identity'!$D$16:$E$16,"")</f>
        <v>01. Availability Mgt</v>
      </c>
      <c r="D4" s="36" t="s">
        <v>54</v>
      </c>
      <c r="E4" s="36"/>
      <c r="F4" s="36"/>
      <c r="G4" s="36"/>
      <c r="H4" s="36"/>
      <c r="I4" s="36"/>
      <c r="J4" s="36"/>
      <c r="K4" s="36"/>
      <c r="L4" s="37"/>
    </row>
    <row r="5">
      <c r="B5" s="1"/>
      <c r="C5" s="1"/>
      <c r="D5" s="1"/>
      <c r="E5" s="1"/>
    </row>
    <row r="6">
      <c r="B6" s="38" t="s">
        <v>3</v>
      </c>
      <c r="C6" s="39" t="s">
        <v>55</v>
      </c>
      <c r="D6" s="40" t="s">
        <v>56</v>
      </c>
      <c r="E6" s="41"/>
      <c r="F6" s="5"/>
      <c r="G6" s="40" t="s">
        <v>57</v>
      </c>
      <c r="H6" s="41"/>
      <c r="I6" s="5"/>
      <c r="J6" s="40" t="s">
        <v>58</v>
      </c>
      <c r="K6" s="41"/>
      <c r="L6" s="5"/>
    </row>
    <row r="7">
      <c r="B7" s="42"/>
      <c r="C7" s="42"/>
      <c r="D7" s="43" t="s">
        <v>59</v>
      </c>
      <c r="E7" s="43" t="s">
        <v>60</v>
      </c>
      <c r="F7" s="43" t="s">
        <v>61</v>
      </c>
      <c r="G7" s="43" t="s">
        <v>59</v>
      </c>
      <c r="H7" s="43" t="s">
        <v>60</v>
      </c>
      <c r="I7" s="43" t="s">
        <v>61</v>
      </c>
      <c r="J7" s="43" t="s">
        <v>59</v>
      </c>
      <c r="K7" s="43" t="s">
        <v>60</v>
      </c>
      <c r="L7" s="43" t="s">
        <v>61</v>
      </c>
    </row>
    <row r="8">
      <c r="B8" s="44">
        <v>1.0</v>
      </c>
      <c r="C8" s="45" t="s">
        <v>62</v>
      </c>
      <c r="D8" s="46" t="s">
        <v>25</v>
      </c>
      <c r="E8" s="45" t="s">
        <v>63</v>
      </c>
      <c r="F8" s="47" t="s">
        <v>64</v>
      </c>
      <c r="G8" s="46" t="s">
        <v>40</v>
      </c>
      <c r="H8" s="45" t="s">
        <v>65</v>
      </c>
      <c r="I8" s="45" t="s">
        <v>66</v>
      </c>
      <c r="J8" s="46" t="s">
        <v>50</v>
      </c>
      <c r="K8" s="45" t="s">
        <v>67</v>
      </c>
      <c r="L8" s="47" t="s">
        <v>68</v>
      </c>
      <c r="N8" s="48"/>
      <c r="O8" s="49" t="s">
        <v>69</v>
      </c>
    </row>
    <row r="9">
      <c r="B9" s="44">
        <v>2.0</v>
      </c>
      <c r="C9" s="45"/>
      <c r="D9" s="46" t="s">
        <v>28</v>
      </c>
      <c r="E9" s="45" t="s">
        <v>70</v>
      </c>
      <c r="F9" s="47" t="s">
        <v>71</v>
      </c>
      <c r="G9" s="46" t="s">
        <v>43</v>
      </c>
      <c r="H9" s="45" t="s">
        <v>72</v>
      </c>
      <c r="I9" s="47" t="s">
        <v>73</v>
      </c>
      <c r="J9" s="46" t="s">
        <v>51</v>
      </c>
      <c r="K9" s="45" t="s">
        <v>74</v>
      </c>
      <c r="L9" s="47" t="s">
        <v>75</v>
      </c>
    </row>
    <row r="10">
      <c r="B10" s="44">
        <v>3.0</v>
      </c>
      <c r="C10" s="45"/>
      <c r="D10" s="46" t="s">
        <v>31</v>
      </c>
      <c r="E10" s="45" t="s">
        <v>76</v>
      </c>
      <c r="F10" s="47" t="s">
        <v>77</v>
      </c>
      <c r="G10" s="46" t="s">
        <v>45</v>
      </c>
      <c r="H10" s="45" t="s">
        <v>78</v>
      </c>
      <c r="I10" s="45" t="s">
        <v>79</v>
      </c>
      <c r="J10" s="46"/>
      <c r="K10" s="45"/>
      <c r="L10" s="45"/>
    </row>
    <row r="11">
      <c r="B11" s="44">
        <v>4.0</v>
      </c>
      <c r="C11" s="45"/>
      <c r="D11" s="46" t="s">
        <v>31</v>
      </c>
      <c r="E11" s="45" t="s">
        <v>80</v>
      </c>
      <c r="F11" s="47" t="s">
        <v>81</v>
      </c>
      <c r="G11" s="46" t="s">
        <v>46</v>
      </c>
      <c r="H11" s="45" t="s">
        <v>82</v>
      </c>
      <c r="I11" s="45" t="s">
        <v>83</v>
      </c>
      <c r="J11" s="46"/>
      <c r="K11" s="45"/>
      <c r="L11" s="45"/>
    </row>
    <row r="12">
      <c r="B12" s="44">
        <v>5.0</v>
      </c>
      <c r="C12" s="45"/>
      <c r="D12" s="46"/>
      <c r="E12" s="45"/>
      <c r="F12" s="45"/>
      <c r="G12" s="46"/>
      <c r="H12" s="45"/>
      <c r="I12" s="45"/>
      <c r="J12" s="46"/>
      <c r="K12" s="45"/>
      <c r="L12" s="45"/>
    </row>
    <row r="13">
      <c r="B13" s="44">
        <v>6.0</v>
      </c>
      <c r="C13" s="45"/>
      <c r="D13" s="46"/>
      <c r="E13" s="45"/>
      <c r="F13" s="45"/>
      <c r="G13" s="46"/>
      <c r="H13" s="45"/>
      <c r="I13" s="45"/>
      <c r="J13" s="46"/>
      <c r="K13" s="45"/>
      <c r="L13" s="45"/>
    </row>
    <row r="14">
      <c r="B14" s="44">
        <v>7.0</v>
      </c>
      <c r="C14" s="45"/>
      <c r="D14" s="46"/>
      <c r="E14" s="45"/>
      <c r="F14" s="45"/>
      <c r="G14" s="46"/>
      <c r="H14" s="45"/>
      <c r="I14" s="45"/>
      <c r="J14" s="46"/>
      <c r="K14" s="45"/>
      <c r="L14" s="45"/>
    </row>
    <row r="16">
      <c r="B16" s="34" t="s">
        <v>84</v>
      </c>
      <c r="C16" s="35" t="str">
        <f t="array" ref="C16:D16">IF('Group Identity'!$D$17:$E$17&lt;&gt;"",'Group Identity'!$D$17:$E$17,"")</f>
        <v>04. Change Mgt</v>
      </c>
      <c r="D16" s="36" t="s">
        <v>54</v>
      </c>
      <c r="E16" s="36"/>
      <c r="F16" s="36"/>
      <c r="G16" s="36"/>
      <c r="H16" s="36"/>
      <c r="I16" s="36"/>
      <c r="J16" s="36"/>
      <c r="K16" s="36"/>
      <c r="L16" s="37"/>
    </row>
    <row r="17">
      <c r="B17" s="1"/>
      <c r="C17" s="1"/>
      <c r="D17" s="1"/>
      <c r="E17" s="1"/>
    </row>
    <row r="18" ht="15.0" customHeight="1">
      <c r="B18" s="38" t="s">
        <v>3</v>
      </c>
      <c r="C18" s="39" t="s">
        <v>55</v>
      </c>
      <c r="D18" s="40" t="s">
        <v>56</v>
      </c>
      <c r="E18" s="41"/>
      <c r="F18" s="5"/>
      <c r="G18" s="40" t="s">
        <v>57</v>
      </c>
      <c r="H18" s="41"/>
      <c r="I18" s="5"/>
      <c r="J18" s="40" t="s">
        <v>58</v>
      </c>
      <c r="K18" s="41"/>
      <c r="L18" s="5"/>
    </row>
    <row r="19">
      <c r="B19" s="42"/>
      <c r="C19" s="42"/>
      <c r="D19" s="43" t="s">
        <v>59</v>
      </c>
      <c r="E19" s="43" t="s">
        <v>60</v>
      </c>
      <c r="F19" s="43" t="s">
        <v>61</v>
      </c>
      <c r="G19" s="43" t="s">
        <v>59</v>
      </c>
      <c r="H19" s="43" t="s">
        <v>60</v>
      </c>
      <c r="I19" s="43" t="s">
        <v>61</v>
      </c>
      <c r="J19" s="43" t="s">
        <v>59</v>
      </c>
      <c r="K19" s="43" t="s">
        <v>60</v>
      </c>
      <c r="L19" s="43" t="s">
        <v>61</v>
      </c>
    </row>
    <row r="20">
      <c r="B20" s="44">
        <v>1.0</v>
      </c>
      <c r="C20" s="45"/>
      <c r="D20" s="46"/>
      <c r="E20" s="45"/>
      <c r="F20" s="50"/>
      <c r="G20" s="46"/>
      <c r="H20" s="45"/>
      <c r="I20" s="45"/>
      <c r="J20" s="46"/>
      <c r="K20" s="45"/>
      <c r="L20" s="45"/>
    </row>
    <row r="21" ht="15.75" customHeight="1">
      <c r="B21" s="44">
        <v>2.0</v>
      </c>
      <c r="C21" s="45"/>
      <c r="D21" s="46"/>
      <c r="E21" s="45"/>
      <c r="F21" s="50"/>
      <c r="G21" s="46"/>
      <c r="H21" s="45"/>
      <c r="I21" s="45"/>
      <c r="J21" s="46"/>
      <c r="K21" s="45"/>
      <c r="L21" s="45"/>
    </row>
    <row r="22" ht="15.75" customHeight="1">
      <c r="B22" s="44">
        <v>3.0</v>
      </c>
      <c r="C22" s="45"/>
      <c r="D22" s="46"/>
      <c r="E22" s="45"/>
      <c r="F22" s="50"/>
      <c r="G22" s="46"/>
      <c r="H22" s="45"/>
      <c r="I22" s="45"/>
      <c r="J22" s="46"/>
      <c r="K22" s="45"/>
      <c r="L22" s="45"/>
    </row>
    <row r="23" ht="15.75" customHeight="1">
      <c r="B23" s="44">
        <v>4.0</v>
      </c>
      <c r="C23" s="45"/>
      <c r="D23" s="46"/>
      <c r="E23" s="45"/>
      <c r="F23" s="45"/>
      <c r="G23" s="46"/>
      <c r="H23" s="45"/>
      <c r="I23" s="45"/>
      <c r="J23" s="46"/>
      <c r="K23" s="45"/>
      <c r="L23" s="45"/>
    </row>
    <row r="24" ht="15.75" customHeight="1">
      <c r="B24" s="44">
        <v>5.0</v>
      </c>
      <c r="C24" s="45"/>
      <c r="D24" s="46"/>
      <c r="E24" s="45"/>
      <c r="F24" s="45"/>
      <c r="G24" s="46"/>
      <c r="H24" s="45"/>
      <c r="I24" s="45"/>
      <c r="J24" s="46"/>
      <c r="K24" s="45"/>
      <c r="L24" s="45"/>
    </row>
    <row r="25" ht="15.75" customHeight="1">
      <c r="B25" s="44">
        <v>6.0</v>
      </c>
      <c r="C25" s="45"/>
      <c r="D25" s="46"/>
      <c r="E25" s="45"/>
      <c r="F25" s="45"/>
      <c r="G25" s="46"/>
      <c r="H25" s="45"/>
      <c r="I25" s="45"/>
      <c r="J25" s="46"/>
      <c r="K25" s="45"/>
      <c r="L25" s="45"/>
    </row>
    <row r="26" ht="15.75" customHeight="1">
      <c r="B26" s="44">
        <v>7.0</v>
      </c>
      <c r="C26" s="45"/>
      <c r="D26" s="46"/>
      <c r="E26" s="45"/>
      <c r="F26" s="45"/>
      <c r="G26" s="46"/>
      <c r="H26" s="45"/>
      <c r="I26" s="45"/>
      <c r="J26" s="46"/>
      <c r="K26" s="45"/>
      <c r="L26" s="45"/>
    </row>
    <row r="27" ht="15.75" customHeight="1"/>
    <row r="28" ht="15.75" customHeight="1">
      <c r="B28" s="34" t="s">
        <v>85</v>
      </c>
      <c r="C28" s="35" t="str">
        <f t="array" ref="C28:D28">IF('Group Identity'!$D$18:$E$18&lt;&gt;"",'Group Identity'!$D$18:$E$18,"")</f>
        <v>08. Problem Mgt</v>
      </c>
      <c r="D28" s="36" t="s">
        <v>54</v>
      </c>
      <c r="E28" s="36"/>
      <c r="F28" s="36"/>
      <c r="G28" s="36"/>
      <c r="H28" s="36"/>
      <c r="I28" s="36"/>
      <c r="J28" s="36"/>
      <c r="K28" s="36"/>
      <c r="L28" s="37"/>
    </row>
    <row r="29" ht="15.75" customHeight="1"/>
    <row r="30" ht="15.0" customHeight="1">
      <c r="B30" s="38" t="s">
        <v>3</v>
      </c>
      <c r="C30" s="39" t="s">
        <v>55</v>
      </c>
      <c r="D30" s="40" t="s">
        <v>56</v>
      </c>
      <c r="E30" s="41"/>
      <c r="F30" s="5"/>
      <c r="G30" s="40" t="s">
        <v>57</v>
      </c>
      <c r="H30" s="41"/>
      <c r="I30" s="5"/>
      <c r="J30" s="40" t="s">
        <v>58</v>
      </c>
      <c r="K30" s="41"/>
      <c r="L30" s="5"/>
    </row>
    <row r="31" ht="15.75" customHeight="1">
      <c r="B31" s="42"/>
      <c r="C31" s="42"/>
      <c r="D31" s="43" t="s">
        <v>59</v>
      </c>
      <c r="E31" s="43" t="s">
        <v>60</v>
      </c>
      <c r="F31" s="43" t="s">
        <v>61</v>
      </c>
      <c r="G31" s="43" t="s">
        <v>59</v>
      </c>
      <c r="H31" s="43" t="s">
        <v>60</v>
      </c>
      <c r="I31" s="43" t="s">
        <v>61</v>
      </c>
      <c r="J31" s="43" t="s">
        <v>59</v>
      </c>
      <c r="K31" s="43" t="s">
        <v>60</v>
      </c>
      <c r="L31" s="43" t="s">
        <v>61</v>
      </c>
    </row>
    <row r="32" ht="15.75" customHeight="1">
      <c r="B32" s="44">
        <v>1.0</v>
      </c>
      <c r="C32" s="45"/>
      <c r="D32" s="46"/>
      <c r="E32" s="45"/>
      <c r="F32" s="45"/>
      <c r="G32" s="46"/>
      <c r="H32" s="45"/>
      <c r="I32" s="45"/>
      <c r="J32" s="46"/>
      <c r="K32" s="45"/>
      <c r="L32" s="45"/>
    </row>
    <row r="33" ht="15.75" customHeight="1">
      <c r="B33" s="44">
        <v>2.0</v>
      </c>
      <c r="C33" s="45"/>
      <c r="D33" s="46"/>
      <c r="E33" s="45"/>
      <c r="F33" s="45"/>
      <c r="G33" s="46"/>
      <c r="H33" s="45"/>
      <c r="I33" s="45"/>
      <c r="J33" s="46"/>
      <c r="K33" s="45"/>
      <c r="L33" s="45"/>
    </row>
    <row r="34" ht="15.75" customHeight="1">
      <c r="B34" s="44">
        <v>3.0</v>
      </c>
      <c r="C34" s="45"/>
      <c r="D34" s="46"/>
      <c r="E34" s="45"/>
      <c r="F34" s="45"/>
      <c r="G34" s="46"/>
      <c r="H34" s="45"/>
      <c r="I34" s="45"/>
      <c r="J34" s="46"/>
      <c r="K34" s="45"/>
      <c r="L34" s="45"/>
    </row>
    <row r="35" ht="15.75" customHeight="1">
      <c r="B35" s="44">
        <v>4.0</v>
      </c>
      <c r="C35" s="45"/>
      <c r="D35" s="46"/>
      <c r="E35" s="45"/>
      <c r="F35" s="45"/>
      <c r="G35" s="46"/>
      <c r="H35" s="45"/>
      <c r="I35" s="45"/>
      <c r="J35" s="46"/>
      <c r="K35" s="45"/>
      <c r="L35" s="45"/>
    </row>
    <row r="36" ht="15.75" customHeight="1">
      <c r="B36" s="44">
        <v>5.0</v>
      </c>
      <c r="C36" s="45"/>
      <c r="D36" s="46"/>
      <c r="E36" s="45"/>
      <c r="F36" s="45"/>
      <c r="G36" s="46"/>
      <c r="H36" s="45"/>
      <c r="I36" s="45"/>
      <c r="J36" s="46"/>
      <c r="K36" s="45"/>
      <c r="L36" s="45"/>
    </row>
    <row r="37" ht="15.75" customHeight="1">
      <c r="B37" s="44">
        <v>6.0</v>
      </c>
      <c r="C37" s="45"/>
      <c r="D37" s="46"/>
      <c r="E37" s="45"/>
      <c r="F37" s="45"/>
      <c r="G37" s="46"/>
      <c r="H37" s="45"/>
      <c r="I37" s="45"/>
      <c r="J37" s="46"/>
      <c r="K37" s="45"/>
      <c r="L37" s="45"/>
    </row>
    <row r="38" ht="15.75" customHeight="1">
      <c r="B38" s="44">
        <v>7.0</v>
      </c>
      <c r="C38" s="45"/>
      <c r="D38" s="46"/>
      <c r="E38" s="45"/>
      <c r="F38" s="45"/>
      <c r="G38" s="46"/>
      <c r="H38" s="45"/>
      <c r="I38" s="45"/>
      <c r="J38" s="46"/>
      <c r="K38" s="45"/>
      <c r="L38" s="45"/>
    </row>
    <row r="39" ht="15.75" customHeight="1"/>
    <row r="40" ht="15.75" customHeight="1">
      <c r="B40" s="34" t="s">
        <v>86</v>
      </c>
      <c r="C40" s="35" t="str">
        <f t="array" ref="C40:D40">IF('Group Identity'!$D$19:$E$19&lt;&gt;"",'Group Identity'!$D$19:$E$19,"")</f>
        <v>15. Service Level Mgt</v>
      </c>
      <c r="D40" s="36" t="s">
        <v>54</v>
      </c>
      <c r="E40" s="36"/>
      <c r="F40" s="36"/>
      <c r="G40" s="36"/>
      <c r="H40" s="36"/>
      <c r="I40" s="36"/>
      <c r="J40" s="36"/>
      <c r="K40" s="36"/>
      <c r="L40" s="37"/>
    </row>
    <row r="41" ht="15.75" customHeight="1"/>
    <row r="42" ht="15.0" customHeight="1">
      <c r="B42" s="38" t="s">
        <v>3</v>
      </c>
      <c r="C42" s="39" t="s">
        <v>55</v>
      </c>
      <c r="D42" s="40" t="s">
        <v>56</v>
      </c>
      <c r="E42" s="41"/>
      <c r="F42" s="5"/>
      <c r="G42" s="40" t="s">
        <v>57</v>
      </c>
      <c r="H42" s="41"/>
      <c r="I42" s="5"/>
      <c r="J42" s="40" t="s">
        <v>58</v>
      </c>
      <c r="K42" s="41"/>
      <c r="L42" s="5"/>
    </row>
    <row r="43" ht="15.75" customHeight="1">
      <c r="B43" s="42"/>
      <c r="C43" s="42"/>
      <c r="D43" s="43" t="s">
        <v>59</v>
      </c>
      <c r="E43" s="43" t="s">
        <v>60</v>
      </c>
      <c r="F43" s="43" t="s">
        <v>61</v>
      </c>
      <c r="G43" s="43" t="s">
        <v>59</v>
      </c>
      <c r="H43" s="43" t="s">
        <v>60</v>
      </c>
      <c r="I43" s="43" t="s">
        <v>61</v>
      </c>
      <c r="J43" s="43" t="s">
        <v>59</v>
      </c>
      <c r="K43" s="43" t="s">
        <v>60</v>
      </c>
      <c r="L43" s="43" t="s">
        <v>61</v>
      </c>
    </row>
    <row r="44" ht="15.75" customHeight="1">
      <c r="B44" s="44">
        <v>1.0</v>
      </c>
      <c r="C44" s="45"/>
      <c r="D44" s="46"/>
      <c r="E44" s="45"/>
      <c r="F44" s="45"/>
      <c r="G44" s="46"/>
      <c r="H44" s="45"/>
      <c r="I44" s="45"/>
      <c r="J44" s="46"/>
      <c r="K44" s="45"/>
      <c r="L44" s="45"/>
    </row>
    <row r="45" ht="15.75" customHeight="1">
      <c r="B45" s="44">
        <v>2.0</v>
      </c>
      <c r="C45" s="45"/>
      <c r="D45" s="46"/>
      <c r="E45" s="45"/>
      <c r="F45" s="45"/>
      <c r="G45" s="46"/>
      <c r="H45" s="45"/>
      <c r="I45" s="45"/>
      <c r="J45" s="46"/>
      <c r="K45" s="45"/>
      <c r="L45" s="45"/>
    </row>
    <row r="46" ht="15.75" customHeight="1">
      <c r="B46" s="44">
        <v>3.0</v>
      </c>
      <c r="C46" s="45"/>
      <c r="D46" s="46"/>
      <c r="E46" s="45"/>
      <c r="F46" s="45"/>
      <c r="G46" s="46"/>
      <c r="H46" s="45"/>
      <c r="I46" s="45"/>
      <c r="J46" s="46"/>
      <c r="K46" s="45"/>
      <c r="L46" s="45"/>
    </row>
    <row r="47" ht="15.75" customHeight="1">
      <c r="B47" s="44">
        <v>4.0</v>
      </c>
      <c r="C47" s="45"/>
      <c r="D47" s="46"/>
      <c r="E47" s="45"/>
      <c r="F47" s="45"/>
      <c r="G47" s="46"/>
      <c r="H47" s="45"/>
      <c r="I47" s="45"/>
      <c r="J47" s="46"/>
      <c r="K47" s="45"/>
      <c r="L47" s="45"/>
    </row>
    <row r="48" ht="15.75" customHeight="1">
      <c r="B48" s="44">
        <v>5.0</v>
      </c>
      <c r="C48" s="45"/>
      <c r="D48" s="46"/>
      <c r="E48" s="45"/>
      <c r="F48" s="45"/>
      <c r="G48" s="46"/>
      <c r="H48" s="45"/>
      <c r="I48" s="45"/>
      <c r="J48" s="46"/>
      <c r="K48" s="45"/>
      <c r="L48" s="45"/>
    </row>
    <row r="49" ht="15.75" customHeight="1">
      <c r="B49" s="44">
        <v>6.0</v>
      </c>
      <c r="C49" s="45"/>
      <c r="D49" s="46"/>
      <c r="E49" s="45"/>
      <c r="F49" s="45"/>
      <c r="G49" s="46"/>
      <c r="H49" s="45"/>
      <c r="I49" s="45"/>
      <c r="J49" s="46"/>
      <c r="K49" s="45"/>
      <c r="L49" s="45"/>
    </row>
    <row r="50" ht="15.75" customHeight="1">
      <c r="B50" s="44">
        <v>7.0</v>
      </c>
      <c r="C50" s="45"/>
      <c r="D50" s="46"/>
      <c r="E50" s="45"/>
      <c r="F50" s="45"/>
      <c r="G50" s="46"/>
      <c r="H50" s="45"/>
      <c r="I50" s="45"/>
      <c r="J50" s="46"/>
      <c r="K50" s="45"/>
      <c r="L50" s="4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G18:I18"/>
    <mergeCell ref="J18:L18"/>
    <mergeCell ref="B2:E2"/>
    <mergeCell ref="B6:B7"/>
    <mergeCell ref="C6:C7"/>
    <mergeCell ref="D6:F6"/>
    <mergeCell ref="G6:I6"/>
    <mergeCell ref="J6:L6"/>
    <mergeCell ref="B18:B19"/>
    <mergeCell ref="B42:B43"/>
    <mergeCell ref="C42:C43"/>
    <mergeCell ref="D42:F42"/>
    <mergeCell ref="G42:I42"/>
    <mergeCell ref="J42:L42"/>
    <mergeCell ref="C18:C19"/>
    <mergeCell ref="D18:F18"/>
    <mergeCell ref="B30:B31"/>
    <mergeCell ref="C30:C31"/>
    <mergeCell ref="D30:F30"/>
    <mergeCell ref="G30:I30"/>
    <mergeCell ref="J30:L30"/>
  </mergeCells>
  <dataValidations>
    <dataValidation type="list" allowBlank="1" showInputMessage="1" showErrorMessage="1" prompt="(Pilih jawaban)" sqref="J8:J14 J20:J26 J32:J38 J44:J50">
      <formula1>'Case, Process &amp; Scoring'!$I$18:$I$19</formula1>
    </dataValidation>
    <dataValidation type="list" allowBlank="1" showInputMessage="1" showErrorMessage="1" prompt="(Pilih jawaban)" sqref="G8:G14 G20:G26 G32:G38 G44:G50">
      <formula1>'Case, Process &amp; Scoring'!$I$11:$I$14</formula1>
    </dataValidation>
    <dataValidation type="list" allowBlank="1" showInputMessage="1" showErrorMessage="1" prompt="(Pilih jawaban)" sqref="D8:D14 D20:D26 D32:D38 D44:D50">
      <formula1>'Case, Process &amp; Scoring'!$I$5:$I$7</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51" t="s">
        <v>87</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88</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90</v>
      </c>
      <c r="B5" s="56" t="s">
        <v>33</v>
      </c>
      <c r="C5" s="57">
        <f>VLOOKUP(B5,'Case, Process &amp; Scoring'!$B$6:$C$9,2,)</f>
        <v>0</v>
      </c>
      <c r="D5" s="58" t="s">
        <v>91</v>
      </c>
      <c r="E5" s="1"/>
      <c r="F5" s="1"/>
      <c r="G5" s="1"/>
      <c r="H5" s="1"/>
      <c r="I5" s="1"/>
      <c r="J5" s="1"/>
      <c r="K5" s="1"/>
      <c r="L5" s="1"/>
      <c r="M5" s="1"/>
      <c r="N5" s="1"/>
      <c r="O5" s="1"/>
      <c r="P5" s="1"/>
      <c r="Q5" s="1"/>
      <c r="R5" s="1"/>
      <c r="S5" s="1"/>
      <c r="T5" s="1"/>
      <c r="U5" s="1"/>
      <c r="V5" s="1"/>
      <c r="W5" s="1"/>
      <c r="X5" s="1"/>
      <c r="Y5" s="1"/>
      <c r="Z5" s="1"/>
    </row>
    <row r="6" ht="12.75" customHeight="1">
      <c r="A6" s="9" t="s">
        <v>92</v>
      </c>
      <c r="B6" s="59" t="s">
        <v>26</v>
      </c>
      <c r="C6" s="57">
        <f>VLOOKUP(B6,'Case, Process &amp; Scoring'!$B$6:$C$9,2,)</f>
        <v>1</v>
      </c>
      <c r="D6" s="60" t="s">
        <v>93</v>
      </c>
      <c r="E6" s="1"/>
      <c r="F6" s="1"/>
      <c r="G6" s="1"/>
      <c r="H6" s="1"/>
      <c r="I6" s="1"/>
      <c r="J6" s="1"/>
      <c r="K6" s="1"/>
      <c r="L6" s="1"/>
      <c r="M6" s="1"/>
      <c r="N6" s="1"/>
      <c r="O6" s="1"/>
      <c r="P6" s="1"/>
      <c r="Q6" s="1"/>
      <c r="R6" s="1"/>
      <c r="S6" s="1"/>
      <c r="T6" s="1"/>
      <c r="U6" s="1"/>
      <c r="V6" s="1"/>
      <c r="W6" s="1"/>
      <c r="X6" s="1"/>
      <c r="Y6" s="1"/>
      <c r="Z6" s="1"/>
    </row>
    <row r="7" ht="12.75" customHeight="1">
      <c r="A7" s="9" t="s">
        <v>94</v>
      </c>
      <c r="B7" s="56" t="s">
        <v>33</v>
      </c>
      <c r="C7" s="57">
        <f>VLOOKUP(B7,'Case, Process &amp; Scoring'!$B$6:$C$9,2,)</f>
        <v>0</v>
      </c>
      <c r="D7" s="58" t="s">
        <v>91</v>
      </c>
      <c r="E7" s="1"/>
      <c r="F7" s="1"/>
      <c r="G7" s="1"/>
      <c r="H7" s="1"/>
      <c r="I7" s="1"/>
      <c r="J7" s="1"/>
      <c r="K7" s="1"/>
      <c r="L7" s="1"/>
      <c r="M7" s="1"/>
      <c r="N7" s="1"/>
      <c r="O7" s="1"/>
      <c r="P7" s="1"/>
      <c r="Q7" s="1"/>
      <c r="R7" s="1"/>
      <c r="S7" s="1"/>
      <c r="T7" s="1"/>
      <c r="U7" s="1"/>
      <c r="V7" s="1"/>
      <c r="W7" s="1"/>
      <c r="X7" s="1"/>
      <c r="Y7" s="1"/>
      <c r="Z7" s="1"/>
    </row>
    <row r="8" ht="12.75" customHeight="1">
      <c r="A8" s="9" t="s">
        <v>95</v>
      </c>
      <c r="B8" s="56" t="s">
        <v>33</v>
      </c>
      <c r="C8" s="57">
        <f>VLOOKUP(B8,'Case, Process &amp; Scoring'!$B$6:$C$9,2,)</f>
        <v>0</v>
      </c>
      <c r="D8" s="58" t="s">
        <v>91</v>
      </c>
      <c r="E8" s="1"/>
      <c r="F8" s="1"/>
      <c r="G8" s="1"/>
      <c r="H8" s="1"/>
      <c r="I8" s="1"/>
      <c r="J8" s="1"/>
      <c r="K8" s="1"/>
      <c r="L8" s="1"/>
      <c r="M8" s="1"/>
      <c r="N8" s="1"/>
      <c r="O8" s="1"/>
      <c r="P8" s="1"/>
      <c r="Q8" s="1"/>
      <c r="R8" s="1"/>
      <c r="S8" s="1"/>
      <c r="T8" s="1"/>
      <c r="U8" s="1"/>
      <c r="V8" s="1"/>
      <c r="W8" s="1"/>
      <c r="X8" s="1"/>
      <c r="Y8" s="1"/>
      <c r="Z8" s="1"/>
    </row>
    <row r="9" ht="12.75" customHeight="1">
      <c r="A9" s="9" t="s">
        <v>96</v>
      </c>
      <c r="B9" s="56" t="s">
        <v>33</v>
      </c>
      <c r="C9" s="57">
        <f>VLOOKUP(B9,'Case, Process &amp; Scoring'!$B$6:$C$9,2,)</f>
        <v>0</v>
      </c>
      <c r="D9" s="58" t="s">
        <v>91</v>
      </c>
      <c r="E9" s="1"/>
      <c r="F9" s="1"/>
      <c r="G9" s="1"/>
      <c r="H9" s="1"/>
      <c r="I9" s="1"/>
      <c r="J9" s="1"/>
      <c r="K9" s="1"/>
      <c r="L9" s="1"/>
      <c r="M9" s="1"/>
      <c r="N9" s="1"/>
      <c r="O9" s="1"/>
      <c r="P9" s="1"/>
      <c r="Q9" s="1"/>
      <c r="R9" s="1"/>
      <c r="S9" s="1"/>
      <c r="T9" s="1"/>
      <c r="U9" s="1"/>
      <c r="V9" s="1"/>
      <c r="W9" s="1"/>
      <c r="X9" s="1"/>
      <c r="Y9" s="1"/>
      <c r="Z9" s="1"/>
    </row>
    <row r="10" ht="12.75" customHeight="1">
      <c r="A10" s="61" t="s">
        <v>97</v>
      </c>
      <c r="B10" s="62">
        <f>COUNTIF(B5:B9,"&lt;&gt;"&amp;"N.A.")</f>
        <v>1</v>
      </c>
      <c r="C10" s="63">
        <f>IF(B10&lt;&gt;0,SUM(C5:C9)/B10,0)</f>
        <v>1</v>
      </c>
      <c r="D10" s="64" t="str">
        <f>IF(C10&lt;=15%,"N (None)",IF(C10&lt;=50%,"P (Partially)",IF(C10&lt;=85%,"L (Largely)","F (Fully)")))</f>
        <v>F (Fully)</v>
      </c>
      <c r="E10" s="1"/>
      <c r="F10" s="1"/>
      <c r="G10" s="1"/>
      <c r="H10" s="1"/>
      <c r="I10" s="1"/>
      <c r="J10" s="1"/>
      <c r="K10" s="1"/>
      <c r="L10" s="1"/>
      <c r="M10" s="1"/>
      <c r="N10" s="1"/>
      <c r="O10" s="1"/>
      <c r="P10" s="1"/>
      <c r="Q10" s="1"/>
      <c r="R10" s="1"/>
      <c r="S10" s="1"/>
      <c r="T10" s="1"/>
      <c r="U10" s="1"/>
      <c r="V10" s="1"/>
      <c r="W10" s="1"/>
      <c r="X10" s="1"/>
      <c r="Y10" s="1"/>
      <c r="Z10" s="1"/>
    </row>
    <row r="11" ht="12.75" customHeight="1">
      <c r="A11" s="65"/>
      <c r="B11" s="66"/>
      <c r="C11" s="67"/>
      <c r="D11" s="68"/>
      <c r="E11" s="1"/>
      <c r="F11" s="1"/>
      <c r="G11" s="1"/>
      <c r="H11" s="1"/>
      <c r="I11" s="1"/>
      <c r="J11" s="1"/>
      <c r="K11" s="1"/>
      <c r="L11" s="1"/>
      <c r="M11" s="1"/>
      <c r="N11" s="1"/>
      <c r="O11" s="1"/>
      <c r="P11" s="1"/>
      <c r="Q11" s="1"/>
      <c r="R11" s="1"/>
      <c r="S11" s="1"/>
      <c r="T11" s="1"/>
      <c r="U11" s="1"/>
      <c r="V11" s="1"/>
      <c r="W11" s="1"/>
      <c r="X11" s="1"/>
      <c r="Y11" s="1"/>
      <c r="Z11" s="1"/>
    </row>
    <row r="12" ht="12.75" customHeight="1">
      <c r="A12" s="69" t="s">
        <v>98</v>
      </c>
      <c r="B12" s="70"/>
      <c r="C12" s="71" t="str">
        <f>IF(C10&gt;50%,"1","0")</f>
        <v>1</v>
      </c>
      <c r="D12" s="72" t="str">
        <f>IF(C10&lt;=85%,"Stop Here!","Continue to 2. Performance Mgt and 3. Work Product Mgt!")</f>
        <v>Continue to 2. Performance Mgt and 3. Work Product Mgt!</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73" t="s">
        <v>99</v>
      </c>
      <c r="B14" s="52"/>
      <c r="C14" s="52"/>
      <c r="D14" s="53"/>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54" t="s">
        <v>100</v>
      </c>
      <c r="B16" s="55" t="s">
        <v>21</v>
      </c>
      <c r="C16" s="55" t="s">
        <v>22</v>
      </c>
      <c r="D16" s="55" t="s">
        <v>89</v>
      </c>
      <c r="E16" s="1"/>
      <c r="F16" s="1"/>
      <c r="G16" s="1"/>
      <c r="H16" s="1"/>
      <c r="I16" s="1"/>
      <c r="J16" s="1"/>
      <c r="K16" s="1"/>
      <c r="L16" s="1"/>
      <c r="M16" s="1"/>
      <c r="N16" s="1"/>
      <c r="O16" s="1"/>
      <c r="P16" s="1"/>
      <c r="Q16" s="1"/>
      <c r="R16" s="1"/>
      <c r="S16" s="1"/>
      <c r="T16" s="1"/>
      <c r="U16" s="1"/>
      <c r="V16" s="1"/>
      <c r="W16" s="1"/>
      <c r="X16" s="1"/>
      <c r="Y16" s="1"/>
      <c r="Z16" s="1"/>
    </row>
    <row r="17" ht="12.75" customHeight="1">
      <c r="A17" s="9" t="s">
        <v>101</v>
      </c>
      <c r="B17" s="59" t="s">
        <v>26</v>
      </c>
      <c r="C17" s="57">
        <f>VLOOKUP(B17,'Case, Process &amp; Scoring'!$B$6:$C$9,2,)</f>
        <v>1</v>
      </c>
      <c r="D17" s="11" t="s">
        <v>102</v>
      </c>
      <c r="E17" s="1"/>
      <c r="F17" s="1"/>
      <c r="G17" s="1"/>
      <c r="H17" s="1"/>
      <c r="I17" s="1"/>
      <c r="J17" s="1"/>
      <c r="K17" s="1"/>
      <c r="L17" s="1"/>
      <c r="M17" s="1"/>
      <c r="N17" s="1"/>
      <c r="O17" s="1"/>
      <c r="P17" s="1"/>
      <c r="Q17" s="1"/>
      <c r="R17" s="1"/>
      <c r="S17" s="1"/>
      <c r="T17" s="1"/>
      <c r="U17" s="1"/>
      <c r="V17" s="1"/>
      <c r="W17" s="1"/>
      <c r="X17" s="1"/>
      <c r="Y17" s="1"/>
      <c r="Z17" s="1"/>
    </row>
    <row r="18" ht="12.75" customHeight="1">
      <c r="A18" s="9" t="s">
        <v>103</v>
      </c>
      <c r="B18" s="56" t="s">
        <v>33</v>
      </c>
      <c r="C18" s="57">
        <f>VLOOKUP(B18,'Case, Process &amp; Scoring'!$B$6:$C$9,2,)</f>
        <v>0</v>
      </c>
      <c r="D18" s="74" t="s">
        <v>91</v>
      </c>
      <c r="E18" s="1"/>
      <c r="F18" s="1"/>
      <c r="G18" s="1"/>
      <c r="H18" s="1"/>
      <c r="I18" s="1"/>
      <c r="J18" s="1"/>
      <c r="K18" s="1"/>
      <c r="L18" s="1"/>
      <c r="M18" s="1"/>
      <c r="N18" s="1"/>
      <c r="O18" s="1"/>
      <c r="P18" s="1"/>
      <c r="Q18" s="1"/>
      <c r="R18" s="1"/>
      <c r="S18" s="1"/>
      <c r="T18" s="1"/>
      <c r="U18" s="1"/>
      <c r="V18" s="1"/>
      <c r="W18" s="1"/>
      <c r="X18" s="1"/>
      <c r="Y18" s="1"/>
      <c r="Z18" s="1"/>
    </row>
    <row r="19" ht="12.75" customHeight="1">
      <c r="A19" s="9" t="s">
        <v>104</v>
      </c>
      <c r="B19" s="56" t="s">
        <v>33</v>
      </c>
      <c r="C19" s="57">
        <f>VLOOKUP(B19,'Case, Process &amp; Scoring'!$B$6:$C$9,2,)</f>
        <v>0</v>
      </c>
      <c r="D19" s="74" t="s">
        <v>91</v>
      </c>
      <c r="E19" s="1"/>
      <c r="F19" s="1"/>
      <c r="G19" s="1"/>
      <c r="H19" s="1"/>
      <c r="I19" s="1"/>
      <c r="J19" s="1"/>
      <c r="K19" s="1"/>
      <c r="L19" s="1"/>
      <c r="M19" s="1"/>
      <c r="N19" s="1"/>
      <c r="O19" s="1"/>
      <c r="P19" s="1"/>
      <c r="Q19" s="1"/>
      <c r="R19" s="1"/>
      <c r="S19" s="1"/>
      <c r="T19" s="1"/>
      <c r="U19" s="1"/>
      <c r="V19" s="1"/>
      <c r="W19" s="1"/>
      <c r="X19" s="1"/>
      <c r="Y19" s="1"/>
      <c r="Z19" s="1"/>
    </row>
    <row r="20" ht="12.75" customHeight="1">
      <c r="A20" s="9" t="s">
        <v>105</v>
      </c>
      <c r="B20" s="56" t="s">
        <v>33</v>
      </c>
      <c r="C20" s="57">
        <f>VLOOKUP(B20,'Case, Process &amp; Scoring'!$B$6:$C$9,2,)</f>
        <v>0</v>
      </c>
      <c r="D20" s="74" t="s">
        <v>91</v>
      </c>
      <c r="E20" s="1"/>
      <c r="F20" s="1"/>
      <c r="G20" s="1"/>
      <c r="H20" s="1"/>
      <c r="I20" s="1"/>
      <c r="J20" s="1"/>
      <c r="K20" s="1"/>
      <c r="L20" s="1"/>
      <c r="M20" s="1"/>
      <c r="N20" s="1"/>
      <c r="O20" s="1"/>
      <c r="P20" s="1"/>
      <c r="Q20" s="1"/>
      <c r="R20" s="1"/>
      <c r="S20" s="1"/>
      <c r="T20" s="1"/>
      <c r="U20" s="1"/>
      <c r="V20" s="1"/>
      <c r="W20" s="1"/>
      <c r="X20" s="1"/>
      <c r="Y20" s="1"/>
      <c r="Z20" s="1"/>
    </row>
    <row r="21" ht="12.75" customHeight="1">
      <c r="A21" s="9" t="s">
        <v>106</v>
      </c>
      <c r="B21" s="59" t="s">
        <v>26</v>
      </c>
      <c r="C21" s="57">
        <f>VLOOKUP(B21,'Case, Process &amp; Scoring'!$B$6:$C$9,2,)</f>
        <v>1</v>
      </c>
      <c r="D21" s="14" t="s">
        <v>107</v>
      </c>
      <c r="E21" s="1"/>
      <c r="F21" s="1"/>
      <c r="G21" s="1"/>
      <c r="H21" s="1"/>
      <c r="I21" s="1"/>
      <c r="J21" s="1"/>
      <c r="K21" s="1"/>
      <c r="L21" s="1"/>
      <c r="M21" s="1"/>
      <c r="N21" s="1"/>
      <c r="O21" s="1"/>
      <c r="P21" s="1"/>
      <c r="Q21" s="1"/>
      <c r="R21" s="1"/>
      <c r="S21" s="1"/>
      <c r="T21" s="1"/>
      <c r="U21" s="1"/>
      <c r="V21" s="1"/>
      <c r="W21" s="1"/>
      <c r="X21" s="1"/>
      <c r="Y21" s="1"/>
      <c r="Z21" s="1"/>
    </row>
    <row r="22" ht="12.75" customHeight="1">
      <c r="A22" s="9" t="s">
        <v>108</v>
      </c>
      <c r="B22" s="56" t="s">
        <v>33</v>
      </c>
      <c r="C22" s="57">
        <f>VLOOKUP(B22,'Case, Process &amp; Scoring'!$B$6:$C$9,2,)</f>
        <v>0</v>
      </c>
      <c r="D22" s="58" t="s">
        <v>91</v>
      </c>
      <c r="E22" s="1"/>
      <c r="F22" s="1"/>
      <c r="G22" s="1"/>
      <c r="H22" s="1"/>
      <c r="I22" s="1"/>
      <c r="J22" s="1"/>
      <c r="K22" s="1"/>
      <c r="L22" s="1"/>
      <c r="M22" s="1"/>
      <c r="N22" s="1"/>
      <c r="O22" s="1"/>
      <c r="P22" s="1"/>
      <c r="Q22" s="1"/>
      <c r="R22" s="1"/>
      <c r="S22" s="1"/>
      <c r="T22" s="1"/>
      <c r="U22" s="1"/>
      <c r="V22" s="1"/>
      <c r="W22" s="1"/>
      <c r="X22" s="1"/>
      <c r="Y22" s="1"/>
      <c r="Z22" s="1"/>
    </row>
    <row r="23" ht="12.75" customHeight="1">
      <c r="A23" s="9" t="s">
        <v>109</v>
      </c>
      <c r="B23" s="56" t="s">
        <v>33</v>
      </c>
      <c r="C23" s="57">
        <f>VLOOKUP(B23,'Case, Process &amp; Scoring'!$B$6:$C$9,2,)</f>
        <v>0</v>
      </c>
      <c r="D23" s="58" t="s">
        <v>91</v>
      </c>
      <c r="E23" s="1"/>
      <c r="F23" s="1"/>
      <c r="G23" s="1"/>
      <c r="H23" s="1"/>
      <c r="I23" s="1"/>
      <c r="J23" s="1"/>
      <c r="K23" s="1"/>
      <c r="L23" s="1"/>
      <c r="M23" s="1"/>
      <c r="N23" s="1"/>
      <c r="O23" s="1"/>
      <c r="P23" s="1"/>
      <c r="Q23" s="1"/>
      <c r="R23" s="1"/>
      <c r="S23" s="1"/>
      <c r="T23" s="1"/>
      <c r="U23" s="1"/>
      <c r="V23" s="1"/>
      <c r="W23" s="1"/>
      <c r="X23" s="1"/>
      <c r="Y23" s="1"/>
      <c r="Z23" s="1"/>
    </row>
    <row r="24" ht="12.75" customHeight="1">
      <c r="A24" s="9" t="s">
        <v>110</v>
      </c>
      <c r="B24" s="56" t="s">
        <v>33</v>
      </c>
      <c r="C24" s="57">
        <f>VLOOKUP(B24,'Case, Process &amp; Scoring'!$B$6:$C$9,2,)</f>
        <v>0</v>
      </c>
      <c r="D24" s="58" t="s">
        <v>91</v>
      </c>
      <c r="E24" s="1"/>
      <c r="F24" s="1"/>
      <c r="G24" s="1"/>
      <c r="H24" s="1"/>
      <c r="I24" s="1"/>
      <c r="J24" s="1"/>
      <c r="K24" s="1"/>
      <c r="L24" s="1"/>
      <c r="M24" s="1"/>
      <c r="N24" s="1"/>
      <c r="O24" s="1"/>
      <c r="P24" s="1"/>
      <c r="Q24" s="1"/>
      <c r="R24" s="1"/>
      <c r="S24" s="1"/>
      <c r="T24" s="1"/>
      <c r="U24" s="1"/>
      <c r="V24" s="1"/>
      <c r="W24" s="1"/>
      <c r="X24" s="1"/>
      <c r="Y24" s="1"/>
      <c r="Z24" s="1"/>
    </row>
    <row r="25" ht="12.75" customHeight="1">
      <c r="A25" s="9" t="s">
        <v>111</v>
      </c>
      <c r="B25" s="56" t="s">
        <v>33</v>
      </c>
      <c r="C25" s="57">
        <f>VLOOKUP(B25,'Case, Process &amp; Scoring'!$B$6:$C$9,2,)</f>
        <v>0</v>
      </c>
      <c r="D25" s="58" t="s">
        <v>91</v>
      </c>
      <c r="E25" s="1"/>
      <c r="F25" s="1"/>
      <c r="G25" s="1"/>
      <c r="H25" s="1"/>
      <c r="I25" s="1"/>
      <c r="J25" s="1"/>
      <c r="K25" s="1"/>
      <c r="L25" s="1"/>
      <c r="M25" s="1"/>
      <c r="N25" s="1"/>
      <c r="O25" s="1"/>
      <c r="P25" s="1"/>
      <c r="Q25" s="1"/>
      <c r="R25" s="1"/>
      <c r="S25" s="1"/>
      <c r="T25" s="1"/>
      <c r="U25" s="1"/>
      <c r="V25" s="1"/>
      <c r="W25" s="1"/>
      <c r="X25" s="1"/>
      <c r="Y25" s="1"/>
      <c r="Z25" s="1"/>
    </row>
    <row r="26" ht="12.75" customHeight="1">
      <c r="A26" s="9" t="s">
        <v>112</v>
      </c>
      <c r="B26" s="56" t="s">
        <v>33</v>
      </c>
      <c r="C26" s="57">
        <f>VLOOKUP(B26,'Case, Process &amp; Scoring'!$B$6:$C$9,2,)</f>
        <v>0</v>
      </c>
      <c r="D26" s="58" t="s">
        <v>91</v>
      </c>
      <c r="E26" s="1"/>
      <c r="F26" s="1"/>
      <c r="G26" s="1"/>
      <c r="H26" s="1"/>
      <c r="I26" s="1"/>
      <c r="J26" s="1"/>
      <c r="K26" s="1"/>
      <c r="L26" s="1"/>
      <c r="M26" s="1"/>
      <c r="N26" s="1"/>
      <c r="O26" s="1"/>
      <c r="P26" s="1"/>
      <c r="Q26" s="1"/>
      <c r="R26" s="1"/>
      <c r="S26" s="1"/>
      <c r="T26" s="1"/>
      <c r="U26" s="1"/>
      <c r="V26" s="1"/>
      <c r="W26" s="1"/>
      <c r="X26" s="1"/>
      <c r="Y26" s="1"/>
      <c r="Z26" s="1"/>
    </row>
    <row r="27" ht="12.75" customHeight="1">
      <c r="A27" s="61" t="s">
        <v>113</v>
      </c>
      <c r="B27" s="62">
        <f>COUNTIF(B17:B26,"&lt;&gt;"&amp;"N.A.")</f>
        <v>2</v>
      </c>
      <c r="C27" s="63">
        <f>IF(B27&lt;&gt;0,SUM(C17:C26)/B27,0)</f>
        <v>1</v>
      </c>
      <c r="D27" s="64" t="str">
        <f>IF(C27&lt;=15%,"N (None)",IF(C27&lt;=50%,"P (Partially)",IF(C27&lt;=85%,"L (Largely)","F (Fully)")))</f>
        <v>F (Fully)</v>
      </c>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54" t="s">
        <v>114</v>
      </c>
      <c r="B29" s="55" t="s">
        <v>21</v>
      </c>
      <c r="C29" s="55" t="s">
        <v>22</v>
      </c>
      <c r="D29" s="55" t="s">
        <v>89</v>
      </c>
      <c r="E29" s="1"/>
      <c r="F29" s="1"/>
      <c r="G29" s="1"/>
      <c r="H29" s="1"/>
      <c r="I29" s="1"/>
      <c r="J29" s="1"/>
      <c r="K29" s="1"/>
      <c r="L29" s="1"/>
      <c r="M29" s="1"/>
      <c r="N29" s="1"/>
      <c r="O29" s="1"/>
      <c r="P29" s="1"/>
      <c r="Q29" s="1"/>
      <c r="R29" s="1"/>
      <c r="S29" s="1"/>
      <c r="T29" s="1"/>
      <c r="U29" s="1"/>
      <c r="V29" s="1"/>
      <c r="W29" s="1"/>
      <c r="X29" s="1"/>
      <c r="Y29" s="1"/>
      <c r="Z29" s="1"/>
    </row>
    <row r="30" ht="12.75" customHeight="1">
      <c r="A30" s="9" t="s">
        <v>115</v>
      </c>
      <c r="B30" s="56" t="s">
        <v>33</v>
      </c>
      <c r="C30" s="57">
        <f>VLOOKUP(B30,'Case, Process &amp; Scoring'!$B$6:$C$9,2,)</f>
        <v>0</v>
      </c>
      <c r="D30" s="58" t="s">
        <v>91</v>
      </c>
      <c r="E30" s="1"/>
      <c r="F30" s="1"/>
      <c r="G30" s="1"/>
      <c r="H30" s="1"/>
      <c r="I30" s="1"/>
      <c r="J30" s="1"/>
      <c r="K30" s="1"/>
      <c r="L30" s="1"/>
      <c r="M30" s="1"/>
      <c r="N30" s="1"/>
      <c r="O30" s="1"/>
      <c r="P30" s="1"/>
      <c r="Q30" s="1"/>
      <c r="R30" s="1"/>
      <c r="S30" s="1"/>
      <c r="T30" s="1"/>
      <c r="U30" s="1"/>
      <c r="V30" s="1"/>
      <c r="W30" s="1"/>
      <c r="X30" s="1"/>
      <c r="Y30" s="1"/>
      <c r="Z30" s="1"/>
    </row>
    <row r="31" ht="12.75" customHeight="1">
      <c r="A31" s="9" t="s">
        <v>116</v>
      </c>
      <c r="B31" s="56" t="s">
        <v>33</v>
      </c>
      <c r="C31" s="57">
        <f>VLOOKUP(B31,'Case, Process &amp; Scoring'!$B$6:$C$9,2,)</f>
        <v>0</v>
      </c>
      <c r="D31" s="58" t="s">
        <v>91</v>
      </c>
      <c r="E31" s="1"/>
      <c r="F31" s="1"/>
      <c r="G31" s="1"/>
      <c r="H31" s="1"/>
      <c r="I31" s="1"/>
      <c r="J31" s="1"/>
      <c r="K31" s="1"/>
      <c r="L31" s="1"/>
      <c r="M31" s="1"/>
      <c r="N31" s="1"/>
      <c r="O31" s="1"/>
      <c r="P31" s="1"/>
      <c r="Q31" s="1"/>
      <c r="R31" s="1"/>
      <c r="S31" s="1"/>
      <c r="T31" s="1"/>
      <c r="U31" s="1"/>
      <c r="V31" s="1"/>
      <c r="W31" s="1"/>
      <c r="X31" s="1"/>
      <c r="Y31" s="1"/>
      <c r="Z31" s="1"/>
    </row>
    <row r="32" ht="12.75" customHeight="1">
      <c r="A32" s="9" t="s">
        <v>117</v>
      </c>
      <c r="B32" s="56" t="s">
        <v>33</v>
      </c>
      <c r="C32" s="57">
        <f>VLOOKUP(B32,'Case, Process &amp; Scoring'!$B$6:$C$9,2,)</f>
        <v>0</v>
      </c>
      <c r="D32" s="58" t="s">
        <v>91</v>
      </c>
      <c r="E32" s="1"/>
      <c r="F32" s="1"/>
      <c r="G32" s="1"/>
      <c r="H32" s="1"/>
      <c r="I32" s="1"/>
      <c r="J32" s="1"/>
      <c r="K32" s="1"/>
      <c r="L32" s="1"/>
      <c r="M32" s="1"/>
      <c r="N32" s="1"/>
      <c r="O32" s="1"/>
      <c r="P32" s="1"/>
      <c r="Q32" s="1"/>
      <c r="R32" s="1"/>
      <c r="S32" s="1"/>
      <c r="T32" s="1"/>
      <c r="U32" s="1"/>
      <c r="V32" s="1"/>
      <c r="W32" s="1"/>
      <c r="X32" s="1"/>
      <c r="Y32" s="1"/>
      <c r="Z32" s="1"/>
    </row>
    <row r="33" ht="12.75" customHeight="1">
      <c r="A33" s="9" t="s">
        <v>118</v>
      </c>
      <c r="B33" s="56" t="s">
        <v>33</v>
      </c>
      <c r="C33" s="57">
        <f>VLOOKUP(B33,'Case, Process &amp; Scoring'!$B$6:$C$9,2,)</f>
        <v>0</v>
      </c>
      <c r="D33" s="58" t="s">
        <v>91</v>
      </c>
      <c r="E33" s="1"/>
      <c r="F33" s="1"/>
      <c r="G33" s="1"/>
      <c r="H33" s="1"/>
      <c r="I33" s="1"/>
      <c r="J33" s="1"/>
      <c r="K33" s="1"/>
      <c r="L33" s="1"/>
      <c r="M33" s="1"/>
      <c r="N33" s="1"/>
      <c r="O33" s="1"/>
      <c r="P33" s="1"/>
      <c r="Q33" s="1"/>
      <c r="R33" s="1"/>
      <c r="S33" s="1"/>
      <c r="T33" s="1"/>
      <c r="U33" s="1"/>
      <c r="V33" s="1"/>
      <c r="W33" s="1"/>
      <c r="X33" s="1"/>
      <c r="Y33" s="1"/>
      <c r="Z33" s="1"/>
    </row>
    <row r="34" ht="12.75" customHeight="1">
      <c r="A34" s="9" t="s">
        <v>119</v>
      </c>
      <c r="B34" s="56" t="s">
        <v>33</v>
      </c>
      <c r="C34" s="57">
        <f>VLOOKUP(B34,'Case, Process &amp; Scoring'!$B$6:$C$9,2,)</f>
        <v>0</v>
      </c>
      <c r="D34" s="58" t="s">
        <v>91</v>
      </c>
      <c r="E34" s="1"/>
      <c r="F34" s="1"/>
      <c r="G34" s="1"/>
      <c r="H34" s="1"/>
      <c r="I34" s="1"/>
      <c r="J34" s="1"/>
      <c r="K34" s="1"/>
      <c r="L34" s="1"/>
      <c r="M34" s="1"/>
      <c r="N34" s="1"/>
      <c r="O34" s="1"/>
      <c r="P34" s="1"/>
      <c r="Q34" s="1"/>
      <c r="R34" s="1"/>
      <c r="S34" s="1"/>
      <c r="T34" s="1"/>
      <c r="U34" s="1"/>
      <c r="V34" s="1"/>
      <c r="W34" s="1"/>
      <c r="X34" s="1"/>
      <c r="Y34" s="1"/>
      <c r="Z34" s="1"/>
    </row>
    <row r="35" ht="12.75" customHeight="1">
      <c r="A35" s="9" t="s">
        <v>120</v>
      </c>
      <c r="B35" s="56" t="s">
        <v>33</v>
      </c>
      <c r="C35" s="57">
        <f>VLOOKUP(B35,'Case, Process &amp; Scoring'!$B$6:$C$9,2,)</f>
        <v>0</v>
      </c>
      <c r="D35" s="58" t="s">
        <v>91</v>
      </c>
      <c r="E35" s="1"/>
      <c r="F35" s="1"/>
      <c r="G35" s="1"/>
      <c r="H35" s="1"/>
      <c r="I35" s="1"/>
      <c r="J35" s="1"/>
      <c r="K35" s="1"/>
      <c r="L35" s="1"/>
      <c r="M35" s="1"/>
      <c r="N35" s="1"/>
      <c r="O35" s="1"/>
      <c r="P35" s="1"/>
      <c r="Q35" s="1"/>
      <c r="R35" s="1"/>
      <c r="S35" s="1"/>
      <c r="T35" s="1"/>
      <c r="U35" s="1"/>
      <c r="V35" s="1"/>
      <c r="W35" s="1"/>
      <c r="X35" s="1"/>
      <c r="Y35" s="1"/>
      <c r="Z35" s="1"/>
    </row>
    <row r="36" ht="12.75" customHeight="1">
      <c r="A36" s="9" t="s">
        <v>121</v>
      </c>
      <c r="B36" s="56" t="s">
        <v>33</v>
      </c>
      <c r="C36" s="57">
        <f>VLOOKUP(B36,'Case, Process &amp; Scoring'!$B$6:$C$9,2,)</f>
        <v>0</v>
      </c>
      <c r="D36" s="58" t="s">
        <v>91</v>
      </c>
      <c r="E36" s="1"/>
      <c r="F36" s="1"/>
      <c r="G36" s="1"/>
      <c r="H36" s="1"/>
      <c r="I36" s="1"/>
      <c r="J36" s="1"/>
      <c r="K36" s="1"/>
      <c r="L36" s="1"/>
      <c r="M36" s="1"/>
      <c r="N36" s="1"/>
      <c r="O36" s="1"/>
      <c r="P36" s="1"/>
      <c r="Q36" s="1"/>
      <c r="R36" s="1"/>
      <c r="S36" s="1"/>
      <c r="T36" s="1"/>
      <c r="U36" s="1"/>
      <c r="V36" s="1"/>
      <c r="W36" s="1"/>
      <c r="X36" s="1"/>
      <c r="Y36" s="1"/>
      <c r="Z36" s="1"/>
    </row>
    <row r="37" ht="12.75" customHeight="1">
      <c r="A37" s="9" t="s">
        <v>122</v>
      </c>
      <c r="B37" s="56" t="s">
        <v>33</v>
      </c>
      <c r="C37" s="57">
        <f>VLOOKUP(B37,'Case, Process &amp; Scoring'!$B$6:$C$9,2,)</f>
        <v>0</v>
      </c>
      <c r="D37" s="58" t="s">
        <v>91</v>
      </c>
      <c r="E37" s="1"/>
      <c r="F37" s="1"/>
      <c r="G37" s="1"/>
      <c r="H37" s="1"/>
      <c r="I37" s="1"/>
      <c r="J37" s="1"/>
      <c r="K37" s="1"/>
      <c r="L37" s="1"/>
      <c r="M37" s="1"/>
      <c r="N37" s="1"/>
      <c r="O37" s="1"/>
      <c r="P37" s="1"/>
      <c r="Q37" s="1"/>
      <c r="R37" s="1"/>
      <c r="S37" s="1"/>
      <c r="T37" s="1"/>
      <c r="U37" s="1"/>
      <c r="V37" s="1"/>
      <c r="W37" s="1"/>
      <c r="X37" s="1"/>
      <c r="Y37" s="1"/>
      <c r="Z37" s="1"/>
    </row>
    <row r="38" ht="12.75" customHeight="1">
      <c r="A38" s="9" t="s">
        <v>123</v>
      </c>
      <c r="B38" s="56" t="s">
        <v>33</v>
      </c>
      <c r="C38" s="57">
        <f>VLOOKUP(B38,'Case, Process &amp; Scoring'!$B$6:$C$9,2,)</f>
        <v>0</v>
      </c>
      <c r="D38" s="58" t="s">
        <v>91</v>
      </c>
      <c r="E38" s="1"/>
      <c r="F38" s="1"/>
      <c r="G38" s="1"/>
      <c r="H38" s="1"/>
      <c r="I38" s="1"/>
      <c r="J38" s="1"/>
      <c r="K38" s="1"/>
      <c r="L38" s="1"/>
      <c r="M38" s="1"/>
      <c r="N38" s="1"/>
      <c r="O38" s="1"/>
      <c r="P38" s="1"/>
      <c r="Q38" s="1"/>
      <c r="R38" s="1"/>
      <c r="S38" s="1"/>
      <c r="T38" s="1"/>
      <c r="U38" s="1"/>
      <c r="V38" s="1"/>
      <c r="W38" s="1"/>
      <c r="X38" s="1"/>
      <c r="Y38" s="1"/>
      <c r="Z38" s="1"/>
    </row>
    <row r="39" ht="12.75" customHeight="1">
      <c r="A39" s="9" t="s">
        <v>124</v>
      </c>
      <c r="B39" s="56" t="s">
        <v>33</v>
      </c>
      <c r="C39" s="57">
        <f>VLOOKUP(B39,'Case, Process &amp; Scoring'!$B$6:$C$9,2,)</f>
        <v>0</v>
      </c>
      <c r="D39" s="58" t="s">
        <v>91</v>
      </c>
      <c r="E39" s="1"/>
      <c r="F39" s="1"/>
      <c r="G39" s="1"/>
      <c r="H39" s="1"/>
      <c r="I39" s="1"/>
      <c r="J39" s="1"/>
      <c r="K39" s="1"/>
      <c r="L39" s="1"/>
      <c r="M39" s="1"/>
      <c r="N39" s="1"/>
      <c r="O39" s="1"/>
      <c r="P39" s="1"/>
      <c r="Q39" s="1"/>
      <c r="R39" s="1"/>
      <c r="S39" s="1"/>
      <c r="T39" s="1"/>
      <c r="U39" s="1"/>
      <c r="V39" s="1"/>
      <c r="W39" s="1"/>
      <c r="X39" s="1"/>
      <c r="Y39" s="1"/>
      <c r="Z39" s="1"/>
    </row>
    <row r="40" ht="12.75" customHeight="1">
      <c r="A40" s="61" t="s">
        <v>125</v>
      </c>
      <c r="B40" s="62">
        <f>COUNTIF(B30:B39,"&lt;&gt;"&amp;"N.A.")</f>
        <v>0</v>
      </c>
      <c r="C40" s="63">
        <f>IF(B40&lt;&gt;0,SUM(C30:C39)/B40,0)</f>
        <v>0</v>
      </c>
      <c r="D40" s="64" t="str">
        <f>IF(C40&lt;=15%,"N (None)",IF(C40&lt;=50%,"P (Partially)",IF(C40&lt;=85%,"L (Largely)","F (Fully)")))</f>
        <v>N (None)</v>
      </c>
      <c r="E40" s="1"/>
      <c r="F40" s="1"/>
      <c r="G40" s="1"/>
      <c r="H40" s="1"/>
      <c r="I40" s="1"/>
      <c r="J40" s="1"/>
      <c r="K40" s="1"/>
      <c r="L40" s="1"/>
      <c r="M40" s="1"/>
      <c r="N40" s="1"/>
      <c r="O40" s="1"/>
      <c r="P40" s="1"/>
      <c r="Q40" s="1"/>
      <c r="R40" s="1"/>
      <c r="S40" s="1"/>
      <c r="T40" s="1"/>
      <c r="U40" s="1"/>
      <c r="V40" s="1"/>
      <c r="W40" s="1"/>
      <c r="X40" s="1"/>
      <c r="Y40" s="1"/>
      <c r="Z40" s="1"/>
    </row>
    <row r="41" ht="12.75" customHeight="1">
      <c r="A41" s="75"/>
      <c r="B41" s="76"/>
      <c r="C41" s="77"/>
      <c r="D41" s="78"/>
      <c r="E41" s="1"/>
      <c r="F41" s="1"/>
      <c r="G41" s="1"/>
      <c r="H41" s="1"/>
      <c r="I41" s="1"/>
      <c r="J41" s="1"/>
      <c r="K41" s="1"/>
      <c r="L41" s="1"/>
      <c r="M41" s="1"/>
      <c r="N41" s="1"/>
      <c r="O41" s="1"/>
      <c r="P41" s="1"/>
      <c r="Q41" s="1"/>
      <c r="R41" s="1"/>
      <c r="S41" s="1"/>
      <c r="T41" s="1"/>
      <c r="U41" s="1"/>
      <c r="V41" s="1"/>
      <c r="W41" s="1"/>
      <c r="X41" s="1"/>
      <c r="Y41" s="1"/>
      <c r="Z41" s="1"/>
    </row>
    <row r="42" ht="12.75" customHeight="1">
      <c r="A42" s="69" t="s">
        <v>98</v>
      </c>
      <c r="B42" s="70"/>
      <c r="C42" s="71" t="str">
        <f>IF(D12&lt;&gt;"Stop Here!",IF(AVERAGE(C27,C40)&gt;50%,"2","1"),C12)</f>
        <v>1</v>
      </c>
      <c r="D42" s="72" t="str">
        <f>IF(C40&lt;=85%,"Stop Here!","Continue to 4. Process Definition and 5. Process Deployment!")</f>
        <v>Stop Here!</v>
      </c>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73" t="s">
        <v>126</v>
      </c>
      <c r="B44" s="52"/>
      <c r="C44" s="52"/>
      <c r="D44" s="53"/>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54" t="s">
        <v>127</v>
      </c>
      <c r="B46" s="55" t="s">
        <v>21</v>
      </c>
      <c r="C46" s="55" t="s">
        <v>22</v>
      </c>
      <c r="D46" s="55" t="s">
        <v>89</v>
      </c>
      <c r="E46" s="1"/>
      <c r="F46" s="1"/>
      <c r="G46" s="1"/>
      <c r="H46" s="1"/>
      <c r="I46" s="1"/>
      <c r="J46" s="1"/>
      <c r="K46" s="1"/>
      <c r="L46" s="1"/>
      <c r="M46" s="1"/>
      <c r="N46" s="1"/>
      <c r="O46" s="1"/>
      <c r="P46" s="1"/>
      <c r="Q46" s="1"/>
      <c r="R46" s="1"/>
      <c r="S46" s="1"/>
      <c r="T46" s="1"/>
      <c r="U46" s="1"/>
      <c r="V46" s="1"/>
      <c r="W46" s="1"/>
      <c r="X46" s="1"/>
      <c r="Y46" s="1"/>
      <c r="Z46" s="1"/>
    </row>
    <row r="47" ht="12.75" customHeight="1">
      <c r="A47" s="9" t="s">
        <v>128</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129</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130</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131</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132</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133</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134</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135</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136</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54" t="s">
        <v>137</v>
      </c>
      <c r="B57" s="55" t="s">
        <v>21</v>
      </c>
      <c r="C57" s="55" t="s">
        <v>22</v>
      </c>
      <c r="D57" s="55" t="s">
        <v>89</v>
      </c>
      <c r="E57" s="1"/>
      <c r="F57" s="1"/>
      <c r="G57" s="1"/>
      <c r="H57" s="1"/>
      <c r="I57" s="1"/>
      <c r="J57" s="1"/>
      <c r="K57" s="1"/>
      <c r="L57" s="1"/>
      <c r="M57" s="1"/>
      <c r="N57" s="1"/>
      <c r="O57" s="1"/>
      <c r="P57" s="1"/>
      <c r="Q57" s="1"/>
      <c r="R57" s="1"/>
      <c r="S57" s="1"/>
      <c r="T57" s="1"/>
      <c r="U57" s="1"/>
      <c r="V57" s="1"/>
      <c r="W57" s="1"/>
      <c r="X57" s="1"/>
      <c r="Y57" s="1"/>
      <c r="Z57" s="1"/>
    </row>
    <row r="58" ht="12.75" customHeight="1">
      <c r="A58" s="9" t="s">
        <v>138</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139</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140</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141</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142</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9" t="s">
        <v>143</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9" t="s">
        <v>144</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145</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146</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147</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148</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73" t="s">
        <v>149</v>
      </c>
      <c r="B70" s="52"/>
      <c r="C70" s="52"/>
      <c r="D70" s="53"/>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54" t="s">
        <v>150</v>
      </c>
      <c r="B72" s="55" t="s">
        <v>21</v>
      </c>
      <c r="C72" s="55" t="s">
        <v>22</v>
      </c>
      <c r="D72" s="55" t="s">
        <v>89</v>
      </c>
      <c r="E72" s="1"/>
      <c r="F72" s="1"/>
      <c r="G72" s="1"/>
      <c r="H72" s="1"/>
      <c r="I72" s="1"/>
      <c r="J72" s="1"/>
      <c r="K72" s="1"/>
      <c r="L72" s="1"/>
      <c r="M72" s="1"/>
      <c r="N72" s="1"/>
      <c r="O72" s="1"/>
      <c r="P72" s="1"/>
      <c r="Q72" s="1"/>
      <c r="R72" s="1"/>
      <c r="S72" s="1"/>
      <c r="T72" s="1"/>
      <c r="U72" s="1"/>
      <c r="V72" s="1"/>
      <c r="W72" s="1"/>
      <c r="X72" s="1"/>
      <c r="Y72" s="1"/>
      <c r="Z72" s="1"/>
    </row>
    <row r="73" ht="12.75" customHeight="1">
      <c r="A73" s="9" t="s">
        <v>151</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152</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153</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154</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155</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156</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157</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158</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54" t="s">
        <v>159</v>
      </c>
      <c r="B82" s="55" t="s">
        <v>21</v>
      </c>
      <c r="C82" s="55" t="s">
        <v>22</v>
      </c>
      <c r="D82" s="55" t="s">
        <v>89</v>
      </c>
      <c r="E82" s="1"/>
      <c r="F82" s="1"/>
      <c r="G82" s="1"/>
      <c r="H82" s="1"/>
      <c r="I82" s="1"/>
      <c r="J82" s="1"/>
      <c r="K82" s="1"/>
      <c r="L82" s="1"/>
      <c r="M82" s="1"/>
      <c r="N82" s="1"/>
      <c r="O82" s="1"/>
      <c r="P82" s="1"/>
      <c r="Q82" s="1"/>
      <c r="R82" s="1"/>
      <c r="S82" s="1"/>
      <c r="T82" s="1"/>
      <c r="U82" s="1"/>
      <c r="V82" s="1"/>
      <c r="W82" s="1"/>
      <c r="X82" s="1"/>
      <c r="Y82" s="1"/>
      <c r="Z82" s="1"/>
    </row>
    <row r="83" ht="12.75" customHeight="1">
      <c r="A83" s="9" t="s">
        <v>160</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161</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162</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163</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164</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73" t="s">
        <v>165</v>
      </c>
      <c r="B89" s="52"/>
      <c r="C89" s="52"/>
      <c r="D89" s="53"/>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54" t="s">
        <v>166</v>
      </c>
      <c r="B91" s="55" t="s">
        <v>21</v>
      </c>
      <c r="C91" s="55" t="s">
        <v>22</v>
      </c>
      <c r="D91" s="55" t="s">
        <v>89</v>
      </c>
      <c r="E91" s="1"/>
      <c r="F91" s="1"/>
      <c r="G91" s="1"/>
      <c r="H91" s="1"/>
      <c r="I91" s="1"/>
      <c r="J91" s="1"/>
      <c r="K91" s="1"/>
      <c r="L91" s="1"/>
      <c r="M91" s="1"/>
      <c r="N91" s="1"/>
      <c r="O91" s="1"/>
      <c r="P91" s="1"/>
      <c r="Q91" s="1"/>
      <c r="R91" s="1"/>
      <c r="S91" s="1"/>
      <c r="T91" s="1"/>
      <c r="U91" s="1"/>
      <c r="V91" s="1"/>
      <c r="W91" s="1"/>
      <c r="X91" s="1"/>
      <c r="Y91" s="1"/>
      <c r="Z91" s="1"/>
    </row>
    <row r="92" ht="12.75" customHeight="1">
      <c r="A92" s="9" t="s">
        <v>167</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168</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169</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170</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9" t="s">
        <v>171</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54" t="s">
        <v>172</v>
      </c>
      <c r="B98" s="55" t="s">
        <v>21</v>
      </c>
      <c r="C98" s="55" t="s">
        <v>22</v>
      </c>
      <c r="D98" s="55" t="s">
        <v>89</v>
      </c>
      <c r="E98" s="1"/>
      <c r="F98" s="1"/>
      <c r="G98" s="1"/>
      <c r="H98" s="1"/>
      <c r="I98" s="1"/>
      <c r="J98" s="1"/>
      <c r="K98" s="1"/>
      <c r="L98" s="1"/>
      <c r="M98" s="1"/>
      <c r="N98" s="1"/>
      <c r="O98" s="1"/>
      <c r="P98" s="1"/>
      <c r="Q98" s="1"/>
      <c r="R98" s="1"/>
      <c r="S98" s="1"/>
      <c r="T98" s="1"/>
      <c r="U98" s="1"/>
      <c r="V98" s="1"/>
      <c r="W98" s="1"/>
      <c r="X98" s="1"/>
      <c r="Y98" s="1"/>
      <c r="Z98" s="1"/>
    </row>
    <row r="99" ht="12.75" customHeight="1">
      <c r="A99" s="9" t="s">
        <v>167</v>
      </c>
      <c r="B99" s="56" t="s">
        <v>33</v>
      </c>
      <c r="C99" s="57">
        <f>VLOOKUP(B99,'Case, Process &amp; Scoring'!$B$6:$C$9,2,)</f>
        <v>0</v>
      </c>
      <c r="D99" s="79"/>
      <c r="E99" s="1"/>
      <c r="F99" s="1"/>
      <c r="G99" s="1"/>
      <c r="H99" s="1"/>
      <c r="I99" s="1"/>
      <c r="J99" s="1"/>
      <c r="K99" s="1"/>
      <c r="L99" s="1"/>
      <c r="M99" s="1"/>
      <c r="N99" s="1"/>
      <c r="O99" s="1"/>
      <c r="P99" s="1"/>
      <c r="Q99" s="1"/>
      <c r="R99" s="1"/>
      <c r="S99" s="1"/>
      <c r="T99" s="1"/>
      <c r="U99" s="1"/>
      <c r="V99" s="1"/>
      <c r="W99" s="1"/>
      <c r="X99" s="1"/>
      <c r="Y99" s="1"/>
      <c r="Z99" s="1"/>
    </row>
    <row r="100" ht="12.75" customHeight="1">
      <c r="A100" s="9" t="s">
        <v>173</v>
      </c>
      <c r="B100" s="56" t="s">
        <v>33</v>
      </c>
      <c r="C100" s="57">
        <f>VLOOKUP(B100,'Case, Process &amp; Scoring'!$B$6:$C$9,2,)</f>
        <v>0</v>
      </c>
      <c r="D100" s="79"/>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169</v>
      </c>
      <c r="B101" s="56" t="s">
        <v>33</v>
      </c>
      <c r="C101" s="57">
        <f>VLOOKUP(B101,'Case, Process &amp; Scoring'!$B$6:$C$9,2,)</f>
        <v>0</v>
      </c>
      <c r="D101" s="79"/>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170</v>
      </c>
      <c r="B102" s="56" t="s">
        <v>33</v>
      </c>
      <c r="C102" s="57">
        <f>VLOOKUP(B102,'Case, Process &amp; Scoring'!$B$6:$C$9,2,)</f>
        <v>0</v>
      </c>
      <c r="D102" s="79"/>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9" t="s">
        <v>171</v>
      </c>
      <c r="B103" s="56" t="s">
        <v>33</v>
      </c>
      <c r="C103" s="57">
        <f>VLOOKUP(B103,'Case, Process &amp; Scoring'!$B$6:$C$9,2,)</f>
        <v>0</v>
      </c>
      <c r="D103" s="79"/>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6 B30:B39 B47:B55 B58:B68 B73:B80 B83:B87 B92:B96 B99:B103">
      <formula1>'Case, Process &amp; Scoring'!$B$6:$B$9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174</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175</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176</v>
      </c>
      <c r="B5" s="59" t="s">
        <v>26</v>
      </c>
      <c r="C5" s="57">
        <f>VLOOKUP(B5,'Case, Process &amp; Scoring'!$B$6:$C$9,2,)</f>
        <v>1</v>
      </c>
      <c r="D5" s="80" t="s">
        <v>177</v>
      </c>
      <c r="E5" s="1"/>
      <c r="F5" s="1"/>
      <c r="G5" s="1"/>
      <c r="H5" s="1"/>
      <c r="I5" s="1"/>
      <c r="J5" s="1"/>
      <c r="K5" s="1"/>
      <c r="L5" s="1"/>
      <c r="M5" s="1"/>
      <c r="N5" s="1"/>
      <c r="O5" s="1"/>
      <c r="P5" s="1"/>
      <c r="Q5" s="1"/>
      <c r="R5" s="1"/>
      <c r="S5" s="1"/>
      <c r="T5" s="1"/>
      <c r="U5" s="1"/>
      <c r="V5" s="1"/>
      <c r="W5" s="1"/>
      <c r="X5" s="1"/>
      <c r="Y5" s="1"/>
      <c r="Z5" s="1"/>
    </row>
    <row r="6" ht="12.75" customHeight="1">
      <c r="A6" s="9" t="s">
        <v>178</v>
      </c>
      <c r="B6" s="56" t="s">
        <v>33</v>
      </c>
      <c r="C6" s="57">
        <f>VLOOKUP(B6,'Case, Process &amp; Scoring'!$B$6:$C$9,2,)</f>
        <v>0</v>
      </c>
      <c r="D6" s="81" t="s">
        <v>91</v>
      </c>
      <c r="E6" s="1"/>
      <c r="F6" s="1"/>
      <c r="G6" s="1"/>
      <c r="H6" s="1"/>
      <c r="I6" s="1"/>
      <c r="J6" s="1"/>
      <c r="K6" s="1"/>
      <c r="L6" s="1"/>
      <c r="M6" s="1"/>
      <c r="N6" s="1"/>
      <c r="O6" s="1"/>
      <c r="P6" s="1"/>
      <c r="Q6" s="1"/>
      <c r="R6" s="1"/>
      <c r="S6" s="1"/>
      <c r="T6" s="1"/>
      <c r="U6" s="1"/>
      <c r="V6" s="1"/>
      <c r="W6" s="1"/>
      <c r="X6" s="1"/>
      <c r="Y6" s="1"/>
      <c r="Z6" s="1"/>
    </row>
    <row r="7" ht="12.75" customHeight="1">
      <c r="A7" s="9" t="s">
        <v>179</v>
      </c>
      <c r="B7" s="56" t="s">
        <v>33</v>
      </c>
      <c r="C7" s="57">
        <f>VLOOKUP(B7,'Case, Process &amp; Scoring'!$B$6:$C$9,2,)</f>
        <v>0</v>
      </c>
      <c r="D7" s="81" t="s">
        <v>91</v>
      </c>
      <c r="E7" s="1"/>
      <c r="F7" s="1"/>
      <c r="G7" s="1"/>
      <c r="H7" s="1"/>
      <c r="I7" s="1"/>
      <c r="J7" s="1"/>
      <c r="K7" s="1"/>
      <c r="L7" s="1"/>
      <c r="M7" s="1"/>
      <c r="N7" s="1"/>
      <c r="O7" s="1"/>
      <c r="P7" s="1"/>
      <c r="Q7" s="1"/>
      <c r="R7" s="1"/>
      <c r="S7" s="1"/>
      <c r="T7" s="1"/>
      <c r="U7" s="1"/>
      <c r="V7" s="1"/>
      <c r="W7" s="1"/>
      <c r="X7" s="1"/>
      <c r="Y7" s="1"/>
      <c r="Z7" s="1"/>
    </row>
    <row r="8" ht="12.75" customHeight="1">
      <c r="A8" s="9" t="s">
        <v>180</v>
      </c>
      <c r="B8" s="59" t="s">
        <v>26</v>
      </c>
      <c r="C8" s="57">
        <f>VLOOKUP(B8,'Case, Process &amp; Scoring'!$B$6:$C$9,2,)</f>
        <v>1</v>
      </c>
      <c r="D8" s="82" t="s">
        <v>181</v>
      </c>
      <c r="E8" s="1"/>
      <c r="F8" s="1"/>
      <c r="G8" s="1"/>
      <c r="H8" s="1"/>
      <c r="I8" s="1"/>
      <c r="J8" s="1"/>
      <c r="K8" s="1"/>
      <c r="L8" s="1"/>
      <c r="M8" s="1"/>
      <c r="N8" s="1"/>
      <c r="O8" s="1"/>
      <c r="P8" s="1"/>
      <c r="Q8" s="1"/>
      <c r="R8" s="1"/>
      <c r="S8" s="1"/>
      <c r="T8" s="1"/>
      <c r="U8" s="1"/>
      <c r="V8" s="1"/>
      <c r="W8" s="1"/>
      <c r="X8" s="1"/>
      <c r="Y8" s="1"/>
      <c r="Z8" s="1"/>
    </row>
    <row r="9" ht="12.75" customHeight="1">
      <c r="A9" s="9" t="s">
        <v>182</v>
      </c>
      <c r="B9" s="59" t="s">
        <v>26</v>
      </c>
      <c r="C9" s="57">
        <f>VLOOKUP(B9,'Case, Process &amp; Scoring'!$B$6:$C$9,2,)</f>
        <v>1</v>
      </c>
      <c r="D9" s="80" t="s">
        <v>183</v>
      </c>
      <c r="E9" s="1"/>
      <c r="F9" s="1"/>
      <c r="G9" s="1"/>
      <c r="H9" s="1"/>
      <c r="I9" s="1"/>
      <c r="J9" s="1"/>
      <c r="K9" s="1"/>
      <c r="L9" s="1"/>
      <c r="M9" s="1"/>
      <c r="N9" s="1"/>
      <c r="O9" s="1"/>
      <c r="P9" s="1"/>
      <c r="Q9" s="1"/>
      <c r="R9" s="1"/>
      <c r="S9" s="1"/>
      <c r="T9" s="1"/>
      <c r="U9" s="1"/>
      <c r="V9" s="1"/>
      <c r="W9" s="1"/>
      <c r="X9" s="1"/>
      <c r="Y9" s="1"/>
      <c r="Z9" s="1"/>
    </row>
    <row r="10" ht="12.75" customHeight="1">
      <c r="A10" s="61" t="s">
        <v>97</v>
      </c>
      <c r="B10" s="62">
        <f>COUNTIF(B5:B9,"&lt;&gt;"&amp;"N.A.")</f>
        <v>3</v>
      </c>
      <c r="C10" s="63">
        <f>IF(B10&lt;&gt;0,SUM(C5:C9)/B10,0)</f>
        <v>1</v>
      </c>
      <c r="D10" s="64" t="str">
        <f>IF(C10&lt;=15%,"N (None)",IF(C10&lt;=50%,"P (Partially)",IF(C10&lt;=85%,"L (Largely)","F (Fully)")))</f>
        <v>F (Fully)</v>
      </c>
      <c r="E10" s="1"/>
      <c r="F10" s="1"/>
      <c r="G10" s="1"/>
      <c r="H10" s="1"/>
      <c r="I10" s="1"/>
      <c r="J10" s="1"/>
      <c r="K10" s="1"/>
      <c r="L10" s="1"/>
      <c r="M10" s="1"/>
      <c r="N10" s="1"/>
      <c r="O10" s="1"/>
      <c r="P10" s="1"/>
      <c r="Q10" s="1"/>
      <c r="R10" s="1"/>
      <c r="S10" s="1"/>
      <c r="T10" s="1"/>
      <c r="U10" s="1"/>
      <c r="V10" s="1"/>
      <c r="W10" s="1"/>
      <c r="X10" s="1"/>
      <c r="Y10" s="1"/>
      <c r="Z10" s="1"/>
    </row>
    <row r="11" ht="12.75" customHeight="1">
      <c r="A11" s="65"/>
      <c r="B11" s="66"/>
      <c r="C11" s="67"/>
      <c r="D11" s="68"/>
      <c r="E11" s="1"/>
      <c r="F11" s="1"/>
      <c r="G11" s="1"/>
      <c r="H11" s="1"/>
      <c r="I11" s="1"/>
      <c r="J11" s="1"/>
      <c r="K11" s="1"/>
      <c r="L11" s="1"/>
      <c r="M11" s="1"/>
      <c r="N11" s="1"/>
      <c r="O11" s="1"/>
      <c r="P11" s="1"/>
      <c r="Q11" s="1"/>
      <c r="R11" s="1"/>
      <c r="S11" s="1"/>
      <c r="T11" s="1"/>
      <c r="U11" s="1"/>
      <c r="V11" s="1"/>
      <c r="W11" s="1"/>
      <c r="X11" s="1"/>
      <c r="Y11" s="1"/>
      <c r="Z11" s="1"/>
    </row>
    <row r="12" ht="12.75" customHeight="1">
      <c r="A12" s="69" t="s">
        <v>98</v>
      </c>
      <c r="B12" s="70"/>
      <c r="C12" s="71" t="str">
        <f>IF(C10&gt;50%,"1","0")</f>
        <v>1</v>
      </c>
      <c r="D12" s="72" t="str">
        <f>IF(C10&lt;=85%,"Stop Here!","Continue to 2. Performance Mgt and 3. Work Product Mgt!")</f>
        <v>Continue to 2. Performance Mgt and 3. Work Product Mgt!</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73" t="s">
        <v>184</v>
      </c>
      <c r="B14" s="52"/>
      <c r="C14" s="52"/>
      <c r="D14" s="53"/>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54" t="s">
        <v>185</v>
      </c>
      <c r="B16" s="55" t="s">
        <v>21</v>
      </c>
      <c r="C16" s="55" t="s">
        <v>22</v>
      </c>
      <c r="D16" s="55" t="s">
        <v>89</v>
      </c>
      <c r="E16" s="1"/>
      <c r="F16" s="1"/>
      <c r="G16" s="1"/>
      <c r="H16" s="1"/>
      <c r="I16" s="1"/>
      <c r="J16" s="1"/>
      <c r="K16" s="1"/>
      <c r="L16" s="1"/>
      <c r="M16" s="1"/>
      <c r="N16" s="1"/>
      <c r="O16" s="1"/>
      <c r="P16" s="1"/>
      <c r="Q16" s="1"/>
      <c r="R16" s="1"/>
      <c r="S16" s="1"/>
      <c r="T16" s="1"/>
      <c r="U16" s="1"/>
      <c r="V16" s="1"/>
      <c r="W16" s="1"/>
      <c r="X16" s="1"/>
      <c r="Y16" s="1"/>
      <c r="Z16" s="1"/>
    </row>
    <row r="17" ht="12.75" customHeight="1">
      <c r="A17" s="9" t="s">
        <v>186</v>
      </c>
      <c r="B17" s="56" t="s">
        <v>33</v>
      </c>
      <c r="C17" s="57">
        <f>VLOOKUP(B17,'Case, Process &amp; Scoring'!$B$6:$C$9,2,)</f>
        <v>0</v>
      </c>
      <c r="D17" s="58" t="s">
        <v>91</v>
      </c>
      <c r="E17" s="1"/>
      <c r="F17" s="1"/>
      <c r="G17" s="1"/>
      <c r="H17" s="1"/>
      <c r="I17" s="1"/>
      <c r="J17" s="1"/>
      <c r="K17" s="1"/>
      <c r="L17" s="1"/>
      <c r="M17" s="1"/>
      <c r="N17" s="1"/>
      <c r="O17" s="1"/>
      <c r="P17" s="1"/>
      <c r="Q17" s="1"/>
      <c r="R17" s="1"/>
      <c r="S17" s="1"/>
      <c r="T17" s="1"/>
      <c r="U17" s="1"/>
      <c r="V17" s="1"/>
      <c r="W17" s="1"/>
      <c r="X17" s="1"/>
      <c r="Y17" s="1"/>
      <c r="Z17" s="1"/>
    </row>
    <row r="18" ht="12.75" customHeight="1">
      <c r="A18" s="9" t="s">
        <v>187</v>
      </c>
      <c r="B18" s="56" t="s">
        <v>33</v>
      </c>
      <c r="C18" s="57">
        <f>VLOOKUP(B18,'Case, Process &amp; Scoring'!$B$6:$C$9,2,)</f>
        <v>0</v>
      </c>
      <c r="D18" s="58" t="s">
        <v>91</v>
      </c>
      <c r="E18" s="1"/>
      <c r="F18" s="1"/>
      <c r="G18" s="1"/>
      <c r="H18" s="1"/>
      <c r="I18" s="1"/>
      <c r="J18" s="1"/>
      <c r="K18" s="1"/>
      <c r="L18" s="1"/>
      <c r="M18" s="1"/>
      <c r="N18" s="1"/>
      <c r="O18" s="1"/>
      <c r="P18" s="1"/>
      <c r="Q18" s="1"/>
      <c r="R18" s="1"/>
      <c r="S18" s="1"/>
      <c r="T18" s="1"/>
      <c r="U18" s="1"/>
      <c r="V18" s="1"/>
      <c r="W18" s="1"/>
      <c r="X18" s="1"/>
      <c r="Y18" s="1"/>
      <c r="Z18" s="1"/>
    </row>
    <row r="19" ht="12.75" customHeight="1">
      <c r="A19" s="9" t="s">
        <v>188</v>
      </c>
      <c r="B19" s="59" t="s">
        <v>26</v>
      </c>
      <c r="C19" s="57">
        <f>VLOOKUP(B19,'Case, Process &amp; Scoring'!$B$6:$C$9,2,)</f>
        <v>1</v>
      </c>
      <c r="D19" s="83" t="s">
        <v>189</v>
      </c>
      <c r="E19" s="1"/>
      <c r="F19" s="1"/>
      <c r="G19" s="1"/>
      <c r="H19" s="1"/>
      <c r="I19" s="1"/>
      <c r="J19" s="1"/>
      <c r="K19" s="1"/>
      <c r="L19" s="1"/>
      <c r="M19" s="1"/>
      <c r="N19" s="1"/>
      <c r="O19" s="1"/>
      <c r="P19" s="1"/>
      <c r="Q19" s="1"/>
      <c r="R19" s="1"/>
      <c r="S19" s="1"/>
      <c r="T19" s="1"/>
      <c r="U19" s="1"/>
      <c r="V19" s="1"/>
      <c r="W19" s="1"/>
      <c r="X19" s="1"/>
      <c r="Y19" s="1"/>
      <c r="Z19" s="1"/>
    </row>
    <row r="20" ht="12.75" customHeight="1">
      <c r="A20" s="9" t="s">
        <v>190</v>
      </c>
      <c r="B20" s="56" t="s">
        <v>33</v>
      </c>
      <c r="C20" s="57">
        <f>VLOOKUP(B20,'Case, Process &amp; Scoring'!$B$6:$C$9,2,)</f>
        <v>0</v>
      </c>
      <c r="D20" s="58" t="s">
        <v>91</v>
      </c>
      <c r="E20" s="1"/>
      <c r="F20" s="1"/>
      <c r="G20" s="1"/>
      <c r="H20" s="1"/>
      <c r="I20" s="1"/>
      <c r="J20" s="1"/>
      <c r="K20" s="1"/>
      <c r="L20" s="1"/>
      <c r="M20" s="1"/>
      <c r="N20" s="1"/>
      <c r="O20" s="1"/>
      <c r="P20" s="1"/>
      <c r="Q20" s="1"/>
      <c r="R20" s="1"/>
      <c r="S20" s="1"/>
      <c r="T20" s="1"/>
      <c r="U20" s="1"/>
      <c r="V20" s="1"/>
      <c r="W20" s="1"/>
      <c r="X20" s="1"/>
      <c r="Y20" s="1"/>
      <c r="Z20" s="1"/>
    </row>
    <row r="21" ht="12.75" customHeight="1">
      <c r="A21" s="9" t="s">
        <v>191</v>
      </c>
      <c r="B21" s="56" t="s">
        <v>33</v>
      </c>
      <c r="C21" s="57">
        <f>VLOOKUP(B21,'Case, Process &amp; Scoring'!$B$6:$C$9,2,)</f>
        <v>0</v>
      </c>
      <c r="D21" s="58" t="s">
        <v>91</v>
      </c>
      <c r="E21" s="1"/>
      <c r="F21" s="1"/>
      <c r="G21" s="1"/>
      <c r="H21" s="1"/>
      <c r="I21" s="1"/>
      <c r="J21" s="1"/>
      <c r="K21" s="1"/>
      <c r="L21" s="1"/>
      <c r="M21" s="1"/>
      <c r="N21" s="1"/>
      <c r="O21" s="1"/>
      <c r="P21" s="1"/>
      <c r="Q21" s="1"/>
      <c r="R21" s="1"/>
      <c r="S21" s="1"/>
      <c r="T21" s="1"/>
      <c r="U21" s="1"/>
      <c r="V21" s="1"/>
      <c r="W21" s="1"/>
      <c r="X21" s="1"/>
      <c r="Y21" s="1"/>
      <c r="Z21" s="1"/>
    </row>
    <row r="22" ht="12.75" customHeight="1">
      <c r="A22" s="9" t="s">
        <v>192</v>
      </c>
      <c r="B22" s="56" t="s">
        <v>33</v>
      </c>
      <c r="C22" s="57">
        <f>VLOOKUP(B22,'Case, Process &amp; Scoring'!$B$6:$C$9,2,)</f>
        <v>0</v>
      </c>
      <c r="D22" s="58" t="s">
        <v>91</v>
      </c>
      <c r="E22" s="1"/>
      <c r="F22" s="1"/>
      <c r="G22" s="1"/>
      <c r="H22" s="1"/>
      <c r="I22" s="1"/>
      <c r="J22" s="1"/>
      <c r="K22" s="1"/>
      <c r="L22" s="1"/>
      <c r="M22" s="1"/>
      <c r="N22" s="1"/>
      <c r="O22" s="1"/>
      <c r="P22" s="1"/>
      <c r="Q22" s="1"/>
      <c r="R22" s="1"/>
      <c r="S22" s="1"/>
      <c r="T22" s="1"/>
      <c r="U22" s="1"/>
      <c r="V22" s="1"/>
      <c r="W22" s="1"/>
      <c r="X22" s="1"/>
      <c r="Y22" s="1"/>
      <c r="Z22" s="1"/>
    </row>
    <row r="23" ht="12.75" customHeight="1">
      <c r="A23" s="9" t="s">
        <v>193</v>
      </c>
      <c r="B23" s="56" t="s">
        <v>33</v>
      </c>
      <c r="C23" s="57">
        <f>VLOOKUP(B23,'Case, Process &amp; Scoring'!$B$6:$C$9,2,)</f>
        <v>0</v>
      </c>
      <c r="D23" s="58" t="s">
        <v>91</v>
      </c>
      <c r="E23" s="1"/>
      <c r="F23" s="1"/>
      <c r="G23" s="1"/>
      <c r="H23" s="1"/>
      <c r="I23" s="1"/>
      <c r="J23" s="1"/>
      <c r="K23" s="1"/>
      <c r="L23" s="1"/>
      <c r="M23" s="1"/>
      <c r="N23" s="1"/>
      <c r="O23" s="1"/>
      <c r="P23" s="1"/>
      <c r="Q23" s="1"/>
      <c r="R23" s="1"/>
      <c r="S23" s="1"/>
      <c r="T23" s="1"/>
      <c r="U23" s="1"/>
      <c r="V23" s="1"/>
      <c r="W23" s="1"/>
      <c r="X23" s="1"/>
      <c r="Y23" s="1"/>
      <c r="Z23" s="1"/>
    </row>
    <row r="24" ht="12.75" customHeight="1">
      <c r="A24" s="9" t="s">
        <v>194</v>
      </c>
      <c r="B24" s="56" t="s">
        <v>33</v>
      </c>
      <c r="C24" s="57">
        <f>VLOOKUP(B24,'Case, Process &amp; Scoring'!$B$6:$C$9,2,)</f>
        <v>0</v>
      </c>
      <c r="D24" s="58" t="s">
        <v>91</v>
      </c>
      <c r="E24" s="1"/>
      <c r="F24" s="1"/>
      <c r="G24" s="1"/>
      <c r="H24" s="1"/>
      <c r="I24" s="1"/>
      <c r="J24" s="1"/>
      <c r="K24" s="1"/>
      <c r="L24" s="1"/>
      <c r="M24" s="1"/>
      <c r="N24" s="1"/>
      <c r="O24" s="1"/>
      <c r="P24" s="1"/>
      <c r="Q24" s="1"/>
      <c r="R24" s="1"/>
      <c r="S24" s="1"/>
      <c r="T24" s="1"/>
      <c r="U24" s="1"/>
      <c r="V24" s="1"/>
      <c r="W24" s="1"/>
      <c r="X24" s="1"/>
      <c r="Y24" s="1"/>
      <c r="Z24" s="1"/>
    </row>
    <row r="25" ht="12.75" customHeight="1">
      <c r="A25" s="9" t="s">
        <v>195</v>
      </c>
      <c r="B25" s="56" t="s">
        <v>33</v>
      </c>
      <c r="C25" s="57">
        <f>VLOOKUP(B25,'Case, Process &amp; Scoring'!$B$6:$C$9,2,)</f>
        <v>0</v>
      </c>
      <c r="D25" s="58" t="s">
        <v>91</v>
      </c>
      <c r="E25" s="1"/>
      <c r="F25" s="1"/>
      <c r="G25" s="1"/>
      <c r="H25" s="1"/>
      <c r="I25" s="1"/>
      <c r="J25" s="1"/>
      <c r="K25" s="1"/>
      <c r="L25" s="1"/>
      <c r="M25" s="1"/>
      <c r="N25" s="1"/>
      <c r="O25" s="1"/>
      <c r="P25" s="1"/>
      <c r="Q25" s="1"/>
      <c r="R25" s="1"/>
      <c r="S25" s="1"/>
      <c r="T25" s="1"/>
      <c r="U25" s="1"/>
      <c r="V25" s="1"/>
      <c r="W25" s="1"/>
      <c r="X25" s="1"/>
      <c r="Y25" s="1"/>
      <c r="Z25" s="1"/>
    </row>
    <row r="26" ht="12.75" customHeight="1">
      <c r="A26" s="9" t="s">
        <v>196</v>
      </c>
      <c r="B26" s="56" t="s">
        <v>33</v>
      </c>
      <c r="C26" s="57">
        <f>VLOOKUP(B26,'Case, Process &amp; Scoring'!$B$6:$C$9,2,)</f>
        <v>0</v>
      </c>
      <c r="D26" s="58" t="s">
        <v>91</v>
      </c>
      <c r="E26" s="1"/>
      <c r="F26" s="1"/>
      <c r="G26" s="1"/>
      <c r="H26" s="1"/>
      <c r="I26" s="1"/>
      <c r="J26" s="1"/>
      <c r="K26" s="1"/>
      <c r="L26" s="1"/>
      <c r="M26" s="1"/>
      <c r="N26" s="1"/>
      <c r="O26" s="1"/>
      <c r="P26" s="1"/>
      <c r="Q26" s="1"/>
      <c r="R26" s="1"/>
      <c r="S26" s="1"/>
      <c r="T26" s="1"/>
      <c r="U26" s="1"/>
      <c r="V26" s="1"/>
      <c r="W26" s="1"/>
      <c r="X26" s="1"/>
      <c r="Y26" s="1"/>
      <c r="Z26" s="1"/>
    </row>
    <row r="27" ht="12.75" customHeight="1">
      <c r="A27" s="61" t="s">
        <v>113</v>
      </c>
      <c r="B27" s="62">
        <f>COUNTIF(B17:B26,"&lt;&gt;"&amp;"N.A.")</f>
        <v>1</v>
      </c>
      <c r="C27" s="63">
        <f>IF(B27&lt;&gt;0,SUM(C17:C26)/B27,0)</f>
        <v>1</v>
      </c>
      <c r="D27" s="64" t="str">
        <f>IF(C27&lt;=15%,"N (None)",IF(C27&lt;=50%,"P (Partially)",IF(C27&lt;=85%,"L (Largely)","F (Fully)")))</f>
        <v>F (Fully)</v>
      </c>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54" t="s">
        <v>197</v>
      </c>
      <c r="B29" s="55" t="s">
        <v>21</v>
      </c>
      <c r="C29" s="55" t="s">
        <v>22</v>
      </c>
      <c r="D29" s="55" t="s">
        <v>89</v>
      </c>
      <c r="E29" s="1"/>
      <c r="F29" s="1"/>
      <c r="G29" s="1"/>
      <c r="H29" s="1"/>
      <c r="I29" s="1"/>
      <c r="J29" s="1"/>
      <c r="K29" s="1"/>
      <c r="L29" s="1"/>
      <c r="M29" s="1"/>
      <c r="N29" s="1"/>
      <c r="O29" s="1"/>
      <c r="P29" s="1"/>
      <c r="Q29" s="1"/>
      <c r="R29" s="1"/>
      <c r="S29" s="1"/>
      <c r="T29" s="1"/>
      <c r="U29" s="1"/>
      <c r="V29" s="1"/>
      <c r="W29" s="1"/>
      <c r="X29" s="1"/>
      <c r="Y29" s="1"/>
      <c r="Z29" s="1"/>
    </row>
    <row r="30" ht="12.75" customHeight="1">
      <c r="A30" s="9" t="s">
        <v>198</v>
      </c>
      <c r="B30" s="56" t="s">
        <v>33</v>
      </c>
      <c r="C30" s="57">
        <f>VLOOKUP(B30,'Case, Process &amp; Scoring'!$B$6:$C$9,2,)</f>
        <v>0</v>
      </c>
      <c r="D30" s="58" t="s">
        <v>91</v>
      </c>
      <c r="E30" s="1"/>
      <c r="F30" s="1"/>
      <c r="G30" s="1"/>
      <c r="H30" s="1"/>
      <c r="I30" s="1"/>
      <c r="J30" s="1"/>
      <c r="K30" s="1"/>
      <c r="L30" s="1"/>
      <c r="M30" s="1"/>
      <c r="N30" s="1"/>
      <c r="O30" s="1"/>
      <c r="P30" s="1"/>
      <c r="Q30" s="1"/>
      <c r="R30" s="1"/>
      <c r="S30" s="1"/>
      <c r="T30" s="1"/>
      <c r="U30" s="1"/>
      <c r="V30" s="1"/>
      <c r="W30" s="1"/>
      <c r="X30" s="1"/>
      <c r="Y30" s="1"/>
      <c r="Z30" s="1"/>
    </row>
    <row r="31" ht="12.75" customHeight="1">
      <c r="A31" s="9" t="s">
        <v>199</v>
      </c>
      <c r="B31" s="59" t="s">
        <v>33</v>
      </c>
      <c r="C31" s="57">
        <f>VLOOKUP(B31,'Case, Process &amp; Scoring'!$B$6:$C$9,2,)</f>
        <v>0</v>
      </c>
      <c r="D31" s="58" t="s">
        <v>91</v>
      </c>
      <c r="E31" s="1"/>
      <c r="F31" s="1"/>
      <c r="G31" s="1"/>
      <c r="H31" s="1"/>
      <c r="I31" s="1"/>
      <c r="J31" s="1"/>
      <c r="K31" s="1"/>
      <c r="L31" s="1"/>
      <c r="M31" s="1"/>
      <c r="N31" s="1"/>
      <c r="O31" s="1"/>
      <c r="P31" s="1"/>
      <c r="Q31" s="1"/>
      <c r="R31" s="1"/>
      <c r="S31" s="1"/>
      <c r="T31" s="1"/>
      <c r="U31" s="1"/>
      <c r="V31" s="1"/>
      <c r="W31" s="1"/>
      <c r="X31" s="1"/>
      <c r="Y31" s="1"/>
      <c r="Z31" s="1"/>
    </row>
    <row r="32" ht="12.75" customHeight="1">
      <c r="A32" s="9" t="s">
        <v>200</v>
      </c>
      <c r="B32" s="56" t="s">
        <v>33</v>
      </c>
      <c r="C32" s="57">
        <f>VLOOKUP(B32,'Case, Process &amp; Scoring'!$B$6:$C$9,2,)</f>
        <v>0</v>
      </c>
      <c r="D32" s="58" t="s">
        <v>91</v>
      </c>
      <c r="E32" s="1"/>
      <c r="F32" s="1"/>
      <c r="G32" s="1"/>
      <c r="H32" s="1"/>
      <c r="I32" s="1"/>
      <c r="J32" s="1"/>
      <c r="K32" s="1"/>
      <c r="L32" s="1"/>
      <c r="M32" s="1"/>
      <c r="N32" s="1"/>
      <c r="O32" s="1"/>
      <c r="P32" s="1"/>
      <c r="Q32" s="1"/>
      <c r="R32" s="1"/>
      <c r="S32" s="1"/>
      <c r="T32" s="1"/>
      <c r="U32" s="1"/>
      <c r="V32" s="1"/>
      <c r="W32" s="1"/>
      <c r="X32" s="1"/>
      <c r="Y32" s="1"/>
      <c r="Z32" s="1"/>
    </row>
    <row r="33" ht="12.75" customHeight="1">
      <c r="A33" s="9" t="s">
        <v>201</v>
      </c>
      <c r="B33" s="56" t="s">
        <v>33</v>
      </c>
      <c r="C33" s="57">
        <f>VLOOKUP(B33,'Case, Process &amp; Scoring'!$B$6:$C$9,2,)</f>
        <v>0</v>
      </c>
      <c r="D33" s="58" t="s">
        <v>91</v>
      </c>
      <c r="E33" s="1"/>
      <c r="F33" s="1"/>
      <c r="G33" s="1"/>
      <c r="H33" s="1"/>
      <c r="I33" s="1"/>
      <c r="J33" s="1"/>
      <c r="K33" s="1"/>
      <c r="L33" s="1"/>
      <c r="M33" s="1"/>
      <c r="N33" s="1"/>
      <c r="O33" s="1"/>
      <c r="P33" s="1"/>
      <c r="Q33" s="1"/>
      <c r="R33" s="1"/>
      <c r="S33" s="1"/>
      <c r="T33" s="1"/>
      <c r="U33" s="1"/>
      <c r="V33" s="1"/>
      <c r="W33" s="1"/>
      <c r="X33" s="1"/>
      <c r="Y33" s="1"/>
      <c r="Z33" s="1"/>
    </row>
    <row r="34" ht="12.75" customHeight="1">
      <c r="A34" s="9" t="s">
        <v>202</v>
      </c>
      <c r="B34" s="56" t="s">
        <v>33</v>
      </c>
      <c r="C34" s="57">
        <f>VLOOKUP(B34,'Case, Process &amp; Scoring'!$B$6:$C$9,2,)</f>
        <v>0</v>
      </c>
      <c r="D34" s="58" t="s">
        <v>91</v>
      </c>
      <c r="E34" s="1"/>
      <c r="F34" s="1"/>
      <c r="G34" s="1"/>
      <c r="H34" s="1"/>
      <c r="I34" s="1"/>
      <c r="J34" s="1"/>
      <c r="K34" s="1"/>
      <c r="L34" s="1"/>
      <c r="M34" s="1"/>
      <c r="N34" s="1"/>
      <c r="O34" s="1"/>
      <c r="P34" s="1"/>
      <c r="Q34" s="1"/>
      <c r="R34" s="1"/>
      <c r="S34" s="1"/>
      <c r="T34" s="1"/>
      <c r="U34" s="1"/>
      <c r="V34" s="1"/>
      <c r="W34" s="1"/>
      <c r="X34" s="1"/>
      <c r="Y34" s="1"/>
      <c r="Z34" s="1"/>
    </row>
    <row r="35" ht="12.75" customHeight="1">
      <c r="A35" s="61" t="s">
        <v>125</v>
      </c>
      <c r="B35" s="62">
        <f>COUNTIF(B30:B34,"&lt;&gt;"&amp;"N.A.")</f>
        <v>0</v>
      </c>
      <c r="C35" s="63">
        <f>IF(B35&lt;&gt;0,SUM(C30:C34)/B35,0)</f>
        <v>0</v>
      </c>
      <c r="D35" s="64" t="str">
        <f>IF(C35&lt;=15%,"N (None)",IF(C35&lt;=50%,"P (Partially)",IF(C35&lt;=85%,"L (Largely)","F (Fully)")))</f>
        <v>N (None)</v>
      </c>
      <c r="E35" s="1"/>
      <c r="F35" s="1"/>
      <c r="G35" s="1"/>
      <c r="H35" s="1"/>
      <c r="I35" s="1"/>
      <c r="J35" s="1"/>
      <c r="K35" s="1"/>
      <c r="L35" s="1"/>
      <c r="M35" s="1"/>
      <c r="N35" s="1"/>
      <c r="O35" s="1"/>
      <c r="P35" s="1"/>
      <c r="Q35" s="1"/>
      <c r="R35" s="1"/>
      <c r="S35" s="1"/>
      <c r="T35" s="1"/>
      <c r="U35" s="1"/>
      <c r="V35" s="1"/>
      <c r="W35" s="1"/>
      <c r="X35" s="1"/>
      <c r="Y35" s="1"/>
      <c r="Z35" s="1"/>
    </row>
    <row r="36" ht="12.75" customHeight="1">
      <c r="A36" s="75"/>
      <c r="B36" s="76"/>
      <c r="C36" s="77"/>
      <c r="D36" s="78"/>
      <c r="E36" s="1"/>
      <c r="F36" s="1"/>
      <c r="G36" s="1"/>
      <c r="H36" s="1"/>
      <c r="I36" s="1"/>
      <c r="J36" s="1"/>
      <c r="K36" s="1"/>
      <c r="L36" s="1"/>
      <c r="M36" s="1"/>
      <c r="N36" s="1"/>
      <c r="O36" s="1"/>
      <c r="P36" s="1"/>
      <c r="Q36" s="1"/>
      <c r="R36" s="1"/>
      <c r="S36" s="1"/>
      <c r="T36" s="1"/>
      <c r="U36" s="1"/>
      <c r="V36" s="1"/>
      <c r="W36" s="1"/>
      <c r="X36" s="1"/>
      <c r="Y36" s="1"/>
      <c r="Z36" s="1"/>
    </row>
    <row r="37" ht="12.75" customHeight="1">
      <c r="A37" s="69" t="s">
        <v>98</v>
      </c>
      <c r="B37" s="70"/>
      <c r="C37" s="71" t="str">
        <f>IF(D8&lt;&gt;"Stop Here!",IF(AVERAGE(C27,C35)&gt;50%,"2","1"),C8)</f>
        <v>1</v>
      </c>
      <c r="D37" s="72" t="str">
        <f>IF(C35&lt;=85%,"Stop Here!","Continue to 4. Process Definition and 5. Process Deployment!")</f>
        <v>Stop Here!</v>
      </c>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73" t="s">
        <v>203</v>
      </c>
      <c r="B39" s="52"/>
      <c r="C39" s="52"/>
      <c r="D39" s="53"/>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54" t="s">
        <v>204</v>
      </c>
      <c r="B41" s="55" t="s">
        <v>21</v>
      </c>
      <c r="C41" s="55" t="s">
        <v>22</v>
      </c>
      <c r="D41" s="55" t="s">
        <v>89</v>
      </c>
      <c r="E41" s="1"/>
      <c r="F41" s="1"/>
      <c r="G41" s="1"/>
      <c r="H41" s="1"/>
      <c r="I41" s="1"/>
      <c r="J41" s="1"/>
      <c r="K41" s="1"/>
      <c r="L41" s="1"/>
      <c r="M41" s="1"/>
      <c r="N41" s="1"/>
      <c r="O41" s="1"/>
      <c r="P41" s="1"/>
      <c r="Q41" s="1"/>
      <c r="R41" s="1"/>
      <c r="S41" s="1"/>
      <c r="T41" s="1"/>
      <c r="U41" s="1"/>
      <c r="V41" s="1"/>
      <c r="W41" s="1"/>
      <c r="X41" s="1"/>
      <c r="Y41" s="1"/>
      <c r="Z41" s="1"/>
    </row>
    <row r="42" ht="12.75" customHeight="1">
      <c r="A42" s="9" t="s">
        <v>128</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129</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130</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131</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132</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133</v>
      </c>
      <c r="B47" s="59" t="s">
        <v>26</v>
      </c>
      <c r="C47" s="57">
        <f>VLOOKUP(B47,'Case, Process &amp; Scoring'!$B$6:$C$9,2,)</f>
        <v>1</v>
      </c>
      <c r="D47" s="84" t="s">
        <v>205</v>
      </c>
      <c r="E47" s="1"/>
      <c r="F47" s="1"/>
      <c r="G47" s="1"/>
      <c r="H47" s="1"/>
      <c r="I47" s="1"/>
      <c r="J47" s="1"/>
      <c r="K47" s="1"/>
      <c r="L47" s="1"/>
      <c r="M47" s="1"/>
      <c r="N47" s="1"/>
      <c r="O47" s="1"/>
      <c r="P47" s="1"/>
      <c r="Q47" s="1"/>
      <c r="R47" s="1"/>
      <c r="S47" s="1"/>
      <c r="T47" s="1"/>
      <c r="U47" s="1"/>
      <c r="V47" s="1"/>
      <c r="W47" s="1"/>
      <c r="X47" s="1"/>
      <c r="Y47" s="1"/>
      <c r="Z47" s="1"/>
    </row>
    <row r="48" ht="12.75" customHeight="1">
      <c r="A48" s="9" t="s">
        <v>134</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135</v>
      </c>
      <c r="B49" s="59" t="s">
        <v>26</v>
      </c>
      <c r="C49" s="57">
        <f>VLOOKUP(B49,'Case, Process &amp; Scoring'!$B$6:$C$9,2,)</f>
        <v>1</v>
      </c>
      <c r="D49" s="85" t="s">
        <v>181</v>
      </c>
      <c r="E49" s="1"/>
      <c r="F49" s="1"/>
      <c r="G49" s="1"/>
      <c r="H49" s="1"/>
      <c r="I49" s="1"/>
      <c r="J49" s="1"/>
      <c r="K49" s="1"/>
      <c r="L49" s="1"/>
      <c r="M49" s="1"/>
      <c r="N49" s="1"/>
      <c r="O49" s="1"/>
      <c r="P49" s="1"/>
      <c r="Q49" s="1"/>
      <c r="R49" s="1"/>
      <c r="S49" s="1"/>
      <c r="T49" s="1"/>
      <c r="U49" s="1"/>
      <c r="V49" s="1"/>
      <c r="W49" s="1"/>
      <c r="X49" s="1"/>
      <c r="Y49" s="1"/>
      <c r="Z49" s="1"/>
    </row>
    <row r="50" ht="12.75" customHeight="1">
      <c r="A50" s="9" t="s">
        <v>136</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54" t="s">
        <v>206</v>
      </c>
      <c r="B52" s="55" t="s">
        <v>21</v>
      </c>
      <c r="C52" s="55" t="s">
        <v>22</v>
      </c>
      <c r="D52" s="55" t="s">
        <v>89</v>
      </c>
      <c r="E52" s="1"/>
      <c r="F52" s="1"/>
      <c r="G52" s="1"/>
      <c r="H52" s="1"/>
      <c r="I52" s="1"/>
      <c r="J52" s="1"/>
      <c r="K52" s="1"/>
      <c r="L52" s="1"/>
      <c r="M52" s="1"/>
      <c r="N52" s="1"/>
      <c r="O52" s="1"/>
      <c r="P52" s="1"/>
      <c r="Q52" s="1"/>
      <c r="R52" s="1"/>
      <c r="S52" s="1"/>
      <c r="T52" s="1"/>
      <c r="U52" s="1"/>
      <c r="V52" s="1"/>
      <c r="W52" s="1"/>
      <c r="X52" s="1"/>
      <c r="Y52" s="1"/>
      <c r="Z52" s="1"/>
    </row>
    <row r="53" ht="12.75" customHeight="1">
      <c r="A53" s="9" t="s">
        <v>138</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139</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140</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141</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142</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143</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144</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145</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146</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147</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9" t="s">
        <v>148</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73" t="s">
        <v>207</v>
      </c>
      <c r="B65" s="52"/>
      <c r="C65" s="52"/>
      <c r="D65" s="53"/>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54" t="s">
        <v>208</v>
      </c>
      <c r="B67" s="55" t="s">
        <v>21</v>
      </c>
      <c r="C67" s="55" t="s">
        <v>22</v>
      </c>
      <c r="D67" s="55" t="s">
        <v>89</v>
      </c>
      <c r="E67" s="1"/>
      <c r="F67" s="1"/>
      <c r="G67" s="1"/>
      <c r="H67" s="1"/>
      <c r="I67" s="1"/>
      <c r="J67" s="1"/>
      <c r="K67" s="1"/>
      <c r="L67" s="1"/>
      <c r="M67" s="1"/>
      <c r="N67" s="1"/>
      <c r="O67" s="1"/>
      <c r="P67" s="1"/>
      <c r="Q67" s="1"/>
      <c r="R67" s="1"/>
      <c r="S67" s="1"/>
      <c r="T67" s="1"/>
      <c r="U67" s="1"/>
      <c r="V67" s="1"/>
      <c r="W67" s="1"/>
      <c r="X67" s="1"/>
      <c r="Y67" s="1"/>
      <c r="Z67" s="1"/>
    </row>
    <row r="68" ht="12.75" customHeight="1">
      <c r="A68" s="9" t="s">
        <v>151</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152</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153</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154</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155</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156</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157</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158</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54" t="s">
        <v>209</v>
      </c>
      <c r="B77" s="55" t="s">
        <v>21</v>
      </c>
      <c r="C77" s="55" t="s">
        <v>22</v>
      </c>
      <c r="D77" s="55" t="s">
        <v>89</v>
      </c>
      <c r="E77" s="1"/>
      <c r="F77" s="1"/>
      <c r="G77" s="1"/>
      <c r="H77" s="1"/>
      <c r="I77" s="1"/>
      <c r="J77" s="1"/>
      <c r="K77" s="1"/>
      <c r="L77" s="1"/>
      <c r="M77" s="1"/>
      <c r="N77" s="1"/>
      <c r="O77" s="1"/>
      <c r="P77" s="1"/>
      <c r="Q77" s="1"/>
      <c r="R77" s="1"/>
      <c r="S77" s="1"/>
      <c r="T77" s="1"/>
      <c r="U77" s="1"/>
      <c r="V77" s="1"/>
      <c r="W77" s="1"/>
      <c r="X77" s="1"/>
      <c r="Y77" s="1"/>
      <c r="Z77" s="1"/>
    </row>
    <row r="78" ht="12.75" customHeight="1">
      <c r="A78" s="9" t="s">
        <v>160</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161</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162</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9" t="s">
        <v>163</v>
      </c>
      <c r="B81" s="56" t="s">
        <v>33</v>
      </c>
      <c r="C81" s="57">
        <f>VLOOKUP(B81,'Case, Process &amp; Scoring'!$B$6:$C$9,2,)</f>
        <v>0</v>
      </c>
      <c r="D81" s="79"/>
      <c r="E81" s="1"/>
      <c r="F81" s="1"/>
      <c r="G81" s="1"/>
      <c r="H81" s="1"/>
      <c r="I81" s="1"/>
      <c r="J81" s="1"/>
      <c r="K81" s="1"/>
      <c r="L81" s="1"/>
      <c r="M81" s="1"/>
      <c r="N81" s="1"/>
      <c r="O81" s="1"/>
      <c r="P81" s="1"/>
      <c r="Q81" s="1"/>
      <c r="R81" s="1"/>
      <c r="S81" s="1"/>
      <c r="T81" s="1"/>
      <c r="U81" s="1"/>
      <c r="V81" s="1"/>
      <c r="W81" s="1"/>
      <c r="X81" s="1"/>
      <c r="Y81" s="1"/>
      <c r="Z81" s="1"/>
    </row>
    <row r="82" ht="12.75" customHeight="1">
      <c r="A82" s="9" t="s">
        <v>164</v>
      </c>
      <c r="B82" s="56" t="s">
        <v>33</v>
      </c>
      <c r="C82" s="57">
        <f>VLOOKUP(B82,'Case, Process &amp; Scoring'!$B$6:$C$9,2,)</f>
        <v>0</v>
      </c>
      <c r="D82" s="79"/>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73" t="s">
        <v>210</v>
      </c>
      <c r="B84" s="52"/>
      <c r="C84" s="52"/>
      <c r="D84" s="53"/>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54" t="s">
        <v>211</v>
      </c>
      <c r="B86" s="55" t="s">
        <v>21</v>
      </c>
      <c r="C86" s="55" t="s">
        <v>22</v>
      </c>
      <c r="D86" s="55" t="s">
        <v>89</v>
      </c>
      <c r="E86" s="1"/>
      <c r="F86" s="1"/>
      <c r="G86" s="1"/>
      <c r="H86" s="1"/>
      <c r="I86" s="1"/>
      <c r="J86" s="1"/>
      <c r="K86" s="1"/>
      <c r="L86" s="1"/>
      <c r="M86" s="1"/>
      <c r="N86" s="1"/>
      <c r="O86" s="1"/>
      <c r="P86" s="1"/>
      <c r="Q86" s="1"/>
      <c r="R86" s="1"/>
      <c r="S86" s="1"/>
      <c r="T86" s="1"/>
      <c r="U86" s="1"/>
      <c r="V86" s="1"/>
      <c r="W86" s="1"/>
      <c r="X86" s="1"/>
      <c r="Y86" s="1"/>
      <c r="Z86" s="1"/>
    </row>
    <row r="87" ht="12.75" customHeight="1">
      <c r="A87" s="9" t="s">
        <v>167</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9" t="s">
        <v>168</v>
      </c>
      <c r="B88" s="56" t="s">
        <v>33</v>
      </c>
      <c r="C88" s="57">
        <f>VLOOKUP(B88,'Case, Process &amp; Scoring'!$B$6:$C$9,2,)</f>
        <v>0</v>
      </c>
      <c r="D88" s="79"/>
      <c r="E88" s="1"/>
      <c r="F88" s="1"/>
      <c r="G88" s="1"/>
      <c r="H88" s="1"/>
      <c r="I88" s="1"/>
      <c r="J88" s="1"/>
      <c r="K88" s="1"/>
      <c r="L88" s="1"/>
      <c r="M88" s="1"/>
      <c r="N88" s="1"/>
      <c r="O88" s="1"/>
      <c r="P88" s="1"/>
      <c r="Q88" s="1"/>
      <c r="R88" s="1"/>
      <c r="S88" s="1"/>
      <c r="T88" s="1"/>
      <c r="U88" s="1"/>
      <c r="V88" s="1"/>
      <c r="W88" s="1"/>
      <c r="X88" s="1"/>
      <c r="Y88" s="1"/>
      <c r="Z88" s="1"/>
    </row>
    <row r="89" ht="12.75" customHeight="1">
      <c r="A89" s="9" t="s">
        <v>169</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9" t="s">
        <v>170</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171</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54" t="s">
        <v>212</v>
      </c>
      <c r="B93" s="55" t="s">
        <v>21</v>
      </c>
      <c r="C93" s="55" t="s">
        <v>22</v>
      </c>
      <c r="D93" s="55" t="s">
        <v>89</v>
      </c>
      <c r="E93" s="1"/>
      <c r="F93" s="1"/>
      <c r="G93" s="1"/>
      <c r="H93" s="1"/>
      <c r="I93" s="1"/>
      <c r="J93" s="1"/>
      <c r="K93" s="1"/>
      <c r="L93" s="1"/>
      <c r="M93" s="1"/>
      <c r="N93" s="1"/>
      <c r="O93" s="1"/>
      <c r="P93" s="1"/>
      <c r="Q93" s="1"/>
      <c r="R93" s="1"/>
      <c r="S93" s="1"/>
      <c r="T93" s="1"/>
      <c r="U93" s="1"/>
      <c r="V93" s="1"/>
      <c r="W93" s="1"/>
      <c r="X93" s="1"/>
      <c r="Y93" s="1"/>
      <c r="Z93" s="1"/>
    </row>
    <row r="94" ht="12.75" customHeight="1">
      <c r="A94" s="9" t="s">
        <v>167</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173</v>
      </c>
      <c r="B95" s="56" t="s">
        <v>33</v>
      </c>
      <c r="C95" s="57">
        <f>VLOOKUP(B95,'Case, Process &amp; Scoring'!$B$6:$C$9,2,)</f>
        <v>0</v>
      </c>
      <c r="D95" s="58"/>
      <c r="E95" s="1"/>
      <c r="F95" s="1"/>
      <c r="G95" s="1"/>
      <c r="H95" s="1"/>
      <c r="I95" s="1"/>
      <c r="J95" s="1"/>
      <c r="K95" s="1"/>
      <c r="L95" s="1"/>
      <c r="M95" s="1"/>
      <c r="N95" s="1"/>
      <c r="O95" s="1"/>
      <c r="P95" s="1"/>
      <c r="Q95" s="1"/>
      <c r="R95" s="1"/>
      <c r="S95" s="1"/>
      <c r="T95" s="1"/>
      <c r="U95" s="1"/>
      <c r="V95" s="1"/>
      <c r="W95" s="1"/>
      <c r="X95" s="1"/>
      <c r="Y95" s="1"/>
      <c r="Z95" s="1"/>
    </row>
    <row r="96" ht="12.75" customHeight="1">
      <c r="A96" s="9" t="s">
        <v>169</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9" t="s">
        <v>170</v>
      </c>
      <c r="B97" s="56" t="s">
        <v>33</v>
      </c>
      <c r="C97" s="57">
        <f>VLOOKUP(B97,'Case, Process &amp; Scoring'!$B$6:$C$9,2,)</f>
        <v>0</v>
      </c>
      <c r="D97" s="79"/>
      <c r="E97" s="1"/>
      <c r="F97" s="1"/>
      <c r="G97" s="1"/>
      <c r="H97" s="1"/>
      <c r="I97" s="1"/>
      <c r="J97" s="1"/>
      <c r="K97" s="1"/>
      <c r="L97" s="1"/>
      <c r="M97" s="1"/>
      <c r="N97" s="1"/>
      <c r="O97" s="1"/>
      <c r="P97" s="1"/>
      <c r="Q97" s="1"/>
      <c r="R97" s="1"/>
      <c r="S97" s="1"/>
      <c r="T97" s="1"/>
      <c r="U97" s="1"/>
      <c r="V97" s="1"/>
      <c r="W97" s="1"/>
      <c r="X97" s="1"/>
      <c r="Y97" s="1"/>
      <c r="Z97" s="1"/>
    </row>
    <row r="98" ht="12.75" customHeight="1">
      <c r="A98" s="9" t="s">
        <v>171</v>
      </c>
      <c r="B98" s="56" t="s">
        <v>33</v>
      </c>
      <c r="C98" s="57">
        <f>VLOOKUP(B98,'Case, Process &amp; Scoring'!$B$6:$C$9,2,)</f>
        <v>0</v>
      </c>
      <c r="D98" s="79"/>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6 B30:B34 B42:B50 B53:B63 B68:B75 B78:B82 B87:B91 B94:B98">
      <formula1>'Case, Process &amp; Scoring'!$B$6:$B$9</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213</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214</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215</v>
      </c>
      <c r="B5" s="59" t="s">
        <v>32</v>
      </c>
      <c r="C5" s="57">
        <f>VLOOKUP(B5,'Case, Process &amp; Scoring'!$B$6:$C$9,2,)</f>
        <v>0.5</v>
      </c>
      <c r="D5" s="80" t="s">
        <v>216</v>
      </c>
      <c r="E5" s="1"/>
      <c r="F5" s="1"/>
      <c r="G5" s="1"/>
      <c r="H5" s="1"/>
      <c r="I5" s="1"/>
      <c r="J5" s="1"/>
      <c r="K5" s="1"/>
      <c r="L5" s="1"/>
      <c r="M5" s="1"/>
      <c r="N5" s="1"/>
      <c r="O5" s="1"/>
      <c r="P5" s="1"/>
      <c r="Q5" s="1"/>
      <c r="R5" s="1"/>
      <c r="S5" s="1"/>
      <c r="T5" s="1"/>
      <c r="U5" s="1"/>
      <c r="V5" s="1"/>
      <c r="W5" s="1"/>
      <c r="X5" s="1"/>
      <c r="Y5" s="1"/>
      <c r="Z5" s="1"/>
    </row>
    <row r="6" ht="12.75" customHeight="1">
      <c r="A6" s="9" t="s">
        <v>217</v>
      </c>
      <c r="B6" s="59" t="s">
        <v>26</v>
      </c>
      <c r="C6" s="57">
        <f>VLOOKUP(B6,'Case, Process &amp; Scoring'!$B$6:$C$9,2,)</f>
        <v>1</v>
      </c>
      <c r="D6" s="80" t="s">
        <v>218</v>
      </c>
      <c r="E6" s="1"/>
      <c r="F6" s="1"/>
      <c r="G6" s="1"/>
      <c r="H6" s="1"/>
      <c r="I6" s="1"/>
      <c r="J6" s="1"/>
      <c r="K6" s="1"/>
      <c r="L6" s="1"/>
      <c r="M6" s="1"/>
      <c r="N6" s="1"/>
      <c r="O6" s="1"/>
      <c r="P6" s="1"/>
      <c r="Q6" s="1"/>
      <c r="R6" s="1"/>
      <c r="S6" s="1"/>
      <c r="T6" s="1"/>
      <c r="U6" s="1"/>
      <c r="V6" s="1"/>
      <c r="W6" s="1"/>
      <c r="X6" s="1"/>
      <c r="Y6" s="1"/>
      <c r="Z6" s="1"/>
    </row>
    <row r="7" ht="12.75" customHeight="1">
      <c r="A7" s="9" t="s">
        <v>219</v>
      </c>
      <c r="B7" s="59" t="s">
        <v>26</v>
      </c>
      <c r="C7" s="57">
        <f>VLOOKUP(B7,'Case, Process &amp; Scoring'!$B$6:$C$9,2,)</f>
        <v>1</v>
      </c>
      <c r="D7" s="86" t="s">
        <v>220</v>
      </c>
      <c r="E7" s="1"/>
      <c r="F7" s="1"/>
      <c r="G7" s="1"/>
      <c r="H7" s="1"/>
      <c r="I7" s="1"/>
      <c r="J7" s="1"/>
      <c r="K7" s="1"/>
      <c r="L7" s="1"/>
      <c r="M7" s="1"/>
      <c r="N7" s="1"/>
      <c r="O7" s="1"/>
      <c r="P7" s="1"/>
      <c r="Q7" s="1"/>
      <c r="R7" s="1"/>
      <c r="S7" s="1"/>
      <c r="T7" s="1"/>
      <c r="U7" s="1"/>
      <c r="V7" s="1"/>
      <c r="W7" s="1"/>
      <c r="X7" s="1"/>
      <c r="Y7" s="1"/>
      <c r="Z7" s="1"/>
    </row>
    <row r="8" ht="12.75" customHeight="1">
      <c r="A8" s="9" t="s">
        <v>221</v>
      </c>
      <c r="B8" s="59" t="s">
        <v>26</v>
      </c>
      <c r="C8" s="57">
        <f>VLOOKUP(B8,'Case, Process &amp; Scoring'!$B$6:$C$9,2,)</f>
        <v>1</v>
      </c>
      <c r="D8" s="80" t="s">
        <v>222</v>
      </c>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4</v>
      </c>
      <c r="C9" s="63">
        <f>IF(B9&lt;&gt;0,SUM(C5:C8)/B9,0)</f>
        <v>0.875</v>
      </c>
      <c r="D9" s="64" t="str">
        <f>IF(C9&lt;=15%,"N (None)",IF(C9&lt;=50%,"P (Partially)",IF(C9&lt;=85%,"L (Largely)","F (Fully)")))</f>
        <v>F (Fully)</v>
      </c>
      <c r="E9" s="1"/>
      <c r="F9" s="1"/>
      <c r="G9" s="1"/>
      <c r="H9" s="1"/>
      <c r="I9" s="1"/>
      <c r="J9" s="1"/>
      <c r="K9" s="1"/>
      <c r="L9" s="1"/>
      <c r="M9" s="1"/>
      <c r="N9" s="1"/>
      <c r="O9" s="1"/>
      <c r="P9" s="1"/>
      <c r="Q9" s="1"/>
      <c r="R9" s="1"/>
      <c r="S9" s="1"/>
      <c r="T9" s="1"/>
      <c r="U9" s="1"/>
      <c r="V9" s="1"/>
      <c r="W9" s="1"/>
      <c r="X9" s="1"/>
      <c r="Y9" s="1"/>
      <c r="Z9" s="1"/>
    </row>
    <row r="10" ht="12.75" customHeight="1">
      <c r="A10" s="65"/>
      <c r="B10" s="66"/>
      <c r="C10" s="67"/>
      <c r="D10" s="68"/>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1</v>
      </c>
      <c r="D11" s="72" t="str">
        <f>IF(C9&lt;=85%,"Stop Here!","Continue to 2. Performance Mgt and 3. Work Product Mgt!")</f>
        <v>Continue to 2. Performance Mgt and 3. Work Product Mgt!</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223</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224</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225</v>
      </c>
      <c r="B16" s="59" t="s">
        <v>26</v>
      </c>
      <c r="C16" s="57">
        <f>VLOOKUP(B16,'Case, Process &amp; Scoring'!$B$6:$C$9,2,)</f>
        <v>1</v>
      </c>
      <c r="D16" s="80" t="s">
        <v>216</v>
      </c>
      <c r="E16" s="1"/>
      <c r="F16" s="1"/>
      <c r="G16" s="1"/>
      <c r="H16" s="1"/>
      <c r="I16" s="1"/>
      <c r="J16" s="1"/>
      <c r="K16" s="1"/>
      <c r="L16" s="1"/>
      <c r="M16" s="1"/>
      <c r="N16" s="1"/>
      <c r="O16" s="1"/>
      <c r="P16" s="1"/>
      <c r="Q16" s="1"/>
      <c r="R16" s="1"/>
      <c r="S16" s="1"/>
      <c r="T16" s="1"/>
      <c r="U16" s="1"/>
      <c r="V16" s="1"/>
      <c r="W16" s="1"/>
      <c r="X16" s="1"/>
      <c r="Y16" s="1"/>
      <c r="Z16" s="1"/>
    </row>
    <row r="17" ht="12.75" customHeight="1">
      <c r="A17" s="9" t="s">
        <v>226</v>
      </c>
      <c r="B17" s="56" t="s">
        <v>33</v>
      </c>
      <c r="C17" s="57">
        <f>VLOOKUP(B17,'Case, Process &amp; Scoring'!$B$6:$C$9,2,)</f>
        <v>0</v>
      </c>
      <c r="D17" s="87" t="s">
        <v>91</v>
      </c>
      <c r="E17" s="1"/>
      <c r="F17" s="1"/>
      <c r="G17" s="1"/>
      <c r="H17" s="1"/>
      <c r="I17" s="1"/>
      <c r="J17" s="1"/>
      <c r="K17" s="1"/>
      <c r="L17" s="1"/>
      <c r="M17" s="1"/>
      <c r="N17" s="1"/>
      <c r="O17" s="1"/>
      <c r="P17" s="1"/>
      <c r="Q17" s="1"/>
      <c r="R17" s="1"/>
      <c r="S17" s="1"/>
      <c r="T17" s="1"/>
      <c r="U17" s="1"/>
      <c r="V17" s="1"/>
      <c r="W17" s="1"/>
      <c r="X17" s="1"/>
      <c r="Y17" s="1"/>
      <c r="Z17" s="1"/>
    </row>
    <row r="18" ht="12.75" customHeight="1">
      <c r="A18" s="9" t="s">
        <v>227</v>
      </c>
      <c r="B18" s="59" t="s">
        <v>26</v>
      </c>
      <c r="C18" s="57">
        <f>VLOOKUP(B18,'Case, Process &amp; Scoring'!$B$6:$C$9,2,)</f>
        <v>1</v>
      </c>
      <c r="D18" s="80" t="s">
        <v>228</v>
      </c>
      <c r="E18" s="1"/>
      <c r="F18" s="1"/>
      <c r="G18" s="1"/>
      <c r="H18" s="1"/>
      <c r="I18" s="1"/>
      <c r="J18" s="1"/>
      <c r="K18" s="1"/>
      <c r="L18" s="1"/>
      <c r="M18" s="1"/>
      <c r="N18" s="1"/>
      <c r="O18" s="1"/>
      <c r="P18" s="1"/>
      <c r="Q18" s="1"/>
      <c r="R18" s="1"/>
      <c r="S18" s="1"/>
      <c r="T18" s="1"/>
      <c r="U18" s="1"/>
      <c r="V18" s="1"/>
      <c r="W18" s="1"/>
      <c r="X18" s="1"/>
      <c r="Y18" s="1"/>
      <c r="Z18" s="1"/>
    </row>
    <row r="19" ht="12.75" customHeight="1">
      <c r="A19" s="9" t="s">
        <v>229</v>
      </c>
      <c r="B19" s="56" t="s">
        <v>33</v>
      </c>
      <c r="C19" s="57">
        <f>VLOOKUP(B19,'Case, Process &amp; Scoring'!$B$6:$C$9,2,)</f>
        <v>0</v>
      </c>
      <c r="D19" s="88" t="s">
        <v>91</v>
      </c>
      <c r="E19" s="1"/>
      <c r="F19" s="1"/>
      <c r="G19" s="1"/>
      <c r="H19" s="1"/>
      <c r="I19" s="1"/>
      <c r="J19" s="1"/>
      <c r="K19" s="1"/>
      <c r="L19" s="1"/>
      <c r="M19" s="1"/>
      <c r="N19" s="1"/>
      <c r="O19" s="1"/>
      <c r="P19" s="1"/>
      <c r="Q19" s="1"/>
      <c r="R19" s="1"/>
      <c r="S19" s="1"/>
      <c r="T19" s="1"/>
      <c r="U19" s="1"/>
      <c r="V19" s="1"/>
      <c r="W19" s="1"/>
      <c r="X19" s="1"/>
      <c r="Y19" s="1"/>
      <c r="Z19" s="1"/>
    </row>
    <row r="20" ht="12.75" customHeight="1">
      <c r="A20" s="9" t="s">
        <v>230</v>
      </c>
      <c r="B20" s="56" t="s">
        <v>33</v>
      </c>
      <c r="C20" s="57">
        <f>VLOOKUP(B20,'Case, Process &amp; Scoring'!$B$6:$C$9,2,)</f>
        <v>0</v>
      </c>
      <c r="D20" s="74" t="s">
        <v>91</v>
      </c>
      <c r="E20" s="1"/>
      <c r="F20" s="1"/>
      <c r="G20" s="1"/>
      <c r="H20" s="1"/>
      <c r="I20" s="1"/>
      <c r="J20" s="1"/>
      <c r="K20" s="1"/>
      <c r="L20" s="1"/>
      <c r="M20" s="1"/>
      <c r="N20" s="1"/>
      <c r="O20" s="1"/>
      <c r="P20" s="1"/>
      <c r="Q20" s="1"/>
      <c r="R20" s="1"/>
      <c r="S20" s="1"/>
      <c r="T20" s="1"/>
      <c r="U20" s="1"/>
      <c r="V20" s="1"/>
      <c r="W20" s="1"/>
      <c r="X20" s="1"/>
      <c r="Y20" s="1"/>
      <c r="Z20" s="1"/>
    </row>
    <row r="21" ht="12.75" customHeight="1">
      <c r="A21" s="9" t="s">
        <v>231</v>
      </c>
      <c r="B21" s="56" t="s">
        <v>33</v>
      </c>
      <c r="C21" s="57">
        <f>VLOOKUP(B21,'Case, Process &amp; Scoring'!$B$6:$C$9,2,)</f>
        <v>0</v>
      </c>
      <c r="D21" s="88" t="s">
        <v>91</v>
      </c>
      <c r="E21" s="1"/>
      <c r="F21" s="1"/>
      <c r="G21" s="1"/>
      <c r="H21" s="1"/>
      <c r="I21" s="1"/>
      <c r="J21" s="1"/>
      <c r="K21" s="1"/>
      <c r="L21" s="1"/>
      <c r="M21" s="1"/>
      <c r="N21" s="1"/>
      <c r="O21" s="1"/>
      <c r="P21" s="1"/>
      <c r="Q21" s="1"/>
      <c r="R21" s="1"/>
      <c r="S21" s="1"/>
      <c r="T21" s="1"/>
      <c r="U21" s="1"/>
      <c r="V21" s="1"/>
      <c r="W21" s="1"/>
      <c r="X21" s="1"/>
      <c r="Y21" s="1"/>
      <c r="Z21" s="1"/>
    </row>
    <row r="22" ht="12.75" customHeight="1">
      <c r="A22" s="9" t="s">
        <v>232</v>
      </c>
      <c r="B22" s="56" t="s">
        <v>33</v>
      </c>
      <c r="C22" s="57">
        <f>VLOOKUP(B22,'Case, Process &amp; Scoring'!$B$6:$C$9,2,)</f>
        <v>0</v>
      </c>
      <c r="D22" s="74" t="s">
        <v>91</v>
      </c>
      <c r="E22" s="1"/>
      <c r="F22" s="1"/>
      <c r="G22" s="1"/>
      <c r="H22" s="1"/>
      <c r="I22" s="1"/>
      <c r="J22" s="1"/>
      <c r="K22" s="1"/>
      <c r="L22" s="1"/>
      <c r="M22" s="1"/>
      <c r="N22" s="1"/>
      <c r="O22" s="1"/>
      <c r="P22" s="1"/>
      <c r="Q22" s="1"/>
      <c r="R22" s="1"/>
      <c r="S22" s="1"/>
      <c r="T22" s="1"/>
      <c r="U22" s="1"/>
      <c r="V22" s="1"/>
      <c r="W22" s="1"/>
      <c r="X22" s="1"/>
      <c r="Y22" s="1"/>
      <c r="Z22" s="1"/>
    </row>
    <row r="23" ht="12.75" customHeight="1">
      <c r="A23" s="9" t="s">
        <v>233</v>
      </c>
      <c r="B23" s="59" t="s">
        <v>26</v>
      </c>
      <c r="C23" s="57">
        <f>VLOOKUP(B23,'Case, Process &amp; Scoring'!$B$6:$C$9,2,)</f>
        <v>1</v>
      </c>
      <c r="D23" s="80" t="s">
        <v>218</v>
      </c>
      <c r="E23" s="1"/>
      <c r="F23" s="1"/>
      <c r="G23" s="1"/>
      <c r="H23" s="1"/>
      <c r="I23" s="1"/>
      <c r="J23" s="1"/>
      <c r="K23" s="1"/>
      <c r="L23" s="1"/>
      <c r="M23" s="1"/>
      <c r="N23" s="1"/>
      <c r="O23" s="1"/>
      <c r="P23" s="1"/>
      <c r="Q23" s="1"/>
      <c r="R23" s="1"/>
      <c r="S23" s="1"/>
      <c r="T23" s="1"/>
      <c r="U23" s="1"/>
      <c r="V23" s="1"/>
      <c r="W23" s="1"/>
      <c r="X23" s="1"/>
      <c r="Y23" s="1"/>
      <c r="Z23" s="1"/>
    </row>
    <row r="24" ht="12.75" customHeight="1">
      <c r="A24" s="9" t="s">
        <v>234</v>
      </c>
      <c r="B24" s="56" t="s">
        <v>33</v>
      </c>
      <c r="C24" s="57">
        <f>VLOOKUP(B24,'Case, Process &amp; Scoring'!$B$6:$C$9,2,)</f>
        <v>0</v>
      </c>
      <c r="D24" s="58" t="s">
        <v>91</v>
      </c>
      <c r="E24" s="1"/>
      <c r="F24" s="1"/>
      <c r="G24" s="1"/>
      <c r="H24" s="1"/>
      <c r="I24" s="1"/>
      <c r="J24" s="1"/>
      <c r="K24" s="1"/>
      <c r="L24" s="1"/>
      <c r="M24" s="1"/>
      <c r="N24" s="1"/>
      <c r="O24" s="1"/>
      <c r="P24" s="1"/>
      <c r="Q24" s="1"/>
      <c r="R24" s="1"/>
      <c r="S24" s="1"/>
      <c r="T24" s="1"/>
      <c r="U24" s="1"/>
      <c r="V24" s="1"/>
      <c r="W24" s="1"/>
      <c r="X24" s="1"/>
      <c r="Y24" s="1"/>
      <c r="Z24" s="1"/>
    </row>
    <row r="25" ht="12.75" customHeight="1">
      <c r="A25" s="61" t="s">
        <v>113</v>
      </c>
      <c r="B25" s="62">
        <f>COUNTIF(B16:B24,"&lt;&gt;"&amp;"N.A.")</f>
        <v>3</v>
      </c>
      <c r="C25" s="63">
        <f>IF(B25&lt;&gt;0,SUM(C16:C24)/B25,0)</f>
        <v>1</v>
      </c>
      <c r="D25" s="64" t="str">
        <f>IF(C25&lt;=15%,"N (None)",IF(C25&lt;=50%,"P (Partially)",IF(C25&lt;=85%,"L (Largely)","F (Fully)")))</f>
        <v>F (Fully)</v>
      </c>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54" t="s">
        <v>235</v>
      </c>
      <c r="B27" s="55" t="s">
        <v>21</v>
      </c>
      <c r="C27" s="55" t="s">
        <v>22</v>
      </c>
      <c r="D27" s="55" t="s">
        <v>89</v>
      </c>
      <c r="E27" s="1"/>
      <c r="F27" s="1"/>
      <c r="G27" s="1"/>
      <c r="H27" s="1"/>
      <c r="I27" s="1"/>
      <c r="J27" s="1"/>
      <c r="K27" s="1"/>
      <c r="L27" s="1"/>
      <c r="M27" s="1"/>
      <c r="N27" s="1"/>
      <c r="O27" s="1"/>
      <c r="P27" s="1"/>
      <c r="Q27" s="1"/>
      <c r="R27" s="1"/>
      <c r="S27" s="1"/>
      <c r="T27" s="1"/>
      <c r="U27" s="1"/>
      <c r="V27" s="1"/>
      <c r="W27" s="1"/>
      <c r="X27" s="1"/>
      <c r="Y27" s="1"/>
      <c r="Z27" s="1"/>
    </row>
    <row r="28" ht="12.75" customHeight="1">
      <c r="A28" s="9" t="s">
        <v>236</v>
      </c>
      <c r="B28" s="59" t="s">
        <v>33</v>
      </c>
      <c r="C28" s="57">
        <f>VLOOKUP(B28,'Case, Process &amp; Scoring'!$B$6:$C$9,2,)</f>
        <v>0</v>
      </c>
      <c r="D28" s="58" t="s">
        <v>91</v>
      </c>
      <c r="E28" s="1"/>
      <c r="F28" s="1"/>
      <c r="G28" s="1"/>
      <c r="H28" s="1"/>
      <c r="I28" s="1"/>
      <c r="J28" s="1"/>
      <c r="K28" s="1"/>
      <c r="L28" s="1"/>
      <c r="M28" s="1"/>
      <c r="N28" s="1"/>
      <c r="O28" s="1"/>
      <c r="P28" s="1"/>
      <c r="Q28" s="1"/>
      <c r="R28" s="1"/>
      <c r="S28" s="1"/>
      <c r="T28" s="1"/>
      <c r="U28" s="1"/>
      <c r="V28" s="1"/>
      <c r="W28" s="1"/>
      <c r="X28" s="1"/>
      <c r="Y28" s="1"/>
      <c r="Z28" s="1"/>
    </row>
    <row r="29" ht="12.75" customHeight="1">
      <c r="A29" s="9" t="s">
        <v>237</v>
      </c>
      <c r="B29" s="56" t="s">
        <v>33</v>
      </c>
      <c r="C29" s="57">
        <f>VLOOKUP(B29,'Case, Process &amp; Scoring'!$B$6:$C$9,2,)</f>
        <v>0</v>
      </c>
      <c r="D29" s="58" t="s">
        <v>91</v>
      </c>
      <c r="E29" s="1"/>
      <c r="F29" s="1"/>
      <c r="G29" s="1"/>
      <c r="H29" s="1"/>
      <c r="I29" s="1"/>
      <c r="J29" s="1"/>
      <c r="K29" s="1"/>
      <c r="L29" s="1"/>
      <c r="M29" s="1"/>
      <c r="N29" s="1"/>
      <c r="O29" s="1"/>
      <c r="P29" s="1"/>
      <c r="Q29" s="1"/>
      <c r="R29" s="1"/>
      <c r="S29" s="1"/>
      <c r="T29" s="1"/>
      <c r="U29" s="1"/>
      <c r="V29" s="1"/>
      <c r="W29" s="1"/>
      <c r="X29" s="1"/>
      <c r="Y29" s="1"/>
      <c r="Z29" s="1"/>
    </row>
    <row r="30" ht="12.75" customHeight="1">
      <c r="A30" s="9" t="s">
        <v>238</v>
      </c>
      <c r="B30" s="59" t="s">
        <v>33</v>
      </c>
      <c r="C30" s="57">
        <f>VLOOKUP(B30,'Case, Process &amp; Scoring'!$B$6:$C$9,2,)</f>
        <v>0</v>
      </c>
      <c r="D30" s="58" t="s">
        <v>91</v>
      </c>
      <c r="E30" s="1"/>
      <c r="F30" s="1"/>
      <c r="G30" s="1"/>
      <c r="H30" s="1"/>
      <c r="I30" s="1"/>
      <c r="J30" s="1"/>
      <c r="K30" s="1"/>
      <c r="L30" s="1"/>
      <c r="M30" s="1"/>
      <c r="N30" s="1"/>
      <c r="O30" s="1"/>
      <c r="P30" s="1"/>
      <c r="Q30" s="1"/>
      <c r="R30" s="1"/>
      <c r="S30" s="1"/>
      <c r="T30" s="1"/>
      <c r="U30" s="1"/>
      <c r="V30" s="1"/>
      <c r="W30" s="1"/>
      <c r="X30" s="1"/>
      <c r="Y30" s="1"/>
      <c r="Z30" s="1"/>
    </row>
    <row r="31" ht="12.75" customHeight="1">
      <c r="A31" s="61" t="s">
        <v>125</v>
      </c>
      <c r="B31" s="62">
        <f>COUNTIF(B28:B30,"&lt;&gt;"&amp;"N.A.")</f>
        <v>0</v>
      </c>
      <c r="C31" s="63">
        <f>IF(B31&lt;&gt;0,SUM(C28:C30)/B31,0)</f>
        <v>0</v>
      </c>
      <c r="D31" s="64" t="str">
        <f>IF(C31&lt;=15%,"N (None)",IF(C31&lt;=50%,"P (Partially)",IF(C31&lt;=85%,"L (Largely)","F (Fully)")))</f>
        <v>N (None)</v>
      </c>
      <c r="E31" s="1"/>
      <c r="F31" s="1"/>
      <c r="G31" s="1"/>
      <c r="H31" s="1"/>
      <c r="I31" s="1"/>
      <c r="J31" s="1"/>
      <c r="K31" s="1"/>
      <c r="L31" s="1"/>
      <c r="M31" s="1"/>
      <c r="N31" s="1"/>
      <c r="O31" s="1"/>
      <c r="P31" s="1"/>
      <c r="Q31" s="1"/>
      <c r="R31" s="1"/>
      <c r="S31" s="1"/>
      <c r="T31" s="1"/>
      <c r="U31" s="1"/>
      <c r="V31" s="1"/>
      <c r="W31" s="1"/>
      <c r="X31" s="1"/>
      <c r="Y31" s="1"/>
      <c r="Z31" s="1"/>
    </row>
    <row r="32" ht="12.75" customHeight="1">
      <c r="A32" s="75"/>
      <c r="B32" s="76"/>
      <c r="C32" s="77"/>
      <c r="D32" s="78"/>
      <c r="E32" s="1"/>
      <c r="F32" s="1"/>
      <c r="G32" s="1"/>
      <c r="H32" s="1"/>
      <c r="I32" s="1"/>
      <c r="J32" s="1"/>
      <c r="K32" s="1"/>
      <c r="L32" s="1"/>
      <c r="M32" s="1"/>
      <c r="N32" s="1"/>
      <c r="O32" s="1"/>
      <c r="P32" s="1"/>
      <c r="Q32" s="1"/>
      <c r="R32" s="1"/>
      <c r="S32" s="1"/>
      <c r="T32" s="1"/>
      <c r="U32" s="1"/>
      <c r="V32" s="1"/>
      <c r="W32" s="1"/>
      <c r="X32" s="1"/>
      <c r="Y32" s="1"/>
      <c r="Z32" s="1"/>
    </row>
    <row r="33" ht="12.75" customHeight="1">
      <c r="A33" s="69" t="s">
        <v>98</v>
      </c>
      <c r="B33" s="70"/>
      <c r="C33" s="71" t="str">
        <f>IF(D4&lt;&gt;"Stop Here!",IF(AVERAGE(C25,C31)&gt;50%,"2","1"),C4)</f>
        <v>1</v>
      </c>
      <c r="D33" s="72" t="str">
        <f>IF(C31&lt;=85%,"Stop Here!","Continue to 4. Process Definition and 5. Process Deployment!")</f>
        <v>Stop Here!</v>
      </c>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73" t="s">
        <v>239</v>
      </c>
      <c r="B35" s="52"/>
      <c r="C35" s="52"/>
      <c r="D35" s="53"/>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54" t="s">
        <v>240</v>
      </c>
      <c r="B37" s="55" t="s">
        <v>21</v>
      </c>
      <c r="C37" s="55" t="s">
        <v>22</v>
      </c>
      <c r="D37" s="55" t="s">
        <v>89</v>
      </c>
      <c r="E37" s="1"/>
      <c r="F37" s="1"/>
      <c r="G37" s="1"/>
      <c r="H37" s="1"/>
      <c r="I37" s="1"/>
      <c r="J37" s="1"/>
      <c r="K37" s="1"/>
      <c r="L37" s="1"/>
      <c r="M37" s="1"/>
      <c r="N37" s="1"/>
      <c r="O37" s="1"/>
      <c r="P37" s="1"/>
      <c r="Q37" s="1"/>
      <c r="R37" s="1"/>
      <c r="S37" s="1"/>
      <c r="T37" s="1"/>
      <c r="U37" s="1"/>
      <c r="V37" s="1"/>
      <c r="W37" s="1"/>
      <c r="X37" s="1"/>
      <c r="Y37" s="1"/>
      <c r="Z37" s="1"/>
    </row>
    <row r="38" ht="12.75" customHeight="1">
      <c r="A38" s="9" t="s">
        <v>128</v>
      </c>
      <c r="B38" s="56" t="s">
        <v>33</v>
      </c>
      <c r="C38" s="57">
        <f>VLOOKUP(B38,'Case, Process &amp; Scoring'!$B$6:$C$9,2,)</f>
        <v>0</v>
      </c>
      <c r="D38" s="79"/>
      <c r="E38" s="1"/>
      <c r="F38" s="1"/>
      <c r="G38" s="1"/>
      <c r="H38" s="1"/>
      <c r="I38" s="1"/>
      <c r="J38" s="1"/>
      <c r="K38" s="1"/>
      <c r="L38" s="1"/>
      <c r="M38" s="1"/>
      <c r="N38" s="1"/>
      <c r="O38" s="1"/>
      <c r="P38" s="1"/>
      <c r="Q38" s="1"/>
      <c r="R38" s="1"/>
      <c r="S38" s="1"/>
      <c r="T38" s="1"/>
      <c r="U38" s="1"/>
      <c r="V38" s="1"/>
      <c r="W38" s="1"/>
      <c r="X38" s="1"/>
      <c r="Y38" s="1"/>
      <c r="Z38" s="1"/>
    </row>
    <row r="39" ht="12.75" customHeight="1">
      <c r="A39" s="9" t="s">
        <v>129</v>
      </c>
      <c r="B39" s="56" t="s">
        <v>33</v>
      </c>
      <c r="C39" s="57">
        <f>VLOOKUP(B39,'Case, Process &amp; Scoring'!$B$6:$C$9,2,)</f>
        <v>0</v>
      </c>
      <c r="D39" s="79"/>
      <c r="E39" s="1"/>
      <c r="F39" s="1"/>
      <c r="G39" s="1"/>
      <c r="H39" s="1"/>
      <c r="I39" s="1"/>
      <c r="J39" s="1"/>
      <c r="K39" s="1"/>
      <c r="L39" s="1"/>
      <c r="M39" s="1"/>
      <c r="N39" s="1"/>
      <c r="O39" s="1"/>
      <c r="P39" s="1"/>
      <c r="Q39" s="1"/>
      <c r="R39" s="1"/>
      <c r="S39" s="1"/>
      <c r="T39" s="1"/>
      <c r="U39" s="1"/>
      <c r="V39" s="1"/>
      <c r="W39" s="1"/>
      <c r="X39" s="1"/>
      <c r="Y39" s="1"/>
      <c r="Z39" s="1"/>
    </row>
    <row r="40" ht="12.75" customHeight="1">
      <c r="A40" s="9" t="s">
        <v>130</v>
      </c>
      <c r="B40" s="56" t="s">
        <v>33</v>
      </c>
      <c r="C40" s="57">
        <f>VLOOKUP(B40,'Case, Process &amp; Scoring'!$B$6:$C$9,2,)</f>
        <v>0</v>
      </c>
      <c r="D40" s="79"/>
      <c r="E40" s="1"/>
      <c r="F40" s="1"/>
      <c r="G40" s="1"/>
      <c r="H40" s="1"/>
      <c r="I40" s="1"/>
      <c r="J40" s="1"/>
      <c r="K40" s="1"/>
      <c r="L40" s="1"/>
      <c r="M40" s="1"/>
      <c r="N40" s="1"/>
      <c r="O40" s="1"/>
      <c r="P40" s="1"/>
      <c r="Q40" s="1"/>
      <c r="R40" s="1"/>
      <c r="S40" s="1"/>
      <c r="T40" s="1"/>
      <c r="U40" s="1"/>
      <c r="V40" s="1"/>
      <c r="W40" s="1"/>
      <c r="X40" s="1"/>
      <c r="Y40" s="1"/>
      <c r="Z40" s="1"/>
    </row>
    <row r="41" ht="12.75" customHeight="1">
      <c r="A41" s="9" t="s">
        <v>131</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132</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133</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134</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135</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136</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54" t="s">
        <v>241</v>
      </c>
      <c r="B48" s="55" t="s">
        <v>21</v>
      </c>
      <c r="C48" s="55" t="s">
        <v>22</v>
      </c>
      <c r="D48" s="55" t="s">
        <v>89</v>
      </c>
      <c r="E48" s="1"/>
      <c r="F48" s="1"/>
      <c r="G48" s="1"/>
      <c r="H48" s="1"/>
      <c r="I48" s="1"/>
      <c r="J48" s="1"/>
      <c r="K48" s="1"/>
      <c r="L48" s="1"/>
      <c r="M48" s="1"/>
      <c r="N48" s="1"/>
      <c r="O48" s="1"/>
      <c r="P48" s="1"/>
      <c r="Q48" s="1"/>
      <c r="R48" s="1"/>
      <c r="S48" s="1"/>
      <c r="T48" s="1"/>
      <c r="U48" s="1"/>
      <c r="V48" s="1"/>
      <c r="W48" s="1"/>
      <c r="X48" s="1"/>
      <c r="Y48" s="1"/>
      <c r="Z48" s="1"/>
    </row>
    <row r="49" ht="12.75" customHeight="1">
      <c r="A49" s="9" t="s">
        <v>138</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139</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140</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141</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142</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143</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144</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145</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146</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147</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148</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73" t="s">
        <v>242</v>
      </c>
      <c r="B61" s="52"/>
      <c r="C61" s="52"/>
      <c r="D61" s="53"/>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54" t="s">
        <v>243</v>
      </c>
      <c r="B63" s="55" t="s">
        <v>21</v>
      </c>
      <c r="C63" s="55" t="s">
        <v>22</v>
      </c>
      <c r="D63" s="55" t="s">
        <v>89</v>
      </c>
      <c r="E63" s="1"/>
      <c r="F63" s="1"/>
      <c r="G63" s="1"/>
      <c r="H63" s="1"/>
      <c r="I63" s="1"/>
      <c r="J63" s="1"/>
      <c r="K63" s="1"/>
      <c r="L63" s="1"/>
      <c r="M63" s="1"/>
      <c r="N63" s="1"/>
      <c r="O63" s="1"/>
      <c r="P63" s="1"/>
      <c r="Q63" s="1"/>
      <c r="R63" s="1"/>
      <c r="S63" s="1"/>
      <c r="T63" s="1"/>
      <c r="U63" s="1"/>
      <c r="V63" s="1"/>
      <c r="W63" s="1"/>
      <c r="X63" s="1"/>
      <c r="Y63" s="1"/>
      <c r="Z63" s="1"/>
    </row>
    <row r="64" ht="12.75" customHeight="1">
      <c r="A64" s="9" t="s">
        <v>151</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152</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153</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154</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155</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156</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157</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158</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54" t="s">
        <v>244</v>
      </c>
      <c r="B73" s="55" t="s">
        <v>21</v>
      </c>
      <c r="C73" s="55" t="s">
        <v>22</v>
      </c>
      <c r="D73" s="55" t="s">
        <v>89</v>
      </c>
      <c r="E73" s="1"/>
      <c r="F73" s="1"/>
      <c r="G73" s="1"/>
      <c r="H73" s="1"/>
      <c r="I73" s="1"/>
      <c r="J73" s="1"/>
      <c r="K73" s="1"/>
      <c r="L73" s="1"/>
      <c r="M73" s="1"/>
      <c r="N73" s="1"/>
      <c r="O73" s="1"/>
      <c r="P73" s="1"/>
      <c r="Q73" s="1"/>
      <c r="R73" s="1"/>
      <c r="S73" s="1"/>
      <c r="T73" s="1"/>
      <c r="U73" s="1"/>
      <c r="V73" s="1"/>
      <c r="W73" s="1"/>
      <c r="X73" s="1"/>
      <c r="Y73" s="1"/>
      <c r="Z73" s="1"/>
    </row>
    <row r="74" ht="12.75" customHeight="1">
      <c r="A74" s="9" t="s">
        <v>160</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161</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162</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163</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164</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73" t="s">
        <v>245</v>
      </c>
      <c r="B80" s="52"/>
      <c r="C80" s="52"/>
      <c r="D80" s="53"/>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54" t="s">
        <v>246</v>
      </c>
      <c r="B82" s="55" t="s">
        <v>21</v>
      </c>
      <c r="C82" s="55" t="s">
        <v>22</v>
      </c>
      <c r="D82" s="55" t="s">
        <v>89</v>
      </c>
      <c r="E82" s="1"/>
      <c r="F82" s="1"/>
      <c r="G82" s="1"/>
      <c r="H82" s="1"/>
      <c r="I82" s="1"/>
      <c r="J82" s="1"/>
      <c r="K82" s="1"/>
      <c r="L82" s="1"/>
      <c r="M82" s="1"/>
      <c r="N82" s="1"/>
      <c r="O82" s="1"/>
      <c r="P82" s="1"/>
      <c r="Q82" s="1"/>
      <c r="R82" s="1"/>
      <c r="S82" s="1"/>
      <c r="T82" s="1"/>
      <c r="U82" s="1"/>
      <c r="V82" s="1"/>
      <c r="W82" s="1"/>
      <c r="X82" s="1"/>
      <c r="Y82" s="1"/>
      <c r="Z82" s="1"/>
    </row>
    <row r="83" ht="12.75" customHeight="1">
      <c r="A83" s="9" t="s">
        <v>167</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168</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169</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170</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171</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54" t="s">
        <v>247</v>
      </c>
      <c r="B89" s="55" t="s">
        <v>21</v>
      </c>
      <c r="C89" s="55" t="s">
        <v>22</v>
      </c>
      <c r="D89" s="55" t="s">
        <v>89</v>
      </c>
      <c r="E89" s="1"/>
      <c r="F89" s="1"/>
      <c r="G89" s="1"/>
      <c r="H89" s="1"/>
      <c r="I89" s="1"/>
      <c r="J89" s="1"/>
      <c r="K89" s="1"/>
      <c r="L89" s="1"/>
      <c r="M89" s="1"/>
      <c r="N89" s="1"/>
      <c r="O89" s="1"/>
      <c r="P89" s="1"/>
      <c r="Q89" s="1"/>
      <c r="R89" s="1"/>
      <c r="S89" s="1"/>
      <c r="T89" s="1"/>
      <c r="U89" s="1"/>
      <c r="V89" s="1"/>
      <c r="W89" s="1"/>
      <c r="X89" s="1"/>
      <c r="Y89" s="1"/>
      <c r="Z89" s="1"/>
    </row>
    <row r="90" ht="12.75" customHeight="1">
      <c r="A90" s="9" t="s">
        <v>167</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173</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169</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170</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171</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4 B28:B30 B38:B46 B49:B59 B64:B71 B74:B78 B83:B87 B90:B94">
      <formula1>'Case, Process &amp; Scoring'!$B$6:$B$9</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6.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248</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249</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250</v>
      </c>
      <c r="B5" s="89" t="s">
        <v>3</v>
      </c>
      <c r="C5" s="90">
        <f>VLOOKUP(B5,'Case, Process &amp; Scoring'!$B$6:$C$9,2,)</f>
        <v>0</v>
      </c>
      <c r="D5" s="60" t="s">
        <v>251</v>
      </c>
      <c r="E5" s="1"/>
      <c r="F5" s="1"/>
      <c r="G5" s="1"/>
      <c r="H5" s="1"/>
      <c r="I5" s="1"/>
      <c r="J5" s="1"/>
      <c r="K5" s="1"/>
      <c r="L5" s="1"/>
      <c r="M5" s="1"/>
      <c r="N5" s="1"/>
      <c r="O5" s="1"/>
      <c r="P5" s="1"/>
      <c r="Q5" s="1"/>
      <c r="R5" s="1"/>
      <c r="S5" s="1"/>
      <c r="T5" s="1"/>
      <c r="U5" s="1"/>
      <c r="V5" s="1"/>
      <c r="W5" s="1"/>
      <c r="X5" s="1"/>
      <c r="Y5" s="1"/>
      <c r="Z5" s="1"/>
    </row>
    <row r="6" ht="12.75" customHeight="1">
      <c r="A6" s="9" t="s">
        <v>252</v>
      </c>
      <c r="B6" s="89" t="s">
        <v>33</v>
      </c>
      <c r="C6" s="90">
        <f>VLOOKUP(B6,'Case, Process &amp; Scoring'!$B$6:$C$9,2,)</f>
        <v>0</v>
      </c>
      <c r="D6" s="60" t="s">
        <v>91</v>
      </c>
      <c r="E6" s="1"/>
      <c r="F6" s="1"/>
      <c r="G6" s="1"/>
      <c r="H6" s="1"/>
      <c r="I6" s="1"/>
      <c r="J6" s="1"/>
      <c r="K6" s="1"/>
      <c r="L6" s="1"/>
      <c r="M6" s="1"/>
      <c r="N6" s="1"/>
      <c r="O6" s="1"/>
      <c r="P6" s="1"/>
      <c r="Q6" s="1"/>
      <c r="R6" s="1"/>
      <c r="S6" s="1"/>
      <c r="T6" s="1"/>
      <c r="U6" s="1"/>
      <c r="V6" s="1"/>
      <c r="W6" s="1"/>
      <c r="X6" s="1"/>
      <c r="Y6" s="1"/>
      <c r="Z6" s="1"/>
    </row>
    <row r="7" ht="12.75" customHeight="1">
      <c r="A7" s="9" t="s">
        <v>253</v>
      </c>
      <c r="B7" s="89" t="s">
        <v>3</v>
      </c>
      <c r="C7" s="90">
        <f>VLOOKUP(B7,'Case, Process &amp; Scoring'!$B$6:$C$9,2,)</f>
        <v>0</v>
      </c>
      <c r="D7" s="83" t="s">
        <v>254</v>
      </c>
      <c r="E7" s="1"/>
      <c r="F7" s="1"/>
      <c r="G7" s="1"/>
      <c r="H7" s="1"/>
      <c r="I7" s="1"/>
      <c r="J7" s="1"/>
      <c r="K7" s="1"/>
      <c r="L7" s="1"/>
      <c r="M7" s="1"/>
      <c r="N7" s="1"/>
      <c r="O7" s="1"/>
      <c r="P7" s="1"/>
      <c r="Q7" s="1"/>
      <c r="R7" s="1"/>
      <c r="S7" s="1"/>
      <c r="T7" s="1"/>
      <c r="U7" s="1"/>
      <c r="V7" s="1"/>
      <c r="W7" s="1"/>
      <c r="X7" s="1"/>
      <c r="Y7" s="1"/>
      <c r="Z7" s="1"/>
    </row>
    <row r="8" ht="12.75" customHeight="1">
      <c r="A8" s="9" t="s">
        <v>255</v>
      </c>
      <c r="B8" s="46" t="s">
        <v>33</v>
      </c>
      <c r="C8" s="90">
        <f>VLOOKUP(B8,'Case, Process &amp; Scoring'!$B$6:$C$9,2,)</f>
        <v>0</v>
      </c>
      <c r="D8" s="12"/>
      <c r="E8" s="1"/>
      <c r="F8" s="1"/>
      <c r="G8" s="1"/>
      <c r="H8" s="1"/>
      <c r="I8" s="1"/>
      <c r="J8" s="1"/>
      <c r="K8" s="1"/>
      <c r="L8" s="1"/>
      <c r="M8" s="1"/>
      <c r="N8" s="1"/>
      <c r="O8" s="1"/>
      <c r="P8" s="1"/>
      <c r="Q8" s="1"/>
      <c r="R8" s="1"/>
      <c r="S8" s="1"/>
      <c r="T8" s="1"/>
      <c r="U8" s="1"/>
      <c r="V8" s="1"/>
      <c r="W8" s="1"/>
      <c r="X8" s="1"/>
      <c r="Y8" s="1"/>
      <c r="Z8" s="1"/>
    </row>
    <row r="9" ht="12.75" customHeight="1">
      <c r="A9" s="9" t="s">
        <v>256</v>
      </c>
      <c r="B9" s="89" t="s">
        <v>26</v>
      </c>
      <c r="C9" s="90">
        <f>VLOOKUP(B9,'Case, Process &amp; Scoring'!$B$6:$C$9,2,)</f>
        <v>1</v>
      </c>
      <c r="D9" s="83" t="s">
        <v>257</v>
      </c>
      <c r="E9" s="1"/>
      <c r="F9" s="1"/>
      <c r="G9" s="1"/>
      <c r="H9" s="1"/>
      <c r="I9" s="1"/>
      <c r="J9" s="1"/>
      <c r="K9" s="1"/>
      <c r="L9" s="1"/>
      <c r="M9" s="1"/>
      <c r="N9" s="1"/>
      <c r="O9" s="1"/>
      <c r="P9" s="1"/>
      <c r="Q9" s="1"/>
      <c r="R9" s="1"/>
      <c r="S9" s="1"/>
      <c r="T9" s="1"/>
      <c r="U9" s="1"/>
      <c r="V9" s="1"/>
      <c r="W9" s="1"/>
      <c r="X9" s="1"/>
      <c r="Y9" s="1"/>
      <c r="Z9" s="1"/>
    </row>
    <row r="10" ht="12.75" customHeight="1">
      <c r="A10" s="9" t="s">
        <v>258</v>
      </c>
      <c r="B10" s="89" t="s">
        <v>26</v>
      </c>
      <c r="C10" s="90">
        <f>VLOOKUP(B10,'Case, Process &amp; Scoring'!$B$6:$C$9,2,)</f>
        <v>1</v>
      </c>
      <c r="D10" s="83" t="s">
        <v>259</v>
      </c>
      <c r="E10" s="1"/>
      <c r="F10" s="1"/>
      <c r="G10" s="1"/>
      <c r="H10" s="1"/>
      <c r="I10" s="1"/>
      <c r="J10" s="1"/>
      <c r="K10" s="1"/>
      <c r="L10" s="1"/>
      <c r="M10" s="1"/>
      <c r="N10" s="1"/>
      <c r="O10" s="1"/>
      <c r="P10" s="1"/>
      <c r="Q10" s="1"/>
      <c r="R10" s="1"/>
      <c r="S10" s="1"/>
      <c r="T10" s="1"/>
      <c r="U10" s="1"/>
      <c r="V10" s="1"/>
      <c r="W10" s="1"/>
      <c r="X10" s="1"/>
      <c r="Y10" s="1"/>
      <c r="Z10" s="1"/>
    </row>
    <row r="11" ht="12.75" customHeight="1">
      <c r="A11" s="61" t="s">
        <v>97</v>
      </c>
      <c r="B11" s="62">
        <f>COUNTIF(B5:B10,"&lt;&gt;"&amp;"N.A.")</f>
        <v>4</v>
      </c>
      <c r="C11" s="63">
        <f>IF(B11&lt;&gt;0,SUM(C5:C10)/B11,0)</f>
        <v>0.5</v>
      </c>
      <c r="D11" s="64" t="str">
        <f>IF(C11&lt;=15%,"N (None)",IF(C11&lt;=50%,"P (Partially)",IF(C11&lt;=85%,"L (Largely)","F (Fully)")))</f>
        <v>P (Partially)</v>
      </c>
      <c r="E11" s="1"/>
      <c r="F11" s="1"/>
      <c r="G11" s="1"/>
      <c r="H11" s="1"/>
      <c r="I11" s="1"/>
      <c r="J11" s="1"/>
      <c r="K11" s="1"/>
      <c r="L11" s="1"/>
      <c r="M11" s="1"/>
      <c r="N11" s="1"/>
      <c r="O11" s="1"/>
      <c r="P11" s="1"/>
      <c r="Q11" s="1"/>
      <c r="R11" s="1"/>
      <c r="S11" s="1"/>
      <c r="T11" s="1"/>
      <c r="U11" s="1"/>
      <c r="V11" s="1"/>
      <c r="W11" s="1"/>
      <c r="X11" s="1"/>
      <c r="Y11" s="1"/>
      <c r="Z11" s="1"/>
    </row>
    <row r="12" ht="12.75" customHeight="1">
      <c r="A12" s="65"/>
      <c r="B12" s="66"/>
      <c r="C12" s="67"/>
      <c r="D12" s="68"/>
      <c r="E12" s="1"/>
      <c r="F12" s="1"/>
      <c r="G12" s="1"/>
      <c r="H12" s="1"/>
      <c r="I12" s="1"/>
      <c r="J12" s="1"/>
      <c r="K12" s="1"/>
      <c r="L12" s="1"/>
      <c r="M12" s="1"/>
      <c r="N12" s="1"/>
      <c r="O12" s="1"/>
      <c r="P12" s="1"/>
      <c r="Q12" s="1"/>
      <c r="R12" s="1"/>
      <c r="S12" s="1"/>
      <c r="T12" s="1"/>
      <c r="U12" s="1"/>
      <c r="V12" s="1"/>
      <c r="W12" s="1"/>
      <c r="X12" s="1"/>
      <c r="Y12" s="1"/>
      <c r="Z12" s="1"/>
    </row>
    <row r="13" ht="12.75" customHeight="1">
      <c r="A13" s="69" t="s">
        <v>98</v>
      </c>
      <c r="B13" s="70"/>
      <c r="C13" s="71" t="str">
        <f>IF(C11&gt;50%,"1","0")</f>
        <v>0</v>
      </c>
      <c r="D13" s="72" t="str">
        <f>IF(C11&lt;=85%,"Stop Here!","Continue to 2. Performance Mgt and 3. Work Product Mgt!")</f>
        <v>Stop Here!</v>
      </c>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3" t="s">
        <v>260</v>
      </c>
      <c r="B15" s="52"/>
      <c r="C15" s="52"/>
      <c r="D15" s="53"/>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54" t="s">
        <v>261</v>
      </c>
      <c r="B17" s="55" t="s">
        <v>21</v>
      </c>
      <c r="C17" s="55" t="s">
        <v>22</v>
      </c>
      <c r="D17" s="55" t="s">
        <v>89</v>
      </c>
      <c r="E17" s="1"/>
      <c r="F17" s="1"/>
      <c r="G17" s="1"/>
      <c r="H17" s="1"/>
      <c r="I17" s="1"/>
      <c r="J17" s="1"/>
      <c r="K17" s="1"/>
      <c r="L17" s="1"/>
      <c r="M17" s="1"/>
      <c r="N17" s="1"/>
      <c r="O17" s="1"/>
      <c r="P17" s="1"/>
      <c r="Q17" s="1"/>
      <c r="R17" s="1"/>
      <c r="S17" s="1"/>
      <c r="T17" s="1"/>
      <c r="U17" s="1"/>
      <c r="V17" s="1"/>
      <c r="W17" s="1"/>
      <c r="X17" s="1"/>
      <c r="Y17" s="1"/>
      <c r="Z17" s="1"/>
    </row>
    <row r="18" ht="12.75" customHeight="1">
      <c r="A18" s="9" t="s">
        <v>262</v>
      </c>
      <c r="B18" s="56" t="s">
        <v>33</v>
      </c>
      <c r="C18" s="57">
        <f>VLOOKUP(B18,'Case, Process &amp; Scoring'!$B$6:$C$9,2,)</f>
        <v>0</v>
      </c>
      <c r="D18" s="12"/>
      <c r="E18" s="1"/>
      <c r="F18" s="1"/>
      <c r="G18" s="1"/>
      <c r="H18" s="1"/>
      <c r="I18" s="1"/>
      <c r="J18" s="1"/>
      <c r="K18" s="1"/>
      <c r="L18" s="1"/>
      <c r="M18" s="1"/>
      <c r="N18" s="1"/>
      <c r="O18" s="1"/>
      <c r="P18" s="1"/>
      <c r="Q18" s="1"/>
      <c r="R18" s="1"/>
      <c r="S18" s="1"/>
      <c r="T18" s="1"/>
      <c r="U18" s="1"/>
      <c r="V18" s="1"/>
      <c r="W18" s="1"/>
      <c r="X18" s="1"/>
      <c r="Y18" s="1"/>
      <c r="Z18" s="1"/>
    </row>
    <row r="19" ht="12.75" customHeight="1">
      <c r="A19" s="9" t="s">
        <v>263</v>
      </c>
      <c r="B19" s="56" t="s">
        <v>33</v>
      </c>
      <c r="C19" s="57">
        <f>VLOOKUP(B19,'Case, Process &amp; Scoring'!$B$6:$C$9,2,)</f>
        <v>0</v>
      </c>
      <c r="D19" s="12"/>
      <c r="E19" s="1"/>
      <c r="F19" s="1"/>
      <c r="G19" s="1"/>
      <c r="H19" s="1"/>
      <c r="I19" s="1"/>
      <c r="J19" s="1"/>
      <c r="K19" s="1"/>
      <c r="L19" s="1"/>
      <c r="M19" s="1"/>
      <c r="N19" s="1"/>
      <c r="O19" s="1"/>
      <c r="P19" s="1"/>
      <c r="Q19" s="1"/>
      <c r="R19" s="1"/>
      <c r="S19" s="1"/>
      <c r="T19" s="1"/>
      <c r="U19" s="1"/>
      <c r="V19" s="1"/>
      <c r="W19" s="1"/>
      <c r="X19" s="1"/>
      <c r="Y19" s="1"/>
      <c r="Z19" s="1"/>
    </row>
    <row r="20" ht="12.75" customHeight="1">
      <c r="A20" s="9" t="s">
        <v>264</v>
      </c>
      <c r="B20" s="56" t="s">
        <v>33</v>
      </c>
      <c r="C20" s="57">
        <f>VLOOKUP(B20,'Case, Process &amp; Scoring'!$B$6:$C$9,2,)</f>
        <v>0</v>
      </c>
      <c r="D20" s="12"/>
      <c r="E20" s="1"/>
      <c r="F20" s="1"/>
      <c r="G20" s="1"/>
      <c r="H20" s="1"/>
      <c r="I20" s="1"/>
      <c r="J20" s="1"/>
      <c r="K20" s="1"/>
      <c r="L20" s="1"/>
      <c r="M20" s="1"/>
      <c r="N20" s="1"/>
      <c r="O20" s="1"/>
      <c r="P20" s="1"/>
      <c r="Q20" s="1"/>
      <c r="R20" s="1"/>
      <c r="S20" s="1"/>
      <c r="T20" s="1"/>
      <c r="U20" s="1"/>
      <c r="V20" s="1"/>
      <c r="W20" s="1"/>
      <c r="X20" s="1"/>
      <c r="Y20" s="1"/>
      <c r="Z20" s="1"/>
    </row>
    <row r="21" ht="12.75" customHeight="1">
      <c r="A21" s="9" t="s">
        <v>265</v>
      </c>
      <c r="B21" s="56" t="s">
        <v>33</v>
      </c>
      <c r="C21" s="57">
        <f>VLOOKUP(B21,'Case, Process &amp; Scoring'!$B$6:$C$9,2,)</f>
        <v>0</v>
      </c>
      <c r="D21" s="12"/>
      <c r="E21" s="1"/>
      <c r="F21" s="1"/>
      <c r="G21" s="1"/>
      <c r="H21" s="1"/>
      <c r="I21" s="1"/>
      <c r="J21" s="1"/>
      <c r="K21" s="1"/>
      <c r="L21" s="1"/>
      <c r="M21" s="1"/>
      <c r="N21" s="1"/>
      <c r="O21" s="1"/>
      <c r="P21" s="1"/>
      <c r="Q21" s="1"/>
      <c r="R21" s="1"/>
      <c r="S21" s="1"/>
      <c r="T21" s="1"/>
      <c r="U21" s="1"/>
      <c r="V21" s="1"/>
      <c r="W21" s="1"/>
      <c r="X21" s="1"/>
      <c r="Y21" s="1"/>
      <c r="Z21" s="1"/>
    </row>
    <row r="22" ht="12.75" customHeight="1">
      <c r="A22" s="9" t="s">
        <v>266</v>
      </c>
      <c r="B22" s="56" t="s">
        <v>33</v>
      </c>
      <c r="C22" s="57">
        <f>VLOOKUP(B22,'Case, Process &amp; Scoring'!$B$6:$C$9,2,)</f>
        <v>0</v>
      </c>
      <c r="D22" s="12"/>
      <c r="E22" s="1"/>
      <c r="F22" s="1"/>
      <c r="G22" s="1"/>
      <c r="H22" s="1"/>
      <c r="I22" s="1"/>
      <c r="J22" s="1"/>
      <c r="K22" s="1"/>
      <c r="L22" s="1"/>
      <c r="M22" s="1"/>
      <c r="N22" s="1"/>
      <c r="O22" s="1"/>
      <c r="P22" s="1"/>
      <c r="Q22" s="1"/>
      <c r="R22" s="1"/>
      <c r="S22" s="1"/>
      <c r="T22" s="1"/>
      <c r="U22" s="1"/>
      <c r="V22" s="1"/>
      <c r="W22" s="1"/>
      <c r="X22" s="1"/>
      <c r="Y22" s="1"/>
      <c r="Z22" s="1"/>
    </row>
    <row r="23" ht="12.75" customHeight="1">
      <c r="A23" s="9" t="s">
        <v>267</v>
      </c>
      <c r="B23" s="56" t="s">
        <v>33</v>
      </c>
      <c r="C23" s="57">
        <f>VLOOKUP(B23,'Case, Process &amp; Scoring'!$B$6:$C$9,2,)</f>
        <v>0</v>
      </c>
      <c r="D23" s="12"/>
      <c r="E23" s="1"/>
      <c r="F23" s="1"/>
      <c r="G23" s="1"/>
      <c r="H23" s="1"/>
      <c r="I23" s="1"/>
      <c r="J23" s="1"/>
      <c r="K23" s="1"/>
      <c r="L23" s="1"/>
      <c r="M23" s="1"/>
      <c r="N23" s="1"/>
      <c r="O23" s="1"/>
      <c r="P23" s="1"/>
      <c r="Q23" s="1"/>
      <c r="R23" s="1"/>
      <c r="S23" s="1"/>
      <c r="T23" s="1"/>
      <c r="U23" s="1"/>
      <c r="V23" s="1"/>
      <c r="W23" s="1"/>
      <c r="X23" s="1"/>
      <c r="Y23" s="1"/>
      <c r="Z23" s="1"/>
    </row>
    <row r="24" ht="12.75" customHeight="1">
      <c r="A24" s="9" t="s">
        <v>268</v>
      </c>
      <c r="B24" s="56" t="s">
        <v>33</v>
      </c>
      <c r="C24" s="57">
        <f>VLOOKUP(B24,'Case, Process &amp; Scoring'!$B$6:$C$9,2,)</f>
        <v>0</v>
      </c>
      <c r="D24" s="12"/>
      <c r="E24" s="1"/>
      <c r="F24" s="1"/>
      <c r="G24" s="1"/>
      <c r="H24" s="1"/>
      <c r="I24" s="1"/>
      <c r="J24" s="1"/>
      <c r="K24" s="1"/>
      <c r="L24" s="1"/>
      <c r="M24" s="1"/>
      <c r="N24" s="1"/>
      <c r="O24" s="1"/>
      <c r="P24" s="1"/>
      <c r="Q24" s="1"/>
      <c r="R24" s="1"/>
      <c r="S24" s="1"/>
      <c r="T24" s="1"/>
      <c r="U24" s="1"/>
      <c r="V24" s="1"/>
      <c r="W24" s="1"/>
      <c r="X24" s="1"/>
      <c r="Y24" s="1"/>
      <c r="Z24" s="1"/>
    </row>
    <row r="25" ht="12.75" customHeight="1">
      <c r="A25" s="9" t="s">
        <v>269</v>
      </c>
      <c r="B25" s="56" t="s">
        <v>33</v>
      </c>
      <c r="C25" s="57">
        <f>VLOOKUP(B25,'Case, Process &amp; Scoring'!$B$6:$C$9,2,)</f>
        <v>0</v>
      </c>
      <c r="D25" s="12"/>
      <c r="E25" s="1"/>
      <c r="F25" s="1"/>
      <c r="G25" s="1"/>
      <c r="H25" s="1"/>
      <c r="I25" s="1"/>
      <c r="J25" s="1"/>
      <c r="K25" s="1"/>
      <c r="L25" s="1"/>
      <c r="M25" s="1"/>
      <c r="N25" s="1"/>
      <c r="O25" s="1"/>
      <c r="P25" s="1"/>
      <c r="Q25" s="1"/>
      <c r="R25" s="1"/>
      <c r="S25" s="1"/>
      <c r="T25" s="1"/>
      <c r="U25" s="1"/>
      <c r="V25" s="1"/>
      <c r="W25" s="1"/>
      <c r="X25" s="1"/>
      <c r="Y25" s="1"/>
      <c r="Z25" s="1"/>
    </row>
    <row r="26" ht="12.75" customHeight="1">
      <c r="A26" s="9" t="s">
        <v>270</v>
      </c>
      <c r="B26" s="56" t="s">
        <v>33</v>
      </c>
      <c r="C26" s="57">
        <f>VLOOKUP(B26,'Case, Process &amp; Scoring'!$B$6:$C$9,2,)</f>
        <v>0</v>
      </c>
      <c r="D26" s="12"/>
      <c r="E26" s="1"/>
      <c r="F26" s="1"/>
      <c r="G26" s="1"/>
      <c r="H26" s="1"/>
      <c r="I26" s="1"/>
      <c r="J26" s="1"/>
      <c r="K26" s="1"/>
      <c r="L26" s="1"/>
      <c r="M26" s="1"/>
      <c r="N26" s="1"/>
      <c r="O26" s="1"/>
      <c r="P26" s="1"/>
      <c r="Q26" s="1"/>
      <c r="R26" s="1"/>
      <c r="S26" s="1"/>
      <c r="T26" s="1"/>
      <c r="U26" s="1"/>
      <c r="V26" s="1"/>
      <c r="W26" s="1"/>
      <c r="X26" s="1"/>
      <c r="Y26" s="1"/>
      <c r="Z26" s="1"/>
    </row>
    <row r="27" ht="12.75" customHeight="1">
      <c r="A27" s="9" t="s">
        <v>271</v>
      </c>
      <c r="B27" s="56" t="s">
        <v>33</v>
      </c>
      <c r="C27" s="57">
        <f>VLOOKUP(B27,'Case, Process &amp; Scoring'!$B$6:$C$9,2,)</f>
        <v>0</v>
      </c>
      <c r="D27" s="12"/>
      <c r="E27" s="1"/>
      <c r="F27" s="1"/>
      <c r="G27" s="1"/>
      <c r="H27" s="1"/>
      <c r="I27" s="1"/>
      <c r="J27" s="1"/>
      <c r="K27" s="1"/>
      <c r="L27" s="1"/>
      <c r="M27" s="1"/>
      <c r="N27" s="1"/>
      <c r="O27" s="1"/>
      <c r="P27" s="1"/>
      <c r="Q27" s="1"/>
      <c r="R27" s="1"/>
      <c r="S27" s="1"/>
      <c r="T27" s="1"/>
      <c r="U27" s="1"/>
      <c r="V27" s="1"/>
      <c r="W27" s="1"/>
      <c r="X27" s="1"/>
      <c r="Y27" s="1"/>
      <c r="Z27" s="1"/>
    </row>
    <row r="28" ht="12.75" customHeight="1">
      <c r="A28" s="61" t="s">
        <v>113</v>
      </c>
      <c r="B28" s="62">
        <f>COUNTIF(B18:B27,"&lt;&gt;"&amp;"N.A.")</f>
        <v>0</v>
      </c>
      <c r="C28" s="63">
        <f>IF(B28&lt;&gt;0,SUM(C18:C27)/B28,0)</f>
        <v>0</v>
      </c>
      <c r="D28" s="64" t="str">
        <f>IF(C28&lt;=15%,"N (None)",IF(C28&lt;=50%,"P (Partially)",IF(C28&lt;=85%,"L (Largely)","F (Fully)")))</f>
        <v>N (None)</v>
      </c>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54" t="s">
        <v>272</v>
      </c>
      <c r="B30" s="55" t="s">
        <v>21</v>
      </c>
      <c r="C30" s="55" t="s">
        <v>22</v>
      </c>
      <c r="D30" s="55" t="s">
        <v>89</v>
      </c>
      <c r="E30" s="1"/>
      <c r="F30" s="1"/>
      <c r="G30" s="1"/>
      <c r="H30" s="1"/>
      <c r="I30" s="1"/>
      <c r="J30" s="1"/>
      <c r="K30" s="1"/>
      <c r="L30" s="1"/>
      <c r="M30" s="1"/>
      <c r="N30" s="1"/>
      <c r="O30" s="1"/>
      <c r="P30" s="1"/>
      <c r="Q30" s="1"/>
      <c r="R30" s="1"/>
      <c r="S30" s="1"/>
      <c r="T30" s="1"/>
      <c r="U30" s="1"/>
      <c r="V30" s="1"/>
      <c r="W30" s="1"/>
      <c r="X30" s="1"/>
      <c r="Y30" s="1"/>
      <c r="Z30" s="1"/>
    </row>
    <row r="31" ht="12.75" customHeight="1">
      <c r="A31" s="9" t="s">
        <v>273</v>
      </c>
      <c r="B31" s="56" t="s">
        <v>33</v>
      </c>
      <c r="C31" s="57">
        <f>VLOOKUP(B31,'Case, Process &amp; Scoring'!$B$6:$C$9,2,)</f>
        <v>0</v>
      </c>
      <c r="D31" s="12"/>
      <c r="E31" s="1"/>
      <c r="F31" s="1"/>
      <c r="G31" s="1"/>
      <c r="H31" s="1"/>
      <c r="I31" s="1"/>
      <c r="J31" s="1"/>
      <c r="K31" s="1"/>
      <c r="L31" s="1"/>
      <c r="M31" s="1"/>
      <c r="N31" s="1"/>
      <c r="O31" s="1"/>
      <c r="P31" s="1"/>
      <c r="Q31" s="1"/>
      <c r="R31" s="1"/>
      <c r="S31" s="1"/>
      <c r="T31" s="1"/>
      <c r="U31" s="1"/>
      <c r="V31" s="1"/>
      <c r="W31" s="1"/>
      <c r="X31" s="1"/>
      <c r="Y31" s="1"/>
      <c r="Z31" s="1"/>
    </row>
    <row r="32" ht="12.75" customHeight="1">
      <c r="A32" s="9" t="s">
        <v>274</v>
      </c>
      <c r="B32" s="56" t="s">
        <v>33</v>
      </c>
      <c r="C32" s="57">
        <f>VLOOKUP(B32,'Case, Process &amp; Scoring'!$B$6:$C$9,2,)</f>
        <v>0</v>
      </c>
      <c r="D32" s="12"/>
      <c r="E32" s="1"/>
      <c r="F32" s="1"/>
      <c r="G32" s="1"/>
      <c r="H32" s="1"/>
      <c r="I32" s="1"/>
      <c r="J32" s="1"/>
      <c r="K32" s="1"/>
      <c r="L32" s="1"/>
      <c r="M32" s="1"/>
      <c r="N32" s="1"/>
      <c r="O32" s="1"/>
      <c r="P32" s="1"/>
      <c r="Q32" s="1"/>
      <c r="R32" s="1"/>
      <c r="S32" s="1"/>
      <c r="T32" s="1"/>
      <c r="U32" s="1"/>
      <c r="V32" s="1"/>
      <c r="W32" s="1"/>
      <c r="X32" s="1"/>
      <c r="Y32" s="1"/>
      <c r="Z32" s="1"/>
    </row>
    <row r="33" ht="12.75" customHeight="1">
      <c r="A33" s="9" t="s">
        <v>275</v>
      </c>
      <c r="B33" s="56" t="s">
        <v>33</v>
      </c>
      <c r="C33" s="57">
        <f>VLOOKUP(B33,'Case, Process &amp; Scoring'!$B$6:$C$9,2,)</f>
        <v>0</v>
      </c>
      <c r="D33" s="12"/>
      <c r="E33" s="1"/>
      <c r="F33" s="1"/>
      <c r="G33" s="1"/>
      <c r="H33" s="1"/>
      <c r="I33" s="1"/>
      <c r="J33" s="1"/>
      <c r="K33" s="1"/>
      <c r="L33" s="1"/>
      <c r="M33" s="1"/>
      <c r="N33" s="1"/>
      <c r="O33" s="1"/>
      <c r="P33" s="1"/>
      <c r="Q33" s="1"/>
      <c r="R33" s="1"/>
      <c r="S33" s="1"/>
      <c r="T33" s="1"/>
      <c r="U33" s="1"/>
      <c r="V33" s="1"/>
      <c r="W33" s="1"/>
      <c r="X33" s="1"/>
      <c r="Y33" s="1"/>
      <c r="Z33" s="1"/>
    </row>
    <row r="34" ht="12.75" customHeight="1">
      <c r="A34" s="9" t="s">
        <v>276</v>
      </c>
      <c r="B34" s="56" t="s">
        <v>33</v>
      </c>
      <c r="C34" s="57">
        <f>VLOOKUP(B34,'Case, Process &amp; Scoring'!$B$6:$C$9,2,)</f>
        <v>0</v>
      </c>
      <c r="D34" s="12"/>
      <c r="E34" s="1"/>
      <c r="F34" s="1"/>
      <c r="G34" s="1"/>
      <c r="H34" s="1"/>
      <c r="I34" s="1"/>
      <c r="J34" s="1"/>
      <c r="K34" s="1"/>
      <c r="L34" s="1"/>
      <c r="M34" s="1"/>
      <c r="N34" s="1"/>
      <c r="O34" s="1"/>
      <c r="P34" s="1"/>
      <c r="Q34" s="1"/>
      <c r="R34" s="1"/>
      <c r="S34" s="1"/>
      <c r="T34" s="1"/>
      <c r="U34" s="1"/>
      <c r="V34" s="1"/>
      <c r="W34" s="1"/>
      <c r="X34" s="1"/>
      <c r="Y34" s="1"/>
      <c r="Z34" s="1"/>
    </row>
    <row r="35" ht="12.75" customHeight="1">
      <c r="A35" s="9" t="s">
        <v>277</v>
      </c>
      <c r="B35" s="56" t="s">
        <v>33</v>
      </c>
      <c r="C35" s="57">
        <f>VLOOKUP(B35,'Case, Process &amp; Scoring'!$B$6:$C$9,2,)</f>
        <v>0</v>
      </c>
      <c r="D35" s="12"/>
      <c r="E35" s="1"/>
      <c r="F35" s="1"/>
      <c r="G35" s="1"/>
      <c r="H35" s="1"/>
      <c r="I35" s="1"/>
      <c r="J35" s="1"/>
      <c r="K35" s="1"/>
      <c r="L35" s="1"/>
      <c r="M35" s="1"/>
      <c r="N35" s="1"/>
      <c r="O35" s="1"/>
      <c r="P35" s="1"/>
      <c r="Q35" s="1"/>
      <c r="R35" s="1"/>
      <c r="S35" s="1"/>
      <c r="T35" s="1"/>
      <c r="U35" s="1"/>
      <c r="V35" s="1"/>
      <c r="W35" s="1"/>
      <c r="X35" s="1"/>
      <c r="Y35" s="1"/>
      <c r="Z35" s="1"/>
    </row>
    <row r="36" ht="12.75" customHeight="1">
      <c r="A36" s="9" t="s">
        <v>278</v>
      </c>
      <c r="B36" s="56" t="s">
        <v>33</v>
      </c>
      <c r="C36" s="57">
        <f>VLOOKUP(B36,'Case, Process &amp; Scoring'!$B$6:$C$9,2,)</f>
        <v>0</v>
      </c>
      <c r="D36" s="12"/>
      <c r="E36" s="1"/>
      <c r="F36" s="1"/>
      <c r="G36" s="1"/>
      <c r="H36" s="1"/>
      <c r="I36" s="1"/>
      <c r="J36" s="1"/>
      <c r="K36" s="1"/>
      <c r="L36" s="1"/>
      <c r="M36" s="1"/>
      <c r="N36" s="1"/>
      <c r="O36" s="1"/>
      <c r="P36" s="1"/>
      <c r="Q36" s="1"/>
      <c r="R36" s="1"/>
      <c r="S36" s="1"/>
      <c r="T36" s="1"/>
      <c r="U36" s="1"/>
      <c r="V36" s="1"/>
      <c r="W36" s="1"/>
      <c r="X36" s="1"/>
      <c r="Y36" s="1"/>
      <c r="Z36" s="1"/>
    </row>
    <row r="37" ht="12.75" customHeight="1">
      <c r="A37" s="9" t="s">
        <v>279</v>
      </c>
      <c r="B37" s="56" t="s">
        <v>33</v>
      </c>
      <c r="C37" s="57">
        <f>VLOOKUP(B37,'Case, Process &amp; Scoring'!$B$6:$C$9,2,)</f>
        <v>0</v>
      </c>
      <c r="D37" s="12"/>
      <c r="E37" s="1"/>
      <c r="F37" s="1"/>
      <c r="G37" s="1"/>
      <c r="H37" s="1"/>
      <c r="I37" s="1"/>
      <c r="J37" s="1"/>
      <c r="K37" s="1"/>
      <c r="L37" s="1"/>
      <c r="M37" s="1"/>
      <c r="N37" s="1"/>
      <c r="O37" s="1"/>
      <c r="P37" s="1"/>
      <c r="Q37" s="1"/>
      <c r="R37" s="1"/>
      <c r="S37" s="1"/>
      <c r="T37" s="1"/>
      <c r="U37" s="1"/>
      <c r="V37" s="1"/>
      <c r="W37" s="1"/>
      <c r="X37" s="1"/>
      <c r="Y37" s="1"/>
      <c r="Z37" s="1"/>
    </row>
    <row r="38" ht="12.75" customHeight="1">
      <c r="A38" s="9" t="s">
        <v>280</v>
      </c>
      <c r="B38" s="56" t="s">
        <v>33</v>
      </c>
      <c r="C38" s="57">
        <f>VLOOKUP(B38,'Case, Process &amp; Scoring'!$B$6:$C$9,2,)</f>
        <v>0</v>
      </c>
      <c r="D38" s="12"/>
      <c r="E38" s="1"/>
      <c r="F38" s="1"/>
      <c r="G38" s="1"/>
      <c r="H38" s="1"/>
      <c r="I38" s="1"/>
      <c r="J38" s="1"/>
      <c r="K38" s="1"/>
      <c r="L38" s="1"/>
      <c r="M38" s="1"/>
      <c r="N38" s="1"/>
      <c r="O38" s="1"/>
      <c r="P38" s="1"/>
      <c r="Q38" s="1"/>
      <c r="R38" s="1"/>
      <c r="S38" s="1"/>
      <c r="T38" s="1"/>
      <c r="U38" s="1"/>
      <c r="V38" s="1"/>
      <c r="W38" s="1"/>
      <c r="X38" s="1"/>
      <c r="Y38" s="1"/>
      <c r="Z38" s="1"/>
    </row>
    <row r="39" ht="12.75" customHeight="1">
      <c r="A39" s="9" t="s">
        <v>281</v>
      </c>
      <c r="B39" s="56" t="s">
        <v>33</v>
      </c>
      <c r="C39" s="57">
        <f>VLOOKUP(B39,'Case, Process &amp; Scoring'!$B$6:$C$9,2,)</f>
        <v>0</v>
      </c>
      <c r="D39" s="12"/>
      <c r="E39" s="1"/>
      <c r="F39" s="1"/>
      <c r="G39" s="1"/>
      <c r="H39" s="1"/>
      <c r="I39" s="1"/>
      <c r="J39" s="1"/>
      <c r="K39" s="1"/>
      <c r="L39" s="1"/>
      <c r="M39" s="1"/>
      <c r="N39" s="1"/>
      <c r="O39" s="1"/>
      <c r="P39" s="1"/>
      <c r="Q39" s="1"/>
      <c r="R39" s="1"/>
      <c r="S39" s="1"/>
      <c r="T39" s="1"/>
      <c r="U39" s="1"/>
      <c r="V39" s="1"/>
      <c r="W39" s="1"/>
      <c r="X39" s="1"/>
      <c r="Y39" s="1"/>
      <c r="Z39" s="1"/>
    </row>
    <row r="40" ht="12.75" customHeight="1">
      <c r="A40" s="9" t="s">
        <v>282</v>
      </c>
      <c r="B40" s="56" t="s">
        <v>33</v>
      </c>
      <c r="C40" s="57">
        <f>VLOOKUP(B40,'Case, Process &amp; Scoring'!$B$6:$C$9,2,)</f>
        <v>0</v>
      </c>
      <c r="D40" s="12"/>
      <c r="E40" s="1"/>
      <c r="F40" s="1"/>
      <c r="G40" s="1"/>
      <c r="H40" s="1"/>
      <c r="I40" s="1"/>
      <c r="J40" s="1"/>
      <c r="K40" s="1"/>
      <c r="L40" s="1"/>
      <c r="M40" s="1"/>
      <c r="N40" s="1"/>
      <c r="O40" s="1"/>
      <c r="P40" s="1"/>
      <c r="Q40" s="1"/>
      <c r="R40" s="1"/>
      <c r="S40" s="1"/>
      <c r="T40" s="1"/>
      <c r="U40" s="1"/>
      <c r="V40" s="1"/>
      <c r="W40" s="1"/>
      <c r="X40" s="1"/>
      <c r="Y40" s="1"/>
      <c r="Z40" s="1"/>
    </row>
    <row r="41" ht="12.75" customHeight="1">
      <c r="A41" s="61" t="s">
        <v>125</v>
      </c>
      <c r="B41" s="62">
        <f>COUNTIF(B31:B40,"&lt;&gt;"&amp;"N.A.")</f>
        <v>0</v>
      </c>
      <c r="C41" s="63">
        <f>IF(B41&lt;&gt;0,SUM(C31:C40)/B41,0)</f>
        <v>0</v>
      </c>
      <c r="D41" s="64" t="str">
        <f>IF(C41&lt;=15%,"N (None)",IF(C41&lt;=50%,"P (Partially)",IF(C41&lt;=85%,"L (Largely)","F (Fully)")))</f>
        <v>N (None)</v>
      </c>
      <c r="E41" s="1"/>
      <c r="F41" s="1"/>
      <c r="G41" s="1"/>
      <c r="H41" s="1"/>
      <c r="I41" s="1"/>
      <c r="J41" s="1"/>
      <c r="K41" s="1"/>
      <c r="L41" s="1"/>
      <c r="M41" s="1"/>
      <c r="N41" s="1"/>
      <c r="O41" s="1"/>
      <c r="P41" s="1"/>
      <c r="Q41" s="1"/>
      <c r="R41" s="1"/>
      <c r="S41" s="1"/>
      <c r="T41" s="1"/>
      <c r="U41" s="1"/>
      <c r="V41" s="1"/>
      <c r="W41" s="1"/>
      <c r="X41" s="1"/>
      <c r="Y41" s="1"/>
      <c r="Z41" s="1"/>
    </row>
    <row r="42" ht="12.75" customHeight="1">
      <c r="A42" s="75"/>
      <c r="B42" s="76"/>
      <c r="C42" s="77"/>
      <c r="D42" s="78"/>
      <c r="E42" s="1"/>
      <c r="F42" s="1"/>
      <c r="G42" s="1"/>
      <c r="H42" s="1"/>
      <c r="I42" s="1"/>
      <c r="J42" s="1"/>
      <c r="K42" s="1"/>
      <c r="L42" s="1"/>
      <c r="M42" s="1"/>
      <c r="N42" s="1"/>
      <c r="O42" s="1"/>
      <c r="P42" s="1"/>
      <c r="Q42" s="1"/>
      <c r="R42" s="1"/>
      <c r="S42" s="1"/>
      <c r="T42" s="1"/>
      <c r="U42" s="1"/>
      <c r="V42" s="1"/>
      <c r="W42" s="1"/>
      <c r="X42" s="1"/>
      <c r="Y42" s="1"/>
      <c r="Z42" s="1"/>
    </row>
    <row r="43" ht="12.75" customHeight="1">
      <c r="A43" s="69" t="s">
        <v>98</v>
      </c>
      <c r="B43" s="70"/>
      <c r="C43" s="71" t="str">
        <f>IF(D13&lt;&gt;"Stop Here!",IF(AVERAGE(C28,C41)&gt;50%,"2","1"),C13)</f>
        <v>0</v>
      </c>
      <c r="D43" s="72" t="str">
        <f>IF(C41&lt;=85%,"Stop Here!","Continue to 4. Process Definition and 5. Process Deployment!")</f>
        <v>Stop Here!</v>
      </c>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73" t="s">
        <v>283</v>
      </c>
      <c r="B45" s="52"/>
      <c r="C45" s="52"/>
      <c r="D45" s="53"/>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54" t="s">
        <v>284</v>
      </c>
      <c r="B47" s="55" t="s">
        <v>21</v>
      </c>
      <c r="C47" s="55" t="s">
        <v>22</v>
      </c>
      <c r="D47" s="55" t="s">
        <v>89</v>
      </c>
      <c r="E47" s="1"/>
      <c r="F47" s="1"/>
      <c r="G47" s="1"/>
      <c r="H47" s="1"/>
      <c r="I47" s="1"/>
      <c r="J47" s="1"/>
      <c r="K47" s="1"/>
      <c r="L47" s="1"/>
      <c r="M47" s="1"/>
      <c r="N47" s="1"/>
      <c r="O47" s="1"/>
      <c r="P47" s="1"/>
      <c r="Q47" s="1"/>
      <c r="R47" s="1"/>
      <c r="S47" s="1"/>
      <c r="T47" s="1"/>
      <c r="U47" s="1"/>
      <c r="V47" s="1"/>
      <c r="W47" s="1"/>
      <c r="X47" s="1"/>
      <c r="Y47" s="1"/>
      <c r="Z47" s="1"/>
    </row>
    <row r="48" ht="12.75" customHeight="1">
      <c r="A48" s="9" t="s">
        <v>128</v>
      </c>
      <c r="B48" s="56" t="s">
        <v>33</v>
      </c>
      <c r="C48" s="57">
        <f>VLOOKUP(B48,'Case, Process &amp; Scoring'!$B$6:$C$9,2,)</f>
        <v>0</v>
      </c>
      <c r="D48" s="12"/>
      <c r="E48" s="1"/>
      <c r="F48" s="1"/>
      <c r="G48" s="1"/>
      <c r="H48" s="1"/>
      <c r="I48" s="1"/>
      <c r="J48" s="1"/>
      <c r="K48" s="1"/>
      <c r="L48" s="1"/>
      <c r="M48" s="1"/>
      <c r="N48" s="1"/>
      <c r="O48" s="1"/>
      <c r="P48" s="1"/>
      <c r="Q48" s="1"/>
      <c r="R48" s="1"/>
      <c r="S48" s="1"/>
      <c r="T48" s="1"/>
      <c r="U48" s="1"/>
      <c r="V48" s="1"/>
      <c r="W48" s="1"/>
      <c r="X48" s="1"/>
      <c r="Y48" s="1"/>
      <c r="Z48" s="1"/>
    </row>
    <row r="49" ht="12.75" customHeight="1">
      <c r="A49" s="9" t="s">
        <v>129</v>
      </c>
      <c r="B49" s="56" t="s">
        <v>33</v>
      </c>
      <c r="C49" s="57">
        <f>VLOOKUP(B49,'Case, Process &amp; Scoring'!$B$6:$C$9,2,)</f>
        <v>0</v>
      </c>
      <c r="D49" s="12"/>
      <c r="E49" s="1"/>
      <c r="F49" s="1"/>
      <c r="G49" s="1"/>
      <c r="H49" s="1"/>
      <c r="I49" s="1"/>
      <c r="J49" s="1"/>
      <c r="K49" s="1"/>
      <c r="L49" s="1"/>
      <c r="M49" s="1"/>
      <c r="N49" s="1"/>
      <c r="O49" s="1"/>
      <c r="P49" s="1"/>
      <c r="Q49" s="1"/>
      <c r="R49" s="1"/>
      <c r="S49" s="1"/>
      <c r="T49" s="1"/>
      <c r="U49" s="1"/>
      <c r="V49" s="1"/>
      <c r="W49" s="1"/>
      <c r="X49" s="1"/>
      <c r="Y49" s="1"/>
      <c r="Z49" s="1"/>
    </row>
    <row r="50" ht="12.75" customHeight="1">
      <c r="A50" s="9" t="s">
        <v>130</v>
      </c>
      <c r="B50" s="56" t="s">
        <v>33</v>
      </c>
      <c r="C50" s="57">
        <f>VLOOKUP(B50,'Case, Process &amp; Scoring'!$B$6:$C$9,2,)</f>
        <v>0</v>
      </c>
      <c r="D50" s="12"/>
      <c r="E50" s="1"/>
      <c r="F50" s="1"/>
      <c r="G50" s="1"/>
      <c r="H50" s="1"/>
      <c r="I50" s="1"/>
      <c r="J50" s="1"/>
      <c r="K50" s="1"/>
      <c r="L50" s="1"/>
      <c r="M50" s="1"/>
      <c r="N50" s="1"/>
      <c r="O50" s="1"/>
      <c r="P50" s="1"/>
      <c r="Q50" s="1"/>
      <c r="R50" s="1"/>
      <c r="S50" s="1"/>
      <c r="T50" s="1"/>
      <c r="U50" s="1"/>
      <c r="V50" s="1"/>
      <c r="W50" s="1"/>
      <c r="X50" s="1"/>
      <c r="Y50" s="1"/>
      <c r="Z50" s="1"/>
    </row>
    <row r="51" ht="12.75" customHeight="1">
      <c r="A51" s="9" t="s">
        <v>131</v>
      </c>
      <c r="B51" s="56" t="s">
        <v>33</v>
      </c>
      <c r="C51" s="57">
        <f>VLOOKUP(B51,'Case, Process &amp; Scoring'!$B$6:$C$9,2,)</f>
        <v>0</v>
      </c>
      <c r="D51" s="12"/>
      <c r="E51" s="1"/>
      <c r="F51" s="1"/>
      <c r="G51" s="1"/>
      <c r="H51" s="1"/>
      <c r="I51" s="1"/>
      <c r="J51" s="1"/>
      <c r="K51" s="1"/>
      <c r="L51" s="1"/>
      <c r="M51" s="1"/>
      <c r="N51" s="1"/>
      <c r="O51" s="1"/>
      <c r="P51" s="1"/>
      <c r="Q51" s="1"/>
      <c r="R51" s="1"/>
      <c r="S51" s="1"/>
      <c r="T51" s="1"/>
      <c r="U51" s="1"/>
      <c r="V51" s="1"/>
      <c r="W51" s="1"/>
      <c r="X51" s="1"/>
      <c r="Y51" s="1"/>
      <c r="Z51" s="1"/>
    </row>
    <row r="52" ht="12.75" customHeight="1">
      <c r="A52" s="9" t="s">
        <v>132</v>
      </c>
      <c r="B52" s="56" t="s">
        <v>33</v>
      </c>
      <c r="C52" s="57">
        <f>VLOOKUP(B52,'Case, Process &amp; Scoring'!$B$6:$C$9,2,)</f>
        <v>0</v>
      </c>
      <c r="D52" s="12"/>
      <c r="E52" s="1"/>
      <c r="F52" s="1"/>
      <c r="G52" s="1"/>
      <c r="H52" s="1"/>
      <c r="I52" s="1"/>
      <c r="J52" s="1"/>
      <c r="K52" s="1"/>
      <c r="L52" s="1"/>
      <c r="M52" s="1"/>
      <c r="N52" s="1"/>
      <c r="O52" s="1"/>
      <c r="P52" s="1"/>
      <c r="Q52" s="1"/>
      <c r="R52" s="1"/>
      <c r="S52" s="1"/>
      <c r="T52" s="1"/>
      <c r="U52" s="1"/>
      <c r="V52" s="1"/>
      <c r="W52" s="1"/>
      <c r="X52" s="1"/>
      <c r="Y52" s="1"/>
      <c r="Z52" s="1"/>
    </row>
    <row r="53" ht="12.75" customHeight="1">
      <c r="A53" s="9" t="s">
        <v>133</v>
      </c>
      <c r="B53" s="56" t="s">
        <v>33</v>
      </c>
      <c r="C53" s="57">
        <f>VLOOKUP(B53,'Case, Process &amp; Scoring'!$B$6:$C$9,2,)</f>
        <v>0</v>
      </c>
      <c r="D53" s="12"/>
      <c r="E53" s="1"/>
      <c r="F53" s="1"/>
      <c r="G53" s="1"/>
      <c r="H53" s="1"/>
      <c r="I53" s="1"/>
      <c r="J53" s="1"/>
      <c r="K53" s="1"/>
      <c r="L53" s="1"/>
      <c r="M53" s="1"/>
      <c r="N53" s="1"/>
      <c r="O53" s="1"/>
      <c r="P53" s="1"/>
      <c r="Q53" s="1"/>
      <c r="R53" s="1"/>
      <c r="S53" s="1"/>
      <c r="T53" s="1"/>
      <c r="U53" s="1"/>
      <c r="V53" s="1"/>
      <c r="W53" s="1"/>
      <c r="X53" s="1"/>
      <c r="Y53" s="1"/>
      <c r="Z53" s="1"/>
    </row>
    <row r="54" ht="12.75" customHeight="1">
      <c r="A54" s="9" t="s">
        <v>134</v>
      </c>
      <c r="B54" s="56" t="s">
        <v>33</v>
      </c>
      <c r="C54" s="57">
        <f>VLOOKUP(B54,'Case, Process &amp; Scoring'!$B$6:$C$9,2,)</f>
        <v>0</v>
      </c>
      <c r="D54" s="12"/>
      <c r="E54" s="1"/>
      <c r="F54" s="1"/>
      <c r="G54" s="1"/>
      <c r="H54" s="1"/>
      <c r="I54" s="1"/>
      <c r="J54" s="1"/>
      <c r="K54" s="1"/>
      <c r="L54" s="1"/>
      <c r="M54" s="1"/>
      <c r="N54" s="1"/>
      <c r="O54" s="1"/>
      <c r="P54" s="1"/>
      <c r="Q54" s="1"/>
      <c r="R54" s="1"/>
      <c r="S54" s="1"/>
      <c r="T54" s="1"/>
      <c r="U54" s="1"/>
      <c r="V54" s="1"/>
      <c r="W54" s="1"/>
      <c r="X54" s="1"/>
      <c r="Y54" s="1"/>
      <c r="Z54" s="1"/>
    </row>
    <row r="55" ht="12.75" customHeight="1">
      <c r="A55" s="9" t="s">
        <v>135</v>
      </c>
      <c r="B55" s="56" t="s">
        <v>33</v>
      </c>
      <c r="C55" s="57">
        <f>VLOOKUP(B55,'Case, Process &amp; Scoring'!$B$6:$C$9,2,)</f>
        <v>0</v>
      </c>
      <c r="D55" s="12"/>
      <c r="E55" s="1"/>
      <c r="F55" s="1"/>
      <c r="G55" s="1"/>
      <c r="H55" s="1"/>
      <c r="I55" s="1"/>
      <c r="J55" s="1"/>
      <c r="K55" s="1"/>
      <c r="L55" s="1"/>
      <c r="M55" s="1"/>
      <c r="N55" s="1"/>
      <c r="O55" s="1"/>
      <c r="P55" s="1"/>
      <c r="Q55" s="1"/>
      <c r="R55" s="1"/>
      <c r="S55" s="1"/>
      <c r="T55" s="1"/>
      <c r="U55" s="1"/>
      <c r="V55" s="1"/>
      <c r="W55" s="1"/>
      <c r="X55" s="1"/>
      <c r="Y55" s="1"/>
      <c r="Z55" s="1"/>
    </row>
    <row r="56" ht="12.75" customHeight="1">
      <c r="A56" s="9" t="s">
        <v>136</v>
      </c>
      <c r="B56" s="56" t="s">
        <v>33</v>
      </c>
      <c r="C56" s="57">
        <f>VLOOKUP(B56,'Case, Process &amp; Scoring'!$B$6:$C$9,2,)</f>
        <v>0</v>
      </c>
      <c r="D56" s="12"/>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54" t="s">
        <v>285</v>
      </c>
      <c r="B58" s="55" t="s">
        <v>21</v>
      </c>
      <c r="C58" s="55" t="s">
        <v>22</v>
      </c>
      <c r="D58" s="55" t="s">
        <v>89</v>
      </c>
      <c r="E58" s="1"/>
      <c r="F58" s="1"/>
      <c r="G58" s="1"/>
      <c r="H58" s="1"/>
      <c r="I58" s="1"/>
      <c r="J58" s="1"/>
      <c r="K58" s="1"/>
      <c r="L58" s="1"/>
      <c r="M58" s="1"/>
      <c r="N58" s="1"/>
      <c r="O58" s="1"/>
      <c r="P58" s="1"/>
      <c r="Q58" s="1"/>
      <c r="R58" s="1"/>
      <c r="S58" s="1"/>
      <c r="T58" s="1"/>
      <c r="U58" s="1"/>
      <c r="V58" s="1"/>
      <c r="W58" s="1"/>
      <c r="X58" s="1"/>
      <c r="Y58" s="1"/>
      <c r="Z58" s="1"/>
    </row>
    <row r="59" ht="12.75" customHeight="1">
      <c r="A59" s="9" t="s">
        <v>138</v>
      </c>
      <c r="B59" s="56" t="s">
        <v>33</v>
      </c>
      <c r="C59" s="57">
        <f>VLOOKUP(B59,'Case, Process &amp; Scoring'!$B$6:$C$9,2,)</f>
        <v>0</v>
      </c>
      <c r="D59" s="12"/>
      <c r="E59" s="1"/>
      <c r="F59" s="1"/>
      <c r="G59" s="1"/>
      <c r="H59" s="1"/>
      <c r="I59" s="1"/>
      <c r="J59" s="1"/>
      <c r="K59" s="1"/>
      <c r="L59" s="1"/>
      <c r="M59" s="1"/>
      <c r="N59" s="1"/>
      <c r="O59" s="1"/>
      <c r="P59" s="1"/>
      <c r="Q59" s="1"/>
      <c r="R59" s="1"/>
      <c r="S59" s="1"/>
      <c r="T59" s="1"/>
      <c r="U59" s="1"/>
      <c r="V59" s="1"/>
      <c r="W59" s="1"/>
      <c r="X59" s="1"/>
      <c r="Y59" s="1"/>
      <c r="Z59" s="1"/>
    </row>
    <row r="60" ht="12.75" customHeight="1">
      <c r="A60" s="9" t="s">
        <v>139</v>
      </c>
      <c r="B60" s="56" t="s">
        <v>33</v>
      </c>
      <c r="C60" s="57">
        <f>VLOOKUP(B60,'Case, Process &amp; Scoring'!$B$6:$C$9,2,)</f>
        <v>0</v>
      </c>
      <c r="D60" s="12"/>
      <c r="E60" s="1"/>
      <c r="F60" s="1"/>
      <c r="G60" s="1"/>
      <c r="H60" s="1"/>
      <c r="I60" s="1"/>
      <c r="J60" s="1"/>
      <c r="K60" s="1"/>
      <c r="L60" s="1"/>
      <c r="M60" s="1"/>
      <c r="N60" s="1"/>
      <c r="O60" s="1"/>
      <c r="P60" s="1"/>
      <c r="Q60" s="1"/>
      <c r="R60" s="1"/>
      <c r="S60" s="1"/>
      <c r="T60" s="1"/>
      <c r="U60" s="1"/>
      <c r="V60" s="1"/>
      <c r="W60" s="1"/>
      <c r="X60" s="1"/>
      <c r="Y60" s="1"/>
      <c r="Z60" s="1"/>
    </row>
    <row r="61" ht="12.75" customHeight="1">
      <c r="A61" s="9" t="s">
        <v>140</v>
      </c>
      <c r="B61" s="56" t="s">
        <v>33</v>
      </c>
      <c r="C61" s="57">
        <f>VLOOKUP(B61,'Case, Process &amp; Scoring'!$B$6:$C$9,2,)</f>
        <v>0</v>
      </c>
      <c r="D61" s="12"/>
      <c r="E61" s="1"/>
      <c r="F61" s="1"/>
      <c r="G61" s="1"/>
      <c r="H61" s="1"/>
      <c r="I61" s="1"/>
      <c r="J61" s="1"/>
      <c r="K61" s="1"/>
      <c r="L61" s="1"/>
      <c r="M61" s="1"/>
      <c r="N61" s="1"/>
      <c r="O61" s="1"/>
      <c r="P61" s="1"/>
      <c r="Q61" s="1"/>
      <c r="R61" s="1"/>
      <c r="S61" s="1"/>
      <c r="T61" s="1"/>
      <c r="U61" s="1"/>
      <c r="V61" s="1"/>
      <c r="W61" s="1"/>
      <c r="X61" s="1"/>
      <c r="Y61" s="1"/>
      <c r="Z61" s="1"/>
    </row>
    <row r="62" ht="12.75" customHeight="1">
      <c r="A62" s="9" t="s">
        <v>141</v>
      </c>
      <c r="B62" s="56" t="s">
        <v>33</v>
      </c>
      <c r="C62" s="57">
        <f>VLOOKUP(B62,'Case, Process &amp; Scoring'!$B$6:$C$9,2,)</f>
        <v>0</v>
      </c>
      <c r="D62" s="12"/>
      <c r="E62" s="1"/>
      <c r="F62" s="1"/>
      <c r="G62" s="1"/>
      <c r="H62" s="1"/>
      <c r="I62" s="1"/>
      <c r="J62" s="1"/>
      <c r="K62" s="1"/>
      <c r="L62" s="1"/>
      <c r="M62" s="1"/>
      <c r="N62" s="1"/>
      <c r="O62" s="1"/>
      <c r="P62" s="1"/>
      <c r="Q62" s="1"/>
      <c r="R62" s="1"/>
      <c r="S62" s="1"/>
      <c r="T62" s="1"/>
      <c r="U62" s="1"/>
      <c r="V62" s="1"/>
      <c r="W62" s="1"/>
      <c r="X62" s="1"/>
      <c r="Y62" s="1"/>
      <c r="Z62" s="1"/>
    </row>
    <row r="63" ht="12.75" customHeight="1">
      <c r="A63" s="9" t="s">
        <v>142</v>
      </c>
      <c r="B63" s="56" t="s">
        <v>33</v>
      </c>
      <c r="C63" s="57">
        <f>VLOOKUP(B63,'Case, Process &amp; Scoring'!$B$6:$C$9,2,)</f>
        <v>0</v>
      </c>
      <c r="D63" s="12"/>
      <c r="E63" s="1"/>
      <c r="F63" s="1"/>
      <c r="G63" s="1"/>
      <c r="H63" s="1"/>
      <c r="I63" s="1"/>
      <c r="J63" s="1"/>
      <c r="K63" s="1"/>
      <c r="L63" s="1"/>
      <c r="M63" s="1"/>
      <c r="N63" s="1"/>
      <c r="O63" s="1"/>
      <c r="P63" s="1"/>
      <c r="Q63" s="1"/>
      <c r="R63" s="1"/>
      <c r="S63" s="1"/>
      <c r="T63" s="1"/>
      <c r="U63" s="1"/>
      <c r="V63" s="1"/>
      <c r="W63" s="1"/>
      <c r="X63" s="1"/>
      <c r="Y63" s="1"/>
      <c r="Z63" s="1"/>
    </row>
    <row r="64" ht="12.75" customHeight="1">
      <c r="A64" s="9" t="s">
        <v>143</v>
      </c>
      <c r="B64" s="56" t="s">
        <v>33</v>
      </c>
      <c r="C64" s="57">
        <f>VLOOKUP(B64,'Case, Process &amp; Scoring'!$B$6:$C$9,2,)</f>
        <v>0</v>
      </c>
      <c r="D64" s="12"/>
      <c r="E64" s="1"/>
      <c r="F64" s="1"/>
      <c r="G64" s="1"/>
      <c r="H64" s="1"/>
      <c r="I64" s="1"/>
      <c r="J64" s="1"/>
      <c r="K64" s="1"/>
      <c r="L64" s="1"/>
      <c r="M64" s="1"/>
      <c r="N64" s="1"/>
      <c r="O64" s="1"/>
      <c r="P64" s="1"/>
      <c r="Q64" s="1"/>
      <c r="R64" s="1"/>
      <c r="S64" s="1"/>
      <c r="T64" s="1"/>
      <c r="U64" s="1"/>
      <c r="V64" s="1"/>
      <c r="W64" s="1"/>
      <c r="X64" s="1"/>
      <c r="Y64" s="1"/>
      <c r="Z64" s="1"/>
    </row>
    <row r="65" ht="12.75" customHeight="1">
      <c r="A65" s="9" t="s">
        <v>144</v>
      </c>
      <c r="B65" s="56" t="s">
        <v>33</v>
      </c>
      <c r="C65" s="57">
        <f>VLOOKUP(B65,'Case, Process &amp; Scoring'!$B$6:$C$9,2,)</f>
        <v>0</v>
      </c>
      <c r="D65" s="12"/>
      <c r="E65" s="1"/>
      <c r="F65" s="1"/>
      <c r="G65" s="1"/>
      <c r="H65" s="1"/>
      <c r="I65" s="1"/>
      <c r="J65" s="1"/>
      <c r="K65" s="1"/>
      <c r="L65" s="1"/>
      <c r="M65" s="1"/>
      <c r="N65" s="1"/>
      <c r="O65" s="1"/>
      <c r="P65" s="1"/>
      <c r="Q65" s="1"/>
      <c r="R65" s="1"/>
      <c r="S65" s="1"/>
      <c r="T65" s="1"/>
      <c r="U65" s="1"/>
      <c r="V65" s="1"/>
      <c r="W65" s="1"/>
      <c r="X65" s="1"/>
      <c r="Y65" s="1"/>
      <c r="Z65" s="1"/>
    </row>
    <row r="66" ht="12.75" customHeight="1">
      <c r="A66" s="9" t="s">
        <v>145</v>
      </c>
      <c r="B66" s="56" t="s">
        <v>33</v>
      </c>
      <c r="C66" s="57">
        <f>VLOOKUP(B66,'Case, Process &amp; Scoring'!$B$6:$C$9,2,)</f>
        <v>0</v>
      </c>
      <c r="D66" s="12"/>
      <c r="E66" s="1"/>
      <c r="F66" s="1"/>
      <c r="G66" s="1"/>
      <c r="H66" s="1"/>
      <c r="I66" s="1"/>
      <c r="J66" s="1"/>
      <c r="K66" s="1"/>
      <c r="L66" s="1"/>
      <c r="M66" s="1"/>
      <c r="N66" s="1"/>
      <c r="O66" s="1"/>
      <c r="P66" s="1"/>
      <c r="Q66" s="1"/>
      <c r="R66" s="1"/>
      <c r="S66" s="1"/>
      <c r="T66" s="1"/>
      <c r="U66" s="1"/>
      <c r="V66" s="1"/>
      <c r="W66" s="1"/>
      <c r="X66" s="1"/>
      <c r="Y66" s="1"/>
      <c r="Z66" s="1"/>
    </row>
    <row r="67" ht="12.75" customHeight="1">
      <c r="A67" s="9" t="s">
        <v>146</v>
      </c>
      <c r="B67" s="56" t="s">
        <v>33</v>
      </c>
      <c r="C67" s="57">
        <f>VLOOKUP(B67,'Case, Process &amp; Scoring'!$B$6:$C$9,2,)</f>
        <v>0</v>
      </c>
      <c r="D67" s="12"/>
      <c r="E67" s="1"/>
      <c r="F67" s="1"/>
      <c r="G67" s="1"/>
      <c r="H67" s="1"/>
      <c r="I67" s="1"/>
      <c r="J67" s="1"/>
      <c r="K67" s="1"/>
      <c r="L67" s="1"/>
      <c r="M67" s="1"/>
      <c r="N67" s="1"/>
      <c r="O67" s="1"/>
      <c r="P67" s="1"/>
      <c r="Q67" s="1"/>
      <c r="R67" s="1"/>
      <c r="S67" s="1"/>
      <c r="T67" s="1"/>
      <c r="U67" s="1"/>
      <c r="V67" s="1"/>
      <c r="W67" s="1"/>
      <c r="X67" s="1"/>
      <c r="Y67" s="1"/>
      <c r="Z67" s="1"/>
    </row>
    <row r="68" ht="12.75" customHeight="1">
      <c r="A68" s="9" t="s">
        <v>147</v>
      </c>
      <c r="B68" s="56" t="s">
        <v>33</v>
      </c>
      <c r="C68" s="57">
        <f>VLOOKUP(B68,'Case, Process &amp; Scoring'!$B$6:$C$9,2,)</f>
        <v>0</v>
      </c>
      <c r="D68" s="12"/>
      <c r="E68" s="1"/>
      <c r="F68" s="1"/>
      <c r="G68" s="1"/>
      <c r="H68" s="1"/>
      <c r="I68" s="1"/>
      <c r="J68" s="1"/>
      <c r="K68" s="1"/>
      <c r="L68" s="1"/>
      <c r="M68" s="1"/>
      <c r="N68" s="1"/>
      <c r="O68" s="1"/>
      <c r="P68" s="1"/>
      <c r="Q68" s="1"/>
      <c r="R68" s="1"/>
      <c r="S68" s="1"/>
      <c r="T68" s="1"/>
      <c r="U68" s="1"/>
      <c r="V68" s="1"/>
      <c r="W68" s="1"/>
      <c r="X68" s="1"/>
      <c r="Y68" s="1"/>
      <c r="Z68" s="1"/>
    </row>
    <row r="69" ht="12.75" customHeight="1">
      <c r="A69" s="9" t="s">
        <v>148</v>
      </c>
      <c r="B69" s="56" t="s">
        <v>33</v>
      </c>
      <c r="C69" s="57">
        <f>VLOOKUP(B69,'Case, Process &amp; Scoring'!$B$6:$C$9,2,)</f>
        <v>0</v>
      </c>
      <c r="D69" s="12"/>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73" t="s">
        <v>286</v>
      </c>
      <c r="B71" s="52"/>
      <c r="C71" s="52"/>
      <c r="D71" s="53"/>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54" t="s">
        <v>287</v>
      </c>
      <c r="B73" s="55" t="s">
        <v>21</v>
      </c>
      <c r="C73" s="55" t="s">
        <v>22</v>
      </c>
      <c r="D73" s="55" t="s">
        <v>89</v>
      </c>
      <c r="E73" s="1"/>
      <c r="F73" s="1"/>
      <c r="G73" s="1"/>
      <c r="H73" s="1"/>
      <c r="I73" s="1"/>
      <c r="J73" s="1"/>
      <c r="K73" s="1"/>
      <c r="L73" s="1"/>
      <c r="M73" s="1"/>
      <c r="N73" s="1"/>
      <c r="O73" s="1"/>
      <c r="P73" s="1"/>
      <c r="Q73" s="1"/>
      <c r="R73" s="1"/>
      <c r="S73" s="1"/>
      <c r="T73" s="1"/>
      <c r="U73" s="1"/>
      <c r="V73" s="1"/>
      <c r="W73" s="1"/>
      <c r="X73" s="1"/>
      <c r="Y73" s="1"/>
      <c r="Z73" s="1"/>
    </row>
    <row r="74" ht="12.75" customHeight="1">
      <c r="A74" s="9" t="s">
        <v>151</v>
      </c>
      <c r="B74" s="56" t="s">
        <v>33</v>
      </c>
      <c r="C74" s="57">
        <f>VLOOKUP(B74,'Case, Process &amp; Scoring'!$B$6:$C$9,2,)</f>
        <v>0</v>
      </c>
      <c r="D74" s="12"/>
      <c r="E74" s="1"/>
      <c r="F74" s="1"/>
      <c r="G74" s="1"/>
      <c r="H74" s="1"/>
      <c r="I74" s="1"/>
      <c r="J74" s="1"/>
      <c r="K74" s="1"/>
      <c r="L74" s="1"/>
      <c r="M74" s="1"/>
      <c r="N74" s="1"/>
      <c r="O74" s="1"/>
      <c r="P74" s="1"/>
      <c r="Q74" s="1"/>
      <c r="R74" s="1"/>
      <c r="S74" s="1"/>
      <c r="T74" s="1"/>
      <c r="U74" s="1"/>
      <c r="V74" s="1"/>
      <c r="W74" s="1"/>
      <c r="X74" s="1"/>
      <c r="Y74" s="1"/>
      <c r="Z74" s="1"/>
    </row>
    <row r="75" ht="12.75" customHeight="1">
      <c r="A75" s="9" t="s">
        <v>152</v>
      </c>
      <c r="B75" s="56" t="s">
        <v>33</v>
      </c>
      <c r="C75" s="57">
        <f>VLOOKUP(B75,'Case, Process &amp; Scoring'!$B$6:$C$9,2,)</f>
        <v>0</v>
      </c>
      <c r="D75" s="12"/>
      <c r="E75" s="1"/>
      <c r="F75" s="1"/>
      <c r="G75" s="1"/>
      <c r="H75" s="1"/>
      <c r="I75" s="1"/>
      <c r="J75" s="1"/>
      <c r="K75" s="1"/>
      <c r="L75" s="1"/>
      <c r="M75" s="1"/>
      <c r="N75" s="1"/>
      <c r="O75" s="1"/>
      <c r="P75" s="1"/>
      <c r="Q75" s="1"/>
      <c r="R75" s="1"/>
      <c r="S75" s="1"/>
      <c r="T75" s="1"/>
      <c r="U75" s="1"/>
      <c r="V75" s="1"/>
      <c r="W75" s="1"/>
      <c r="X75" s="1"/>
      <c r="Y75" s="1"/>
      <c r="Z75" s="1"/>
    </row>
    <row r="76" ht="12.75" customHeight="1">
      <c r="A76" s="9" t="s">
        <v>153</v>
      </c>
      <c r="B76" s="56" t="s">
        <v>33</v>
      </c>
      <c r="C76" s="57">
        <f>VLOOKUP(B76,'Case, Process &amp; Scoring'!$B$6:$C$9,2,)</f>
        <v>0</v>
      </c>
      <c r="D76" s="12"/>
      <c r="E76" s="1"/>
      <c r="F76" s="1"/>
      <c r="G76" s="1"/>
      <c r="H76" s="1"/>
      <c r="I76" s="1"/>
      <c r="J76" s="1"/>
      <c r="K76" s="1"/>
      <c r="L76" s="1"/>
      <c r="M76" s="1"/>
      <c r="N76" s="1"/>
      <c r="O76" s="1"/>
      <c r="P76" s="1"/>
      <c r="Q76" s="1"/>
      <c r="R76" s="1"/>
      <c r="S76" s="1"/>
      <c r="T76" s="1"/>
      <c r="U76" s="1"/>
      <c r="V76" s="1"/>
      <c r="W76" s="1"/>
      <c r="X76" s="1"/>
      <c r="Y76" s="1"/>
      <c r="Z76" s="1"/>
    </row>
    <row r="77" ht="12.75" customHeight="1">
      <c r="A77" s="9" t="s">
        <v>154</v>
      </c>
      <c r="B77" s="56" t="s">
        <v>33</v>
      </c>
      <c r="C77" s="57">
        <f>VLOOKUP(B77,'Case, Process &amp; Scoring'!$B$6:$C$9,2,)</f>
        <v>0</v>
      </c>
      <c r="D77" s="12"/>
      <c r="E77" s="1"/>
      <c r="F77" s="1"/>
      <c r="G77" s="1"/>
      <c r="H77" s="1"/>
      <c r="I77" s="1"/>
      <c r="J77" s="1"/>
      <c r="K77" s="1"/>
      <c r="L77" s="1"/>
      <c r="M77" s="1"/>
      <c r="N77" s="1"/>
      <c r="O77" s="1"/>
      <c r="P77" s="1"/>
      <c r="Q77" s="1"/>
      <c r="R77" s="1"/>
      <c r="S77" s="1"/>
      <c r="T77" s="1"/>
      <c r="U77" s="1"/>
      <c r="V77" s="1"/>
      <c r="W77" s="1"/>
      <c r="X77" s="1"/>
      <c r="Y77" s="1"/>
      <c r="Z77" s="1"/>
    </row>
    <row r="78" ht="12.75" customHeight="1">
      <c r="A78" s="9" t="s">
        <v>155</v>
      </c>
      <c r="B78" s="56" t="s">
        <v>33</v>
      </c>
      <c r="C78" s="57">
        <f>VLOOKUP(B78,'Case, Process &amp; Scoring'!$B$6:$C$9,2,)</f>
        <v>0</v>
      </c>
      <c r="D78" s="12"/>
      <c r="E78" s="1"/>
      <c r="F78" s="1"/>
      <c r="G78" s="1"/>
      <c r="H78" s="1"/>
      <c r="I78" s="1"/>
      <c r="J78" s="1"/>
      <c r="K78" s="1"/>
      <c r="L78" s="1"/>
      <c r="M78" s="1"/>
      <c r="N78" s="1"/>
      <c r="O78" s="1"/>
      <c r="P78" s="1"/>
      <c r="Q78" s="1"/>
      <c r="R78" s="1"/>
      <c r="S78" s="1"/>
      <c r="T78" s="1"/>
      <c r="U78" s="1"/>
      <c r="V78" s="1"/>
      <c r="W78" s="1"/>
      <c r="X78" s="1"/>
      <c r="Y78" s="1"/>
      <c r="Z78" s="1"/>
    </row>
    <row r="79" ht="12.75" customHeight="1">
      <c r="A79" s="9" t="s">
        <v>156</v>
      </c>
      <c r="B79" s="56" t="s">
        <v>33</v>
      </c>
      <c r="C79" s="57">
        <f>VLOOKUP(B79,'Case, Process &amp; Scoring'!$B$6:$C$9,2,)</f>
        <v>0</v>
      </c>
      <c r="D79" s="12"/>
      <c r="E79" s="1"/>
      <c r="F79" s="1"/>
      <c r="G79" s="1"/>
      <c r="H79" s="1"/>
      <c r="I79" s="1"/>
      <c r="J79" s="1"/>
      <c r="K79" s="1"/>
      <c r="L79" s="1"/>
      <c r="M79" s="1"/>
      <c r="N79" s="1"/>
      <c r="O79" s="1"/>
      <c r="P79" s="1"/>
      <c r="Q79" s="1"/>
      <c r="R79" s="1"/>
      <c r="S79" s="1"/>
      <c r="T79" s="1"/>
      <c r="U79" s="1"/>
      <c r="V79" s="1"/>
      <c r="W79" s="1"/>
      <c r="X79" s="1"/>
      <c r="Y79" s="1"/>
      <c r="Z79" s="1"/>
    </row>
    <row r="80" ht="12.75" customHeight="1">
      <c r="A80" s="9" t="s">
        <v>157</v>
      </c>
      <c r="B80" s="56" t="s">
        <v>33</v>
      </c>
      <c r="C80" s="57">
        <f>VLOOKUP(B80,'Case, Process &amp; Scoring'!$B$6:$C$9,2,)</f>
        <v>0</v>
      </c>
      <c r="D80" s="12"/>
      <c r="E80" s="1"/>
      <c r="F80" s="1"/>
      <c r="G80" s="1"/>
      <c r="H80" s="1"/>
      <c r="I80" s="1"/>
      <c r="J80" s="1"/>
      <c r="K80" s="1"/>
      <c r="L80" s="1"/>
      <c r="M80" s="1"/>
      <c r="N80" s="1"/>
      <c r="O80" s="1"/>
      <c r="P80" s="1"/>
      <c r="Q80" s="1"/>
      <c r="R80" s="1"/>
      <c r="S80" s="1"/>
      <c r="T80" s="1"/>
      <c r="U80" s="1"/>
      <c r="V80" s="1"/>
      <c r="W80" s="1"/>
      <c r="X80" s="1"/>
      <c r="Y80" s="1"/>
      <c r="Z80" s="1"/>
    </row>
    <row r="81" ht="12.75" customHeight="1">
      <c r="A81" s="9" t="s">
        <v>158</v>
      </c>
      <c r="B81" s="56" t="s">
        <v>33</v>
      </c>
      <c r="C81" s="57">
        <f>VLOOKUP(B81,'Case, Process &amp; Scoring'!$B$6:$C$9,2,)</f>
        <v>0</v>
      </c>
      <c r="D81" s="12"/>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54" t="s">
        <v>288</v>
      </c>
      <c r="B83" s="55" t="s">
        <v>21</v>
      </c>
      <c r="C83" s="55" t="s">
        <v>22</v>
      </c>
      <c r="D83" s="55" t="s">
        <v>89</v>
      </c>
      <c r="E83" s="1"/>
      <c r="F83" s="1"/>
      <c r="G83" s="1"/>
      <c r="H83" s="1"/>
      <c r="I83" s="1"/>
      <c r="J83" s="1"/>
      <c r="K83" s="1"/>
      <c r="L83" s="1"/>
      <c r="M83" s="1"/>
      <c r="N83" s="1"/>
      <c r="O83" s="1"/>
      <c r="P83" s="1"/>
      <c r="Q83" s="1"/>
      <c r="R83" s="1"/>
      <c r="S83" s="1"/>
      <c r="T83" s="1"/>
      <c r="U83" s="1"/>
      <c r="V83" s="1"/>
      <c r="W83" s="1"/>
      <c r="X83" s="1"/>
      <c r="Y83" s="1"/>
      <c r="Z83" s="1"/>
    </row>
    <row r="84" ht="12.75" customHeight="1">
      <c r="A84" s="9" t="s">
        <v>160</v>
      </c>
      <c r="B84" s="56" t="s">
        <v>33</v>
      </c>
      <c r="C84" s="57">
        <f>VLOOKUP(B84,'Case, Process &amp; Scoring'!$B$6:$C$9,2,)</f>
        <v>0</v>
      </c>
      <c r="D84" s="12"/>
      <c r="E84" s="1"/>
      <c r="F84" s="1"/>
      <c r="G84" s="1"/>
      <c r="H84" s="1"/>
      <c r="I84" s="1"/>
      <c r="J84" s="1"/>
      <c r="K84" s="1"/>
      <c r="L84" s="1"/>
      <c r="M84" s="1"/>
      <c r="N84" s="1"/>
      <c r="O84" s="1"/>
      <c r="P84" s="1"/>
      <c r="Q84" s="1"/>
      <c r="R84" s="1"/>
      <c r="S84" s="1"/>
      <c r="T84" s="1"/>
      <c r="U84" s="1"/>
      <c r="V84" s="1"/>
      <c r="W84" s="1"/>
      <c r="X84" s="1"/>
      <c r="Y84" s="1"/>
      <c r="Z84" s="1"/>
    </row>
    <row r="85" ht="12.75" customHeight="1">
      <c r="A85" s="9" t="s">
        <v>161</v>
      </c>
      <c r="B85" s="56" t="s">
        <v>33</v>
      </c>
      <c r="C85" s="57">
        <f>VLOOKUP(B85,'Case, Process &amp; Scoring'!$B$6:$C$9,2,)</f>
        <v>0</v>
      </c>
      <c r="D85" s="12"/>
      <c r="E85" s="1"/>
      <c r="F85" s="1"/>
      <c r="G85" s="1"/>
      <c r="H85" s="1"/>
      <c r="I85" s="1"/>
      <c r="J85" s="1"/>
      <c r="K85" s="1"/>
      <c r="L85" s="1"/>
      <c r="M85" s="1"/>
      <c r="N85" s="1"/>
      <c r="O85" s="1"/>
      <c r="P85" s="1"/>
      <c r="Q85" s="1"/>
      <c r="R85" s="1"/>
      <c r="S85" s="1"/>
      <c r="T85" s="1"/>
      <c r="U85" s="1"/>
      <c r="V85" s="1"/>
      <c r="W85" s="1"/>
      <c r="X85" s="1"/>
      <c r="Y85" s="1"/>
      <c r="Z85" s="1"/>
    </row>
    <row r="86" ht="12.75" customHeight="1">
      <c r="A86" s="9" t="s">
        <v>162</v>
      </c>
      <c r="B86" s="56" t="s">
        <v>33</v>
      </c>
      <c r="C86" s="57">
        <f>VLOOKUP(B86,'Case, Process &amp; Scoring'!$B$6:$C$9,2,)</f>
        <v>0</v>
      </c>
      <c r="D86" s="12"/>
      <c r="E86" s="1"/>
      <c r="F86" s="1"/>
      <c r="G86" s="1"/>
      <c r="H86" s="1"/>
      <c r="I86" s="1"/>
      <c r="J86" s="1"/>
      <c r="K86" s="1"/>
      <c r="L86" s="1"/>
      <c r="M86" s="1"/>
      <c r="N86" s="1"/>
      <c r="O86" s="1"/>
      <c r="P86" s="1"/>
      <c r="Q86" s="1"/>
      <c r="R86" s="1"/>
      <c r="S86" s="1"/>
      <c r="T86" s="1"/>
      <c r="U86" s="1"/>
      <c r="V86" s="1"/>
      <c r="W86" s="1"/>
      <c r="X86" s="1"/>
      <c r="Y86" s="1"/>
      <c r="Z86" s="1"/>
    </row>
    <row r="87" ht="12.75" customHeight="1">
      <c r="A87" s="9" t="s">
        <v>163</v>
      </c>
      <c r="B87" s="56" t="s">
        <v>33</v>
      </c>
      <c r="C87" s="57">
        <f>VLOOKUP(B87,'Case, Process &amp; Scoring'!$B$6:$C$9,2,)</f>
        <v>0</v>
      </c>
      <c r="D87" s="12"/>
      <c r="E87" s="1"/>
      <c r="F87" s="1"/>
      <c r="G87" s="1"/>
      <c r="H87" s="1"/>
      <c r="I87" s="1"/>
      <c r="J87" s="1"/>
      <c r="K87" s="1"/>
      <c r="L87" s="1"/>
      <c r="M87" s="1"/>
      <c r="N87" s="1"/>
      <c r="O87" s="1"/>
      <c r="P87" s="1"/>
      <c r="Q87" s="1"/>
      <c r="R87" s="1"/>
      <c r="S87" s="1"/>
      <c r="T87" s="1"/>
      <c r="U87" s="1"/>
      <c r="V87" s="1"/>
      <c r="W87" s="1"/>
      <c r="X87" s="1"/>
      <c r="Y87" s="1"/>
      <c r="Z87" s="1"/>
    </row>
    <row r="88" ht="12.75" customHeight="1">
      <c r="A88" s="9" t="s">
        <v>164</v>
      </c>
      <c r="B88" s="56" t="s">
        <v>33</v>
      </c>
      <c r="C88" s="57">
        <f>VLOOKUP(B88,'Case, Process &amp; Scoring'!$B$6:$C$9,2,)</f>
        <v>0</v>
      </c>
      <c r="D88" s="12"/>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73" t="s">
        <v>289</v>
      </c>
      <c r="B90" s="52"/>
      <c r="C90" s="52"/>
      <c r="D90" s="53"/>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54" t="s">
        <v>290</v>
      </c>
      <c r="B92" s="55" t="s">
        <v>21</v>
      </c>
      <c r="C92" s="55" t="s">
        <v>22</v>
      </c>
      <c r="D92" s="55" t="s">
        <v>89</v>
      </c>
      <c r="E92" s="1"/>
      <c r="F92" s="1"/>
      <c r="G92" s="1"/>
      <c r="H92" s="1"/>
      <c r="I92" s="1"/>
      <c r="J92" s="1"/>
      <c r="K92" s="1"/>
      <c r="L92" s="1"/>
      <c r="M92" s="1"/>
      <c r="N92" s="1"/>
      <c r="O92" s="1"/>
      <c r="P92" s="1"/>
      <c r="Q92" s="1"/>
      <c r="R92" s="1"/>
      <c r="S92" s="1"/>
      <c r="T92" s="1"/>
      <c r="U92" s="1"/>
      <c r="V92" s="1"/>
      <c r="W92" s="1"/>
      <c r="X92" s="1"/>
      <c r="Y92" s="1"/>
      <c r="Z92" s="1"/>
    </row>
    <row r="93" ht="12.75" customHeight="1">
      <c r="A93" s="9" t="s">
        <v>167</v>
      </c>
      <c r="B93" s="56" t="s">
        <v>33</v>
      </c>
      <c r="C93" s="57">
        <f>VLOOKUP(B93,'Case, Process &amp; Scoring'!$B$6:$C$9,2,)</f>
        <v>0</v>
      </c>
      <c r="D93" s="12"/>
      <c r="E93" s="1"/>
      <c r="F93" s="1"/>
      <c r="G93" s="1"/>
      <c r="H93" s="1"/>
      <c r="I93" s="1"/>
      <c r="J93" s="1"/>
      <c r="K93" s="1"/>
      <c r="L93" s="1"/>
      <c r="M93" s="1"/>
      <c r="N93" s="1"/>
      <c r="O93" s="1"/>
      <c r="P93" s="1"/>
      <c r="Q93" s="1"/>
      <c r="R93" s="1"/>
      <c r="S93" s="1"/>
      <c r="T93" s="1"/>
      <c r="U93" s="1"/>
      <c r="V93" s="1"/>
      <c r="W93" s="1"/>
      <c r="X93" s="1"/>
      <c r="Y93" s="1"/>
      <c r="Z93" s="1"/>
    </row>
    <row r="94" ht="12.75" customHeight="1">
      <c r="A94" s="9" t="s">
        <v>168</v>
      </c>
      <c r="B94" s="56" t="s">
        <v>33</v>
      </c>
      <c r="C94" s="57">
        <f>VLOOKUP(B94,'Case, Process &amp; Scoring'!$B$6:$C$9,2,)</f>
        <v>0</v>
      </c>
      <c r="D94" s="12"/>
      <c r="E94" s="1"/>
      <c r="F94" s="1"/>
      <c r="G94" s="1"/>
      <c r="H94" s="1"/>
      <c r="I94" s="1"/>
      <c r="J94" s="1"/>
      <c r="K94" s="1"/>
      <c r="L94" s="1"/>
      <c r="M94" s="1"/>
      <c r="N94" s="1"/>
      <c r="O94" s="1"/>
      <c r="P94" s="1"/>
      <c r="Q94" s="1"/>
      <c r="R94" s="1"/>
      <c r="S94" s="1"/>
      <c r="T94" s="1"/>
      <c r="U94" s="1"/>
      <c r="V94" s="1"/>
      <c r="W94" s="1"/>
      <c r="X94" s="1"/>
      <c r="Y94" s="1"/>
      <c r="Z94" s="1"/>
    </row>
    <row r="95" ht="12.75" customHeight="1">
      <c r="A95" s="9" t="s">
        <v>169</v>
      </c>
      <c r="B95" s="56" t="s">
        <v>33</v>
      </c>
      <c r="C95" s="57">
        <f>VLOOKUP(B95,'Case, Process &amp; Scoring'!$B$6:$C$9,2,)</f>
        <v>0</v>
      </c>
      <c r="D95" s="12"/>
      <c r="E95" s="1"/>
      <c r="F95" s="1"/>
      <c r="G95" s="1"/>
      <c r="H95" s="1"/>
      <c r="I95" s="1"/>
      <c r="J95" s="1"/>
      <c r="K95" s="1"/>
      <c r="L95" s="1"/>
      <c r="M95" s="1"/>
      <c r="N95" s="1"/>
      <c r="O95" s="1"/>
      <c r="P95" s="1"/>
      <c r="Q95" s="1"/>
      <c r="R95" s="1"/>
      <c r="S95" s="1"/>
      <c r="T95" s="1"/>
      <c r="U95" s="1"/>
      <c r="V95" s="1"/>
      <c r="W95" s="1"/>
      <c r="X95" s="1"/>
      <c r="Y95" s="1"/>
      <c r="Z95" s="1"/>
    </row>
    <row r="96" ht="12.75" customHeight="1">
      <c r="A96" s="9" t="s">
        <v>170</v>
      </c>
      <c r="B96" s="56" t="s">
        <v>33</v>
      </c>
      <c r="C96" s="57">
        <f>VLOOKUP(B96,'Case, Process &amp; Scoring'!$B$6:$C$9,2,)</f>
        <v>0</v>
      </c>
      <c r="D96" s="12"/>
      <c r="E96" s="1"/>
      <c r="F96" s="1"/>
      <c r="G96" s="1"/>
      <c r="H96" s="1"/>
      <c r="I96" s="1"/>
      <c r="J96" s="1"/>
      <c r="K96" s="1"/>
      <c r="L96" s="1"/>
      <c r="M96" s="1"/>
      <c r="N96" s="1"/>
      <c r="O96" s="1"/>
      <c r="P96" s="1"/>
      <c r="Q96" s="1"/>
      <c r="R96" s="1"/>
      <c r="S96" s="1"/>
      <c r="T96" s="1"/>
      <c r="U96" s="1"/>
      <c r="V96" s="1"/>
      <c r="W96" s="1"/>
      <c r="X96" s="1"/>
      <c r="Y96" s="1"/>
      <c r="Z96" s="1"/>
    </row>
    <row r="97" ht="12.75" customHeight="1">
      <c r="A97" s="9" t="s">
        <v>171</v>
      </c>
      <c r="B97" s="56" t="s">
        <v>33</v>
      </c>
      <c r="C97" s="57">
        <f>VLOOKUP(B97,'Case, Process &amp; Scoring'!$B$6:$C$9,2,)</f>
        <v>0</v>
      </c>
      <c r="D97" s="12"/>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54" t="s">
        <v>291</v>
      </c>
      <c r="B99" s="55" t="s">
        <v>21</v>
      </c>
      <c r="C99" s="55" t="s">
        <v>22</v>
      </c>
      <c r="D99" s="55" t="s">
        <v>89</v>
      </c>
      <c r="E99" s="1"/>
      <c r="F99" s="1"/>
      <c r="G99" s="1"/>
      <c r="H99" s="1"/>
      <c r="I99" s="1"/>
      <c r="J99" s="1"/>
      <c r="K99" s="1"/>
      <c r="L99" s="1"/>
      <c r="M99" s="1"/>
      <c r="N99" s="1"/>
      <c r="O99" s="1"/>
      <c r="P99" s="1"/>
      <c r="Q99" s="1"/>
      <c r="R99" s="1"/>
      <c r="S99" s="1"/>
      <c r="T99" s="1"/>
      <c r="U99" s="1"/>
      <c r="V99" s="1"/>
      <c r="W99" s="1"/>
      <c r="X99" s="1"/>
      <c r="Y99" s="1"/>
      <c r="Z99" s="1"/>
    </row>
    <row r="100" ht="12.75" customHeight="1">
      <c r="A100" s="9" t="s">
        <v>167</v>
      </c>
      <c r="B100" s="56" t="s">
        <v>33</v>
      </c>
      <c r="C100" s="57">
        <f>VLOOKUP(B100,'Case, Process &amp; Scoring'!$B$6:$C$9,2,)</f>
        <v>0</v>
      </c>
      <c r="D100" s="12"/>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173</v>
      </c>
      <c r="B101" s="56" t="s">
        <v>33</v>
      </c>
      <c r="C101" s="57">
        <f>VLOOKUP(B101,'Case, Process &amp; Scoring'!$B$6:$C$9,2,)</f>
        <v>0</v>
      </c>
      <c r="D101" s="12"/>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169</v>
      </c>
      <c r="B102" s="56" t="s">
        <v>33</v>
      </c>
      <c r="C102" s="57">
        <f>VLOOKUP(B102,'Case, Process &amp; Scoring'!$B$6:$C$9,2,)</f>
        <v>0</v>
      </c>
      <c r="D102" s="12"/>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9" t="s">
        <v>170</v>
      </c>
      <c r="B103" s="56" t="s">
        <v>33</v>
      </c>
      <c r="C103" s="57">
        <f>VLOOKUP(B103,'Case, Process &amp; Scoring'!$B$6:$C$9,2,)</f>
        <v>0</v>
      </c>
      <c r="D103" s="12"/>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9" t="s">
        <v>171</v>
      </c>
      <c r="B104" s="56" t="s">
        <v>33</v>
      </c>
      <c r="C104" s="57">
        <f>VLOOKUP(B104,'Case, Process &amp; Scoring'!$B$6:$C$9,2,)</f>
        <v>0</v>
      </c>
      <c r="D104" s="12"/>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0 B18:B27 B31:B40 B48:B56 B59:B69 B74:B81 B84:B88 B93:B97 B100:B104">
      <formula1>'Case, Process &amp; Scoring'!$B$6:$B$9</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292</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293</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294</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295</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296</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297</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0</v>
      </c>
      <c r="C9" s="63">
        <f>IF(B9&lt;&gt;0,SUM(C5:C8)/B9,0)</f>
        <v>0</v>
      </c>
      <c r="D9" s="64"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0</v>
      </c>
      <c r="D11" s="72"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298</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299</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300</v>
      </c>
      <c r="B16" s="56" t="s">
        <v>33</v>
      </c>
      <c r="C16" s="57">
        <f>VLOOKUP(B16,'Case, Process &amp; Scoring'!$B$6:$C$9,2,)</f>
        <v>0</v>
      </c>
      <c r="D16" s="79"/>
      <c r="E16" s="1"/>
      <c r="F16" s="1"/>
      <c r="G16" s="1"/>
      <c r="H16" s="1"/>
      <c r="I16" s="1"/>
      <c r="J16" s="1"/>
      <c r="K16" s="1"/>
      <c r="L16" s="1"/>
      <c r="M16" s="1"/>
      <c r="N16" s="1"/>
      <c r="O16" s="1"/>
      <c r="P16" s="1"/>
      <c r="Q16" s="1"/>
      <c r="R16" s="1"/>
      <c r="S16" s="1"/>
      <c r="T16" s="1"/>
      <c r="U16" s="1"/>
      <c r="V16" s="1"/>
      <c r="W16" s="1"/>
      <c r="X16" s="1"/>
      <c r="Y16" s="1"/>
      <c r="Z16" s="1"/>
    </row>
    <row r="17" ht="12.75" customHeight="1">
      <c r="A17" s="9" t="s">
        <v>301</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302</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303</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304</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305</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306</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307</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61" t="s">
        <v>113</v>
      </c>
      <c r="B24" s="62">
        <f>COUNTIF(B16:B23,"&lt;&gt;"&amp;"N.A.")</f>
        <v>0</v>
      </c>
      <c r="C24" s="63">
        <f>IF(B24&lt;&gt;0,SUM(C16:C23)/B24,0)</f>
        <v>0</v>
      </c>
      <c r="D24" s="64"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54" t="s">
        <v>308</v>
      </c>
      <c r="B26" s="55" t="s">
        <v>21</v>
      </c>
      <c r="C26" s="55" t="s">
        <v>22</v>
      </c>
      <c r="D26" s="55" t="s">
        <v>89</v>
      </c>
      <c r="E26" s="1"/>
      <c r="F26" s="1"/>
      <c r="G26" s="1"/>
      <c r="H26" s="1"/>
      <c r="I26" s="1"/>
      <c r="J26" s="1"/>
      <c r="K26" s="1"/>
      <c r="L26" s="1"/>
      <c r="M26" s="1"/>
      <c r="N26" s="1"/>
      <c r="O26" s="1"/>
      <c r="P26" s="1"/>
      <c r="Q26" s="1"/>
      <c r="R26" s="1"/>
      <c r="S26" s="1"/>
      <c r="T26" s="1"/>
      <c r="U26" s="1"/>
      <c r="V26" s="1"/>
      <c r="W26" s="1"/>
      <c r="X26" s="1"/>
      <c r="Y26" s="1"/>
      <c r="Z26" s="1"/>
    </row>
    <row r="27" ht="12.75" customHeight="1">
      <c r="A27" s="9" t="s">
        <v>309</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9" t="s">
        <v>310</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9" t="s">
        <v>311</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9" t="s">
        <v>275</v>
      </c>
      <c r="B30" s="56" t="s">
        <v>33</v>
      </c>
      <c r="C30" s="57">
        <f>VLOOKUP(B30,'Case, Process &amp; Scoring'!$B$6:$C$9,2,)</f>
        <v>0</v>
      </c>
      <c r="D30" s="79"/>
      <c r="E30" s="1"/>
      <c r="F30" s="1"/>
      <c r="G30" s="1"/>
      <c r="H30" s="1"/>
      <c r="I30" s="1"/>
      <c r="J30" s="1"/>
      <c r="K30" s="1"/>
      <c r="L30" s="1"/>
      <c r="M30" s="1"/>
      <c r="N30" s="1"/>
      <c r="O30" s="1"/>
      <c r="P30" s="1"/>
      <c r="Q30" s="1"/>
      <c r="R30" s="1"/>
      <c r="S30" s="1"/>
      <c r="T30" s="1"/>
      <c r="U30" s="1"/>
      <c r="V30" s="1"/>
      <c r="W30" s="1"/>
      <c r="X30" s="1"/>
      <c r="Y30" s="1"/>
      <c r="Z30" s="1"/>
    </row>
    <row r="31" ht="12.75" customHeight="1">
      <c r="A31" s="9" t="s">
        <v>312</v>
      </c>
      <c r="B31" s="56" t="s">
        <v>33</v>
      </c>
      <c r="C31" s="57">
        <f>VLOOKUP(B31,'Case, Process &amp; Scoring'!$B$6:$C$9,2,)</f>
        <v>0</v>
      </c>
      <c r="D31" s="79"/>
      <c r="E31" s="1"/>
      <c r="F31" s="1"/>
      <c r="G31" s="1"/>
      <c r="H31" s="1"/>
      <c r="I31" s="1"/>
      <c r="J31" s="1"/>
      <c r="K31" s="1"/>
      <c r="L31" s="1"/>
      <c r="M31" s="1"/>
      <c r="N31" s="1"/>
      <c r="O31" s="1"/>
      <c r="P31" s="1"/>
      <c r="Q31" s="1"/>
      <c r="R31" s="1"/>
      <c r="S31" s="1"/>
      <c r="T31" s="1"/>
      <c r="U31" s="1"/>
      <c r="V31" s="1"/>
      <c r="W31" s="1"/>
      <c r="X31" s="1"/>
      <c r="Y31" s="1"/>
      <c r="Z31" s="1"/>
    </row>
    <row r="32" ht="12.75" customHeight="1">
      <c r="A32" s="9" t="s">
        <v>313</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9" t="s">
        <v>314</v>
      </c>
      <c r="B33" s="56" t="s">
        <v>33</v>
      </c>
      <c r="C33" s="57">
        <f>VLOOKUP(B33,'Case, Process &amp; Scoring'!$B$6:$C$9,2,)</f>
        <v>0</v>
      </c>
      <c r="D33" s="79"/>
      <c r="E33" s="1"/>
      <c r="F33" s="1"/>
      <c r="G33" s="1"/>
      <c r="H33" s="1"/>
      <c r="I33" s="1"/>
      <c r="J33" s="1"/>
      <c r="K33" s="1"/>
      <c r="L33" s="1"/>
      <c r="M33" s="1"/>
      <c r="N33" s="1"/>
      <c r="O33" s="1"/>
      <c r="P33" s="1"/>
      <c r="Q33" s="1"/>
      <c r="R33" s="1"/>
      <c r="S33" s="1"/>
      <c r="T33" s="1"/>
      <c r="U33" s="1"/>
      <c r="V33" s="1"/>
      <c r="W33" s="1"/>
      <c r="X33" s="1"/>
      <c r="Y33" s="1"/>
      <c r="Z33" s="1"/>
    </row>
    <row r="34" ht="12.75" customHeight="1">
      <c r="A34" s="61" t="s">
        <v>125</v>
      </c>
      <c r="B34" s="62">
        <f>COUNTIF(B27:B33,"&lt;&gt;"&amp;"N.A.")</f>
        <v>0</v>
      </c>
      <c r="C34" s="63">
        <f>IF(B34&lt;&gt;0,SUM(C27:C33)/B34,0)</f>
        <v>0</v>
      </c>
      <c r="D34" s="64" t="str">
        <f>IF(C34&lt;=15%,"N (None)",IF(C34&lt;=50%,"P (Partially)",IF(C34&lt;=85%,"L (Largely)","F (Fully)")))</f>
        <v>N (None)</v>
      </c>
      <c r="E34" s="1"/>
      <c r="F34" s="1"/>
      <c r="G34" s="1"/>
      <c r="H34" s="1"/>
      <c r="I34" s="1"/>
      <c r="J34" s="1"/>
      <c r="K34" s="1"/>
      <c r="L34" s="1"/>
      <c r="M34" s="1"/>
      <c r="N34" s="1"/>
      <c r="O34" s="1"/>
      <c r="P34" s="1"/>
      <c r="Q34" s="1"/>
      <c r="R34" s="1"/>
      <c r="S34" s="1"/>
      <c r="T34" s="1"/>
      <c r="U34" s="1"/>
      <c r="V34" s="1"/>
      <c r="W34" s="1"/>
      <c r="X34" s="1"/>
      <c r="Y34" s="1"/>
      <c r="Z34" s="1"/>
    </row>
    <row r="35" ht="12.75" customHeight="1">
      <c r="A35" s="75"/>
      <c r="B35" s="76"/>
      <c r="C35" s="77"/>
      <c r="D35" s="78"/>
      <c r="E35" s="1"/>
      <c r="F35" s="1"/>
      <c r="G35" s="1"/>
      <c r="H35" s="1"/>
      <c r="I35" s="1"/>
      <c r="J35" s="1"/>
      <c r="K35" s="1"/>
      <c r="L35" s="1"/>
      <c r="M35" s="1"/>
      <c r="N35" s="1"/>
      <c r="O35" s="1"/>
      <c r="P35" s="1"/>
      <c r="Q35" s="1"/>
      <c r="R35" s="1"/>
      <c r="S35" s="1"/>
      <c r="T35" s="1"/>
      <c r="U35" s="1"/>
      <c r="V35" s="1"/>
      <c r="W35" s="1"/>
      <c r="X35" s="1"/>
      <c r="Y35" s="1"/>
      <c r="Z35" s="1"/>
    </row>
    <row r="36" ht="12.75" customHeight="1">
      <c r="A36" s="69" t="s">
        <v>98</v>
      </c>
      <c r="B36" s="70"/>
      <c r="C36" s="71" t="str">
        <f>IF(D6&lt;&gt;"Stop Here!",IF(AVERAGE(C24,C34)&gt;50%,"2","1"),C6)</f>
        <v>1</v>
      </c>
      <c r="D36" s="72" t="str">
        <f>IF(C34&lt;=85%,"Stop Here!","Continue to 4. Process Definition and 5. Process Deployment!")</f>
        <v>Stop Here!</v>
      </c>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73" t="s">
        <v>315</v>
      </c>
      <c r="B38" s="52"/>
      <c r="C38" s="52"/>
      <c r="D38" s="53"/>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54" t="s">
        <v>316</v>
      </c>
      <c r="B40" s="55" t="s">
        <v>21</v>
      </c>
      <c r="C40" s="55" t="s">
        <v>22</v>
      </c>
      <c r="D40" s="55" t="s">
        <v>89</v>
      </c>
      <c r="E40" s="1"/>
      <c r="F40" s="1"/>
      <c r="G40" s="1"/>
      <c r="H40" s="1"/>
      <c r="I40" s="1"/>
      <c r="J40" s="1"/>
      <c r="K40" s="1"/>
      <c r="L40" s="1"/>
      <c r="M40" s="1"/>
      <c r="N40" s="1"/>
      <c r="O40" s="1"/>
      <c r="P40" s="1"/>
      <c r="Q40" s="1"/>
      <c r="R40" s="1"/>
      <c r="S40" s="1"/>
      <c r="T40" s="1"/>
      <c r="U40" s="1"/>
      <c r="V40" s="1"/>
      <c r="W40" s="1"/>
      <c r="X40" s="1"/>
      <c r="Y40" s="1"/>
      <c r="Z40" s="1"/>
    </row>
    <row r="41" ht="12.75" customHeight="1">
      <c r="A41" s="9" t="s">
        <v>128</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129</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130</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131</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132</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133</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134</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135</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136</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54" t="s">
        <v>317</v>
      </c>
      <c r="B51" s="55" t="s">
        <v>21</v>
      </c>
      <c r="C51" s="55" t="s">
        <v>22</v>
      </c>
      <c r="D51" s="55" t="s">
        <v>89</v>
      </c>
      <c r="E51" s="1"/>
      <c r="F51" s="1"/>
      <c r="G51" s="1"/>
      <c r="H51" s="1"/>
      <c r="I51" s="1"/>
      <c r="J51" s="1"/>
      <c r="K51" s="1"/>
      <c r="L51" s="1"/>
      <c r="M51" s="1"/>
      <c r="N51" s="1"/>
      <c r="O51" s="1"/>
      <c r="P51" s="1"/>
      <c r="Q51" s="1"/>
      <c r="R51" s="1"/>
      <c r="S51" s="1"/>
      <c r="T51" s="1"/>
      <c r="U51" s="1"/>
      <c r="V51" s="1"/>
      <c r="W51" s="1"/>
      <c r="X51" s="1"/>
      <c r="Y51" s="1"/>
      <c r="Z51" s="1"/>
    </row>
    <row r="52" ht="12.75" customHeight="1">
      <c r="A52" s="9" t="s">
        <v>138</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139</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140</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141</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142</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143</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144</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145</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146</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147</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148</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73" t="s">
        <v>318</v>
      </c>
      <c r="B64" s="52"/>
      <c r="C64" s="52"/>
      <c r="D64" s="53"/>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54" t="s">
        <v>319</v>
      </c>
      <c r="B66" s="55" t="s">
        <v>21</v>
      </c>
      <c r="C66" s="55" t="s">
        <v>22</v>
      </c>
      <c r="D66" s="55" t="s">
        <v>89</v>
      </c>
      <c r="E66" s="1"/>
      <c r="F66" s="1"/>
      <c r="G66" s="1"/>
      <c r="H66" s="1"/>
      <c r="I66" s="1"/>
      <c r="J66" s="1"/>
      <c r="K66" s="1"/>
      <c r="L66" s="1"/>
      <c r="M66" s="1"/>
      <c r="N66" s="1"/>
      <c r="O66" s="1"/>
      <c r="P66" s="1"/>
      <c r="Q66" s="1"/>
      <c r="R66" s="1"/>
      <c r="S66" s="1"/>
      <c r="T66" s="1"/>
      <c r="U66" s="1"/>
      <c r="V66" s="1"/>
      <c r="W66" s="1"/>
      <c r="X66" s="1"/>
      <c r="Y66" s="1"/>
      <c r="Z66" s="1"/>
    </row>
    <row r="67" ht="12.75" customHeight="1">
      <c r="A67" s="9" t="s">
        <v>151</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152</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153</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154</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155</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156</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157</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158</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54" t="s">
        <v>320</v>
      </c>
      <c r="B76" s="55" t="s">
        <v>21</v>
      </c>
      <c r="C76" s="55" t="s">
        <v>22</v>
      </c>
      <c r="D76" s="55" t="s">
        <v>89</v>
      </c>
      <c r="E76" s="1"/>
      <c r="F76" s="1"/>
      <c r="G76" s="1"/>
      <c r="H76" s="1"/>
      <c r="I76" s="1"/>
      <c r="J76" s="1"/>
      <c r="K76" s="1"/>
      <c r="L76" s="1"/>
      <c r="M76" s="1"/>
      <c r="N76" s="1"/>
      <c r="O76" s="1"/>
      <c r="P76" s="1"/>
      <c r="Q76" s="1"/>
      <c r="R76" s="1"/>
      <c r="S76" s="1"/>
      <c r="T76" s="1"/>
      <c r="U76" s="1"/>
      <c r="V76" s="1"/>
      <c r="W76" s="1"/>
      <c r="X76" s="1"/>
      <c r="Y76" s="1"/>
      <c r="Z76" s="1"/>
    </row>
    <row r="77" ht="12.75" customHeight="1">
      <c r="A77" s="9" t="s">
        <v>160</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161</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162</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163</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9" t="s">
        <v>164</v>
      </c>
      <c r="B81" s="56" t="s">
        <v>33</v>
      </c>
      <c r="C81" s="57">
        <f>VLOOKUP(B81,'Case, Process &amp; Scoring'!$B$6:$C$9,2,)</f>
        <v>0</v>
      </c>
      <c r="D81" s="79"/>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73" t="s">
        <v>321</v>
      </c>
      <c r="B83" s="52"/>
      <c r="C83" s="52"/>
      <c r="D83" s="53"/>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54" t="s">
        <v>322</v>
      </c>
      <c r="B85" s="55" t="s">
        <v>21</v>
      </c>
      <c r="C85" s="55" t="s">
        <v>22</v>
      </c>
      <c r="D85" s="55" t="s">
        <v>89</v>
      </c>
      <c r="E85" s="1"/>
      <c r="F85" s="1"/>
      <c r="G85" s="1"/>
      <c r="H85" s="1"/>
      <c r="I85" s="1"/>
      <c r="J85" s="1"/>
      <c r="K85" s="1"/>
      <c r="L85" s="1"/>
      <c r="M85" s="1"/>
      <c r="N85" s="1"/>
      <c r="O85" s="1"/>
      <c r="P85" s="1"/>
      <c r="Q85" s="1"/>
      <c r="R85" s="1"/>
      <c r="S85" s="1"/>
      <c r="T85" s="1"/>
      <c r="U85" s="1"/>
      <c r="V85" s="1"/>
      <c r="W85" s="1"/>
      <c r="X85" s="1"/>
      <c r="Y85" s="1"/>
      <c r="Z85" s="1"/>
    </row>
    <row r="86" ht="12.75" customHeight="1">
      <c r="A86" s="9" t="s">
        <v>167</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168</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9" t="s">
        <v>169</v>
      </c>
      <c r="B88" s="56" t="s">
        <v>33</v>
      </c>
      <c r="C88" s="57">
        <f>VLOOKUP(B88,'Case, Process &amp; Scoring'!$B$6:$C$9,2,)</f>
        <v>0</v>
      </c>
      <c r="D88" s="79"/>
      <c r="E88" s="1"/>
      <c r="F88" s="1"/>
      <c r="G88" s="1"/>
      <c r="H88" s="1"/>
      <c r="I88" s="1"/>
      <c r="J88" s="1"/>
      <c r="K88" s="1"/>
      <c r="L88" s="1"/>
      <c r="M88" s="1"/>
      <c r="N88" s="1"/>
      <c r="O88" s="1"/>
      <c r="P88" s="1"/>
      <c r="Q88" s="1"/>
      <c r="R88" s="1"/>
      <c r="S88" s="1"/>
      <c r="T88" s="1"/>
      <c r="U88" s="1"/>
      <c r="V88" s="1"/>
      <c r="W88" s="1"/>
      <c r="X88" s="1"/>
      <c r="Y88" s="1"/>
      <c r="Z88" s="1"/>
    </row>
    <row r="89" ht="12.75" customHeight="1">
      <c r="A89" s="9" t="s">
        <v>170</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9" t="s">
        <v>171</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54" t="s">
        <v>323</v>
      </c>
      <c r="B92" s="55" t="s">
        <v>21</v>
      </c>
      <c r="C92" s="55" t="s">
        <v>22</v>
      </c>
      <c r="D92" s="55" t="s">
        <v>89</v>
      </c>
      <c r="E92" s="1"/>
      <c r="F92" s="1"/>
      <c r="G92" s="1"/>
      <c r="H92" s="1"/>
      <c r="I92" s="1"/>
      <c r="J92" s="1"/>
      <c r="K92" s="1"/>
      <c r="L92" s="1"/>
      <c r="M92" s="1"/>
      <c r="N92" s="1"/>
      <c r="O92" s="1"/>
      <c r="P92" s="1"/>
      <c r="Q92" s="1"/>
      <c r="R92" s="1"/>
      <c r="S92" s="1"/>
      <c r="T92" s="1"/>
      <c r="U92" s="1"/>
      <c r="V92" s="1"/>
      <c r="W92" s="1"/>
      <c r="X92" s="1"/>
      <c r="Y92" s="1"/>
      <c r="Z92" s="1"/>
    </row>
    <row r="93" ht="12.75" customHeight="1">
      <c r="A93" s="9" t="s">
        <v>167</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173</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169</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9" t="s">
        <v>170</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9" t="s">
        <v>171</v>
      </c>
      <c r="B97" s="56" t="s">
        <v>33</v>
      </c>
      <c r="C97" s="57">
        <f>VLOOKUP(B97,'Case, Process &amp; Scoring'!$B$6:$C$9,2,)</f>
        <v>0</v>
      </c>
      <c r="D97" s="79"/>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3 B41:B49 B52:B62 B67:B74 B77:B81 B86:B90 B93:B97">
      <formula1>'Case, Process &amp; Scoring'!$B$6:$B$9</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324</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325</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326</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327</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328</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329</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9" t="s">
        <v>330</v>
      </c>
      <c r="B9" s="56" t="s">
        <v>33</v>
      </c>
      <c r="C9" s="57">
        <f>VLOOKUP(B9,'Case, Process &amp; Scoring'!$B$6:$C$9,2,)</f>
        <v>0</v>
      </c>
      <c r="D9" s="79"/>
      <c r="E9" s="1"/>
      <c r="F9" s="1"/>
      <c r="G9" s="1"/>
      <c r="H9" s="1"/>
      <c r="I9" s="1"/>
      <c r="J9" s="1"/>
      <c r="K9" s="1"/>
      <c r="L9" s="1"/>
      <c r="M9" s="1"/>
      <c r="N9" s="1"/>
      <c r="O9" s="1"/>
      <c r="P9" s="1"/>
      <c r="Q9" s="1"/>
      <c r="R9" s="1"/>
      <c r="S9" s="1"/>
      <c r="T9" s="1"/>
      <c r="U9" s="1"/>
      <c r="V9" s="1"/>
      <c r="W9" s="1"/>
      <c r="X9" s="1"/>
      <c r="Y9" s="1"/>
      <c r="Z9" s="1"/>
    </row>
    <row r="10" ht="12.75" customHeight="1">
      <c r="A10" s="61" t="s">
        <v>97</v>
      </c>
      <c r="B10" s="62">
        <f>COUNTIF(B5:B9,"&lt;&gt;"&amp;"N.A.")</f>
        <v>0</v>
      </c>
      <c r="C10" s="63">
        <f>IF(B10&lt;&gt;0,SUM(C5:C9)/B10,0)</f>
        <v>0</v>
      </c>
      <c r="D10" s="64" t="str">
        <f>IF(C10&lt;=15%,"N (None)",IF(C10&lt;=50%,"P (Partially)",IF(C10&lt;=85%,"L (Largely)","F (Fully)")))</f>
        <v>N (None)</v>
      </c>
      <c r="E10" s="1"/>
      <c r="F10" s="1"/>
      <c r="G10" s="1"/>
      <c r="H10" s="1"/>
      <c r="I10" s="1"/>
      <c r="J10" s="1"/>
      <c r="K10" s="1"/>
      <c r="L10" s="1"/>
      <c r="M10" s="1"/>
      <c r="N10" s="1"/>
      <c r="O10" s="1"/>
      <c r="P10" s="1"/>
      <c r="Q10" s="1"/>
      <c r="R10" s="1"/>
      <c r="S10" s="1"/>
      <c r="T10" s="1"/>
      <c r="U10" s="1"/>
      <c r="V10" s="1"/>
      <c r="W10" s="1"/>
      <c r="X10" s="1"/>
      <c r="Y10" s="1"/>
      <c r="Z10" s="1"/>
    </row>
    <row r="11" ht="12.75" customHeight="1">
      <c r="A11" s="65"/>
      <c r="B11" s="66"/>
      <c r="C11" s="67"/>
      <c r="D11" s="68"/>
      <c r="E11" s="1"/>
      <c r="F11" s="1"/>
      <c r="G11" s="1"/>
      <c r="H11" s="1"/>
      <c r="I11" s="1"/>
      <c r="J11" s="1"/>
      <c r="K11" s="1"/>
      <c r="L11" s="1"/>
      <c r="M11" s="1"/>
      <c r="N11" s="1"/>
      <c r="O11" s="1"/>
      <c r="P11" s="1"/>
      <c r="Q11" s="1"/>
      <c r="R11" s="1"/>
      <c r="S11" s="1"/>
      <c r="T11" s="1"/>
      <c r="U11" s="1"/>
      <c r="V11" s="1"/>
      <c r="W11" s="1"/>
      <c r="X11" s="1"/>
      <c r="Y11" s="1"/>
      <c r="Z11" s="1"/>
    </row>
    <row r="12" ht="12.75" customHeight="1">
      <c r="A12" s="69" t="s">
        <v>98</v>
      </c>
      <c r="B12" s="70"/>
      <c r="C12" s="71" t="str">
        <f>IF(C10&gt;50%,"1","0")</f>
        <v>0</v>
      </c>
      <c r="D12" s="72" t="str">
        <f>IF(C10&lt;=85%,"Stop Here!","Continue to 2. Performance Mgt and 3. Work Product Mgt!")</f>
        <v>Stop Here!</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73" t="s">
        <v>331</v>
      </c>
      <c r="B14" s="52"/>
      <c r="C14" s="52"/>
      <c r="D14" s="53"/>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54" t="s">
        <v>332</v>
      </c>
      <c r="B16" s="55" t="s">
        <v>21</v>
      </c>
      <c r="C16" s="55" t="s">
        <v>22</v>
      </c>
      <c r="D16" s="55" t="s">
        <v>89</v>
      </c>
      <c r="E16" s="1"/>
      <c r="F16" s="1"/>
      <c r="G16" s="1"/>
      <c r="H16" s="1"/>
      <c r="I16" s="1"/>
      <c r="J16" s="1"/>
      <c r="K16" s="1"/>
      <c r="L16" s="1"/>
      <c r="M16" s="1"/>
      <c r="N16" s="1"/>
      <c r="O16" s="1"/>
      <c r="P16" s="1"/>
      <c r="Q16" s="1"/>
      <c r="R16" s="1"/>
      <c r="S16" s="1"/>
      <c r="T16" s="1"/>
      <c r="U16" s="1"/>
      <c r="V16" s="1"/>
      <c r="W16" s="1"/>
      <c r="X16" s="1"/>
      <c r="Y16" s="1"/>
      <c r="Z16" s="1"/>
    </row>
    <row r="17" ht="12.75" customHeight="1">
      <c r="A17" s="9" t="s">
        <v>333</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334</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335</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336</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337</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338</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339</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9" t="s">
        <v>340</v>
      </c>
      <c r="B24" s="56" t="s">
        <v>33</v>
      </c>
      <c r="C24" s="57">
        <f>VLOOKUP(B24,'Case, Process &amp; Scoring'!$B$6:$C$9,2,)</f>
        <v>0</v>
      </c>
      <c r="D24" s="79"/>
      <c r="E24" s="1"/>
      <c r="F24" s="1"/>
      <c r="G24" s="1"/>
      <c r="H24" s="1"/>
      <c r="I24" s="1"/>
      <c r="J24" s="1"/>
      <c r="K24" s="1"/>
      <c r="L24" s="1"/>
      <c r="M24" s="1"/>
      <c r="N24" s="1"/>
      <c r="O24" s="1"/>
      <c r="P24" s="1"/>
      <c r="Q24" s="1"/>
      <c r="R24" s="1"/>
      <c r="S24" s="1"/>
      <c r="T24" s="1"/>
      <c r="U24" s="1"/>
      <c r="V24" s="1"/>
      <c r="W24" s="1"/>
      <c r="X24" s="1"/>
      <c r="Y24" s="1"/>
      <c r="Z24" s="1"/>
    </row>
    <row r="25" ht="12.75" customHeight="1">
      <c r="A25" s="61" t="s">
        <v>113</v>
      </c>
      <c r="B25" s="62">
        <f>COUNTIF(B17:B24,"&lt;&gt;"&amp;"N.A.")</f>
        <v>0</v>
      </c>
      <c r="C25" s="63">
        <f>IF(B25&lt;&gt;0,SUM(C17:C24)/B25,0)</f>
        <v>0</v>
      </c>
      <c r="D25" s="64" t="str">
        <f>IF(C25&lt;=15%,"N (None)",IF(C25&lt;=50%,"P (Partially)",IF(C25&lt;=85%,"L (Largely)","F (Fully)")))</f>
        <v>N (None)</v>
      </c>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54" t="s">
        <v>341</v>
      </c>
      <c r="B27" s="55" t="s">
        <v>21</v>
      </c>
      <c r="C27" s="55" t="s">
        <v>22</v>
      </c>
      <c r="D27" s="55" t="s">
        <v>89</v>
      </c>
      <c r="E27" s="1"/>
      <c r="F27" s="1"/>
      <c r="G27" s="1"/>
      <c r="H27" s="1"/>
      <c r="I27" s="1"/>
      <c r="J27" s="1"/>
      <c r="K27" s="1"/>
      <c r="L27" s="1"/>
      <c r="M27" s="1"/>
      <c r="N27" s="1"/>
      <c r="O27" s="1"/>
      <c r="P27" s="1"/>
      <c r="Q27" s="1"/>
      <c r="R27" s="1"/>
      <c r="S27" s="1"/>
      <c r="T27" s="1"/>
      <c r="U27" s="1"/>
      <c r="V27" s="1"/>
      <c r="W27" s="1"/>
      <c r="X27" s="1"/>
      <c r="Y27" s="1"/>
      <c r="Z27" s="1"/>
    </row>
    <row r="28" ht="12.75" customHeight="1">
      <c r="A28" s="9" t="s">
        <v>342</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9" t="s">
        <v>343</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9" t="s">
        <v>344</v>
      </c>
      <c r="B30" s="56" t="s">
        <v>33</v>
      </c>
      <c r="C30" s="57">
        <f>VLOOKUP(B30,'Case, Process &amp; Scoring'!$B$6:$C$9,2,)</f>
        <v>0</v>
      </c>
      <c r="D30" s="79"/>
      <c r="E30" s="1"/>
      <c r="F30" s="1"/>
      <c r="G30" s="1"/>
      <c r="H30" s="1"/>
      <c r="I30" s="1"/>
      <c r="J30" s="1"/>
      <c r="K30" s="1"/>
      <c r="L30" s="1"/>
      <c r="M30" s="1"/>
      <c r="N30" s="1"/>
      <c r="O30" s="1"/>
      <c r="P30" s="1"/>
      <c r="Q30" s="1"/>
      <c r="R30" s="1"/>
      <c r="S30" s="1"/>
      <c r="T30" s="1"/>
      <c r="U30" s="1"/>
      <c r="V30" s="1"/>
      <c r="W30" s="1"/>
      <c r="X30" s="1"/>
      <c r="Y30" s="1"/>
      <c r="Z30" s="1"/>
    </row>
    <row r="31" ht="12.75" customHeight="1">
      <c r="A31" s="9" t="s">
        <v>345</v>
      </c>
      <c r="B31" s="56" t="s">
        <v>33</v>
      </c>
      <c r="C31" s="57">
        <f>VLOOKUP(B31,'Case, Process &amp; Scoring'!$B$6:$C$9,2,)</f>
        <v>0</v>
      </c>
      <c r="D31" s="79"/>
      <c r="E31" s="1"/>
      <c r="F31" s="1"/>
      <c r="G31" s="1"/>
      <c r="H31" s="1"/>
      <c r="I31" s="1"/>
      <c r="J31" s="1"/>
      <c r="K31" s="1"/>
      <c r="L31" s="1"/>
      <c r="M31" s="1"/>
      <c r="N31" s="1"/>
      <c r="O31" s="1"/>
      <c r="P31" s="1"/>
      <c r="Q31" s="1"/>
      <c r="R31" s="1"/>
      <c r="S31" s="1"/>
      <c r="T31" s="1"/>
      <c r="U31" s="1"/>
      <c r="V31" s="1"/>
      <c r="W31" s="1"/>
      <c r="X31" s="1"/>
      <c r="Y31" s="1"/>
      <c r="Z31" s="1"/>
    </row>
    <row r="32" ht="12.75" customHeight="1">
      <c r="A32" s="9" t="s">
        <v>346</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9" t="s">
        <v>347</v>
      </c>
      <c r="B33" s="56" t="s">
        <v>33</v>
      </c>
      <c r="C33" s="57">
        <f>VLOOKUP(B33,'Case, Process &amp; Scoring'!$B$6:$C$9,2,)</f>
        <v>0</v>
      </c>
      <c r="D33" s="79"/>
      <c r="E33" s="1"/>
      <c r="F33" s="1"/>
      <c r="G33" s="1"/>
      <c r="H33" s="1"/>
      <c r="I33" s="1"/>
      <c r="J33" s="1"/>
      <c r="K33" s="1"/>
      <c r="L33" s="1"/>
      <c r="M33" s="1"/>
      <c r="N33" s="1"/>
      <c r="O33" s="1"/>
      <c r="P33" s="1"/>
      <c r="Q33" s="1"/>
      <c r="R33" s="1"/>
      <c r="S33" s="1"/>
      <c r="T33" s="1"/>
      <c r="U33" s="1"/>
      <c r="V33" s="1"/>
      <c r="W33" s="1"/>
      <c r="X33" s="1"/>
      <c r="Y33" s="1"/>
      <c r="Z33" s="1"/>
    </row>
    <row r="34" ht="12.75" customHeight="1">
      <c r="A34" s="9" t="s">
        <v>348</v>
      </c>
      <c r="B34" s="56" t="s">
        <v>33</v>
      </c>
      <c r="C34" s="57">
        <f>VLOOKUP(B34,'Case, Process &amp; Scoring'!$B$6:$C$9,2,)</f>
        <v>0</v>
      </c>
      <c r="D34" s="79"/>
      <c r="E34" s="1"/>
      <c r="F34" s="1"/>
      <c r="G34" s="1"/>
      <c r="H34" s="1"/>
      <c r="I34" s="1"/>
      <c r="J34" s="1"/>
      <c r="K34" s="1"/>
      <c r="L34" s="1"/>
      <c r="M34" s="1"/>
      <c r="N34" s="1"/>
      <c r="O34" s="1"/>
      <c r="P34" s="1"/>
      <c r="Q34" s="1"/>
      <c r="R34" s="1"/>
      <c r="S34" s="1"/>
      <c r="T34" s="1"/>
      <c r="U34" s="1"/>
      <c r="V34" s="1"/>
      <c r="W34" s="1"/>
      <c r="X34" s="1"/>
      <c r="Y34" s="1"/>
      <c r="Z34" s="1"/>
    </row>
    <row r="35" ht="12.75" customHeight="1">
      <c r="A35" s="9" t="s">
        <v>124</v>
      </c>
      <c r="B35" s="56" t="s">
        <v>33</v>
      </c>
      <c r="C35" s="57">
        <f>VLOOKUP(B35,'Case, Process &amp; Scoring'!$B$6:$C$9,2,)</f>
        <v>0</v>
      </c>
      <c r="D35" s="79"/>
      <c r="E35" s="1"/>
      <c r="F35" s="1"/>
      <c r="G35" s="1"/>
      <c r="H35" s="1"/>
      <c r="I35" s="1"/>
      <c r="J35" s="1"/>
      <c r="K35" s="1"/>
      <c r="L35" s="1"/>
      <c r="M35" s="1"/>
      <c r="N35" s="1"/>
      <c r="O35" s="1"/>
      <c r="P35" s="1"/>
      <c r="Q35" s="1"/>
      <c r="R35" s="1"/>
      <c r="S35" s="1"/>
      <c r="T35" s="1"/>
      <c r="U35" s="1"/>
      <c r="V35" s="1"/>
      <c r="W35" s="1"/>
      <c r="X35" s="1"/>
      <c r="Y35" s="1"/>
      <c r="Z35" s="1"/>
    </row>
    <row r="36" ht="12.75" customHeight="1">
      <c r="A36" s="61" t="s">
        <v>125</v>
      </c>
      <c r="B36" s="62">
        <f>COUNTIF(B28:B35,"&lt;&gt;"&amp;"N.A.")</f>
        <v>0</v>
      </c>
      <c r="C36" s="63">
        <f>IF(B36&lt;&gt;0,SUM(C28:C35)/B36,0)</f>
        <v>0</v>
      </c>
      <c r="D36" s="64" t="str">
        <f>IF(C36&lt;=15%,"N (None)",IF(C36&lt;=50%,"P (Partially)",IF(C36&lt;=85%,"L (Largely)","F (Fully)")))</f>
        <v>N (None)</v>
      </c>
      <c r="E36" s="1"/>
      <c r="F36" s="1"/>
      <c r="G36" s="1"/>
      <c r="H36" s="1"/>
      <c r="I36" s="1"/>
      <c r="J36" s="1"/>
      <c r="K36" s="1"/>
      <c r="L36" s="1"/>
      <c r="M36" s="1"/>
      <c r="N36" s="1"/>
      <c r="O36" s="1"/>
      <c r="P36" s="1"/>
      <c r="Q36" s="1"/>
      <c r="R36" s="1"/>
      <c r="S36" s="1"/>
      <c r="T36" s="1"/>
      <c r="U36" s="1"/>
      <c r="V36" s="1"/>
      <c r="W36" s="1"/>
      <c r="X36" s="1"/>
      <c r="Y36" s="1"/>
      <c r="Z36" s="1"/>
    </row>
    <row r="37" ht="12.75" customHeight="1">
      <c r="A37" s="75"/>
      <c r="B37" s="76"/>
      <c r="C37" s="77"/>
      <c r="D37" s="78"/>
      <c r="E37" s="1"/>
      <c r="F37" s="1"/>
      <c r="G37" s="1"/>
      <c r="H37" s="1"/>
      <c r="I37" s="1"/>
      <c r="J37" s="1"/>
      <c r="K37" s="1"/>
      <c r="L37" s="1"/>
      <c r="M37" s="1"/>
      <c r="N37" s="1"/>
      <c r="O37" s="1"/>
      <c r="P37" s="1"/>
      <c r="Q37" s="1"/>
      <c r="R37" s="1"/>
      <c r="S37" s="1"/>
      <c r="T37" s="1"/>
      <c r="U37" s="1"/>
      <c r="V37" s="1"/>
      <c r="W37" s="1"/>
      <c r="X37" s="1"/>
      <c r="Y37" s="1"/>
      <c r="Z37" s="1"/>
    </row>
    <row r="38" ht="12.75" customHeight="1">
      <c r="A38" s="69" t="s">
        <v>98</v>
      </c>
      <c r="B38" s="70"/>
      <c r="C38" s="71" t="str">
        <f>IF(D8&lt;&gt;"Stop Here!",IF(AVERAGE(C25,C36)&gt;50%,"2","1"),C8)</f>
        <v>1</v>
      </c>
      <c r="D38" s="72" t="str">
        <f>IF(C36&lt;=85%,"Stop Here!","Continue to 4. Process Definition and 5. Process Deployment!")</f>
        <v>Stop Here!</v>
      </c>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73" t="s">
        <v>349</v>
      </c>
      <c r="B40" s="52"/>
      <c r="C40" s="52"/>
      <c r="D40" s="53"/>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54" t="s">
        <v>350</v>
      </c>
      <c r="B42" s="55" t="s">
        <v>21</v>
      </c>
      <c r="C42" s="55" t="s">
        <v>22</v>
      </c>
      <c r="D42" s="55" t="s">
        <v>89</v>
      </c>
      <c r="E42" s="1"/>
      <c r="F42" s="1"/>
      <c r="G42" s="1"/>
      <c r="H42" s="1"/>
      <c r="I42" s="1"/>
      <c r="J42" s="1"/>
      <c r="K42" s="1"/>
      <c r="L42" s="1"/>
      <c r="M42" s="1"/>
      <c r="N42" s="1"/>
      <c r="O42" s="1"/>
      <c r="P42" s="1"/>
      <c r="Q42" s="1"/>
      <c r="R42" s="1"/>
      <c r="S42" s="1"/>
      <c r="T42" s="1"/>
      <c r="U42" s="1"/>
      <c r="V42" s="1"/>
      <c r="W42" s="1"/>
      <c r="X42" s="1"/>
      <c r="Y42" s="1"/>
      <c r="Z42" s="1"/>
    </row>
    <row r="43" ht="12.75" customHeight="1">
      <c r="A43" s="9" t="s">
        <v>128</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129</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130</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131</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132</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133</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134</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135</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136</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54" t="s">
        <v>351</v>
      </c>
      <c r="B53" s="55" t="s">
        <v>21</v>
      </c>
      <c r="C53" s="55" t="s">
        <v>22</v>
      </c>
      <c r="D53" s="55" t="s">
        <v>89</v>
      </c>
      <c r="E53" s="1"/>
      <c r="F53" s="1"/>
      <c r="G53" s="1"/>
      <c r="H53" s="1"/>
      <c r="I53" s="1"/>
      <c r="J53" s="1"/>
      <c r="K53" s="1"/>
      <c r="L53" s="1"/>
      <c r="M53" s="1"/>
      <c r="N53" s="1"/>
      <c r="O53" s="1"/>
      <c r="P53" s="1"/>
      <c r="Q53" s="1"/>
      <c r="R53" s="1"/>
      <c r="S53" s="1"/>
      <c r="T53" s="1"/>
      <c r="U53" s="1"/>
      <c r="V53" s="1"/>
      <c r="W53" s="1"/>
      <c r="X53" s="1"/>
      <c r="Y53" s="1"/>
      <c r="Z53" s="1"/>
    </row>
    <row r="54" ht="12.75" customHeight="1">
      <c r="A54" s="9" t="s">
        <v>138</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139</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140</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141</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142</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143</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144</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145</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146</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9" t="s">
        <v>147</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9" t="s">
        <v>148</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73" t="s">
        <v>352</v>
      </c>
      <c r="B66" s="52"/>
      <c r="C66" s="52"/>
      <c r="D66" s="53"/>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54" t="s">
        <v>353</v>
      </c>
      <c r="B68" s="55" t="s">
        <v>21</v>
      </c>
      <c r="C68" s="55" t="s">
        <v>22</v>
      </c>
      <c r="D68" s="55" t="s">
        <v>89</v>
      </c>
      <c r="E68" s="1"/>
      <c r="F68" s="1"/>
      <c r="G68" s="1"/>
      <c r="H68" s="1"/>
      <c r="I68" s="1"/>
      <c r="J68" s="1"/>
      <c r="K68" s="1"/>
      <c r="L68" s="1"/>
      <c r="M68" s="1"/>
      <c r="N68" s="1"/>
      <c r="O68" s="1"/>
      <c r="P68" s="1"/>
      <c r="Q68" s="1"/>
      <c r="R68" s="1"/>
      <c r="S68" s="1"/>
      <c r="T68" s="1"/>
      <c r="U68" s="1"/>
      <c r="V68" s="1"/>
      <c r="W68" s="1"/>
      <c r="X68" s="1"/>
      <c r="Y68" s="1"/>
      <c r="Z68" s="1"/>
    </row>
    <row r="69" ht="12.75" customHeight="1">
      <c r="A69" s="9" t="s">
        <v>151</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152</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153</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154</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155</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156</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157</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158</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54" t="s">
        <v>354</v>
      </c>
      <c r="B78" s="55" t="s">
        <v>21</v>
      </c>
      <c r="C78" s="55" t="s">
        <v>22</v>
      </c>
      <c r="D78" s="55" t="s">
        <v>89</v>
      </c>
      <c r="E78" s="1"/>
      <c r="F78" s="1"/>
      <c r="G78" s="1"/>
      <c r="H78" s="1"/>
      <c r="I78" s="1"/>
      <c r="J78" s="1"/>
      <c r="K78" s="1"/>
      <c r="L78" s="1"/>
      <c r="M78" s="1"/>
      <c r="N78" s="1"/>
      <c r="O78" s="1"/>
      <c r="P78" s="1"/>
      <c r="Q78" s="1"/>
      <c r="R78" s="1"/>
      <c r="S78" s="1"/>
      <c r="T78" s="1"/>
      <c r="U78" s="1"/>
      <c r="V78" s="1"/>
      <c r="W78" s="1"/>
      <c r="X78" s="1"/>
      <c r="Y78" s="1"/>
      <c r="Z78" s="1"/>
    </row>
    <row r="79" ht="12.75" customHeight="1">
      <c r="A79" s="9" t="s">
        <v>160</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161</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9" t="s">
        <v>162</v>
      </c>
      <c r="B81" s="56" t="s">
        <v>33</v>
      </c>
      <c r="C81" s="57">
        <f>VLOOKUP(B81,'Case, Process &amp; Scoring'!$B$6:$C$9,2,)</f>
        <v>0</v>
      </c>
      <c r="D81" s="79"/>
      <c r="E81" s="1"/>
      <c r="F81" s="1"/>
      <c r="G81" s="1"/>
      <c r="H81" s="1"/>
      <c r="I81" s="1"/>
      <c r="J81" s="1"/>
      <c r="K81" s="1"/>
      <c r="L81" s="1"/>
      <c r="M81" s="1"/>
      <c r="N81" s="1"/>
      <c r="O81" s="1"/>
      <c r="P81" s="1"/>
      <c r="Q81" s="1"/>
      <c r="R81" s="1"/>
      <c r="S81" s="1"/>
      <c r="T81" s="1"/>
      <c r="U81" s="1"/>
      <c r="V81" s="1"/>
      <c r="W81" s="1"/>
      <c r="X81" s="1"/>
      <c r="Y81" s="1"/>
      <c r="Z81" s="1"/>
    </row>
    <row r="82" ht="12.75" customHeight="1">
      <c r="A82" s="9" t="s">
        <v>163</v>
      </c>
      <c r="B82" s="56" t="s">
        <v>33</v>
      </c>
      <c r="C82" s="57">
        <f>VLOOKUP(B82,'Case, Process &amp; Scoring'!$B$6:$C$9,2,)</f>
        <v>0</v>
      </c>
      <c r="D82" s="79"/>
      <c r="E82" s="1"/>
      <c r="F82" s="1"/>
      <c r="G82" s="1"/>
      <c r="H82" s="1"/>
      <c r="I82" s="1"/>
      <c r="J82" s="1"/>
      <c r="K82" s="1"/>
      <c r="L82" s="1"/>
      <c r="M82" s="1"/>
      <c r="N82" s="1"/>
      <c r="O82" s="1"/>
      <c r="P82" s="1"/>
      <c r="Q82" s="1"/>
      <c r="R82" s="1"/>
      <c r="S82" s="1"/>
      <c r="T82" s="1"/>
      <c r="U82" s="1"/>
      <c r="V82" s="1"/>
      <c r="W82" s="1"/>
      <c r="X82" s="1"/>
      <c r="Y82" s="1"/>
      <c r="Z82" s="1"/>
    </row>
    <row r="83" ht="12.75" customHeight="1">
      <c r="A83" s="9" t="s">
        <v>164</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73" t="s">
        <v>355</v>
      </c>
      <c r="B85" s="52"/>
      <c r="C85" s="52"/>
      <c r="D85" s="53"/>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54" t="s">
        <v>356</v>
      </c>
      <c r="B87" s="55" t="s">
        <v>21</v>
      </c>
      <c r="C87" s="55" t="s">
        <v>22</v>
      </c>
      <c r="D87" s="55" t="s">
        <v>89</v>
      </c>
      <c r="E87" s="1"/>
      <c r="F87" s="1"/>
      <c r="G87" s="1"/>
      <c r="H87" s="1"/>
      <c r="I87" s="1"/>
      <c r="J87" s="1"/>
      <c r="K87" s="1"/>
      <c r="L87" s="1"/>
      <c r="M87" s="1"/>
      <c r="N87" s="1"/>
      <c r="O87" s="1"/>
      <c r="P87" s="1"/>
      <c r="Q87" s="1"/>
      <c r="R87" s="1"/>
      <c r="S87" s="1"/>
      <c r="T87" s="1"/>
      <c r="U87" s="1"/>
      <c r="V87" s="1"/>
      <c r="W87" s="1"/>
      <c r="X87" s="1"/>
      <c r="Y87" s="1"/>
      <c r="Z87" s="1"/>
    </row>
    <row r="88" ht="12.75" customHeight="1">
      <c r="A88" s="9" t="s">
        <v>167</v>
      </c>
      <c r="B88" s="56" t="s">
        <v>33</v>
      </c>
      <c r="C88" s="57">
        <f>VLOOKUP(B88,'Case, Process &amp; Scoring'!$B$6:$C$9,2,)</f>
        <v>0</v>
      </c>
      <c r="D88" s="79"/>
      <c r="E88" s="1"/>
      <c r="F88" s="1"/>
      <c r="G88" s="1"/>
      <c r="H88" s="1"/>
      <c r="I88" s="1"/>
      <c r="J88" s="1"/>
      <c r="K88" s="1"/>
      <c r="L88" s="1"/>
      <c r="M88" s="1"/>
      <c r="N88" s="1"/>
      <c r="O88" s="1"/>
      <c r="P88" s="1"/>
      <c r="Q88" s="1"/>
      <c r="R88" s="1"/>
      <c r="S88" s="1"/>
      <c r="T88" s="1"/>
      <c r="U88" s="1"/>
      <c r="V88" s="1"/>
      <c r="W88" s="1"/>
      <c r="X88" s="1"/>
      <c r="Y88" s="1"/>
      <c r="Z88" s="1"/>
    </row>
    <row r="89" ht="12.75" customHeight="1">
      <c r="A89" s="9" t="s">
        <v>168</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9" t="s">
        <v>169</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170</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171</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54" t="s">
        <v>357</v>
      </c>
      <c r="B94" s="55" t="s">
        <v>21</v>
      </c>
      <c r="C94" s="55" t="s">
        <v>22</v>
      </c>
      <c r="D94" s="55" t="s">
        <v>89</v>
      </c>
      <c r="E94" s="1"/>
      <c r="F94" s="1"/>
      <c r="G94" s="1"/>
      <c r="H94" s="1"/>
      <c r="I94" s="1"/>
      <c r="J94" s="1"/>
      <c r="K94" s="1"/>
      <c r="L94" s="1"/>
      <c r="M94" s="1"/>
      <c r="N94" s="1"/>
      <c r="O94" s="1"/>
      <c r="P94" s="1"/>
      <c r="Q94" s="1"/>
      <c r="R94" s="1"/>
      <c r="S94" s="1"/>
      <c r="T94" s="1"/>
      <c r="U94" s="1"/>
      <c r="V94" s="1"/>
      <c r="W94" s="1"/>
      <c r="X94" s="1"/>
      <c r="Y94" s="1"/>
      <c r="Z94" s="1"/>
    </row>
    <row r="95" ht="12.75" customHeight="1">
      <c r="A95" s="9" t="s">
        <v>167</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9" t="s">
        <v>173</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9" t="s">
        <v>169</v>
      </c>
      <c r="B97" s="56" t="s">
        <v>33</v>
      </c>
      <c r="C97" s="57">
        <f>VLOOKUP(B97,'Case, Process &amp; Scoring'!$B$6:$C$9,2,)</f>
        <v>0</v>
      </c>
      <c r="D97" s="79"/>
      <c r="E97" s="1"/>
      <c r="F97" s="1"/>
      <c r="G97" s="1"/>
      <c r="H97" s="1"/>
      <c r="I97" s="1"/>
      <c r="J97" s="1"/>
      <c r="K97" s="1"/>
      <c r="L97" s="1"/>
      <c r="M97" s="1"/>
      <c r="N97" s="1"/>
      <c r="O97" s="1"/>
      <c r="P97" s="1"/>
      <c r="Q97" s="1"/>
      <c r="R97" s="1"/>
      <c r="S97" s="1"/>
      <c r="T97" s="1"/>
      <c r="U97" s="1"/>
      <c r="V97" s="1"/>
      <c r="W97" s="1"/>
      <c r="X97" s="1"/>
      <c r="Y97" s="1"/>
      <c r="Z97" s="1"/>
    </row>
    <row r="98" ht="12.75" customHeight="1">
      <c r="A98" s="9" t="s">
        <v>170</v>
      </c>
      <c r="B98" s="56" t="s">
        <v>33</v>
      </c>
      <c r="C98" s="57">
        <f>VLOOKUP(B98,'Case, Process &amp; Scoring'!$B$6:$C$9,2,)</f>
        <v>0</v>
      </c>
      <c r="D98" s="79"/>
      <c r="E98" s="1"/>
      <c r="F98" s="1"/>
      <c r="G98" s="1"/>
      <c r="H98" s="1"/>
      <c r="I98" s="1"/>
      <c r="J98" s="1"/>
      <c r="K98" s="1"/>
      <c r="L98" s="1"/>
      <c r="M98" s="1"/>
      <c r="N98" s="1"/>
      <c r="O98" s="1"/>
      <c r="P98" s="1"/>
      <c r="Q98" s="1"/>
      <c r="R98" s="1"/>
      <c r="S98" s="1"/>
      <c r="T98" s="1"/>
      <c r="U98" s="1"/>
      <c r="V98" s="1"/>
      <c r="W98" s="1"/>
      <c r="X98" s="1"/>
      <c r="Y98" s="1"/>
      <c r="Z98" s="1"/>
    </row>
    <row r="99" ht="12.75" customHeight="1">
      <c r="A99" s="9" t="s">
        <v>171</v>
      </c>
      <c r="B99" s="56" t="s">
        <v>33</v>
      </c>
      <c r="C99" s="57">
        <f>VLOOKUP(B99,'Case, Process &amp; Scoring'!$B$6:$C$9,2,)</f>
        <v>0</v>
      </c>
      <c r="D99" s="79"/>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4 B28:B35 B43:B51 B54:B64 B69:B76 B79:B83 B88:B92 B95:B99">
      <formula1>'Case, Process &amp; Scoring'!$B$6:$B$9</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358</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359</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360</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361</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362</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363</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9" t="s">
        <v>364</v>
      </c>
      <c r="B9" s="56" t="s">
        <v>33</v>
      </c>
      <c r="C9" s="57">
        <f>VLOOKUP(B9,'Case, Process &amp; Scoring'!$B$6:$C$9,2,)</f>
        <v>0</v>
      </c>
      <c r="D9" s="79"/>
      <c r="E9" s="1"/>
      <c r="F9" s="1"/>
      <c r="G9" s="1"/>
      <c r="H9" s="1"/>
      <c r="I9" s="1"/>
      <c r="J9" s="1"/>
      <c r="K9" s="1"/>
      <c r="L9" s="1"/>
      <c r="M9" s="1"/>
      <c r="N9" s="1"/>
      <c r="O9" s="1"/>
      <c r="P9" s="1"/>
      <c r="Q9" s="1"/>
      <c r="R9" s="1"/>
      <c r="S9" s="1"/>
      <c r="T9" s="1"/>
      <c r="U9" s="1"/>
      <c r="V9" s="1"/>
      <c r="W9" s="1"/>
      <c r="X9" s="1"/>
      <c r="Y9" s="1"/>
      <c r="Z9" s="1"/>
    </row>
    <row r="10" ht="12.75" customHeight="1">
      <c r="A10" s="9" t="s">
        <v>365</v>
      </c>
      <c r="B10" s="56" t="s">
        <v>33</v>
      </c>
      <c r="C10" s="57">
        <f>VLOOKUP(B10,'Case, Process &amp; Scoring'!$B$6:$C$9,2,)</f>
        <v>0</v>
      </c>
      <c r="D10" s="79"/>
      <c r="E10" s="1"/>
      <c r="F10" s="1"/>
      <c r="G10" s="1"/>
      <c r="H10" s="1"/>
      <c r="I10" s="1"/>
      <c r="J10" s="1"/>
      <c r="K10" s="1"/>
      <c r="L10" s="1"/>
      <c r="M10" s="1"/>
      <c r="N10" s="1"/>
      <c r="O10" s="1"/>
      <c r="P10" s="1"/>
      <c r="Q10" s="1"/>
      <c r="R10" s="1"/>
      <c r="S10" s="1"/>
      <c r="T10" s="1"/>
      <c r="U10" s="1"/>
      <c r="V10" s="1"/>
      <c r="W10" s="1"/>
      <c r="X10" s="1"/>
      <c r="Y10" s="1"/>
      <c r="Z10" s="1"/>
    </row>
    <row r="11" ht="12.75" customHeight="1">
      <c r="A11" s="61" t="s">
        <v>97</v>
      </c>
      <c r="B11" s="62">
        <f>COUNTIF(B5:B10,"&lt;&gt;"&amp;"N.A.")</f>
        <v>0</v>
      </c>
      <c r="C11" s="63">
        <f>IF(B11&lt;&gt;0,SUM(C5:C10)/B11,0)</f>
        <v>0</v>
      </c>
      <c r="D11" s="64" t="str">
        <f>IF(C11&lt;=15%,"N (None)",IF(C11&lt;=50%,"P (Partially)",IF(C11&lt;=85%,"L (Largely)","F (Fully)")))</f>
        <v>N (None)</v>
      </c>
      <c r="E11" s="1"/>
      <c r="F11" s="1"/>
      <c r="G11" s="1"/>
      <c r="H11" s="1"/>
      <c r="I11" s="1"/>
      <c r="J11" s="1"/>
      <c r="K11" s="1"/>
      <c r="L11" s="1"/>
      <c r="M11" s="1"/>
      <c r="N11" s="1"/>
      <c r="O11" s="1"/>
      <c r="P11" s="1"/>
      <c r="Q11" s="1"/>
      <c r="R11" s="1"/>
      <c r="S11" s="1"/>
      <c r="T11" s="1"/>
      <c r="U11" s="1"/>
      <c r="V11" s="1"/>
      <c r="W11" s="1"/>
      <c r="X11" s="1"/>
      <c r="Y11" s="1"/>
      <c r="Z11" s="1"/>
    </row>
    <row r="12" ht="12.75" customHeight="1">
      <c r="A12" s="65"/>
      <c r="B12" s="66"/>
      <c r="C12" s="67"/>
      <c r="D12" s="68"/>
      <c r="E12" s="1"/>
      <c r="F12" s="1"/>
      <c r="G12" s="1"/>
      <c r="H12" s="1"/>
      <c r="I12" s="1"/>
      <c r="J12" s="1"/>
      <c r="K12" s="1"/>
      <c r="L12" s="1"/>
      <c r="M12" s="1"/>
      <c r="N12" s="1"/>
      <c r="O12" s="1"/>
      <c r="P12" s="1"/>
      <c r="Q12" s="1"/>
      <c r="R12" s="1"/>
      <c r="S12" s="1"/>
      <c r="T12" s="1"/>
      <c r="U12" s="1"/>
      <c r="V12" s="1"/>
      <c r="W12" s="1"/>
      <c r="X12" s="1"/>
      <c r="Y12" s="1"/>
      <c r="Z12" s="1"/>
    </row>
    <row r="13" ht="12.75" customHeight="1">
      <c r="A13" s="69" t="s">
        <v>98</v>
      </c>
      <c r="B13" s="70"/>
      <c r="C13" s="71" t="str">
        <f>IF(C11&gt;50%,"1","0")</f>
        <v>0</v>
      </c>
      <c r="D13" s="72" t="str">
        <f>IF(C11&lt;=85%,"Stop Here!","Continue to 2. Performance Mgt and 3. Work Product Mgt!")</f>
        <v>Stop Here!</v>
      </c>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3" t="s">
        <v>366</v>
      </c>
      <c r="B15" s="52"/>
      <c r="C15" s="52"/>
      <c r="D15" s="53"/>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54" t="s">
        <v>367</v>
      </c>
      <c r="B17" s="55" t="s">
        <v>21</v>
      </c>
      <c r="C17" s="55" t="s">
        <v>22</v>
      </c>
      <c r="D17" s="55" t="s">
        <v>89</v>
      </c>
      <c r="E17" s="1"/>
      <c r="F17" s="1"/>
      <c r="G17" s="1"/>
      <c r="H17" s="1"/>
      <c r="I17" s="1"/>
      <c r="J17" s="1"/>
      <c r="K17" s="1"/>
      <c r="L17" s="1"/>
      <c r="M17" s="1"/>
      <c r="N17" s="1"/>
      <c r="O17" s="1"/>
      <c r="P17" s="1"/>
      <c r="Q17" s="1"/>
      <c r="R17" s="1"/>
      <c r="S17" s="1"/>
      <c r="T17" s="1"/>
      <c r="U17" s="1"/>
      <c r="V17" s="1"/>
      <c r="W17" s="1"/>
      <c r="X17" s="1"/>
      <c r="Y17" s="1"/>
      <c r="Z17" s="1"/>
    </row>
    <row r="18" ht="12.75" customHeight="1">
      <c r="A18" s="9" t="s">
        <v>368</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369</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370</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371</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372</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373</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9" t="s">
        <v>374</v>
      </c>
      <c r="B24" s="56" t="s">
        <v>33</v>
      </c>
      <c r="C24" s="57">
        <f>VLOOKUP(B24,'Case, Process &amp; Scoring'!$B$6:$C$9,2,)</f>
        <v>0</v>
      </c>
      <c r="D24" s="79"/>
      <c r="E24" s="1"/>
      <c r="F24" s="1"/>
      <c r="G24" s="1"/>
      <c r="H24" s="1"/>
      <c r="I24" s="1"/>
      <c r="J24" s="1"/>
      <c r="K24" s="1"/>
      <c r="L24" s="1"/>
      <c r="M24" s="1"/>
      <c r="N24" s="1"/>
      <c r="O24" s="1"/>
      <c r="P24" s="1"/>
      <c r="Q24" s="1"/>
      <c r="R24" s="1"/>
      <c r="S24" s="1"/>
      <c r="T24" s="1"/>
      <c r="U24" s="1"/>
      <c r="V24" s="1"/>
      <c r="W24" s="1"/>
      <c r="X24" s="1"/>
      <c r="Y24" s="1"/>
      <c r="Z24" s="1"/>
    </row>
    <row r="25" ht="12.75" customHeight="1">
      <c r="A25" s="9" t="s">
        <v>375</v>
      </c>
      <c r="B25" s="56" t="s">
        <v>33</v>
      </c>
      <c r="C25" s="57">
        <f>VLOOKUP(B25,'Case, Process &amp; Scoring'!$B$6:$C$9,2,)</f>
        <v>0</v>
      </c>
      <c r="D25" s="79"/>
      <c r="E25" s="1"/>
      <c r="F25" s="1"/>
      <c r="G25" s="1"/>
      <c r="H25" s="1"/>
      <c r="I25" s="1"/>
      <c r="J25" s="1"/>
      <c r="K25" s="1"/>
      <c r="L25" s="1"/>
      <c r="M25" s="1"/>
      <c r="N25" s="1"/>
      <c r="O25" s="1"/>
      <c r="P25" s="1"/>
      <c r="Q25" s="1"/>
      <c r="R25" s="1"/>
      <c r="S25" s="1"/>
      <c r="T25" s="1"/>
      <c r="U25" s="1"/>
      <c r="V25" s="1"/>
      <c r="W25" s="1"/>
      <c r="X25" s="1"/>
      <c r="Y25" s="1"/>
      <c r="Z25" s="1"/>
    </row>
    <row r="26" ht="12.75" customHeight="1">
      <c r="A26" s="9" t="s">
        <v>376</v>
      </c>
      <c r="B26" s="56" t="s">
        <v>33</v>
      </c>
      <c r="C26" s="57">
        <f>VLOOKUP(B26,'Case, Process &amp; Scoring'!$B$6:$C$9,2,)</f>
        <v>0</v>
      </c>
      <c r="D26" s="79"/>
      <c r="E26" s="1"/>
      <c r="F26" s="1"/>
      <c r="G26" s="1"/>
      <c r="H26" s="1"/>
      <c r="I26" s="1"/>
      <c r="J26" s="1"/>
      <c r="K26" s="1"/>
      <c r="L26" s="1"/>
      <c r="M26" s="1"/>
      <c r="N26" s="1"/>
      <c r="O26" s="1"/>
      <c r="P26" s="1"/>
      <c r="Q26" s="1"/>
      <c r="R26" s="1"/>
      <c r="S26" s="1"/>
      <c r="T26" s="1"/>
      <c r="U26" s="1"/>
      <c r="V26" s="1"/>
      <c r="W26" s="1"/>
      <c r="X26" s="1"/>
      <c r="Y26" s="1"/>
      <c r="Z26" s="1"/>
    </row>
    <row r="27" ht="12.75" customHeight="1">
      <c r="A27" s="9" t="s">
        <v>377</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9" t="s">
        <v>378</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61" t="s">
        <v>113</v>
      </c>
      <c r="B29" s="62">
        <f>COUNTIF(B18:B28,"&lt;&gt;"&amp;"N.A.")</f>
        <v>0</v>
      </c>
      <c r="C29" s="63">
        <f>IF(B29&lt;&gt;0,SUM(C18:C28)/B29,0)</f>
        <v>0</v>
      </c>
      <c r="D29" s="64" t="str">
        <f>IF(C29&lt;=15%,"N (None)",IF(C29&lt;=50%,"P (Partially)",IF(C29&lt;=85%,"L (Largely)","F (Fully)")))</f>
        <v>N (None)</v>
      </c>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54" t="s">
        <v>379</v>
      </c>
      <c r="B31" s="55" t="s">
        <v>21</v>
      </c>
      <c r="C31" s="55" t="s">
        <v>22</v>
      </c>
      <c r="D31" s="55" t="s">
        <v>89</v>
      </c>
      <c r="E31" s="1"/>
      <c r="F31" s="1"/>
      <c r="G31" s="1"/>
      <c r="H31" s="1"/>
      <c r="I31" s="1"/>
      <c r="J31" s="1"/>
      <c r="K31" s="1"/>
      <c r="L31" s="1"/>
      <c r="M31" s="1"/>
      <c r="N31" s="1"/>
      <c r="O31" s="1"/>
      <c r="P31" s="1"/>
      <c r="Q31" s="1"/>
      <c r="R31" s="1"/>
      <c r="S31" s="1"/>
      <c r="T31" s="1"/>
      <c r="U31" s="1"/>
      <c r="V31" s="1"/>
      <c r="W31" s="1"/>
      <c r="X31" s="1"/>
      <c r="Y31" s="1"/>
      <c r="Z31" s="1"/>
    </row>
    <row r="32" ht="12.75" customHeight="1">
      <c r="A32" s="9" t="s">
        <v>380</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9" t="s">
        <v>381</v>
      </c>
      <c r="B33" s="56" t="s">
        <v>33</v>
      </c>
      <c r="C33" s="57">
        <f>VLOOKUP(B33,'Case, Process &amp; Scoring'!$B$6:$C$9,2,)</f>
        <v>0</v>
      </c>
      <c r="D33" s="79"/>
      <c r="E33" s="1"/>
      <c r="F33" s="1"/>
      <c r="G33" s="1"/>
      <c r="H33" s="1"/>
      <c r="I33" s="1"/>
      <c r="J33" s="1"/>
      <c r="K33" s="1"/>
      <c r="L33" s="1"/>
      <c r="M33" s="1"/>
      <c r="N33" s="1"/>
      <c r="O33" s="1"/>
      <c r="P33" s="1"/>
      <c r="Q33" s="1"/>
      <c r="R33" s="1"/>
      <c r="S33" s="1"/>
      <c r="T33" s="1"/>
      <c r="U33" s="1"/>
      <c r="V33" s="1"/>
      <c r="W33" s="1"/>
      <c r="X33" s="1"/>
      <c r="Y33" s="1"/>
      <c r="Z33" s="1"/>
    </row>
    <row r="34" ht="12.75" customHeight="1">
      <c r="A34" s="9" t="s">
        <v>382</v>
      </c>
      <c r="B34" s="56" t="s">
        <v>33</v>
      </c>
      <c r="C34" s="57">
        <f>VLOOKUP(B34,'Case, Process &amp; Scoring'!$B$6:$C$9,2,)</f>
        <v>0</v>
      </c>
      <c r="D34" s="79"/>
      <c r="E34" s="1"/>
      <c r="F34" s="1"/>
      <c r="G34" s="1"/>
      <c r="H34" s="1"/>
      <c r="I34" s="1"/>
      <c r="J34" s="1"/>
      <c r="K34" s="1"/>
      <c r="L34" s="1"/>
      <c r="M34" s="1"/>
      <c r="N34" s="1"/>
      <c r="O34" s="1"/>
      <c r="P34" s="1"/>
      <c r="Q34" s="1"/>
      <c r="R34" s="1"/>
      <c r="S34" s="1"/>
      <c r="T34" s="1"/>
      <c r="U34" s="1"/>
      <c r="V34" s="1"/>
      <c r="W34" s="1"/>
      <c r="X34" s="1"/>
      <c r="Y34" s="1"/>
      <c r="Z34" s="1"/>
    </row>
    <row r="35" ht="12.75" customHeight="1">
      <c r="A35" s="9" t="s">
        <v>383</v>
      </c>
      <c r="B35" s="56" t="s">
        <v>33</v>
      </c>
      <c r="C35" s="57">
        <f>VLOOKUP(B35,'Case, Process &amp; Scoring'!$B$6:$C$9,2,)</f>
        <v>0</v>
      </c>
      <c r="D35" s="79"/>
      <c r="E35" s="1"/>
      <c r="F35" s="1"/>
      <c r="G35" s="1"/>
      <c r="H35" s="1"/>
      <c r="I35" s="1"/>
      <c r="J35" s="1"/>
      <c r="K35" s="1"/>
      <c r="L35" s="1"/>
      <c r="M35" s="1"/>
      <c r="N35" s="1"/>
      <c r="O35" s="1"/>
      <c r="P35" s="1"/>
      <c r="Q35" s="1"/>
      <c r="R35" s="1"/>
      <c r="S35" s="1"/>
      <c r="T35" s="1"/>
      <c r="U35" s="1"/>
      <c r="V35" s="1"/>
      <c r="W35" s="1"/>
      <c r="X35" s="1"/>
      <c r="Y35" s="1"/>
      <c r="Z35" s="1"/>
    </row>
    <row r="36" ht="12.75" customHeight="1">
      <c r="A36" s="9" t="s">
        <v>384</v>
      </c>
      <c r="B36" s="56" t="s">
        <v>33</v>
      </c>
      <c r="C36" s="57">
        <f>VLOOKUP(B36,'Case, Process &amp; Scoring'!$B$6:$C$9,2,)</f>
        <v>0</v>
      </c>
      <c r="D36" s="79"/>
      <c r="E36" s="1"/>
      <c r="F36" s="1"/>
      <c r="G36" s="1"/>
      <c r="H36" s="1"/>
      <c r="I36" s="1"/>
      <c r="J36" s="1"/>
      <c r="K36" s="1"/>
      <c r="L36" s="1"/>
      <c r="M36" s="1"/>
      <c r="N36" s="1"/>
      <c r="O36" s="1"/>
      <c r="P36" s="1"/>
      <c r="Q36" s="1"/>
      <c r="R36" s="1"/>
      <c r="S36" s="1"/>
      <c r="T36" s="1"/>
      <c r="U36" s="1"/>
      <c r="V36" s="1"/>
      <c r="W36" s="1"/>
      <c r="X36" s="1"/>
      <c r="Y36" s="1"/>
      <c r="Z36" s="1"/>
    </row>
    <row r="37" ht="12.75" customHeight="1">
      <c r="A37" s="9" t="s">
        <v>385</v>
      </c>
      <c r="B37" s="56" t="s">
        <v>33</v>
      </c>
      <c r="C37" s="57">
        <f>VLOOKUP(B37,'Case, Process &amp; Scoring'!$B$6:$C$9,2,)</f>
        <v>0</v>
      </c>
      <c r="D37" s="79"/>
      <c r="E37" s="1"/>
      <c r="F37" s="1"/>
      <c r="G37" s="1"/>
      <c r="H37" s="1"/>
      <c r="I37" s="1"/>
      <c r="J37" s="1"/>
      <c r="K37" s="1"/>
      <c r="L37" s="1"/>
      <c r="M37" s="1"/>
      <c r="N37" s="1"/>
      <c r="O37" s="1"/>
      <c r="P37" s="1"/>
      <c r="Q37" s="1"/>
      <c r="R37" s="1"/>
      <c r="S37" s="1"/>
      <c r="T37" s="1"/>
      <c r="U37" s="1"/>
      <c r="V37" s="1"/>
      <c r="W37" s="1"/>
      <c r="X37" s="1"/>
      <c r="Y37" s="1"/>
      <c r="Z37" s="1"/>
    </row>
    <row r="38" ht="12.75" customHeight="1">
      <c r="A38" s="61" t="s">
        <v>125</v>
      </c>
      <c r="B38" s="62">
        <f>COUNTIF(B32:B37,"&lt;&gt;"&amp;"N.A.")</f>
        <v>0</v>
      </c>
      <c r="C38" s="63">
        <f>IF(B38&lt;&gt;0,SUM(C32:C37)/B38,0)</f>
        <v>0</v>
      </c>
      <c r="D38" s="64" t="str">
        <f>IF(C38&lt;=15%,"N (None)",IF(C38&lt;=50%,"P (Partially)",IF(C38&lt;=85%,"L (Largely)","F (Fully)")))</f>
        <v>N (None)</v>
      </c>
      <c r="E38" s="1"/>
      <c r="F38" s="1"/>
      <c r="G38" s="1"/>
      <c r="H38" s="1"/>
      <c r="I38" s="1"/>
      <c r="J38" s="1"/>
      <c r="K38" s="1"/>
      <c r="L38" s="1"/>
      <c r="M38" s="1"/>
      <c r="N38" s="1"/>
      <c r="O38" s="1"/>
      <c r="P38" s="1"/>
      <c r="Q38" s="1"/>
      <c r="R38" s="1"/>
      <c r="S38" s="1"/>
      <c r="T38" s="1"/>
      <c r="U38" s="1"/>
      <c r="V38" s="1"/>
      <c r="W38" s="1"/>
      <c r="X38" s="1"/>
      <c r="Y38" s="1"/>
      <c r="Z38" s="1"/>
    </row>
    <row r="39" ht="12.75" customHeight="1">
      <c r="A39" s="75"/>
      <c r="B39" s="76"/>
      <c r="C39" s="77"/>
      <c r="D39" s="78"/>
      <c r="E39" s="1"/>
      <c r="F39" s="1"/>
      <c r="G39" s="1"/>
      <c r="H39" s="1"/>
      <c r="I39" s="1"/>
      <c r="J39" s="1"/>
      <c r="K39" s="1"/>
      <c r="L39" s="1"/>
      <c r="M39" s="1"/>
      <c r="N39" s="1"/>
      <c r="O39" s="1"/>
      <c r="P39" s="1"/>
      <c r="Q39" s="1"/>
      <c r="R39" s="1"/>
      <c r="S39" s="1"/>
      <c r="T39" s="1"/>
      <c r="U39" s="1"/>
      <c r="V39" s="1"/>
      <c r="W39" s="1"/>
      <c r="X39" s="1"/>
      <c r="Y39" s="1"/>
      <c r="Z39" s="1"/>
    </row>
    <row r="40" ht="12.75" customHeight="1">
      <c r="A40" s="69" t="s">
        <v>98</v>
      </c>
      <c r="B40" s="70"/>
      <c r="C40" s="71" t="str">
        <f>IF(D11&lt;&gt;"Stop Here!",IF(AVERAGE(C29,C38)&gt;50%,"2","1"),C11)</f>
        <v>1</v>
      </c>
      <c r="D40" s="72" t="str">
        <f>IF(C38&lt;=85%,"Stop Here!","Continue to 4. Process Definition and 5. Process Deployment!")</f>
        <v>Stop Here!</v>
      </c>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73" t="s">
        <v>386</v>
      </c>
      <c r="B42" s="52"/>
      <c r="C42" s="52"/>
      <c r="D42" s="53"/>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54" t="s">
        <v>387</v>
      </c>
      <c r="B44" s="55" t="s">
        <v>21</v>
      </c>
      <c r="C44" s="55" t="s">
        <v>22</v>
      </c>
      <c r="D44" s="55" t="s">
        <v>89</v>
      </c>
      <c r="E44" s="1"/>
      <c r="F44" s="1"/>
      <c r="G44" s="1"/>
      <c r="H44" s="1"/>
      <c r="I44" s="1"/>
      <c r="J44" s="1"/>
      <c r="K44" s="1"/>
      <c r="L44" s="1"/>
      <c r="M44" s="1"/>
      <c r="N44" s="1"/>
      <c r="O44" s="1"/>
      <c r="P44" s="1"/>
      <c r="Q44" s="1"/>
      <c r="R44" s="1"/>
      <c r="S44" s="1"/>
      <c r="T44" s="1"/>
      <c r="U44" s="1"/>
      <c r="V44" s="1"/>
      <c r="W44" s="1"/>
      <c r="X44" s="1"/>
      <c r="Y44" s="1"/>
      <c r="Z44" s="1"/>
    </row>
    <row r="45" ht="12.75" customHeight="1">
      <c r="A45" s="9" t="s">
        <v>128</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129</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130</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131</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132</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133</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134</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135</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136</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54" t="s">
        <v>388</v>
      </c>
      <c r="B55" s="55" t="s">
        <v>21</v>
      </c>
      <c r="C55" s="55" t="s">
        <v>22</v>
      </c>
      <c r="D55" s="55" t="s">
        <v>89</v>
      </c>
      <c r="E55" s="1"/>
      <c r="F55" s="1"/>
      <c r="G55" s="1"/>
      <c r="H55" s="1"/>
      <c r="I55" s="1"/>
      <c r="J55" s="1"/>
      <c r="K55" s="1"/>
      <c r="L55" s="1"/>
      <c r="M55" s="1"/>
      <c r="N55" s="1"/>
      <c r="O55" s="1"/>
      <c r="P55" s="1"/>
      <c r="Q55" s="1"/>
      <c r="R55" s="1"/>
      <c r="S55" s="1"/>
      <c r="T55" s="1"/>
      <c r="U55" s="1"/>
      <c r="V55" s="1"/>
      <c r="W55" s="1"/>
      <c r="X55" s="1"/>
      <c r="Y55" s="1"/>
      <c r="Z55" s="1"/>
    </row>
    <row r="56" ht="12.75" customHeight="1">
      <c r="A56" s="9" t="s">
        <v>138</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139</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140</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141</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142</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143</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144</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9" t="s">
        <v>145</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9" t="s">
        <v>146</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147</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148</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73" t="s">
        <v>389</v>
      </c>
      <c r="B68" s="52"/>
      <c r="C68" s="52"/>
      <c r="D68" s="53"/>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54" t="s">
        <v>390</v>
      </c>
      <c r="B70" s="55" t="s">
        <v>21</v>
      </c>
      <c r="C70" s="55" t="s">
        <v>22</v>
      </c>
      <c r="D70" s="55" t="s">
        <v>89</v>
      </c>
      <c r="E70" s="1"/>
      <c r="F70" s="1"/>
      <c r="G70" s="1"/>
      <c r="H70" s="1"/>
      <c r="I70" s="1"/>
      <c r="J70" s="1"/>
      <c r="K70" s="1"/>
      <c r="L70" s="1"/>
      <c r="M70" s="1"/>
      <c r="N70" s="1"/>
      <c r="O70" s="1"/>
      <c r="P70" s="1"/>
      <c r="Q70" s="1"/>
      <c r="R70" s="1"/>
      <c r="S70" s="1"/>
      <c r="T70" s="1"/>
      <c r="U70" s="1"/>
      <c r="V70" s="1"/>
      <c r="W70" s="1"/>
      <c r="X70" s="1"/>
      <c r="Y70" s="1"/>
      <c r="Z70" s="1"/>
    </row>
    <row r="71" ht="12.75" customHeight="1">
      <c r="A71" s="9" t="s">
        <v>151</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152</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153</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154</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155</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156</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157</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158</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54" t="s">
        <v>391</v>
      </c>
      <c r="B80" s="55" t="s">
        <v>21</v>
      </c>
      <c r="C80" s="55" t="s">
        <v>22</v>
      </c>
      <c r="D80" s="55" t="s">
        <v>89</v>
      </c>
      <c r="E80" s="1"/>
      <c r="F80" s="1"/>
      <c r="G80" s="1"/>
      <c r="H80" s="1"/>
      <c r="I80" s="1"/>
      <c r="J80" s="1"/>
      <c r="K80" s="1"/>
      <c r="L80" s="1"/>
      <c r="M80" s="1"/>
      <c r="N80" s="1"/>
      <c r="O80" s="1"/>
      <c r="P80" s="1"/>
      <c r="Q80" s="1"/>
      <c r="R80" s="1"/>
      <c r="S80" s="1"/>
      <c r="T80" s="1"/>
      <c r="U80" s="1"/>
      <c r="V80" s="1"/>
      <c r="W80" s="1"/>
      <c r="X80" s="1"/>
      <c r="Y80" s="1"/>
      <c r="Z80" s="1"/>
    </row>
    <row r="81" ht="12.75" customHeight="1">
      <c r="A81" s="9" t="s">
        <v>160</v>
      </c>
      <c r="B81" s="56" t="s">
        <v>33</v>
      </c>
      <c r="C81" s="57">
        <f>VLOOKUP(B81,'Case, Process &amp; Scoring'!$B$6:$C$9,2,)</f>
        <v>0</v>
      </c>
      <c r="D81" s="79"/>
      <c r="E81" s="1"/>
      <c r="F81" s="1"/>
      <c r="G81" s="1"/>
      <c r="H81" s="1"/>
      <c r="I81" s="1"/>
      <c r="J81" s="1"/>
      <c r="K81" s="1"/>
      <c r="L81" s="1"/>
      <c r="M81" s="1"/>
      <c r="N81" s="1"/>
      <c r="O81" s="1"/>
      <c r="P81" s="1"/>
      <c r="Q81" s="1"/>
      <c r="R81" s="1"/>
      <c r="S81" s="1"/>
      <c r="T81" s="1"/>
      <c r="U81" s="1"/>
      <c r="V81" s="1"/>
      <c r="W81" s="1"/>
      <c r="X81" s="1"/>
      <c r="Y81" s="1"/>
      <c r="Z81" s="1"/>
    </row>
    <row r="82" ht="12.75" customHeight="1">
      <c r="A82" s="9" t="s">
        <v>161</v>
      </c>
      <c r="B82" s="56" t="s">
        <v>33</v>
      </c>
      <c r="C82" s="57">
        <f>VLOOKUP(B82,'Case, Process &amp; Scoring'!$B$6:$C$9,2,)</f>
        <v>0</v>
      </c>
      <c r="D82" s="79"/>
      <c r="E82" s="1"/>
      <c r="F82" s="1"/>
      <c r="G82" s="1"/>
      <c r="H82" s="1"/>
      <c r="I82" s="1"/>
      <c r="J82" s="1"/>
      <c r="K82" s="1"/>
      <c r="L82" s="1"/>
      <c r="M82" s="1"/>
      <c r="N82" s="1"/>
      <c r="O82" s="1"/>
      <c r="P82" s="1"/>
      <c r="Q82" s="1"/>
      <c r="R82" s="1"/>
      <c r="S82" s="1"/>
      <c r="T82" s="1"/>
      <c r="U82" s="1"/>
      <c r="V82" s="1"/>
      <c r="W82" s="1"/>
      <c r="X82" s="1"/>
      <c r="Y82" s="1"/>
      <c r="Z82" s="1"/>
    </row>
    <row r="83" ht="12.75" customHeight="1">
      <c r="A83" s="9" t="s">
        <v>162</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163</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164</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73" t="s">
        <v>392</v>
      </c>
      <c r="B87" s="52"/>
      <c r="C87" s="52"/>
      <c r="D87" s="53"/>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54" t="s">
        <v>393</v>
      </c>
      <c r="B89" s="55" t="s">
        <v>21</v>
      </c>
      <c r="C89" s="55" t="s">
        <v>22</v>
      </c>
      <c r="D89" s="55" t="s">
        <v>89</v>
      </c>
      <c r="E89" s="1"/>
      <c r="F89" s="1"/>
      <c r="G89" s="1"/>
      <c r="H89" s="1"/>
      <c r="I89" s="1"/>
      <c r="J89" s="1"/>
      <c r="K89" s="1"/>
      <c r="L89" s="1"/>
      <c r="M89" s="1"/>
      <c r="N89" s="1"/>
      <c r="O89" s="1"/>
      <c r="P89" s="1"/>
      <c r="Q89" s="1"/>
      <c r="R89" s="1"/>
      <c r="S89" s="1"/>
      <c r="T89" s="1"/>
      <c r="U89" s="1"/>
      <c r="V89" s="1"/>
      <c r="W89" s="1"/>
      <c r="X89" s="1"/>
      <c r="Y89" s="1"/>
      <c r="Z89" s="1"/>
    </row>
    <row r="90" ht="12.75" customHeight="1">
      <c r="A90" s="9" t="s">
        <v>167</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168</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169</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170</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171</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54" t="s">
        <v>394</v>
      </c>
      <c r="B96" s="55" t="s">
        <v>21</v>
      </c>
      <c r="C96" s="55" t="s">
        <v>22</v>
      </c>
      <c r="D96" s="55" t="s">
        <v>89</v>
      </c>
      <c r="E96" s="1"/>
      <c r="F96" s="1"/>
      <c r="G96" s="1"/>
      <c r="H96" s="1"/>
      <c r="I96" s="1"/>
      <c r="J96" s="1"/>
      <c r="K96" s="1"/>
      <c r="L96" s="1"/>
      <c r="M96" s="1"/>
      <c r="N96" s="1"/>
      <c r="O96" s="1"/>
      <c r="P96" s="1"/>
      <c r="Q96" s="1"/>
      <c r="R96" s="1"/>
      <c r="S96" s="1"/>
      <c r="T96" s="1"/>
      <c r="U96" s="1"/>
      <c r="V96" s="1"/>
      <c r="W96" s="1"/>
      <c r="X96" s="1"/>
      <c r="Y96" s="1"/>
      <c r="Z96" s="1"/>
    </row>
    <row r="97" ht="12.75" customHeight="1">
      <c r="A97" s="9" t="s">
        <v>167</v>
      </c>
      <c r="B97" s="56" t="s">
        <v>33</v>
      </c>
      <c r="C97" s="57">
        <f>VLOOKUP(B97,'Case, Process &amp; Scoring'!$B$6:$C$9,2,)</f>
        <v>0</v>
      </c>
      <c r="D97" s="79"/>
      <c r="E97" s="1"/>
      <c r="F97" s="1"/>
      <c r="G97" s="1"/>
      <c r="H97" s="1"/>
      <c r="I97" s="1"/>
      <c r="J97" s="1"/>
      <c r="K97" s="1"/>
      <c r="L97" s="1"/>
      <c r="M97" s="1"/>
      <c r="N97" s="1"/>
      <c r="O97" s="1"/>
      <c r="P97" s="1"/>
      <c r="Q97" s="1"/>
      <c r="R97" s="1"/>
      <c r="S97" s="1"/>
      <c r="T97" s="1"/>
      <c r="U97" s="1"/>
      <c r="V97" s="1"/>
      <c r="W97" s="1"/>
      <c r="X97" s="1"/>
      <c r="Y97" s="1"/>
      <c r="Z97" s="1"/>
    </row>
    <row r="98" ht="12.75" customHeight="1">
      <c r="A98" s="9" t="s">
        <v>173</v>
      </c>
      <c r="B98" s="56" t="s">
        <v>33</v>
      </c>
      <c r="C98" s="57">
        <f>VLOOKUP(B98,'Case, Process &amp; Scoring'!$B$6:$C$9,2,)</f>
        <v>0</v>
      </c>
      <c r="D98" s="79"/>
      <c r="E98" s="1"/>
      <c r="F98" s="1"/>
      <c r="G98" s="1"/>
      <c r="H98" s="1"/>
      <c r="I98" s="1"/>
      <c r="J98" s="1"/>
      <c r="K98" s="1"/>
      <c r="L98" s="1"/>
      <c r="M98" s="1"/>
      <c r="N98" s="1"/>
      <c r="O98" s="1"/>
      <c r="P98" s="1"/>
      <c r="Q98" s="1"/>
      <c r="R98" s="1"/>
      <c r="S98" s="1"/>
      <c r="T98" s="1"/>
      <c r="U98" s="1"/>
      <c r="V98" s="1"/>
      <c r="W98" s="1"/>
      <c r="X98" s="1"/>
      <c r="Y98" s="1"/>
      <c r="Z98" s="1"/>
    </row>
    <row r="99" ht="12.75" customHeight="1">
      <c r="A99" s="9" t="s">
        <v>169</v>
      </c>
      <c r="B99" s="56" t="s">
        <v>33</v>
      </c>
      <c r="C99" s="57">
        <f>VLOOKUP(B99,'Case, Process &amp; Scoring'!$B$6:$C$9,2,)</f>
        <v>0</v>
      </c>
      <c r="D99" s="79"/>
      <c r="E99" s="1"/>
      <c r="F99" s="1"/>
      <c r="G99" s="1"/>
      <c r="H99" s="1"/>
      <c r="I99" s="1"/>
      <c r="J99" s="1"/>
      <c r="K99" s="1"/>
      <c r="L99" s="1"/>
      <c r="M99" s="1"/>
      <c r="N99" s="1"/>
      <c r="O99" s="1"/>
      <c r="P99" s="1"/>
      <c r="Q99" s="1"/>
      <c r="R99" s="1"/>
      <c r="S99" s="1"/>
      <c r="T99" s="1"/>
      <c r="U99" s="1"/>
      <c r="V99" s="1"/>
      <c r="W99" s="1"/>
      <c r="X99" s="1"/>
      <c r="Y99" s="1"/>
      <c r="Z99" s="1"/>
    </row>
    <row r="100" ht="12.75" customHeight="1">
      <c r="A100" s="9" t="s">
        <v>170</v>
      </c>
      <c r="B100" s="56" t="s">
        <v>33</v>
      </c>
      <c r="C100" s="57">
        <f>VLOOKUP(B100,'Case, Process &amp; Scoring'!$B$6:$C$9,2,)</f>
        <v>0</v>
      </c>
      <c r="D100" s="79"/>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171</v>
      </c>
      <c r="B101" s="56" t="s">
        <v>33</v>
      </c>
      <c r="C101" s="57">
        <f>VLOOKUP(B101,'Case, Process &amp; Scoring'!$B$6:$C$9,2,)</f>
        <v>0</v>
      </c>
      <c r="D101" s="79"/>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0 B18:B28 B32:B37 B45:B53 B56:B66 B71:B78 B81:B85 B90:B94 B97:B101">
      <formula1>'Case, Process &amp; Scoring'!$B$6:$B$9</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395</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396</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397</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398</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399</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400</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0</v>
      </c>
      <c r="C9" s="63">
        <f>IF(B9&lt;&gt;0,SUM(C5:C8)/B9,0)</f>
        <v>0</v>
      </c>
      <c r="D9" s="64"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65"/>
      <c r="B10" s="66"/>
      <c r="C10" s="67"/>
      <c r="D10" s="68"/>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0</v>
      </c>
      <c r="D11" s="72"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401</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402</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403</v>
      </c>
      <c r="B16" s="56" t="s">
        <v>33</v>
      </c>
      <c r="C16" s="57">
        <f>VLOOKUP(B16,'Case, Process &amp; Scoring'!$B$6:$C$9,2,)</f>
        <v>0</v>
      </c>
      <c r="D16" s="79"/>
      <c r="E16" s="1"/>
      <c r="F16" s="1"/>
      <c r="G16" s="1"/>
      <c r="H16" s="1"/>
      <c r="I16" s="1"/>
      <c r="J16" s="1"/>
      <c r="K16" s="1"/>
      <c r="L16" s="1"/>
      <c r="M16" s="1"/>
      <c r="N16" s="1"/>
      <c r="O16" s="1"/>
      <c r="P16" s="1"/>
      <c r="Q16" s="1"/>
      <c r="R16" s="1"/>
      <c r="S16" s="1"/>
      <c r="T16" s="1"/>
      <c r="U16" s="1"/>
      <c r="V16" s="1"/>
      <c r="W16" s="1"/>
      <c r="X16" s="1"/>
      <c r="Y16" s="1"/>
      <c r="Z16" s="1"/>
    </row>
    <row r="17" ht="12.75" customHeight="1">
      <c r="A17" s="9" t="s">
        <v>404</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405</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406</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407</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408</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409</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410</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9" t="s">
        <v>411</v>
      </c>
      <c r="B24" s="56" t="s">
        <v>33</v>
      </c>
      <c r="C24" s="57">
        <f>VLOOKUP(B24,'Case, Process &amp; Scoring'!$B$6:$C$9,2,)</f>
        <v>0</v>
      </c>
      <c r="D24" s="79"/>
      <c r="E24" s="1"/>
      <c r="F24" s="1"/>
      <c r="G24" s="1"/>
      <c r="H24" s="1"/>
      <c r="I24" s="1"/>
      <c r="J24" s="1"/>
      <c r="K24" s="1"/>
      <c r="L24" s="1"/>
      <c r="M24" s="1"/>
      <c r="N24" s="1"/>
      <c r="O24" s="1"/>
      <c r="P24" s="1"/>
      <c r="Q24" s="1"/>
      <c r="R24" s="1"/>
      <c r="S24" s="1"/>
      <c r="T24" s="1"/>
      <c r="U24" s="1"/>
      <c r="V24" s="1"/>
      <c r="W24" s="1"/>
      <c r="X24" s="1"/>
      <c r="Y24" s="1"/>
      <c r="Z24" s="1"/>
    </row>
    <row r="25" ht="12.75" customHeight="1">
      <c r="A25" s="9" t="s">
        <v>412</v>
      </c>
      <c r="B25" s="56" t="s">
        <v>33</v>
      </c>
      <c r="C25" s="57">
        <f>VLOOKUP(B25,'Case, Process &amp; Scoring'!$B$6:$C$9,2,)</f>
        <v>0</v>
      </c>
      <c r="D25" s="79"/>
      <c r="E25" s="1"/>
      <c r="F25" s="1"/>
      <c r="G25" s="1"/>
      <c r="H25" s="1"/>
      <c r="I25" s="1"/>
      <c r="J25" s="1"/>
      <c r="K25" s="1"/>
      <c r="L25" s="1"/>
      <c r="M25" s="1"/>
      <c r="N25" s="1"/>
      <c r="O25" s="1"/>
      <c r="P25" s="1"/>
      <c r="Q25" s="1"/>
      <c r="R25" s="1"/>
      <c r="S25" s="1"/>
      <c r="T25" s="1"/>
      <c r="U25" s="1"/>
      <c r="V25" s="1"/>
      <c r="W25" s="1"/>
      <c r="X25" s="1"/>
      <c r="Y25" s="1"/>
      <c r="Z25" s="1"/>
    </row>
    <row r="26" ht="12.75" customHeight="1">
      <c r="A26" s="61" t="s">
        <v>113</v>
      </c>
      <c r="B26" s="62">
        <f>COUNTIF(B16:B25,"&lt;&gt;"&amp;"N.A.")</f>
        <v>0</v>
      </c>
      <c r="C26" s="63">
        <f>IF(B26&lt;&gt;0,SUM(C16:C25)/B26,0)</f>
        <v>0</v>
      </c>
      <c r="D26" s="64" t="str">
        <f>IF(C26&lt;=15%,"N (None)",IF(C26&lt;=50%,"P (Partially)",IF(C26&lt;=85%,"L (Largely)","F (Fully)")))</f>
        <v>N (None)</v>
      </c>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54" t="s">
        <v>413</v>
      </c>
      <c r="B28" s="55" t="s">
        <v>21</v>
      </c>
      <c r="C28" s="55" t="s">
        <v>22</v>
      </c>
      <c r="D28" s="55" t="s">
        <v>89</v>
      </c>
      <c r="E28" s="1"/>
      <c r="F28" s="1"/>
      <c r="G28" s="1"/>
      <c r="H28" s="1"/>
      <c r="I28" s="1"/>
      <c r="J28" s="1"/>
      <c r="K28" s="1"/>
      <c r="L28" s="1"/>
      <c r="M28" s="1"/>
      <c r="N28" s="1"/>
      <c r="O28" s="1"/>
      <c r="P28" s="1"/>
      <c r="Q28" s="1"/>
      <c r="R28" s="1"/>
      <c r="S28" s="1"/>
      <c r="T28" s="1"/>
      <c r="U28" s="1"/>
      <c r="V28" s="1"/>
      <c r="W28" s="1"/>
      <c r="X28" s="1"/>
      <c r="Y28" s="1"/>
      <c r="Z28" s="1"/>
    </row>
    <row r="29" ht="12.75" customHeight="1">
      <c r="A29" s="9" t="s">
        <v>414</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9" t="s">
        <v>415</v>
      </c>
      <c r="B30" s="56" t="s">
        <v>33</v>
      </c>
      <c r="C30" s="57">
        <f>VLOOKUP(B30,'Case, Process &amp; Scoring'!$B$6:$C$9,2,)</f>
        <v>0</v>
      </c>
      <c r="D30" s="79"/>
      <c r="E30" s="1"/>
      <c r="F30" s="1"/>
      <c r="G30" s="1"/>
      <c r="H30" s="1"/>
      <c r="I30" s="1"/>
      <c r="J30" s="1"/>
      <c r="K30" s="1"/>
      <c r="L30" s="1"/>
      <c r="M30" s="1"/>
      <c r="N30" s="1"/>
      <c r="O30" s="1"/>
      <c r="P30" s="1"/>
      <c r="Q30" s="1"/>
      <c r="R30" s="1"/>
      <c r="S30" s="1"/>
      <c r="T30" s="1"/>
      <c r="U30" s="1"/>
      <c r="V30" s="1"/>
      <c r="W30" s="1"/>
      <c r="X30" s="1"/>
      <c r="Y30" s="1"/>
      <c r="Z30" s="1"/>
    </row>
    <row r="31" ht="12.75" customHeight="1">
      <c r="A31" s="9" t="s">
        <v>416</v>
      </c>
      <c r="B31" s="56" t="s">
        <v>33</v>
      </c>
      <c r="C31" s="57">
        <f>VLOOKUP(B31,'Case, Process &amp; Scoring'!$B$6:$C$9,2,)</f>
        <v>0</v>
      </c>
      <c r="D31" s="79"/>
      <c r="E31" s="1"/>
      <c r="F31" s="1"/>
      <c r="G31" s="1"/>
      <c r="H31" s="1"/>
      <c r="I31" s="1"/>
      <c r="J31" s="1"/>
      <c r="K31" s="1"/>
      <c r="L31" s="1"/>
      <c r="M31" s="1"/>
      <c r="N31" s="1"/>
      <c r="O31" s="1"/>
      <c r="P31" s="1"/>
      <c r="Q31" s="1"/>
      <c r="R31" s="1"/>
      <c r="S31" s="1"/>
      <c r="T31" s="1"/>
      <c r="U31" s="1"/>
      <c r="V31" s="1"/>
      <c r="W31" s="1"/>
      <c r="X31" s="1"/>
      <c r="Y31" s="1"/>
      <c r="Z31" s="1"/>
    </row>
    <row r="32" ht="12.75" customHeight="1">
      <c r="A32" s="9" t="s">
        <v>417</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9" t="s">
        <v>418</v>
      </c>
      <c r="B33" s="56" t="s">
        <v>33</v>
      </c>
      <c r="C33" s="57">
        <f>VLOOKUP(B33,'Case, Process &amp; Scoring'!$B$6:$C$9,2,)</f>
        <v>0</v>
      </c>
      <c r="D33" s="79"/>
      <c r="E33" s="1"/>
      <c r="F33" s="1"/>
      <c r="G33" s="1"/>
      <c r="H33" s="1"/>
      <c r="I33" s="1"/>
      <c r="J33" s="1"/>
      <c r="K33" s="1"/>
      <c r="L33" s="1"/>
      <c r="M33" s="1"/>
      <c r="N33" s="1"/>
      <c r="O33" s="1"/>
      <c r="P33" s="1"/>
      <c r="Q33" s="1"/>
      <c r="R33" s="1"/>
      <c r="S33" s="1"/>
      <c r="T33" s="1"/>
      <c r="U33" s="1"/>
      <c r="V33" s="1"/>
      <c r="W33" s="1"/>
      <c r="X33" s="1"/>
      <c r="Y33" s="1"/>
      <c r="Z33" s="1"/>
    </row>
    <row r="34" ht="12.75" customHeight="1">
      <c r="A34" s="61" t="s">
        <v>125</v>
      </c>
      <c r="B34" s="62">
        <f>COUNTIF(B29:B33,"&lt;&gt;"&amp;"N.A.")</f>
        <v>0</v>
      </c>
      <c r="C34" s="63">
        <f>IF(B34&lt;&gt;0,SUM(C29:C33)/B34,0)</f>
        <v>0</v>
      </c>
      <c r="D34" s="64" t="str">
        <f>IF(C34&lt;=15%,"N (None)",IF(C34&lt;=50%,"P (Partially)",IF(C34&lt;=85%,"L (Largely)","F (Fully)")))</f>
        <v>N (None)</v>
      </c>
      <c r="E34" s="1"/>
      <c r="F34" s="1"/>
      <c r="G34" s="1"/>
      <c r="H34" s="1"/>
      <c r="I34" s="1"/>
      <c r="J34" s="1"/>
      <c r="K34" s="1"/>
      <c r="L34" s="1"/>
      <c r="M34" s="1"/>
      <c r="N34" s="1"/>
      <c r="O34" s="1"/>
      <c r="P34" s="1"/>
      <c r="Q34" s="1"/>
      <c r="R34" s="1"/>
      <c r="S34" s="1"/>
      <c r="T34" s="1"/>
      <c r="U34" s="1"/>
      <c r="V34" s="1"/>
      <c r="W34" s="1"/>
      <c r="X34" s="1"/>
      <c r="Y34" s="1"/>
      <c r="Z34" s="1"/>
    </row>
    <row r="35" ht="12.75" customHeight="1">
      <c r="A35" s="75"/>
      <c r="B35" s="76"/>
      <c r="C35" s="77"/>
      <c r="D35" s="78"/>
      <c r="E35" s="1"/>
      <c r="F35" s="1"/>
      <c r="G35" s="1"/>
      <c r="H35" s="1"/>
      <c r="I35" s="1"/>
      <c r="J35" s="1"/>
      <c r="K35" s="1"/>
      <c r="L35" s="1"/>
      <c r="M35" s="1"/>
      <c r="N35" s="1"/>
      <c r="O35" s="1"/>
      <c r="P35" s="1"/>
      <c r="Q35" s="1"/>
      <c r="R35" s="1"/>
      <c r="S35" s="1"/>
      <c r="T35" s="1"/>
      <c r="U35" s="1"/>
      <c r="V35" s="1"/>
      <c r="W35" s="1"/>
      <c r="X35" s="1"/>
      <c r="Y35" s="1"/>
      <c r="Z35" s="1"/>
    </row>
    <row r="36" ht="12.75" customHeight="1">
      <c r="A36" s="69" t="s">
        <v>98</v>
      </c>
      <c r="B36" s="70"/>
      <c r="C36" s="71" t="str">
        <f>IF(D6&lt;&gt;"Stop Here!",IF(AVERAGE(C26,C34)&gt;50%,"2","1"),C6)</f>
        <v>1</v>
      </c>
      <c r="D36" s="72" t="str">
        <f>IF(C34&lt;=85%,"Stop Here!","Continue to 4. Process Definition and 5. Process Deployment!")</f>
        <v>Stop Here!</v>
      </c>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73" t="s">
        <v>419</v>
      </c>
      <c r="B38" s="52"/>
      <c r="C38" s="52"/>
      <c r="D38" s="53"/>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54" t="s">
        <v>420</v>
      </c>
      <c r="B40" s="55" t="s">
        <v>21</v>
      </c>
      <c r="C40" s="55" t="s">
        <v>22</v>
      </c>
      <c r="D40" s="55" t="s">
        <v>89</v>
      </c>
      <c r="E40" s="1"/>
      <c r="F40" s="1"/>
      <c r="G40" s="1"/>
      <c r="H40" s="1"/>
      <c r="I40" s="1"/>
      <c r="J40" s="1"/>
      <c r="K40" s="1"/>
      <c r="L40" s="1"/>
      <c r="M40" s="1"/>
      <c r="N40" s="1"/>
      <c r="O40" s="1"/>
      <c r="P40" s="1"/>
      <c r="Q40" s="1"/>
      <c r="R40" s="1"/>
      <c r="S40" s="1"/>
      <c r="T40" s="1"/>
      <c r="U40" s="1"/>
      <c r="V40" s="1"/>
      <c r="W40" s="1"/>
      <c r="X40" s="1"/>
      <c r="Y40" s="1"/>
      <c r="Z40" s="1"/>
    </row>
    <row r="41" ht="12.75" customHeight="1">
      <c r="A41" s="9" t="s">
        <v>128</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129</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130</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131</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132</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133</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134</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135</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136</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54" t="s">
        <v>421</v>
      </c>
      <c r="B51" s="55" t="s">
        <v>21</v>
      </c>
      <c r="C51" s="55" t="s">
        <v>22</v>
      </c>
      <c r="D51" s="55" t="s">
        <v>89</v>
      </c>
      <c r="E51" s="1"/>
      <c r="F51" s="1"/>
      <c r="G51" s="1"/>
      <c r="H51" s="1"/>
      <c r="I51" s="1"/>
      <c r="J51" s="1"/>
      <c r="K51" s="1"/>
      <c r="L51" s="1"/>
      <c r="M51" s="1"/>
      <c r="N51" s="1"/>
      <c r="O51" s="1"/>
      <c r="P51" s="1"/>
      <c r="Q51" s="1"/>
      <c r="R51" s="1"/>
      <c r="S51" s="1"/>
      <c r="T51" s="1"/>
      <c r="U51" s="1"/>
      <c r="V51" s="1"/>
      <c r="W51" s="1"/>
      <c r="X51" s="1"/>
      <c r="Y51" s="1"/>
      <c r="Z51" s="1"/>
    </row>
    <row r="52" ht="12.75" customHeight="1">
      <c r="A52" s="9" t="s">
        <v>138</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139</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140</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141</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142</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143</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144</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145</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146</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147</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148</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73" t="s">
        <v>422</v>
      </c>
      <c r="B64" s="52"/>
      <c r="C64" s="52"/>
      <c r="D64" s="53"/>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54" t="s">
        <v>423</v>
      </c>
      <c r="B66" s="55" t="s">
        <v>21</v>
      </c>
      <c r="C66" s="55" t="s">
        <v>22</v>
      </c>
      <c r="D66" s="55" t="s">
        <v>89</v>
      </c>
      <c r="E66" s="1"/>
      <c r="F66" s="1"/>
      <c r="G66" s="1"/>
      <c r="H66" s="1"/>
      <c r="I66" s="1"/>
      <c r="J66" s="1"/>
      <c r="K66" s="1"/>
      <c r="L66" s="1"/>
      <c r="M66" s="1"/>
      <c r="N66" s="1"/>
      <c r="O66" s="1"/>
      <c r="P66" s="1"/>
      <c r="Q66" s="1"/>
      <c r="R66" s="1"/>
      <c r="S66" s="1"/>
      <c r="T66" s="1"/>
      <c r="U66" s="1"/>
      <c r="V66" s="1"/>
      <c r="W66" s="1"/>
      <c r="X66" s="1"/>
      <c r="Y66" s="1"/>
      <c r="Z66" s="1"/>
    </row>
    <row r="67" ht="12.75" customHeight="1">
      <c r="A67" s="9" t="s">
        <v>151</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152</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153</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154</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155</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156</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157</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158</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54" t="s">
        <v>424</v>
      </c>
      <c r="B76" s="55" t="s">
        <v>21</v>
      </c>
      <c r="C76" s="55" t="s">
        <v>22</v>
      </c>
      <c r="D76" s="55" t="s">
        <v>89</v>
      </c>
      <c r="E76" s="1"/>
      <c r="F76" s="1"/>
      <c r="G76" s="1"/>
      <c r="H76" s="1"/>
      <c r="I76" s="1"/>
      <c r="J76" s="1"/>
      <c r="K76" s="1"/>
      <c r="L76" s="1"/>
      <c r="M76" s="1"/>
      <c r="N76" s="1"/>
      <c r="O76" s="1"/>
      <c r="P76" s="1"/>
      <c r="Q76" s="1"/>
      <c r="R76" s="1"/>
      <c r="S76" s="1"/>
      <c r="T76" s="1"/>
      <c r="U76" s="1"/>
      <c r="V76" s="1"/>
      <c r="W76" s="1"/>
      <c r="X76" s="1"/>
      <c r="Y76" s="1"/>
      <c r="Z76" s="1"/>
    </row>
    <row r="77" ht="12.75" customHeight="1">
      <c r="A77" s="9" t="s">
        <v>160</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161</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162</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163</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9" t="s">
        <v>164</v>
      </c>
      <c r="B81" s="56" t="s">
        <v>33</v>
      </c>
      <c r="C81" s="57">
        <f>VLOOKUP(B81,'Case, Process &amp; Scoring'!$B$6:$C$9,2,)</f>
        <v>0</v>
      </c>
      <c r="D81" s="79"/>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73" t="s">
        <v>425</v>
      </c>
      <c r="B83" s="52"/>
      <c r="C83" s="52"/>
      <c r="D83" s="53"/>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54" t="s">
        <v>426</v>
      </c>
      <c r="B85" s="55" t="s">
        <v>21</v>
      </c>
      <c r="C85" s="55" t="s">
        <v>22</v>
      </c>
      <c r="D85" s="55" t="s">
        <v>89</v>
      </c>
      <c r="E85" s="1"/>
      <c r="F85" s="1"/>
      <c r="G85" s="1"/>
      <c r="H85" s="1"/>
      <c r="I85" s="1"/>
      <c r="J85" s="1"/>
      <c r="K85" s="1"/>
      <c r="L85" s="1"/>
      <c r="M85" s="1"/>
      <c r="N85" s="1"/>
      <c r="O85" s="1"/>
      <c r="P85" s="1"/>
      <c r="Q85" s="1"/>
      <c r="R85" s="1"/>
      <c r="S85" s="1"/>
      <c r="T85" s="1"/>
      <c r="U85" s="1"/>
      <c r="V85" s="1"/>
      <c r="W85" s="1"/>
      <c r="X85" s="1"/>
      <c r="Y85" s="1"/>
      <c r="Z85" s="1"/>
    </row>
    <row r="86" ht="12.75" customHeight="1">
      <c r="A86" s="9" t="s">
        <v>167</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168</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9" t="s">
        <v>169</v>
      </c>
      <c r="B88" s="56" t="s">
        <v>33</v>
      </c>
      <c r="C88" s="57">
        <f>VLOOKUP(B88,'Case, Process &amp; Scoring'!$B$6:$C$9,2,)</f>
        <v>0</v>
      </c>
      <c r="D88" s="79"/>
      <c r="E88" s="1"/>
      <c r="F88" s="1"/>
      <c r="G88" s="1"/>
      <c r="H88" s="1"/>
      <c r="I88" s="1"/>
      <c r="J88" s="1"/>
      <c r="K88" s="1"/>
      <c r="L88" s="1"/>
      <c r="M88" s="1"/>
      <c r="N88" s="1"/>
      <c r="O88" s="1"/>
      <c r="P88" s="1"/>
      <c r="Q88" s="1"/>
      <c r="R88" s="1"/>
      <c r="S88" s="1"/>
      <c r="T88" s="1"/>
      <c r="U88" s="1"/>
      <c r="V88" s="1"/>
      <c r="W88" s="1"/>
      <c r="X88" s="1"/>
      <c r="Y88" s="1"/>
      <c r="Z88" s="1"/>
    </row>
    <row r="89" ht="12.75" customHeight="1">
      <c r="A89" s="9" t="s">
        <v>170</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9" t="s">
        <v>171</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54" t="s">
        <v>427</v>
      </c>
      <c r="B92" s="55" t="s">
        <v>21</v>
      </c>
      <c r="C92" s="55" t="s">
        <v>22</v>
      </c>
      <c r="D92" s="55" t="s">
        <v>89</v>
      </c>
      <c r="E92" s="1"/>
      <c r="F92" s="1"/>
      <c r="G92" s="1"/>
      <c r="H92" s="1"/>
      <c r="I92" s="1"/>
      <c r="J92" s="1"/>
      <c r="K92" s="1"/>
      <c r="L92" s="1"/>
      <c r="M92" s="1"/>
      <c r="N92" s="1"/>
      <c r="O92" s="1"/>
      <c r="P92" s="1"/>
      <c r="Q92" s="1"/>
      <c r="R92" s="1"/>
      <c r="S92" s="1"/>
      <c r="T92" s="1"/>
      <c r="U92" s="1"/>
      <c r="V92" s="1"/>
      <c r="W92" s="1"/>
      <c r="X92" s="1"/>
      <c r="Y92" s="1"/>
      <c r="Z92" s="1"/>
    </row>
    <row r="93" ht="12.75" customHeight="1">
      <c r="A93" s="9" t="s">
        <v>167</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173</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169</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9" t="s">
        <v>170</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9" t="s">
        <v>171</v>
      </c>
      <c r="B97" s="56" t="s">
        <v>33</v>
      </c>
      <c r="C97" s="57">
        <f>VLOOKUP(B97,'Case, Process &amp; Scoring'!$B$6:$C$9,2,)</f>
        <v>0</v>
      </c>
      <c r="D97" s="79"/>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5 B29:B33 B41:B49 B52:B62 B67:B74 B77:B81 B86:B90 B93:B97">
      <formula1>'Case, Process &amp; Scoring'!$B$6:$B$9</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428</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429</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430</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431</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432</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433</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0</v>
      </c>
      <c r="C9" s="63">
        <f>IF(B9&lt;&gt;0,SUM(C5:C8)/B9,0)</f>
        <v>0</v>
      </c>
      <c r="D9" s="64"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65"/>
      <c r="B10" s="66"/>
      <c r="C10" s="67"/>
      <c r="D10" s="68"/>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0</v>
      </c>
      <c r="D11" s="72"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434</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435</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436</v>
      </c>
      <c r="B16" s="56" t="s">
        <v>33</v>
      </c>
      <c r="C16" s="57">
        <f>VLOOKUP(B16,'Case, Process &amp; Scoring'!$B$6:$C$9,2,)</f>
        <v>0</v>
      </c>
      <c r="D16" s="79"/>
      <c r="E16" s="1"/>
      <c r="F16" s="1"/>
      <c r="G16" s="1"/>
      <c r="H16" s="1"/>
      <c r="I16" s="1"/>
      <c r="J16" s="1"/>
      <c r="K16" s="1"/>
      <c r="L16" s="1"/>
      <c r="M16" s="1"/>
      <c r="N16" s="1"/>
      <c r="O16" s="1"/>
      <c r="P16" s="1"/>
      <c r="Q16" s="1"/>
      <c r="R16" s="1"/>
      <c r="S16" s="1"/>
      <c r="T16" s="1"/>
      <c r="U16" s="1"/>
      <c r="V16" s="1"/>
      <c r="W16" s="1"/>
      <c r="X16" s="1"/>
      <c r="Y16" s="1"/>
      <c r="Z16" s="1"/>
    </row>
    <row r="17" ht="12.75" customHeight="1">
      <c r="A17" s="9" t="s">
        <v>437</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438</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439</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440</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441</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442</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443</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61" t="s">
        <v>113</v>
      </c>
      <c r="B24" s="62">
        <f>COUNTIF(B16:B23,"&lt;&gt;"&amp;"N.A.")</f>
        <v>0</v>
      </c>
      <c r="C24" s="63">
        <f>IF(B24&lt;&gt;0,SUM(C16:C23)/B24,0)</f>
        <v>0</v>
      </c>
      <c r="D24" s="64"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54" t="s">
        <v>444</v>
      </c>
      <c r="B26" s="55" t="s">
        <v>21</v>
      </c>
      <c r="C26" s="55" t="s">
        <v>22</v>
      </c>
      <c r="D26" s="55" t="s">
        <v>89</v>
      </c>
      <c r="E26" s="1"/>
      <c r="F26" s="1"/>
      <c r="G26" s="1"/>
      <c r="H26" s="1"/>
      <c r="I26" s="1"/>
      <c r="J26" s="1"/>
      <c r="K26" s="1"/>
      <c r="L26" s="1"/>
      <c r="M26" s="1"/>
      <c r="N26" s="1"/>
      <c r="O26" s="1"/>
      <c r="P26" s="1"/>
      <c r="Q26" s="1"/>
      <c r="R26" s="1"/>
      <c r="S26" s="1"/>
      <c r="T26" s="1"/>
      <c r="U26" s="1"/>
      <c r="V26" s="1"/>
      <c r="W26" s="1"/>
      <c r="X26" s="1"/>
      <c r="Y26" s="1"/>
      <c r="Z26" s="1"/>
    </row>
    <row r="27" ht="12.75" customHeight="1">
      <c r="A27" s="9" t="s">
        <v>445</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9" t="s">
        <v>446</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9" t="s">
        <v>447</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9" t="s">
        <v>448</v>
      </c>
      <c r="B30" s="56" t="s">
        <v>33</v>
      </c>
      <c r="C30" s="57">
        <f>VLOOKUP(B30,'Case, Process &amp; Scoring'!$B$6:$C$9,2,)</f>
        <v>0</v>
      </c>
      <c r="D30" s="79"/>
      <c r="E30" s="1"/>
      <c r="F30" s="1"/>
      <c r="G30" s="1"/>
      <c r="H30" s="1"/>
      <c r="I30" s="1"/>
      <c r="J30" s="1"/>
      <c r="K30" s="1"/>
      <c r="L30" s="1"/>
      <c r="M30" s="1"/>
      <c r="N30" s="1"/>
      <c r="O30" s="1"/>
      <c r="P30" s="1"/>
      <c r="Q30" s="1"/>
      <c r="R30" s="1"/>
      <c r="S30" s="1"/>
      <c r="T30" s="1"/>
      <c r="U30" s="1"/>
      <c r="V30" s="1"/>
      <c r="W30" s="1"/>
      <c r="X30" s="1"/>
      <c r="Y30" s="1"/>
      <c r="Z30" s="1"/>
    </row>
    <row r="31" ht="12.75" customHeight="1">
      <c r="A31" s="9" t="s">
        <v>449</v>
      </c>
      <c r="B31" s="56" t="s">
        <v>33</v>
      </c>
      <c r="C31" s="57">
        <f>VLOOKUP(B31,'Case, Process &amp; Scoring'!$B$6:$C$9,2,)</f>
        <v>0</v>
      </c>
      <c r="D31" s="79"/>
      <c r="E31" s="1"/>
      <c r="F31" s="1"/>
      <c r="G31" s="1"/>
      <c r="H31" s="1"/>
      <c r="I31" s="1"/>
      <c r="J31" s="1"/>
      <c r="K31" s="1"/>
      <c r="L31" s="1"/>
      <c r="M31" s="1"/>
      <c r="N31" s="1"/>
      <c r="O31" s="1"/>
      <c r="P31" s="1"/>
      <c r="Q31" s="1"/>
      <c r="R31" s="1"/>
      <c r="S31" s="1"/>
      <c r="T31" s="1"/>
      <c r="U31" s="1"/>
      <c r="V31" s="1"/>
      <c r="W31" s="1"/>
      <c r="X31" s="1"/>
      <c r="Y31" s="1"/>
      <c r="Z31" s="1"/>
    </row>
    <row r="32" ht="12.75" customHeight="1">
      <c r="A32" s="9" t="s">
        <v>450</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61" t="s">
        <v>125</v>
      </c>
      <c r="B33" s="62">
        <f>COUNTIF(B27:B32,"&lt;&gt;"&amp;"N.A.")</f>
        <v>0</v>
      </c>
      <c r="C33" s="63">
        <f>IF(B33&lt;&gt;0,SUM(C27:C32)/B33,0)</f>
        <v>0</v>
      </c>
      <c r="D33" s="64" t="str">
        <f>IF(C33&lt;=15%,"N (None)",IF(C33&lt;=50%,"P (Partially)",IF(C33&lt;=85%,"L (Largely)","F (Fully)")))</f>
        <v>N (None)</v>
      </c>
      <c r="E33" s="1"/>
      <c r="F33" s="1"/>
      <c r="G33" s="1"/>
      <c r="H33" s="1"/>
      <c r="I33" s="1"/>
      <c r="J33" s="1"/>
      <c r="K33" s="1"/>
      <c r="L33" s="1"/>
      <c r="M33" s="1"/>
      <c r="N33" s="1"/>
      <c r="O33" s="1"/>
      <c r="P33" s="1"/>
      <c r="Q33" s="1"/>
      <c r="R33" s="1"/>
      <c r="S33" s="1"/>
      <c r="T33" s="1"/>
      <c r="U33" s="1"/>
      <c r="V33" s="1"/>
      <c r="W33" s="1"/>
      <c r="X33" s="1"/>
      <c r="Y33" s="1"/>
      <c r="Z33" s="1"/>
    </row>
    <row r="34" ht="12.75" customHeight="1">
      <c r="A34" s="75"/>
      <c r="B34" s="76"/>
      <c r="C34" s="77"/>
      <c r="D34" s="78"/>
      <c r="E34" s="1"/>
      <c r="F34" s="1"/>
      <c r="G34" s="1"/>
      <c r="H34" s="1"/>
      <c r="I34" s="1"/>
      <c r="J34" s="1"/>
      <c r="K34" s="1"/>
      <c r="L34" s="1"/>
      <c r="M34" s="1"/>
      <c r="N34" s="1"/>
      <c r="O34" s="1"/>
      <c r="P34" s="1"/>
      <c r="Q34" s="1"/>
      <c r="R34" s="1"/>
      <c r="S34" s="1"/>
      <c r="T34" s="1"/>
      <c r="U34" s="1"/>
      <c r="V34" s="1"/>
      <c r="W34" s="1"/>
      <c r="X34" s="1"/>
      <c r="Y34" s="1"/>
      <c r="Z34" s="1"/>
    </row>
    <row r="35" ht="12.75" customHeight="1">
      <c r="A35" s="69" t="s">
        <v>98</v>
      </c>
      <c r="B35" s="70"/>
      <c r="C35" s="71" t="str">
        <f>IF(D5&lt;&gt;"Stop Here!",IF(AVERAGE(C24,C33)&gt;50%,"2","1"),C5)</f>
        <v>1</v>
      </c>
      <c r="D35" s="72" t="str">
        <f>IF(C33&lt;=85%,"Stop Here!","Continue to 4. Process Definition and 5. Process Deployment!")</f>
        <v>Stop Here!</v>
      </c>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73" t="s">
        <v>451</v>
      </c>
      <c r="B37" s="52"/>
      <c r="C37" s="52"/>
      <c r="D37" s="53"/>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54" t="s">
        <v>452</v>
      </c>
      <c r="B39" s="55" t="s">
        <v>21</v>
      </c>
      <c r="C39" s="55" t="s">
        <v>22</v>
      </c>
      <c r="D39" s="55" t="s">
        <v>89</v>
      </c>
      <c r="E39" s="1"/>
      <c r="F39" s="1"/>
      <c r="G39" s="1"/>
      <c r="H39" s="1"/>
      <c r="I39" s="1"/>
      <c r="J39" s="1"/>
      <c r="K39" s="1"/>
      <c r="L39" s="1"/>
      <c r="M39" s="1"/>
      <c r="N39" s="1"/>
      <c r="O39" s="1"/>
      <c r="P39" s="1"/>
      <c r="Q39" s="1"/>
      <c r="R39" s="1"/>
      <c r="S39" s="1"/>
      <c r="T39" s="1"/>
      <c r="U39" s="1"/>
      <c r="V39" s="1"/>
      <c r="W39" s="1"/>
      <c r="X39" s="1"/>
      <c r="Y39" s="1"/>
      <c r="Z39" s="1"/>
    </row>
    <row r="40" ht="12.75" customHeight="1">
      <c r="A40" s="9" t="s">
        <v>128</v>
      </c>
      <c r="B40" s="56" t="s">
        <v>33</v>
      </c>
      <c r="C40" s="57">
        <f>VLOOKUP(B40,'Case, Process &amp; Scoring'!$B$6:$C$9,2,)</f>
        <v>0</v>
      </c>
      <c r="D40" s="79"/>
      <c r="E40" s="1"/>
      <c r="F40" s="1"/>
      <c r="G40" s="1"/>
      <c r="H40" s="1"/>
      <c r="I40" s="1"/>
      <c r="J40" s="1"/>
      <c r="K40" s="1"/>
      <c r="L40" s="1"/>
      <c r="M40" s="1"/>
      <c r="N40" s="1"/>
      <c r="O40" s="1"/>
      <c r="P40" s="1"/>
      <c r="Q40" s="1"/>
      <c r="R40" s="1"/>
      <c r="S40" s="1"/>
      <c r="T40" s="1"/>
      <c r="U40" s="1"/>
      <c r="V40" s="1"/>
      <c r="W40" s="1"/>
      <c r="X40" s="1"/>
      <c r="Y40" s="1"/>
      <c r="Z40" s="1"/>
    </row>
    <row r="41" ht="12.75" customHeight="1">
      <c r="A41" s="9" t="s">
        <v>129</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130</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131</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132</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133</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134</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135</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136</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54" t="s">
        <v>453</v>
      </c>
      <c r="B50" s="55" t="s">
        <v>21</v>
      </c>
      <c r="C50" s="55" t="s">
        <v>22</v>
      </c>
      <c r="D50" s="55" t="s">
        <v>89</v>
      </c>
      <c r="E50" s="1"/>
      <c r="F50" s="1"/>
      <c r="G50" s="1"/>
      <c r="H50" s="1"/>
      <c r="I50" s="1"/>
      <c r="J50" s="1"/>
      <c r="K50" s="1"/>
      <c r="L50" s="1"/>
      <c r="M50" s="1"/>
      <c r="N50" s="1"/>
      <c r="O50" s="1"/>
      <c r="P50" s="1"/>
      <c r="Q50" s="1"/>
      <c r="R50" s="1"/>
      <c r="S50" s="1"/>
      <c r="T50" s="1"/>
      <c r="U50" s="1"/>
      <c r="V50" s="1"/>
      <c r="W50" s="1"/>
      <c r="X50" s="1"/>
      <c r="Y50" s="1"/>
      <c r="Z50" s="1"/>
    </row>
    <row r="51" ht="12.75" customHeight="1">
      <c r="A51" s="9" t="s">
        <v>138</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139</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140</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141</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142</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143</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144</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145</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146</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147</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148</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73" t="s">
        <v>454</v>
      </c>
      <c r="B63" s="52"/>
      <c r="C63" s="52"/>
      <c r="D63" s="53"/>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54" t="s">
        <v>455</v>
      </c>
      <c r="B65" s="55" t="s">
        <v>21</v>
      </c>
      <c r="C65" s="55" t="s">
        <v>22</v>
      </c>
      <c r="D65" s="55" t="s">
        <v>89</v>
      </c>
      <c r="E65" s="1"/>
      <c r="F65" s="1"/>
      <c r="G65" s="1"/>
      <c r="H65" s="1"/>
      <c r="I65" s="1"/>
      <c r="J65" s="1"/>
      <c r="K65" s="1"/>
      <c r="L65" s="1"/>
      <c r="M65" s="1"/>
      <c r="N65" s="1"/>
      <c r="O65" s="1"/>
      <c r="P65" s="1"/>
      <c r="Q65" s="1"/>
      <c r="R65" s="1"/>
      <c r="S65" s="1"/>
      <c r="T65" s="1"/>
      <c r="U65" s="1"/>
      <c r="V65" s="1"/>
      <c r="W65" s="1"/>
      <c r="X65" s="1"/>
      <c r="Y65" s="1"/>
      <c r="Z65" s="1"/>
    </row>
    <row r="66" ht="12.75" customHeight="1">
      <c r="A66" s="9" t="s">
        <v>151</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152</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153</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154</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155</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156</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9" t="s">
        <v>157</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158</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54" t="s">
        <v>456</v>
      </c>
      <c r="B75" s="55" t="s">
        <v>21</v>
      </c>
      <c r="C75" s="55" t="s">
        <v>22</v>
      </c>
      <c r="D75" s="55" t="s">
        <v>89</v>
      </c>
      <c r="E75" s="1"/>
      <c r="F75" s="1"/>
      <c r="G75" s="1"/>
      <c r="H75" s="1"/>
      <c r="I75" s="1"/>
      <c r="J75" s="1"/>
      <c r="K75" s="1"/>
      <c r="L75" s="1"/>
      <c r="M75" s="1"/>
      <c r="N75" s="1"/>
      <c r="O75" s="1"/>
      <c r="P75" s="1"/>
      <c r="Q75" s="1"/>
      <c r="R75" s="1"/>
      <c r="S75" s="1"/>
      <c r="T75" s="1"/>
      <c r="U75" s="1"/>
      <c r="V75" s="1"/>
      <c r="W75" s="1"/>
      <c r="X75" s="1"/>
      <c r="Y75" s="1"/>
      <c r="Z75" s="1"/>
    </row>
    <row r="76" ht="12.75" customHeight="1">
      <c r="A76" s="9" t="s">
        <v>160</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161</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162</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163</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9" t="s">
        <v>164</v>
      </c>
      <c r="B80" s="56" t="s">
        <v>33</v>
      </c>
      <c r="C80" s="57">
        <f>VLOOKUP(B80,'Case, Process &amp; Scoring'!$B$6:$C$9,2,)</f>
        <v>0</v>
      </c>
      <c r="D80" s="79"/>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73" t="s">
        <v>457</v>
      </c>
      <c r="B82" s="52"/>
      <c r="C82" s="52"/>
      <c r="D82" s="53"/>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54" t="s">
        <v>458</v>
      </c>
      <c r="B84" s="55" t="s">
        <v>21</v>
      </c>
      <c r="C84" s="55" t="s">
        <v>22</v>
      </c>
      <c r="D84" s="55" t="s">
        <v>89</v>
      </c>
      <c r="E84" s="1"/>
      <c r="F84" s="1"/>
      <c r="G84" s="1"/>
      <c r="H84" s="1"/>
      <c r="I84" s="1"/>
      <c r="J84" s="1"/>
      <c r="K84" s="1"/>
      <c r="L84" s="1"/>
      <c r="M84" s="1"/>
      <c r="N84" s="1"/>
      <c r="O84" s="1"/>
      <c r="P84" s="1"/>
      <c r="Q84" s="1"/>
      <c r="R84" s="1"/>
      <c r="S84" s="1"/>
      <c r="T84" s="1"/>
      <c r="U84" s="1"/>
      <c r="V84" s="1"/>
      <c r="W84" s="1"/>
      <c r="X84" s="1"/>
      <c r="Y84" s="1"/>
      <c r="Z84" s="1"/>
    </row>
    <row r="85" ht="12.75" customHeight="1">
      <c r="A85" s="9" t="s">
        <v>167</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168</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169</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9" t="s">
        <v>170</v>
      </c>
      <c r="B88" s="56" t="s">
        <v>33</v>
      </c>
      <c r="C88" s="57">
        <f>VLOOKUP(B88,'Case, Process &amp; Scoring'!$B$6:$C$9,2,)</f>
        <v>0</v>
      </c>
      <c r="D88" s="79"/>
      <c r="E88" s="1"/>
      <c r="F88" s="1"/>
      <c r="G88" s="1"/>
      <c r="H88" s="1"/>
      <c r="I88" s="1"/>
      <c r="J88" s="1"/>
      <c r="K88" s="1"/>
      <c r="L88" s="1"/>
      <c r="M88" s="1"/>
      <c r="N88" s="1"/>
      <c r="O88" s="1"/>
      <c r="P88" s="1"/>
      <c r="Q88" s="1"/>
      <c r="R88" s="1"/>
      <c r="S88" s="1"/>
      <c r="T88" s="1"/>
      <c r="U88" s="1"/>
      <c r="V88" s="1"/>
      <c r="W88" s="1"/>
      <c r="X88" s="1"/>
      <c r="Y88" s="1"/>
      <c r="Z88" s="1"/>
    </row>
    <row r="89" ht="12.75" customHeight="1">
      <c r="A89" s="9" t="s">
        <v>171</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54" t="s">
        <v>459</v>
      </c>
      <c r="B91" s="55" t="s">
        <v>21</v>
      </c>
      <c r="C91" s="55" t="s">
        <v>22</v>
      </c>
      <c r="D91" s="55" t="s">
        <v>89</v>
      </c>
      <c r="E91" s="1"/>
      <c r="F91" s="1"/>
      <c r="G91" s="1"/>
      <c r="H91" s="1"/>
      <c r="I91" s="1"/>
      <c r="J91" s="1"/>
      <c r="K91" s="1"/>
      <c r="L91" s="1"/>
      <c r="M91" s="1"/>
      <c r="N91" s="1"/>
      <c r="O91" s="1"/>
      <c r="P91" s="1"/>
      <c r="Q91" s="1"/>
      <c r="R91" s="1"/>
      <c r="S91" s="1"/>
      <c r="T91" s="1"/>
      <c r="U91" s="1"/>
      <c r="V91" s="1"/>
      <c r="W91" s="1"/>
      <c r="X91" s="1"/>
      <c r="Y91" s="1"/>
      <c r="Z91" s="1"/>
    </row>
    <row r="92" ht="12.75" customHeight="1">
      <c r="A92" s="9" t="s">
        <v>167</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173</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169</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170</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9" t="s">
        <v>171</v>
      </c>
      <c r="B96" s="56" t="s">
        <v>33</v>
      </c>
      <c r="C96" s="57">
        <f>VLOOKUP(B96,'Case, Process &amp; Scoring'!$B$6:$C$9,2,)</f>
        <v>0</v>
      </c>
      <c r="D96" s="79"/>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2 B40:B48 B51:B61 B66:B73 B76:B80 B85:B89 B92:B96">
      <formula1>'Case, Process &amp; Scoring'!$B$6:$B$9</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460</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461</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462</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463</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464</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465</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9" t="s">
        <v>466</v>
      </c>
      <c r="B9" s="56" t="s">
        <v>33</v>
      </c>
      <c r="C9" s="57">
        <f>VLOOKUP(B9,'Case, Process &amp; Scoring'!$B$6:$C$9,2,)</f>
        <v>0</v>
      </c>
      <c r="D9" s="79"/>
      <c r="E9" s="1"/>
      <c r="F9" s="1"/>
      <c r="G9" s="1"/>
      <c r="H9" s="1"/>
      <c r="I9" s="1"/>
      <c r="J9" s="1"/>
      <c r="K9" s="1"/>
      <c r="L9" s="1"/>
      <c r="M9" s="1"/>
      <c r="N9" s="1"/>
      <c r="O9" s="1"/>
      <c r="P9" s="1"/>
      <c r="Q9" s="1"/>
      <c r="R9" s="1"/>
      <c r="S9" s="1"/>
      <c r="T9" s="1"/>
      <c r="U9" s="1"/>
      <c r="V9" s="1"/>
      <c r="W9" s="1"/>
      <c r="X9" s="1"/>
      <c r="Y9" s="1"/>
      <c r="Z9" s="1"/>
    </row>
    <row r="10" ht="12.75" customHeight="1">
      <c r="A10" s="9" t="s">
        <v>467</v>
      </c>
      <c r="B10" s="56" t="s">
        <v>33</v>
      </c>
      <c r="C10" s="57">
        <f>VLOOKUP(B10,'Case, Process &amp; Scoring'!$B$6:$C$9,2,)</f>
        <v>0</v>
      </c>
      <c r="D10" s="79"/>
      <c r="E10" s="1"/>
      <c r="F10" s="1"/>
      <c r="G10" s="1"/>
      <c r="H10" s="1"/>
      <c r="I10" s="1"/>
      <c r="J10" s="1"/>
      <c r="K10" s="1"/>
      <c r="L10" s="1"/>
      <c r="M10" s="1"/>
      <c r="N10" s="1"/>
      <c r="O10" s="1"/>
      <c r="P10" s="1"/>
      <c r="Q10" s="1"/>
      <c r="R10" s="1"/>
      <c r="S10" s="1"/>
      <c r="T10" s="1"/>
      <c r="U10" s="1"/>
      <c r="V10" s="1"/>
      <c r="W10" s="1"/>
      <c r="X10" s="1"/>
      <c r="Y10" s="1"/>
      <c r="Z10" s="1"/>
    </row>
    <row r="11" ht="12.75" customHeight="1">
      <c r="A11" s="9" t="s">
        <v>468</v>
      </c>
      <c r="B11" s="56" t="s">
        <v>33</v>
      </c>
      <c r="C11" s="57">
        <f>VLOOKUP(B11,'Case, Process &amp; Scoring'!$B$6:$C$9,2,)</f>
        <v>0</v>
      </c>
      <c r="D11" s="79"/>
      <c r="E11" s="1"/>
      <c r="F11" s="1"/>
      <c r="G11" s="1"/>
      <c r="H11" s="1"/>
      <c r="I11" s="1"/>
      <c r="J11" s="1"/>
      <c r="K11" s="1"/>
      <c r="L11" s="1"/>
      <c r="M11" s="1"/>
      <c r="N11" s="1"/>
      <c r="O11" s="1"/>
      <c r="P11" s="1"/>
      <c r="Q11" s="1"/>
      <c r="R11" s="1"/>
      <c r="S11" s="1"/>
      <c r="T11" s="1"/>
      <c r="U11" s="1"/>
      <c r="V11" s="1"/>
      <c r="W11" s="1"/>
      <c r="X11" s="1"/>
      <c r="Y11" s="1"/>
      <c r="Z11" s="1"/>
    </row>
    <row r="12" ht="12.75" customHeight="1">
      <c r="A12" s="61" t="s">
        <v>97</v>
      </c>
      <c r="B12" s="62">
        <f>COUNTIF(B5:B11,"&lt;&gt;"&amp;"N.A.")</f>
        <v>0</v>
      </c>
      <c r="C12" s="63">
        <f>IF(B12&lt;&gt;0,SUM(C5:C11)/B12,0)</f>
        <v>0</v>
      </c>
      <c r="D12" s="64" t="str">
        <f>IF(C12&lt;=15%,"N (None)",IF(C12&lt;=50%,"P (Partially)",IF(C12&lt;=85%,"L (Largely)","F (Fully)")))</f>
        <v>N (None)</v>
      </c>
      <c r="E12" s="1"/>
      <c r="F12" s="1"/>
      <c r="G12" s="1"/>
      <c r="H12" s="1"/>
      <c r="I12" s="1"/>
      <c r="J12" s="1"/>
      <c r="K12" s="1"/>
      <c r="L12" s="1"/>
      <c r="M12" s="1"/>
      <c r="N12" s="1"/>
      <c r="O12" s="1"/>
      <c r="P12" s="1"/>
      <c r="Q12" s="1"/>
      <c r="R12" s="1"/>
      <c r="S12" s="1"/>
      <c r="T12" s="1"/>
      <c r="U12" s="1"/>
      <c r="V12" s="1"/>
      <c r="W12" s="1"/>
      <c r="X12" s="1"/>
      <c r="Y12" s="1"/>
      <c r="Z12" s="1"/>
    </row>
    <row r="13" ht="12.75" customHeight="1">
      <c r="A13" s="65"/>
      <c r="B13" s="66"/>
      <c r="C13" s="67"/>
      <c r="D13" s="68"/>
      <c r="E13" s="1"/>
      <c r="F13" s="1"/>
      <c r="G13" s="1"/>
      <c r="H13" s="1"/>
      <c r="I13" s="1"/>
      <c r="J13" s="1"/>
      <c r="K13" s="1"/>
      <c r="L13" s="1"/>
      <c r="M13" s="1"/>
      <c r="N13" s="1"/>
      <c r="O13" s="1"/>
      <c r="P13" s="1"/>
      <c r="Q13" s="1"/>
      <c r="R13" s="1"/>
      <c r="S13" s="1"/>
      <c r="T13" s="1"/>
      <c r="U13" s="1"/>
      <c r="V13" s="1"/>
      <c r="W13" s="1"/>
      <c r="X13" s="1"/>
      <c r="Y13" s="1"/>
      <c r="Z13" s="1"/>
    </row>
    <row r="14" ht="12.75" customHeight="1">
      <c r="A14" s="69" t="s">
        <v>98</v>
      </c>
      <c r="B14" s="70"/>
      <c r="C14" s="71" t="str">
        <f>IF(C12&gt;50%,"1","0")</f>
        <v>0</v>
      </c>
      <c r="D14" s="72" t="str">
        <f>IF(C12&lt;=85%,"Stop Here!","Continue to 2. Performance Mgt and 3. Work Product Mgt!")</f>
        <v>Stop Here!</v>
      </c>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73" t="s">
        <v>469</v>
      </c>
      <c r="B16" s="52"/>
      <c r="C16" s="52"/>
      <c r="D16" s="53"/>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54" t="s">
        <v>470</v>
      </c>
      <c r="B18" s="55" t="s">
        <v>21</v>
      </c>
      <c r="C18" s="55" t="s">
        <v>22</v>
      </c>
      <c r="D18" s="55" t="s">
        <v>89</v>
      </c>
      <c r="E18" s="1"/>
      <c r="F18" s="1"/>
      <c r="G18" s="1"/>
      <c r="H18" s="1"/>
      <c r="I18" s="1"/>
      <c r="J18" s="1"/>
      <c r="K18" s="1"/>
      <c r="L18" s="1"/>
      <c r="M18" s="1"/>
      <c r="N18" s="1"/>
      <c r="O18" s="1"/>
      <c r="P18" s="1"/>
      <c r="Q18" s="1"/>
      <c r="R18" s="1"/>
      <c r="S18" s="1"/>
      <c r="T18" s="1"/>
      <c r="U18" s="1"/>
      <c r="V18" s="1"/>
      <c r="W18" s="1"/>
      <c r="X18" s="1"/>
      <c r="Y18" s="1"/>
      <c r="Z18" s="1"/>
    </row>
    <row r="19" ht="12.75" customHeight="1">
      <c r="A19" s="9" t="s">
        <v>471</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472</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473</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474</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475</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9" t="s">
        <v>476</v>
      </c>
      <c r="B24" s="56" t="s">
        <v>33</v>
      </c>
      <c r="C24" s="57">
        <f>VLOOKUP(B24,'Case, Process &amp; Scoring'!$B$6:$C$9,2,)</f>
        <v>0</v>
      </c>
      <c r="D24" s="79"/>
      <c r="E24" s="1"/>
      <c r="F24" s="1"/>
      <c r="G24" s="1"/>
      <c r="H24" s="1"/>
      <c r="I24" s="1"/>
      <c r="J24" s="1"/>
      <c r="K24" s="1"/>
      <c r="L24" s="1"/>
      <c r="M24" s="1"/>
      <c r="N24" s="1"/>
      <c r="O24" s="1"/>
      <c r="P24" s="1"/>
      <c r="Q24" s="1"/>
      <c r="R24" s="1"/>
      <c r="S24" s="1"/>
      <c r="T24" s="1"/>
      <c r="U24" s="1"/>
      <c r="V24" s="1"/>
      <c r="W24" s="1"/>
      <c r="X24" s="1"/>
      <c r="Y24" s="1"/>
      <c r="Z24" s="1"/>
    </row>
    <row r="25" ht="12.75" customHeight="1">
      <c r="A25" s="9" t="s">
        <v>477</v>
      </c>
      <c r="B25" s="56" t="s">
        <v>33</v>
      </c>
      <c r="C25" s="57">
        <f>VLOOKUP(B25,'Case, Process &amp; Scoring'!$B$6:$C$9,2,)</f>
        <v>0</v>
      </c>
      <c r="D25" s="79"/>
      <c r="E25" s="1"/>
      <c r="F25" s="1"/>
      <c r="G25" s="1"/>
      <c r="H25" s="1"/>
      <c r="I25" s="1"/>
      <c r="J25" s="1"/>
      <c r="K25" s="1"/>
      <c r="L25" s="1"/>
      <c r="M25" s="1"/>
      <c r="N25" s="1"/>
      <c r="O25" s="1"/>
      <c r="P25" s="1"/>
      <c r="Q25" s="1"/>
      <c r="R25" s="1"/>
      <c r="S25" s="1"/>
      <c r="T25" s="1"/>
      <c r="U25" s="1"/>
      <c r="V25" s="1"/>
      <c r="W25" s="1"/>
      <c r="X25" s="1"/>
      <c r="Y25" s="1"/>
      <c r="Z25" s="1"/>
    </row>
    <row r="26" ht="12.75" customHeight="1">
      <c r="A26" s="9" t="s">
        <v>478</v>
      </c>
      <c r="B26" s="56" t="s">
        <v>33</v>
      </c>
      <c r="C26" s="57">
        <f>VLOOKUP(B26,'Case, Process &amp; Scoring'!$B$6:$C$9,2,)</f>
        <v>0</v>
      </c>
      <c r="D26" s="79"/>
      <c r="E26" s="1"/>
      <c r="F26" s="1"/>
      <c r="G26" s="1"/>
      <c r="H26" s="1"/>
      <c r="I26" s="1"/>
      <c r="J26" s="1"/>
      <c r="K26" s="1"/>
      <c r="L26" s="1"/>
      <c r="M26" s="1"/>
      <c r="N26" s="1"/>
      <c r="O26" s="1"/>
      <c r="P26" s="1"/>
      <c r="Q26" s="1"/>
      <c r="R26" s="1"/>
      <c r="S26" s="1"/>
      <c r="T26" s="1"/>
      <c r="U26" s="1"/>
      <c r="V26" s="1"/>
      <c r="W26" s="1"/>
      <c r="X26" s="1"/>
      <c r="Y26" s="1"/>
      <c r="Z26" s="1"/>
    </row>
    <row r="27" ht="12.75" customHeight="1">
      <c r="A27" s="9" t="s">
        <v>479</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61" t="s">
        <v>113</v>
      </c>
      <c r="B28" s="62">
        <f>COUNTIF(B19:B27,"&lt;&gt;"&amp;"N.A.")</f>
        <v>0</v>
      </c>
      <c r="C28" s="63">
        <f>IF(B28&lt;&gt;0,SUM(C19:C27)/B28,0)</f>
        <v>0</v>
      </c>
      <c r="D28" s="64" t="str">
        <f>IF(C28&lt;=15%,"N (None)",IF(C28&lt;=50%,"P (Partially)",IF(C28&lt;=85%,"L (Largely)","F (Fully)")))</f>
        <v>N (None)</v>
      </c>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54" t="s">
        <v>480</v>
      </c>
      <c r="B30" s="55" t="s">
        <v>21</v>
      </c>
      <c r="C30" s="55" t="s">
        <v>22</v>
      </c>
      <c r="D30" s="55" t="s">
        <v>89</v>
      </c>
      <c r="E30" s="1"/>
      <c r="F30" s="1"/>
      <c r="G30" s="1"/>
      <c r="H30" s="1"/>
      <c r="I30" s="1"/>
      <c r="J30" s="1"/>
      <c r="K30" s="1"/>
      <c r="L30" s="1"/>
      <c r="M30" s="1"/>
      <c r="N30" s="1"/>
      <c r="O30" s="1"/>
      <c r="P30" s="1"/>
      <c r="Q30" s="1"/>
      <c r="R30" s="1"/>
      <c r="S30" s="1"/>
      <c r="T30" s="1"/>
      <c r="U30" s="1"/>
      <c r="V30" s="1"/>
      <c r="W30" s="1"/>
      <c r="X30" s="1"/>
      <c r="Y30" s="1"/>
      <c r="Z30" s="1"/>
    </row>
    <row r="31" ht="12.75" customHeight="1">
      <c r="A31" s="9" t="s">
        <v>481</v>
      </c>
      <c r="B31" s="56" t="s">
        <v>33</v>
      </c>
      <c r="C31" s="57">
        <f>VLOOKUP(B31,'Case, Process &amp; Scoring'!$B$6:$C$9,2,)</f>
        <v>0</v>
      </c>
      <c r="D31" s="79"/>
      <c r="E31" s="1"/>
      <c r="F31" s="1"/>
      <c r="G31" s="1"/>
      <c r="H31" s="1"/>
      <c r="I31" s="1"/>
      <c r="J31" s="1"/>
      <c r="K31" s="1"/>
      <c r="L31" s="1"/>
      <c r="M31" s="1"/>
      <c r="N31" s="1"/>
      <c r="O31" s="1"/>
      <c r="P31" s="1"/>
      <c r="Q31" s="1"/>
      <c r="R31" s="1"/>
      <c r="S31" s="1"/>
      <c r="T31" s="1"/>
      <c r="U31" s="1"/>
      <c r="V31" s="1"/>
      <c r="W31" s="1"/>
      <c r="X31" s="1"/>
      <c r="Y31" s="1"/>
      <c r="Z31" s="1"/>
    </row>
    <row r="32" ht="12.75" customHeight="1">
      <c r="A32" s="9" t="s">
        <v>482</v>
      </c>
      <c r="B32" s="56" t="s">
        <v>33</v>
      </c>
      <c r="C32" s="57">
        <f>VLOOKUP(B32,'Case, Process &amp; Scoring'!$B$6:$C$9,2,)</f>
        <v>0</v>
      </c>
      <c r="D32" s="79"/>
      <c r="E32" s="1"/>
      <c r="F32" s="1"/>
      <c r="G32" s="1"/>
      <c r="H32" s="1"/>
      <c r="I32" s="1"/>
      <c r="J32" s="1"/>
      <c r="K32" s="1"/>
      <c r="L32" s="1"/>
      <c r="M32" s="1"/>
      <c r="N32" s="1"/>
      <c r="O32" s="1"/>
      <c r="P32" s="1"/>
      <c r="Q32" s="1"/>
      <c r="R32" s="1"/>
      <c r="S32" s="1"/>
      <c r="T32" s="1"/>
      <c r="U32" s="1"/>
      <c r="V32" s="1"/>
      <c r="W32" s="1"/>
      <c r="X32" s="1"/>
      <c r="Y32" s="1"/>
      <c r="Z32" s="1"/>
    </row>
    <row r="33" ht="12.75" customHeight="1">
      <c r="A33" s="9" t="s">
        <v>121</v>
      </c>
      <c r="B33" s="56" t="s">
        <v>33</v>
      </c>
      <c r="C33" s="57">
        <f>VLOOKUP(B33,'Case, Process &amp; Scoring'!$B$6:$C$9,2,)</f>
        <v>0</v>
      </c>
      <c r="D33" s="79"/>
      <c r="E33" s="1"/>
      <c r="F33" s="1"/>
      <c r="G33" s="1"/>
      <c r="H33" s="1"/>
      <c r="I33" s="1"/>
      <c r="J33" s="1"/>
      <c r="K33" s="1"/>
      <c r="L33" s="1"/>
      <c r="M33" s="1"/>
      <c r="N33" s="1"/>
      <c r="O33" s="1"/>
      <c r="P33" s="1"/>
      <c r="Q33" s="1"/>
      <c r="R33" s="1"/>
      <c r="S33" s="1"/>
      <c r="T33" s="1"/>
      <c r="U33" s="1"/>
      <c r="V33" s="1"/>
      <c r="W33" s="1"/>
      <c r="X33" s="1"/>
      <c r="Y33" s="1"/>
      <c r="Z33" s="1"/>
    </row>
    <row r="34" ht="12.75" customHeight="1">
      <c r="A34" s="9" t="s">
        <v>483</v>
      </c>
      <c r="B34" s="56" t="s">
        <v>33</v>
      </c>
      <c r="C34" s="57">
        <f>VLOOKUP(B34,'Case, Process &amp; Scoring'!$B$6:$C$9,2,)</f>
        <v>0</v>
      </c>
      <c r="D34" s="79"/>
      <c r="E34" s="1"/>
      <c r="F34" s="1"/>
      <c r="G34" s="1"/>
      <c r="H34" s="1"/>
      <c r="I34" s="1"/>
      <c r="J34" s="1"/>
      <c r="K34" s="1"/>
      <c r="L34" s="1"/>
      <c r="M34" s="1"/>
      <c r="N34" s="1"/>
      <c r="O34" s="1"/>
      <c r="P34" s="1"/>
      <c r="Q34" s="1"/>
      <c r="R34" s="1"/>
      <c r="S34" s="1"/>
      <c r="T34" s="1"/>
      <c r="U34" s="1"/>
      <c r="V34" s="1"/>
      <c r="W34" s="1"/>
      <c r="X34" s="1"/>
      <c r="Y34" s="1"/>
      <c r="Z34" s="1"/>
    </row>
    <row r="35" ht="12.75" customHeight="1">
      <c r="A35" s="9" t="s">
        <v>484</v>
      </c>
      <c r="B35" s="56" t="s">
        <v>33</v>
      </c>
      <c r="C35" s="57">
        <f>VLOOKUP(B35,'Case, Process &amp; Scoring'!$B$6:$C$9,2,)</f>
        <v>0</v>
      </c>
      <c r="D35" s="79"/>
      <c r="E35" s="1"/>
      <c r="F35" s="1"/>
      <c r="G35" s="1"/>
      <c r="H35" s="1"/>
      <c r="I35" s="1"/>
      <c r="J35" s="1"/>
      <c r="K35" s="1"/>
      <c r="L35" s="1"/>
      <c r="M35" s="1"/>
      <c r="N35" s="1"/>
      <c r="O35" s="1"/>
      <c r="P35" s="1"/>
      <c r="Q35" s="1"/>
      <c r="R35" s="1"/>
      <c r="S35" s="1"/>
      <c r="T35" s="1"/>
      <c r="U35" s="1"/>
      <c r="V35" s="1"/>
      <c r="W35" s="1"/>
      <c r="X35" s="1"/>
      <c r="Y35" s="1"/>
      <c r="Z35" s="1"/>
    </row>
    <row r="36" ht="12.75" customHeight="1">
      <c r="A36" s="9" t="s">
        <v>485</v>
      </c>
      <c r="B36" s="56" t="s">
        <v>33</v>
      </c>
      <c r="C36" s="57">
        <f>VLOOKUP(B36,'Case, Process &amp; Scoring'!$B$6:$C$9,2,)</f>
        <v>0</v>
      </c>
      <c r="D36" s="79"/>
      <c r="E36" s="1"/>
      <c r="F36" s="1"/>
      <c r="G36" s="1"/>
      <c r="H36" s="1"/>
      <c r="I36" s="1"/>
      <c r="J36" s="1"/>
      <c r="K36" s="1"/>
      <c r="L36" s="1"/>
      <c r="M36" s="1"/>
      <c r="N36" s="1"/>
      <c r="O36" s="1"/>
      <c r="P36" s="1"/>
      <c r="Q36" s="1"/>
      <c r="R36" s="1"/>
      <c r="S36" s="1"/>
      <c r="T36" s="1"/>
      <c r="U36" s="1"/>
      <c r="V36" s="1"/>
      <c r="W36" s="1"/>
      <c r="X36" s="1"/>
      <c r="Y36" s="1"/>
      <c r="Z36" s="1"/>
    </row>
    <row r="37" ht="12.75" customHeight="1">
      <c r="A37" s="9" t="s">
        <v>486</v>
      </c>
      <c r="B37" s="56" t="s">
        <v>33</v>
      </c>
      <c r="C37" s="57">
        <f>VLOOKUP(B37,'Case, Process &amp; Scoring'!$B$6:$C$9,2,)</f>
        <v>0</v>
      </c>
      <c r="D37" s="79"/>
      <c r="E37" s="1"/>
      <c r="F37" s="1"/>
      <c r="G37" s="1"/>
      <c r="H37" s="1"/>
      <c r="I37" s="1"/>
      <c r="J37" s="1"/>
      <c r="K37" s="1"/>
      <c r="L37" s="1"/>
      <c r="M37" s="1"/>
      <c r="N37" s="1"/>
      <c r="O37" s="1"/>
      <c r="P37" s="1"/>
      <c r="Q37" s="1"/>
      <c r="R37" s="1"/>
      <c r="S37" s="1"/>
      <c r="T37" s="1"/>
      <c r="U37" s="1"/>
      <c r="V37" s="1"/>
      <c r="W37" s="1"/>
      <c r="X37" s="1"/>
      <c r="Y37" s="1"/>
      <c r="Z37" s="1"/>
    </row>
    <row r="38" ht="12.75" customHeight="1">
      <c r="A38" s="9" t="s">
        <v>487</v>
      </c>
      <c r="B38" s="56" t="s">
        <v>33</v>
      </c>
      <c r="C38" s="57">
        <f>VLOOKUP(B38,'Case, Process &amp; Scoring'!$B$6:$C$9,2,)</f>
        <v>0</v>
      </c>
      <c r="D38" s="79"/>
      <c r="E38" s="1"/>
      <c r="F38" s="1"/>
      <c r="G38" s="1"/>
      <c r="H38" s="1"/>
      <c r="I38" s="1"/>
      <c r="J38" s="1"/>
      <c r="K38" s="1"/>
      <c r="L38" s="1"/>
      <c r="M38" s="1"/>
      <c r="N38" s="1"/>
      <c r="O38" s="1"/>
      <c r="P38" s="1"/>
      <c r="Q38" s="1"/>
      <c r="R38" s="1"/>
      <c r="S38" s="1"/>
      <c r="T38" s="1"/>
      <c r="U38" s="1"/>
      <c r="V38" s="1"/>
      <c r="W38" s="1"/>
      <c r="X38" s="1"/>
      <c r="Y38" s="1"/>
      <c r="Z38" s="1"/>
    </row>
    <row r="39" ht="12.75" customHeight="1">
      <c r="A39" s="61" t="s">
        <v>125</v>
      </c>
      <c r="B39" s="62">
        <f>COUNTIF(B31:B38,"&lt;&gt;"&amp;"N.A.")</f>
        <v>0</v>
      </c>
      <c r="C39" s="63">
        <f>IF(B39&lt;&gt;0,SUM(C31:C38)/B39,0)</f>
        <v>0</v>
      </c>
      <c r="D39" s="64" t="str">
        <f>IF(C39&lt;=15%,"N (None)",IF(C39&lt;=50%,"P (Partially)",IF(C39&lt;=85%,"L (Largely)","F (Fully)")))</f>
        <v>N (None)</v>
      </c>
      <c r="E39" s="1"/>
      <c r="F39" s="1"/>
      <c r="G39" s="1"/>
      <c r="H39" s="1"/>
      <c r="I39" s="1"/>
      <c r="J39" s="1"/>
      <c r="K39" s="1"/>
      <c r="L39" s="1"/>
      <c r="M39" s="1"/>
      <c r="N39" s="1"/>
      <c r="O39" s="1"/>
      <c r="P39" s="1"/>
      <c r="Q39" s="1"/>
      <c r="R39" s="1"/>
      <c r="S39" s="1"/>
      <c r="T39" s="1"/>
      <c r="U39" s="1"/>
      <c r="V39" s="1"/>
      <c r="W39" s="1"/>
      <c r="X39" s="1"/>
      <c r="Y39" s="1"/>
      <c r="Z39" s="1"/>
    </row>
    <row r="40" ht="12.75" customHeight="1">
      <c r="A40" s="75"/>
      <c r="B40" s="76"/>
      <c r="C40" s="77"/>
      <c r="D40" s="78"/>
      <c r="E40" s="1"/>
      <c r="F40" s="1"/>
      <c r="G40" s="1"/>
      <c r="H40" s="1"/>
      <c r="I40" s="1"/>
      <c r="J40" s="1"/>
      <c r="K40" s="1"/>
      <c r="L40" s="1"/>
      <c r="M40" s="1"/>
      <c r="N40" s="1"/>
      <c r="O40" s="1"/>
      <c r="P40" s="1"/>
      <c r="Q40" s="1"/>
      <c r="R40" s="1"/>
      <c r="S40" s="1"/>
      <c r="T40" s="1"/>
      <c r="U40" s="1"/>
      <c r="V40" s="1"/>
      <c r="W40" s="1"/>
      <c r="X40" s="1"/>
      <c r="Y40" s="1"/>
      <c r="Z40" s="1"/>
    </row>
    <row r="41" ht="12.75" customHeight="1">
      <c r="A41" s="69" t="s">
        <v>98</v>
      </c>
      <c r="B41" s="70"/>
      <c r="C41" s="71" t="str">
        <f>IF(D11&lt;&gt;"Stop Here!",IF(AVERAGE(C28,C39)&gt;50%,"2","1"),C11)</f>
        <v>1</v>
      </c>
      <c r="D41" s="72" t="str">
        <f>IF(C39&lt;=85%,"Stop Here!","Continue to 4. Process Definition and 5. Process Deployment!")</f>
        <v>Stop Here!</v>
      </c>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73" t="s">
        <v>488</v>
      </c>
      <c r="B43" s="52"/>
      <c r="C43" s="52"/>
      <c r="D43" s="53"/>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54" t="s">
        <v>489</v>
      </c>
      <c r="B45" s="55" t="s">
        <v>21</v>
      </c>
      <c r="C45" s="55" t="s">
        <v>22</v>
      </c>
      <c r="D45" s="55" t="s">
        <v>89</v>
      </c>
      <c r="E45" s="1"/>
      <c r="F45" s="1"/>
      <c r="G45" s="1"/>
      <c r="H45" s="1"/>
      <c r="I45" s="1"/>
      <c r="J45" s="1"/>
      <c r="K45" s="1"/>
      <c r="L45" s="1"/>
      <c r="M45" s="1"/>
      <c r="N45" s="1"/>
      <c r="O45" s="1"/>
      <c r="P45" s="1"/>
      <c r="Q45" s="1"/>
      <c r="R45" s="1"/>
      <c r="S45" s="1"/>
      <c r="T45" s="1"/>
      <c r="U45" s="1"/>
      <c r="V45" s="1"/>
      <c r="W45" s="1"/>
      <c r="X45" s="1"/>
      <c r="Y45" s="1"/>
      <c r="Z45" s="1"/>
    </row>
    <row r="46" ht="12.75" customHeight="1">
      <c r="A46" s="9" t="s">
        <v>128</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9" t="s">
        <v>129</v>
      </c>
      <c r="B47" s="56" t="s">
        <v>33</v>
      </c>
      <c r="C47" s="57">
        <f>VLOOKUP(B47,'Case, Process &amp; Scoring'!$B$6:$C$9,2,)</f>
        <v>0</v>
      </c>
      <c r="D47" s="79"/>
      <c r="E47" s="1"/>
      <c r="F47" s="1"/>
      <c r="G47" s="1"/>
      <c r="H47" s="1"/>
      <c r="I47" s="1"/>
      <c r="J47" s="1"/>
      <c r="K47" s="1"/>
      <c r="L47" s="1"/>
      <c r="M47" s="1"/>
      <c r="N47" s="1"/>
      <c r="O47" s="1"/>
      <c r="P47" s="1"/>
      <c r="Q47" s="1"/>
      <c r="R47" s="1"/>
      <c r="S47" s="1"/>
      <c r="T47" s="1"/>
      <c r="U47" s="1"/>
      <c r="V47" s="1"/>
      <c r="W47" s="1"/>
      <c r="X47" s="1"/>
      <c r="Y47" s="1"/>
      <c r="Z47" s="1"/>
    </row>
    <row r="48" ht="12.75" customHeight="1">
      <c r="A48" s="9" t="s">
        <v>130</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131</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132</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133</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134</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135</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136</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54" t="s">
        <v>490</v>
      </c>
      <c r="B56" s="55" t="s">
        <v>21</v>
      </c>
      <c r="C56" s="55" t="s">
        <v>22</v>
      </c>
      <c r="D56" s="55" t="s">
        <v>89</v>
      </c>
      <c r="E56" s="1"/>
      <c r="F56" s="1"/>
      <c r="G56" s="1"/>
      <c r="H56" s="1"/>
      <c r="I56" s="1"/>
      <c r="J56" s="1"/>
      <c r="K56" s="1"/>
      <c r="L56" s="1"/>
      <c r="M56" s="1"/>
      <c r="N56" s="1"/>
      <c r="O56" s="1"/>
      <c r="P56" s="1"/>
      <c r="Q56" s="1"/>
      <c r="R56" s="1"/>
      <c r="S56" s="1"/>
      <c r="T56" s="1"/>
      <c r="U56" s="1"/>
      <c r="V56" s="1"/>
      <c r="W56" s="1"/>
      <c r="X56" s="1"/>
      <c r="Y56" s="1"/>
      <c r="Z56" s="1"/>
    </row>
    <row r="57" ht="12.75" customHeight="1">
      <c r="A57" s="9" t="s">
        <v>138</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139</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140</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9" t="s">
        <v>141</v>
      </c>
      <c r="B60" s="56" t="s">
        <v>33</v>
      </c>
      <c r="C60" s="57">
        <f>VLOOKUP(B60,'Case, Process &amp; Scoring'!$B$6:$C$9,2,)</f>
        <v>0</v>
      </c>
      <c r="D60" s="79"/>
      <c r="E60" s="1"/>
      <c r="F60" s="1"/>
      <c r="G60" s="1"/>
      <c r="H60" s="1"/>
      <c r="I60" s="1"/>
      <c r="J60" s="1"/>
      <c r="K60" s="1"/>
      <c r="L60" s="1"/>
      <c r="M60" s="1"/>
      <c r="N60" s="1"/>
      <c r="O60" s="1"/>
      <c r="P60" s="1"/>
      <c r="Q60" s="1"/>
      <c r="R60" s="1"/>
      <c r="S60" s="1"/>
      <c r="T60" s="1"/>
      <c r="U60" s="1"/>
      <c r="V60" s="1"/>
      <c r="W60" s="1"/>
      <c r="X60" s="1"/>
      <c r="Y60" s="1"/>
      <c r="Z60" s="1"/>
    </row>
    <row r="61" ht="12.75" customHeight="1">
      <c r="A61" s="9" t="s">
        <v>142</v>
      </c>
      <c r="B61" s="56" t="s">
        <v>33</v>
      </c>
      <c r="C61" s="57">
        <f>VLOOKUP(B61,'Case, Process &amp; Scoring'!$B$6:$C$9,2,)</f>
        <v>0</v>
      </c>
      <c r="D61" s="79"/>
      <c r="E61" s="1"/>
      <c r="F61" s="1"/>
      <c r="G61" s="1"/>
      <c r="H61" s="1"/>
      <c r="I61" s="1"/>
      <c r="J61" s="1"/>
      <c r="K61" s="1"/>
      <c r="L61" s="1"/>
      <c r="M61" s="1"/>
      <c r="N61" s="1"/>
      <c r="O61" s="1"/>
      <c r="P61" s="1"/>
      <c r="Q61" s="1"/>
      <c r="R61" s="1"/>
      <c r="S61" s="1"/>
      <c r="T61" s="1"/>
      <c r="U61" s="1"/>
      <c r="V61" s="1"/>
      <c r="W61" s="1"/>
      <c r="X61" s="1"/>
      <c r="Y61" s="1"/>
      <c r="Z61" s="1"/>
    </row>
    <row r="62" ht="12.75" customHeight="1">
      <c r="A62" s="9" t="s">
        <v>143</v>
      </c>
      <c r="B62" s="56" t="s">
        <v>33</v>
      </c>
      <c r="C62" s="57">
        <f>VLOOKUP(B62,'Case, Process &amp; Scoring'!$B$6:$C$9,2,)</f>
        <v>0</v>
      </c>
      <c r="D62" s="79"/>
      <c r="E62" s="1"/>
      <c r="F62" s="1"/>
      <c r="G62" s="1"/>
      <c r="H62" s="1"/>
      <c r="I62" s="1"/>
      <c r="J62" s="1"/>
      <c r="K62" s="1"/>
      <c r="L62" s="1"/>
      <c r="M62" s="1"/>
      <c r="N62" s="1"/>
      <c r="O62" s="1"/>
      <c r="P62" s="1"/>
      <c r="Q62" s="1"/>
      <c r="R62" s="1"/>
      <c r="S62" s="1"/>
      <c r="T62" s="1"/>
      <c r="U62" s="1"/>
      <c r="V62" s="1"/>
      <c r="W62" s="1"/>
      <c r="X62" s="1"/>
      <c r="Y62" s="1"/>
      <c r="Z62" s="1"/>
    </row>
    <row r="63" ht="12.75" customHeight="1">
      <c r="A63" s="9" t="s">
        <v>144</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9" t="s">
        <v>145</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146</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147</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148</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73" t="s">
        <v>491</v>
      </c>
      <c r="B69" s="52"/>
      <c r="C69" s="52"/>
      <c r="D69" s="53"/>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54" t="s">
        <v>492</v>
      </c>
      <c r="B71" s="55" t="s">
        <v>21</v>
      </c>
      <c r="C71" s="55" t="s">
        <v>22</v>
      </c>
      <c r="D71" s="55" t="s">
        <v>89</v>
      </c>
      <c r="E71" s="1"/>
      <c r="F71" s="1"/>
      <c r="G71" s="1"/>
      <c r="H71" s="1"/>
      <c r="I71" s="1"/>
      <c r="J71" s="1"/>
      <c r="K71" s="1"/>
      <c r="L71" s="1"/>
      <c r="M71" s="1"/>
      <c r="N71" s="1"/>
      <c r="O71" s="1"/>
      <c r="P71" s="1"/>
      <c r="Q71" s="1"/>
      <c r="R71" s="1"/>
      <c r="S71" s="1"/>
      <c r="T71" s="1"/>
      <c r="U71" s="1"/>
      <c r="V71" s="1"/>
      <c r="W71" s="1"/>
      <c r="X71" s="1"/>
      <c r="Y71" s="1"/>
      <c r="Z71" s="1"/>
    </row>
    <row r="72" ht="12.75" customHeight="1">
      <c r="A72" s="9" t="s">
        <v>151</v>
      </c>
      <c r="B72" s="56" t="s">
        <v>33</v>
      </c>
      <c r="C72" s="57">
        <f>VLOOKUP(B72,'Case, Process &amp; Scoring'!$B$6:$C$9,2,)</f>
        <v>0</v>
      </c>
      <c r="D72" s="79"/>
      <c r="E72" s="1"/>
      <c r="F72" s="1"/>
      <c r="G72" s="1"/>
      <c r="H72" s="1"/>
      <c r="I72" s="1"/>
      <c r="J72" s="1"/>
      <c r="K72" s="1"/>
      <c r="L72" s="1"/>
      <c r="M72" s="1"/>
      <c r="N72" s="1"/>
      <c r="O72" s="1"/>
      <c r="P72" s="1"/>
      <c r="Q72" s="1"/>
      <c r="R72" s="1"/>
      <c r="S72" s="1"/>
      <c r="T72" s="1"/>
      <c r="U72" s="1"/>
      <c r="V72" s="1"/>
      <c r="W72" s="1"/>
      <c r="X72" s="1"/>
      <c r="Y72" s="1"/>
      <c r="Z72" s="1"/>
    </row>
    <row r="73" ht="12.75" customHeight="1">
      <c r="A73" s="9" t="s">
        <v>152</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153</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154</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155</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156</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157</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9" t="s">
        <v>158</v>
      </c>
      <c r="B79" s="56" t="s">
        <v>33</v>
      </c>
      <c r="C79" s="57">
        <f>VLOOKUP(B79,'Case, Process &amp; Scoring'!$B$6:$C$9,2,)</f>
        <v>0</v>
      </c>
      <c r="D79" s="79"/>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54" t="s">
        <v>493</v>
      </c>
      <c r="B81" s="55" t="s">
        <v>21</v>
      </c>
      <c r="C81" s="55" t="s">
        <v>22</v>
      </c>
      <c r="D81" s="55" t="s">
        <v>89</v>
      </c>
      <c r="E81" s="1"/>
      <c r="F81" s="1"/>
      <c r="G81" s="1"/>
      <c r="H81" s="1"/>
      <c r="I81" s="1"/>
      <c r="J81" s="1"/>
      <c r="K81" s="1"/>
      <c r="L81" s="1"/>
      <c r="M81" s="1"/>
      <c r="N81" s="1"/>
      <c r="O81" s="1"/>
      <c r="P81" s="1"/>
      <c r="Q81" s="1"/>
      <c r="R81" s="1"/>
      <c r="S81" s="1"/>
      <c r="T81" s="1"/>
      <c r="U81" s="1"/>
      <c r="V81" s="1"/>
      <c r="W81" s="1"/>
      <c r="X81" s="1"/>
      <c r="Y81" s="1"/>
      <c r="Z81" s="1"/>
    </row>
    <row r="82" ht="12.75" customHeight="1">
      <c r="A82" s="9" t="s">
        <v>160</v>
      </c>
      <c r="B82" s="56" t="s">
        <v>33</v>
      </c>
      <c r="C82" s="57">
        <f>VLOOKUP(B82,'Case, Process &amp; Scoring'!$B$6:$C$9,2,)</f>
        <v>0</v>
      </c>
      <c r="D82" s="79"/>
      <c r="E82" s="1"/>
      <c r="F82" s="1"/>
      <c r="G82" s="1"/>
      <c r="H82" s="1"/>
      <c r="I82" s="1"/>
      <c r="J82" s="1"/>
      <c r="K82" s="1"/>
      <c r="L82" s="1"/>
      <c r="M82" s="1"/>
      <c r="N82" s="1"/>
      <c r="O82" s="1"/>
      <c r="P82" s="1"/>
      <c r="Q82" s="1"/>
      <c r="R82" s="1"/>
      <c r="S82" s="1"/>
      <c r="T82" s="1"/>
      <c r="U82" s="1"/>
      <c r="V82" s="1"/>
      <c r="W82" s="1"/>
      <c r="X82" s="1"/>
      <c r="Y82" s="1"/>
      <c r="Z82" s="1"/>
    </row>
    <row r="83" ht="12.75" customHeight="1">
      <c r="A83" s="9" t="s">
        <v>161</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162</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163</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164</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73" t="s">
        <v>494</v>
      </c>
      <c r="B88" s="52"/>
      <c r="C88" s="52"/>
      <c r="D88" s="53"/>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54" t="s">
        <v>495</v>
      </c>
      <c r="B90" s="55" t="s">
        <v>21</v>
      </c>
      <c r="C90" s="55" t="s">
        <v>22</v>
      </c>
      <c r="D90" s="55" t="s">
        <v>89</v>
      </c>
      <c r="E90" s="1"/>
      <c r="F90" s="1"/>
      <c r="G90" s="1"/>
      <c r="H90" s="1"/>
      <c r="I90" s="1"/>
      <c r="J90" s="1"/>
      <c r="K90" s="1"/>
      <c r="L90" s="1"/>
      <c r="M90" s="1"/>
      <c r="N90" s="1"/>
      <c r="O90" s="1"/>
      <c r="P90" s="1"/>
      <c r="Q90" s="1"/>
      <c r="R90" s="1"/>
      <c r="S90" s="1"/>
      <c r="T90" s="1"/>
      <c r="U90" s="1"/>
      <c r="V90" s="1"/>
      <c r="W90" s="1"/>
      <c r="X90" s="1"/>
      <c r="Y90" s="1"/>
      <c r="Z90" s="1"/>
    </row>
    <row r="91" ht="12.75" customHeight="1">
      <c r="A91" s="9" t="s">
        <v>167</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168</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169</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170</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9" t="s">
        <v>171</v>
      </c>
      <c r="B95" s="56" t="s">
        <v>33</v>
      </c>
      <c r="C95" s="57">
        <f>VLOOKUP(B95,'Case, Process &amp; Scoring'!$B$6:$C$9,2,)</f>
        <v>0</v>
      </c>
      <c r="D95" s="79"/>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54" t="s">
        <v>496</v>
      </c>
      <c r="B97" s="55" t="s">
        <v>21</v>
      </c>
      <c r="C97" s="55" t="s">
        <v>22</v>
      </c>
      <c r="D97" s="55" t="s">
        <v>89</v>
      </c>
      <c r="E97" s="1"/>
      <c r="F97" s="1"/>
      <c r="G97" s="1"/>
      <c r="H97" s="1"/>
      <c r="I97" s="1"/>
      <c r="J97" s="1"/>
      <c r="K97" s="1"/>
      <c r="L97" s="1"/>
      <c r="M97" s="1"/>
      <c r="N97" s="1"/>
      <c r="O97" s="1"/>
      <c r="P97" s="1"/>
      <c r="Q97" s="1"/>
      <c r="R97" s="1"/>
      <c r="S97" s="1"/>
      <c r="T97" s="1"/>
      <c r="U97" s="1"/>
      <c r="V97" s="1"/>
      <c r="W97" s="1"/>
      <c r="X97" s="1"/>
      <c r="Y97" s="1"/>
      <c r="Z97" s="1"/>
    </row>
    <row r="98" ht="12.75" customHeight="1">
      <c r="A98" s="9" t="s">
        <v>167</v>
      </c>
      <c r="B98" s="56" t="s">
        <v>33</v>
      </c>
      <c r="C98" s="57">
        <f>VLOOKUP(B98,'Case, Process &amp; Scoring'!$B$6:$C$9,2,)</f>
        <v>0</v>
      </c>
      <c r="D98" s="79"/>
      <c r="E98" s="1"/>
      <c r="F98" s="1"/>
      <c r="G98" s="1"/>
      <c r="H98" s="1"/>
      <c r="I98" s="1"/>
      <c r="J98" s="1"/>
      <c r="K98" s="1"/>
      <c r="L98" s="1"/>
      <c r="M98" s="1"/>
      <c r="N98" s="1"/>
      <c r="O98" s="1"/>
      <c r="P98" s="1"/>
      <c r="Q98" s="1"/>
      <c r="R98" s="1"/>
      <c r="S98" s="1"/>
      <c r="T98" s="1"/>
      <c r="U98" s="1"/>
      <c r="V98" s="1"/>
      <c r="W98" s="1"/>
      <c r="X98" s="1"/>
      <c r="Y98" s="1"/>
      <c r="Z98" s="1"/>
    </row>
    <row r="99" ht="12.75" customHeight="1">
      <c r="A99" s="9" t="s">
        <v>173</v>
      </c>
      <c r="B99" s="56" t="s">
        <v>33</v>
      </c>
      <c r="C99" s="57">
        <f>VLOOKUP(B99,'Case, Process &amp; Scoring'!$B$6:$C$9,2,)</f>
        <v>0</v>
      </c>
      <c r="D99" s="79"/>
      <c r="E99" s="1"/>
      <c r="F99" s="1"/>
      <c r="G99" s="1"/>
      <c r="H99" s="1"/>
      <c r="I99" s="1"/>
      <c r="J99" s="1"/>
      <c r="K99" s="1"/>
      <c r="L99" s="1"/>
      <c r="M99" s="1"/>
      <c r="N99" s="1"/>
      <c r="O99" s="1"/>
      <c r="P99" s="1"/>
      <c r="Q99" s="1"/>
      <c r="R99" s="1"/>
      <c r="S99" s="1"/>
      <c r="T99" s="1"/>
      <c r="U99" s="1"/>
      <c r="V99" s="1"/>
      <c r="W99" s="1"/>
      <c r="X99" s="1"/>
      <c r="Y99" s="1"/>
      <c r="Z99" s="1"/>
    </row>
    <row r="100" ht="12.75" customHeight="1">
      <c r="A100" s="9" t="s">
        <v>169</v>
      </c>
      <c r="B100" s="56" t="s">
        <v>33</v>
      </c>
      <c r="C100" s="57">
        <f>VLOOKUP(B100,'Case, Process &amp; Scoring'!$B$6:$C$9,2,)</f>
        <v>0</v>
      </c>
      <c r="D100" s="79"/>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170</v>
      </c>
      <c r="B101" s="56" t="s">
        <v>33</v>
      </c>
      <c r="C101" s="57">
        <f>VLOOKUP(B101,'Case, Process &amp; Scoring'!$B$6:$C$9,2,)</f>
        <v>0</v>
      </c>
      <c r="D101" s="79"/>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171</v>
      </c>
      <c r="B102" s="56" t="s">
        <v>33</v>
      </c>
      <c r="C102" s="57">
        <f>VLOOKUP(B102,'Case, Process &amp; Scoring'!$B$6:$C$9,2,)</f>
        <v>0</v>
      </c>
      <c r="D102" s="79"/>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1 B19:B27 B31:B38 B46:B54 B57:B67 B72:B79 B82:B86 B91:B95 B98:B102">
      <formula1>'Case, Process &amp; Scoring'!$B$6:$B$9</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497</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498</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499</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500</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501</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502</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0</v>
      </c>
      <c r="C9" s="63">
        <f>IF(B9&lt;&gt;0,SUM(C5:C8)/B9,0)</f>
        <v>0</v>
      </c>
      <c r="D9" s="64"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65"/>
      <c r="B10" s="66"/>
      <c r="C10" s="67"/>
      <c r="D10" s="68"/>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0</v>
      </c>
      <c r="D11" s="72"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503</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504</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505</v>
      </c>
      <c r="B16" s="56" t="s">
        <v>33</v>
      </c>
      <c r="C16" s="57">
        <f>VLOOKUP(B16,'Case, Process &amp; Scoring'!$B$6:$C$9,2,)</f>
        <v>0</v>
      </c>
      <c r="D16" s="79"/>
      <c r="E16" s="1"/>
      <c r="F16" s="1"/>
      <c r="G16" s="1"/>
      <c r="H16" s="1"/>
      <c r="I16" s="1"/>
      <c r="J16" s="1"/>
      <c r="K16" s="1"/>
      <c r="L16" s="1"/>
      <c r="M16" s="1"/>
      <c r="N16" s="1"/>
      <c r="O16" s="1"/>
      <c r="P16" s="1"/>
      <c r="Q16" s="1"/>
      <c r="R16" s="1"/>
      <c r="S16" s="1"/>
      <c r="T16" s="1"/>
      <c r="U16" s="1"/>
      <c r="V16" s="1"/>
      <c r="W16" s="1"/>
      <c r="X16" s="1"/>
      <c r="Y16" s="1"/>
      <c r="Z16" s="1"/>
    </row>
    <row r="17" ht="12.75" customHeight="1">
      <c r="A17" s="9" t="s">
        <v>506</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507</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508</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509</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510</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511</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9" t="s">
        <v>512</v>
      </c>
      <c r="B23" s="56" t="s">
        <v>33</v>
      </c>
      <c r="C23" s="57">
        <f>VLOOKUP(B23,'Case, Process &amp; Scoring'!$B$6:$C$9,2,)</f>
        <v>0</v>
      </c>
      <c r="D23" s="79"/>
      <c r="E23" s="1"/>
      <c r="F23" s="1"/>
      <c r="G23" s="1"/>
      <c r="H23" s="1"/>
      <c r="I23" s="1"/>
      <c r="J23" s="1"/>
      <c r="K23" s="1"/>
      <c r="L23" s="1"/>
      <c r="M23" s="1"/>
      <c r="N23" s="1"/>
      <c r="O23" s="1"/>
      <c r="P23" s="1"/>
      <c r="Q23" s="1"/>
      <c r="R23" s="1"/>
      <c r="S23" s="1"/>
      <c r="T23" s="1"/>
      <c r="U23" s="1"/>
      <c r="V23" s="1"/>
      <c r="W23" s="1"/>
      <c r="X23" s="1"/>
      <c r="Y23" s="1"/>
      <c r="Z23" s="1"/>
    </row>
    <row r="24" ht="12.75" customHeight="1">
      <c r="A24" s="61" t="s">
        <v>113</v>
      </c>
      <c r="B24" s="62">
        <f>COUNTIF(B16:B23,"&lt;&gt;"&amp;"N.A.")</f>
        <v>0</v>
      </c>
      <c r="C24" s="63">
        <f>IF(B24&lt;&gt;0,SUM(C16:C23)/B24,0)</f>
        <v>0</v>
      </c>
      <c r="D24" s="64"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54" t="s">
        <v>513</v>
      </c>
      <c r="B26" s="55" t="s">
        <v>21</v>
      </c>
      <c r="C26" s="55" t="s">
        <v>22</v>
      </c>
      <c r="D26" s="55" t="s">
        <v>89</v>
      </c>
      <c r="E26" s="1"/>
      <c r="F26" s="1"/>
      <c r="G26" s="1"/>
      <c r="H26" s="1"/>
      <c r="I26" s="1"/>
      <c r="J26" s="1"/>
      <c r="K26" s="1"/>
      <c r="L26" s="1"/>
      <c r="M26" s="1"/>
      <c r="N26" s="1"/>
      <c r="O26" s="1"/>
      <c r="P26" s="1"/>
      <c r="Q26" s="1"/>
      <c r="R26" s="1"/>
      <c r="S26" s="1"/>
      <c r="T26" s="1"/>
      <c r="U26" s="1"/>
      <c r="V26" s="1"/>
      <c r="W26" s="1"/>
      <c r="X26" s="1"/>
      <c r="Y26" s="1"/>
      <c r="Z26" s="1"/>
    </row>
    <row r="27" ht="12.75" customHeight="1">
      <c r="A27" s="9" t="s">
        <v>514</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9" t="s">
        <v>515</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9" t="s">
        <v>516</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9" t="s">
        <v>517</v>
      </c>
      <c r="B30" s="56" t="s">
        <v>33</v>
      </c>
      <c r="C30" s="57">
        <f>VLOOKUP(B30,'Case, Process &amp; Scoring'!$B$6:$C$9,2,)</f>
        <v>0</v>
      </c>
      <c r="D30" s="79"/>
      <c r="E30" s="1"/>
      <c r="F30" s="1"/>
      <c r="G30" s="1"/>
      <c r="H30" s="1"/>
      <c r="I30" s="1"/>
      <c r="J30" s="1"/>
      <c r="K30" s="1"/>
      <c r="L30" s="1"/>
      <c r="M30" s="1"/>
      <c r="N30" s="1"/>
      <c r="O30" s="1"/>
      <c r="P30" s="1"/>
      <c r="Q30" s="1"/>
      <c r="R30" s="1"/>
      <c r="S30" s="1"/>
      <c r="T30" s="1"/>
      <c r="U30" s="1"/>
      <c r="V30" s="1"/>
      <c r="W30" s="1"/>
      <c r="X30" s="1"/>
      <c r="Y30" s="1"/>
      <c r="Z30" s="1"/>
    </row>
    <row r="31" ht="12.75" customHeight="1">
      <c r="A31" s="61" t="s">
        <v>125</v>
      </c>
      <c r="B31" s="62">
        <f>COUNTIF(B27:B30,"&lt;&gt;"&amp;"N.A.")</f>
        <v>0</v>
      </c>
      <c r="C31" s="63">
        <f>IF(B31&lt;&gt;0,SUM(C27:C30)/B31,0)</f>
        <v>0</v>
      </c>
      <c r="D31" s="64" t="str">
        <f>IF(C31&lt;=15%,"N (None)",IF(C31&lt;=50%,"P (Partially)",IF(C31&lt;=85%,"L (Largely)","F (Fully)")))</f>
        <v>N (None)</v>
      </c>
      <c r="E31" s="1"/>
      <c r="F31" s="1"/>
      <c r="G31" s="1"/>
      <c r="H31" s="1"/>
      <c r="I31" s="1"/>
      <c r="J31" s="1"/>
      <c r="K31" s="1"/>
      <c r="L31" s="1"/>
      <c r="M31" s="1"/>
      <c r="N31" s="1"/>
      <c r="O31" s="1"/>
      <c r="P31" s="1"/>
      <c r="Q31" s="1"/>
      <c r="R31" s="1"/>
      <c r="S31" s="1"/>
      <c r="T31" s="1"/>
      <c r="U31" s="1"/>
      <c r="V31" s="1"/>
      <c r="W31" s="1"/>
      <c r="X31" s="1"/>
      <c r="Y31" s="1"/>
      <c r="Z31" s="1"/>
    </row>
    <row r="32" ht="12.75" customHeight="1">
      <c r="A32" s="75"/>
      <c r="B32" s="76"/>
      <c r="C32" s="77"/>
      <c r="D32" s="78"/>
      <c r="E32" s="1"/>
      <c r="F32" s="1"/>
      <c r="G32" s="1"/>
      <c r="H32" s="1"/>
      <c r="I32" s="1"/>
      <c r="J32" s="1"/>
      <c r="K32" s="1"/>
      <c r="L32" s="1"/>
      <c r="M32" s="1"/>
      <c r="N32" s="1"/>
      <c r="O32" s="1"/>
      <c r="P32" s="1"/>
      <c r="Q32" s="1"/>
      <c r="R32" s="1"/>
      <c r="S32" s="1"/>
      <c r="T32" s="1"/>
      <c r="U32" s="1"/>
      <c r="V32" s="1"/>
      <c r="W32" s="1"/>
      <c r="X32" s="1"/>
      <c r="Y32" s="1"/>
      <c r="Z32" s="1"/>
    </row>
    <row r="33" ht="12.75" customHeight="1">
      <c r="A33" s="69" t="s">
        <v>98</v>
      </c>
      <c r="B33" s="70"/>
      <c r="C33" s="71" t="str">
        <f>IF(D3&lt;&gt;"Stop Here!",IF(AVERAGE(C24,C31)&gt;50%,"2","1"),C3)</f>
        <v>1</v>
      </c>
      <c r="D33" s="72" t="str">
        <f>IF(C31&lt;=85%,"Stop Here!","Continue to 4. Process Definition and 5. Process Deployment!")</f>
        <v>Stop Here!</v>
      </c>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73" t="s">
        <v>518</v>
      </c>
      <c r="B35" s="52"/>
      <c r="C35" s="52"/>
      <c r="D35" s="53"/>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54" t="s">
        <v>519</v>
      </c>
      <c r="B37" s="55" t="s">
        <v>21</v>
      </c>
      <c r="C37" s="55" t="s">
        <v>22</v>
      </c>
      <c r="D37" s="55" t="s">
        <v>89</v>
      </c>
      <c r="E37" s="1"/>
      <c r="F37" s="1"/>
      <c r="G37" s="1"/>
      <c r="H37" s="1"/>
      <c r="I37" s="1"/>
      <c r="J37" s="1"/>
      <c r="K37" s="1"/>
      <c r="L37" s="1"/>
      <c r="M37" s="1"/>
      <c r="N37" s="1"/>
      <c r="O37" s="1"/>
      <c r="P37" s="1"/>
      <c r="Q37" s="1"/>
      <c r="R37" s="1"/>
      <c r="S37" s="1"/>
      <c r="T37" s="1"/>
      <c r="U37" s="1"/>
      <c r="V37" s="1"/>
      <c r="W37" s="1"/>
      <c r="X37" s="1"/>
      <c r="Y37" s="1"/>
      <c r="Z37" s="1"/>
    </row>
    <row r="38" ht="12.75" customHeight="1">
      <c r="A38" s="9" t="s">
        <v>128</v>
      </c>
      <c r="B38" s="56" t="s">
        <v>33</v>
      </c>
      <c r="C38" s="57">
        <f>VLOOKUP(B38,'Case, Process &amp; Scoring'!$B$6:$C$9,2,)</f>
        <v>0</v>
      </c>
      <c r="D38" s="79"/>
      <c r="E38" s="1"/>
      <c r="F38" s="1"/>
      <c r="G38" s="1"/>
      <c r="H38" s="1"/>
      <c r="I38" s="1"/>
      <c r="J38" s="1"/>
      <c r="K38" s="1"/>
      <c r="L38" s="1"/>
      <c r="M38" s="1"/>
      <c r="N38" s="1"/>
      <c r="O38" s="1"/>
      <c r="P38" s="1"/>
      <c r="Q38" s="1"/>
      <c r="R38" s="1"/>
      <c r="S38" s="1"/>
      <c r="T38" s="1"/>
      <c r="U38" s="1"/>
      <c r="V38" s="1"/>
      <c r="W38" s="1"/>
      <c r="X38" s="1"/>
      <c r="Y38" s="1"/>
      <c r="Z38" s="1"/>
    </row>
    <row r="39" ht="12.75" customHeight="1">
      <c r="A39" s="9" t="s">
        <v>129</v>
      </c>
      <c r="B39" s="56" t="s">
        <v>33</v>
      </c>
      <c r="C39" s="57">
        <f>VLOOKUP(B39,'Case, Process &amp; Scoring'!$B$6:$C$9,2,)</f>
        <v>0</v>
      </c>
      <c r="D39" s="79"/>
      <c r="E39" s="1"/>
      <c r="F39" s="1"/>
      <c r="G39" s="1"/>
      <c r="H39" s="1"/>
      <c r="I39" s="1"/>
      <c r="J39" s="1"/>
      <c r="K39" s="1"/>
      <c r="L39" s="1"/>
      <c r="M39" s="1"/>
      <c r="N39" s="1"/>
      <c r="O39" s="1"/>
      <c r="P39" s="1"/>
      <c r="Q39" s="1"/>
      <c r="R39" s="1"/>
      <c r="S39" s="1"/>
      <c r="T39" s="1"/>
      <c r="U39" s="1"/>
      <c r="V39" s="1"/>
      <c r="W39" s="1"/>
      <c r="X39" s="1"/>
      <c r="Y39" s="1"/>
      <c r="Z39" s="1"/>
    </row>
    <row r="40" ht="12.75" customHeight="1">
      <c r="A40" s="9" t="s">
        <v>130</v>
      </c>
      <c r="B40" s="56" t="s">
        <v>33</v>
      </c>
      <c r="C40" s="57">
        <f>VLOOKUP(B40,'Case, Process &amp; Scoring'!$B$6:$C$9,2,)</f>
        <v>0</v>
      </c>
      <c r="D40" s="79"/>
      <c r="E40" s="1"/>
      <c r="F40" s="1"/>
      <c r="G40" s="1"/>
      <c r="H40" s="1"/>
      <c r="I40" s="1"/>
      <c r="J40" s="1"/>
      <c r="K40" s="1"/>
      <c r="L40" s="1"/>
      <c r="M40" s="1"/>
      <c r="N40" s="1"/>
      <c r="O40" s="1"/>
      <c r="P40" s="1"/>
      <c r="Q40" s="1"/>
      <c r="R40" s="1"/>
      <c r="S40" s="1"/>
      <c r="T40" s="1"/>
      <c r="U40" s="1"/>
      <c r="V40" s="1"/>
      <c r="W40" s="1"/>
      <c r="X40" s="1"/>
      <c r="Y40" s="1"/>
      <c r="Z40" s="1"/>
    </row>
    <row r="41" ht="12.75" customHeight="1">
      <c r="A41" s="9" t="s">
        <v>131</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132</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133</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134</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135</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9" t="s">
        <v>136</v>
      </c>
      <c r="B46" s="56" t="s">
        <v>33</v>
      </c>
      <c r="C46" s="57">
        <f>VLOOKUP(B46,'Case, Process &amp; Scoring'!$B$6:$C$9,2,)</f>
        <v>0</v>
      </c>
      <c r="D46" s="79"/>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54" t="s">
        <v>520</v>
      </c>
      <c r="B48" s="55" t="s">
        <v>21</v>
      </c>
      <c r="C48" s="55" t="s">
        <v>22</v>
      </c>
      <c r="D48" s="55" t="s">
        <v>89</v>
      </c>
      <c r="E48" s="1"/>
      <c r="F48" s="1"/>
      <c r="G48" s="1"/>
      <c r="H48" s="1"/>
      <c r="I48" s="1"/>
      <c r="J48" s="1"/>
      <c r="K48" s="1"/>
      <c r="L48" s="1"/>
      <c r="M48" s="1"/>
      <c r="N48" s="1"/>
      <c r="O48" s="1"/>
      <c r="P48" s="1"/>
      <c r="Q48" s="1"/>
      <c r="R48" s="1"/>
      <c r="S48" s="1"/>
      <c r="T48" s="1"/>
      <c r="U48" s="1"/>
      <c r="V48" s="1"/>
      <c r="W48" s="1"/>
      <c r="X48" s="1"/>
      <c r="Y48" s="1"/>
      <c r="Z48" s="1"/>
    </row>
    <row r="49" ht="12.75" customHeight="1">
      <c r="A49" s="9" t="s">
        <v>138</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139</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140</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141</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142</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143</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144</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145</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146</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147</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9" t="s">
        <v>148</v>
      </c>
      <c r="B59" s="56" t="s">
        <v>33</v>
      </c>
      <c r="C59" s="57">
        <f>VLOOKUP(B59,'Case, Process &amp; Scoring'!$B$6:$C$9,2,)</f>
        <v>0</v>
      </c>
      <c r="D59" s="79"/>
      <c r="E59" s="1"/>
      <c r="F59" s="1"/>
      <c r="G59" s="1"/>
      <c r="H59" s="1"/>
      <c r="I59" s="1"/>
      <c r="J59" s="1"/>
      <c r="K59" s="1"/>
      <c r="L59" s="1"/>
      <c r="M59" s="1"/>
      <c r="N59" s="1"/>
      <c r="O59" s="1"/>
      <c r="P59" s="1"/>
      <c r="Q59" s="1"/>
      <c r="R59" s="1"/>
      <c r="S59" s="1"/>
      <c r="T59" s="1"/>
      <c r="U59" s="1"/>
      <c r="V59" s="1"/>
      <c r="W59" s="1"/>
      <c r="X59" s="1"/>
      <c r="Y59" s="1"/>
      <c r="Z59" s="1"/>
    </row>
    <row r="60" ht="12.75" customHeight="1">
      <c r="A60" s="1"/>
      <c r="B60" s="56" t="s">
        <v>33</v>
      </c>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73" t="s">
        <v>521</v>
      </c>
      <c r="B61" s="52"/>
      <c r="C61" s="52"/>
      <c r="D61" s="53"/>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54" t="s">
        <v>522</v>
      </c>
      <c r="B63" s="55" t="s">
        <v>21</v>
      </c>
      <c r="C63" s="55" t="s">
        <v>22</v>
      </c>
      <c r="D63" s="55" t="s">
        <v>89</v>
      </c>
      <c r="E63" s="1"/>
      <c r="F63" s="1"/>
      <c r="G63" s="1"/>
      <c r="H63" s="1"/>
      <c r="I63" s="1"/>
      <c r="J63" s="1"/>
      <c r="K63" s="1"/>
      <c r="L63" s="1"/>
      <c r="M63" s="1"/>
      <c r="N63" s="1"/>
      <c r="O63" s="1"/>
      <c r="P63" s="1"/>
      <c r="Q63" s="1"/>
      <c r="R63" s="1"/>
      <c r="S63" s="1"/>
      <c r="T63" s="1"/>
      <c r="U63" s="1"/>
      <c r="V63" s="1"/>
      <c r="W63" s="1"/>
      <c r="X63" s="1"/>
      <c r="Y63" s="1"/>
      <c r="Z63" s="1"/>
    </row>
    <row r="64" ht="12.75" customHeight="1">
      <c r="A64" s="9" t="s">
        <v>151</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152</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153</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154</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155</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156</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157</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9" t="s">
        <v>158</v>
      </c>
      <c r="B71" s="56" t="s">
        <v>33</v>
      </c>
      <c r="C71" s="57">
        <f>VLOOKUP(B71,'Case, Process &amp; Scoring'!$B$6:$C$9,2,)</f>
        <v>0</v>
      </c>
      <c r="D71" s="79"/>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54" t="s">
        <v>523</v>
      </c>
      <c r="B73" s="55" t="s">
        <v>21</v>
      </c>
      <c r="C73" s="55" t="s">
        <v>22</v>
      </c>
      <c r="D73" s="55" t="s">
        <v>89</v>
      </c>
      <c r="E73" s="1"/>
      <c r="F73" s="1"/>
      <c r="G73" s="1"/>
      <c r="H73" s="1"/>
      <c r="I73" s="1"/>
      <c r="J73" s="1"/>
      <c r="K73" s="1"/>
      <c r="L73" s="1"/>
      <c r="M73" s="1"/>
      <c r="N73" s="1"/>
      <c r="O73" s="1"/>
      <c r="P73" s="1"/>
      <c r="Q73" s="1"/>
      <c r="R73" s="1"/>
      <c r="S73" s="1"/>
      <c r="T73" s="1"/>
      <c r="U73" s="1"/>
      <c r="V73" s="1"/>
      <c r="W73" s="1"/>
      <c r="X73" s="1"/>
      <c r="Y73" s="1"/>
      <c r="Z73" s="1"/>
    </row>
    <row r="74" ht="12.75" customHeight="1">
      <c r="A74" s="9" t="s">
        <v>160</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161</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162</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163</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9" t="s">
        <v>164</v>
      </c>
      <c r="B78" s="56" t="s">
        <v>33</v>
      </c>
      <c r="C78" s="57">
        <f>VLOOKUP(B78,'Case, Process &amp; Scoring'!$B$6:$C$9,2,)</f>
        <v>0</v>
      </c>
      <c r="D78" s="79"/>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73" t="s">
        <v>524</v>
      </c>
      <c r="B80" s="52"/>
      <c r="C80" s="52"/>
      <c r="D80" s="53"/>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54" t="s">
        <v>525</v>
      </c>
      <c r="B82" s="55" t="s">
        <v>21</v>
      </c>
      <c r="C82" s="55" t="s">
        <v>22</v>
      </c>
      <c r="D82" s="55" t="s">
        <v>89</v>
      </c>
      <c r="E82" s="1"/>
      <c r="F82" s="1"/>
      <c r="G82" s="1"/>
      <c r="H82" s="1"/>
      <c r="I82" s="1"/>
      <c r="J82" s="1"/>
      <c r="K82" s="1"/>
      <c r="L82" s="1"/>
      <c r="M82" s="1"/>
      <c r="N82" s="1"/>
      <c r="O82" s="1"/>
      <c r="P82" s="1"/>
      <c r="Q82" s="1"/>
      <c r="R82" s="1"/>
      <c r="S82" s="1"/>
      <c r="T82" s="1"/>
      <c r="U82" s="1"/>
      <c r="V82" s="1"/>
      <c r="W82" s="1"/>
      <c r="X82" s="1"/>
      <c r="Y82" s="1"/>
      <c r="Z82" s="1"/>
    </row>
    <row r="83" ht="12.75" customHeight="1">
      <c r="A83" s="9" t="s">
        <v>167</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168</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169</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170</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9" t="s">
        <v>171</v>
      </c>
      <c r="B87" s="56" t="s">
        <v>33</v>
      </c>
      <c r="C87" s="57">
        <f>VLOOKUP(B87,'Case, Process &amp; Scoring'!$B$6:$C$9,2,)</f>
        <v>0</v>
      </c>
      <c r="D87" s="79"/>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54" t="s">
        <v>526</v>
      </c>
      <c r="B89" s="55" t="s">
        <v>21</v>
      </c>
      <c r="C89" s="55" t="s">
        <v>22</v>
      </c>
      <c r="D89" s="55" t="s">
        <v>89</v>
      </c>
      <c r="E89" s="1"/>
      <c r="F89" s="1"/>
      <c r="G89" s="1"/>
      <c r="H89" s="1"/>
      <c r="I89" s="1"/>
      <c r="J89" s="1"/>
      <c r="K89" s="1"/>
      <c r="L89" s="1"/>
      <c r="M89" s="1"/>
      <c r="N89" s="1"/>
      <c r="O89" s="1"/>
      <c r="P89" s="1"/>
      <c r="Q89" s="1"/>
      <c r="R89" s="1"/>
      <c r="S89" s="1"/>
      <c r="T89" s="1"/>
      <c r="U89" s="1"/>
      <c r="V89" s="1"/>
      <c r="W89" s="1"/>
      <c r="X89" s="1"/>
      <c r="Y89" s="1"/>
      <c r="Z89" s="1"/>
    </row>
    <row r="90" ht="12.75" customHeight="1">
      <c r="A90" s="9" t="s">
        <v>167</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173</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169</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170</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9" t="s">
        <v>171</v>
      </c>
      <c r="B94" s="56" t="s">
        <v>33</v>
      </c>
      <c r="C94" s="57">
        <f>VLOOKUP(B94,'Case, Process &amp; Scoring'!$B$6:$C$9,2,)</f>
        <v>0</v>
      </c>
      <c r="D94" s="79"/>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0 B38:B46 B49:B60 B64:B71 B74:B78 B83:B87 B90:B94">
      <formula1>'Case, Process &amp; Scoring'!$B$6:$B$9</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3" t="s">
        <v>527</v>
      </c>
      <c r="B2" s="52"/>
      <c r="C2" s="52"/>
      <c r="D2" s="53"/>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54" t="s">
        <v>528</v>
      </c>
      <c r="B4" s="55" t="s">
        <v>21</v>
      </c>
      <c r="C4" s="55" t="s">
        <v>22</v>
      </c>
      <c r="D4" s="55" t="s">
        <v>89</v>
      </c>
      <c r="E4" s="1"/>
      <c r="F4" s="1"/>
      <c r="G4" s="1"/>
      <c r="H4" s="1"/>
      <c r="I4" s="1"/>
      <c r="J4" s="1"/>
      <c r="K4" s="1"/>
      <c r="L4" s="1"/>
      <c r="M4" s="1"/>
      <c r="N4" s="1"/>
      <c r="O4" s="1"/>
      <c r="P4" s="1"/>
      <c r="Q4" s="1"/>
      <c r="R4" s="1"/>
      <c r="S4" s="1"/>
      <c r="T4" s="1"/>
      <c r="U4" s="1"/>
      <c r="V4" s="1"/>
      <c r="W4" s="1"/>
      <c r="X4" s="1"/>
      <c r="Y4" s="1"/>
      <c r="Z4" s="1"/>
    </row>
    <row r="5" ht="12.75" customHeight="1">
      <c r="A5" s="9" t="s">
        <v>529</v>
      </c>
      <c r="B5" s="56" t="s">
        <v>33</v>
      </c>
      <c r="C5" s="57">
        <f>VLOOKUP(B5,'Case, Process &amp; Scoring'!$B$6:$C$9,2,)</f>
        <v>0</v>
      </c>
      <c r="D5" s="79"/>
      <c r="E5" s="1"/>
      <c r="F5" s="1"/>
      <c r="G5" s="1"/>
      <c r="H5" s="1"/>
      <c r="I5" s="1"/>
      <c r="J5" s="1"/>
      <c r="K5" s="1"/>
      <c r="L5" s="1"/>
      <c r="M5" s="1"/>
      <c r="N5" s="1"/>
      <c r="O5" s="1"/>
      <c r="P5" s="1"/>
      <c r="Q5" s="1"/>
      <c r="R5" s="1"/>
      <c r="S5" s="1"/>
      <c r="T5" s="1"/>
      <c r="U5" s="1"/>
      <c r="V5" s="1"/>
      <c r="W5" s="1"/>
      <c r="X5" s="1"/>
      <c r="Y5" s="1"/>
      <c r="Z5" s="1"/>
    </row>
    <row r="6" ht="12.75" customHeight="1">
      <c r="A6" s="9" t="s">
        <v>530</v>
      </c>
      <c r="B6" s="56" t="s">
        <v>33</v>
      </c>
      <c r="C6" s="57">
        <f>VLOOKUP(B6,'Case, Process &amp; Scoring'!$B$6:$C$9,2,)</f>
        <v>0</v>
      </c>
      <c r="D6" s="79"/>
      <c r="E6" s="1"/>
      <c r="F6" s="1"/>
      <c r="G6" s="1"/>
      <c r="H6" s="1"/>
      <c r="I6" s="1"/>
      <c r="J6" s="1"/>
      <c r="K6" s="1"/>
      <c r="L6" s="1"/>
      <c r="M6" s="1"/>
      <c r="N6" s="1"/>
      <c r="O6" s="1"/>
      <c r="P6" s="1"/>
      <c r="Q6" s="1"/>
      <c r="R6" s="1"/>
      <c r="S6" s="1"/>
      <c r="T6" s="1"/>
      <c r="U6" s="1"/>
      <c r="V6" s="1"/>
      <c r="W6" s="1"/>
      <c r="X6" s="1"/>
      <c r="Y6" s="1"/>
      <c r="Z6" s="1"/>
    </row>
    <row r="7" ht="12.75" customHeight="1">
      <c r="A7" s="9" t="s">
        <v>531</v>
      </c>
      <c r="B7" s="56" t="s">
        <v>33</v>
      </c>
      <c r="C7" s="57">
        <f>VLOOKUP(B7,'Case, Process &amp; Scoring'!$B$6:$C$9,2,)</f>
        <v>0</v>
      </c>
      <c r="D7" s="79"/>
      <c r="E7" s="1"/>
      <c r="F7" s="1"/>
      <c r="G7" s="1"/>
      <c r="H7" s="1"/>
      <c r="I7" s="1"/>
      <c r="J7" s="1"/>
      <c r="K7" s="1"/>
      <c r="L7" s="1"/>
      <c r="M7" s="1"/>
      <c r="N7" s="1"/>
      <c r="O7" s="1"/>
      <c r="P7" s="1"/>
      <c r="Q7" s="1"/>
      <c r="R7" s="1"/>
      <c r="S7" s="1"/>
      <c r="T7" s="1"/>
      <c r="U7" s="1"/>
      <c r="V7" s="1"/>
      <c r="W7" s="1"/>
      <c r="X7" s="1"/>
      <c r="Y7" s="1"/>
      <c r="Z7" s="1"/>
    </row>
    <row r="8" ht="12.75" customHeight="1">
      <c r="A8" s="9" t="s">
        <v>532</v>
      </c>
      <c r="B8" s="56" t="s">
        <v>33</v>
      </c>
      <c r="C8" s="57">
        <f>VLOOKUP(B8,'Case, Process &amp; Scoring'!$B$6:$C$9,2,)</f>
        <v>0</v>
      </c>
      <c r="D8" s="79"/>
      <c r="E8" s="1"/>
      <c r="F8" s="1"/>
      <c r="G8" s="1"/>
      <c r="H8" s="1"/>
      <c r="I8" s="1"/>
      <c r="J8" s="1"/>
      <c r="K8" s="1"/>
      <c r="L8" s="1"/>
      <c r="M8" s="1"/>
      <c r="N8" s="1"/>
      <c r="O8" s="1"/>
      <c r="P8" s="1"/>
      <c r="Q8" s="1"/>
      <c r="R8" s="1"/>
      <c r="S8" s="1"/>
      <c r="T8" s="1"/>
      <c r="U8" s="1"/>
      <c r="V8" s="1"/>
      <c r="W8" s="1"/>
      <c r="X8" s="1"/>
      <c r="Y8" s="1"/>
      <c r="Z8" s="1"/>
    </row>
    <row r="9" ht="12.75" customHeight="1">
      <c r="A9" s="61" t="s">
        <v>97</v>
      </c>
      <c r="B9" s="62">
        <f>COUNTIF(B5:B8,"&lt;&gt;"&amp;"N.A.")</f>
        <v>0</v>
      </c>
      <c r="C9" s="63">
        <f>IF(B9&lt;&gt;0,SUM(C5:C8)/B9,0)</f>
        <v>0</v>
      </c>
      <c r="D9" s="64"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65"/>
      <c r="B10" s="66"/>
      <c r="C10" s="67"/>
      <c r="D10" s="68"/>
      <c r="E10" s="1"/>
      <c r="F10" s="1"/>
      <c r="G10" s="1"/>
      <c r="H10" s="1"/>
      <c r="I10" s="1"/>
      <c r="J10" s="1"/>
      <c r="K10" s="1"/>
      <c r="L10" s="1"/>
      <c r="M10" s="1"/>
      <c r="N10" s="1"/>
      <c r="O10" s="1"/>
      <c r="P10" s="1"/>
      <c r="Q10" s="1"/>
      <c r="R10" s="1"/>
      <c r="S10" s="1"/>
      <c r="T10" s="1"/>
      <c r="U10" s="1"/>
      <c r="V10" s="1"/>
      <c r="W10" s="1"/>
      <c r="X10" s="1"/>
      <c r="Y10" s="1"/>
      <c r="Z10" s="1"/>
    </row>
    <row r="11" ht="12.75" customHeight="1">
      <c r="A11" s="69" t="s">
        <v>98</v>
      </c>
      <c r="B11" s="70"/>
      <c r="C11" s="71" t="str">
        <f>IF(C9&gt;50%,"1","0")</f>
        <v>0</v>
      </c>
      <c r="D11" s="72"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73" t="s">
        <v>533</v>
      </c>
      <c r="B13" s="52"/>
      <c r="C13" s="52"/>
      <c r="D13" s="53"/>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54" t="s">
        <v>534</v>
      </c>
      <c r="B15" s="55" t="s">
        <v>21</v>
      </c>
      <c r="C15" s="55" t="s">
        <v>22</v>
      </c>
      <c r="D15" s="55" t="s">
        <v>89</v>
      </c>
      <c r="E15" s="1"/>
      <c r="F15" s="1"/>
      <c r="G15" s="1"/>
      <c r="H15" s="1"/>
      <c r="I15" s="1"/>
      <c r="J15" s="1"/>
      <c r="K15" s="1"/>
      <c r="L15" s="1"/>
      <c r="M15" s="1"/>
      <c r="N15" s="1"/>
      <c r="O15" s="1"/>
      <c r="P15" s="1"/>
      <c r="Q15" s="1"/>
      <c r="R15" s="1"/>
      <c r="S15" s="1"/>
      <c r="T15" s="1"/>
      <c r="U15" s="1"/>
      <c r="V15" s="1"/>
      <c r="W15" s="1"/>
      <c r="X15" s="1"/>
      <c r="Y15" s="1"/>
      <c r="Z15" s="1"/>
    </row>
    <row r="16" ht="12.75" customHeight="1">
      <c r="A16" s="9" t="s">
        <v>535</v>
      </c>
      <c r="B16" s="56" t="s">
        <v>33</v>
      </c>
      <c r="C16" s="57">
        <f>VLOOKUP(B16,'Case, Process &amp; Scoring'!$B$6:$C$9,2,)</f>
        <v>0</v>
      </c>
      <c r="D16" s="79"/>
      <c r="E16" s="1"/>
      <c r="F16" s="1"/>
      <c r="G16" s="1"/>
      <c r="H16" s="1"/>
      <c r="I16" s="1"/>
      <c r="J16" s="1"/>
      <c r="K16" s="1"/>
      <c r="L16" s="1"/>
      <c r="M16" s="1"/>
      <c r="N16" s="1"/>
      <c r="O16" s="1"/>
      <c r="P16" s="1"/>
      <c r="Q16" s="1"/>
      <c r="R16" s="1"/>
      <c r="S16" s="1"/>
      <c r="T16" s="1"/>
      <c r="U16" s="1"/>
      <c r="V16" s="1"/>
      <c r="W16" s="1"/>
      <c r="X16" s="1"/>
      <c r="Y16" s="1"/>
      <c r="Z16" s="1"/>
    </row>
    <row r="17" ht="12.75" customHeight="1">
      <c r="A17" s="9" t="s">
        <v>536</v>
      </c>
      <c r="B17" s="56" t="s">
        <v>33</v>
      </c>
      <c r="C17" s="57">
        <f>VLOOKUP(B17,'Case, Process &amp; Scoring'!$B$6:$C$9,2,)</f>
        <v>0</v>
      </c>
      <c r="D17" s="79"/>
      <c r="E17" s="1"/>
      <c r="F17" s="1"/>
      <c r="G17" s="1"/>
      <c r="H17" s="1"/>
      <c r="I17" s="1"/>
      <c r="J17" s="1"/>
      <c r="K17" s="1"/>
      <c r="L17" s="1"/>
      <c r="M17" s="1"/>
      <c r="N17" s="1"/>
      <c r="O17" s="1"/>
      <c r="P17" s="1"/>
      <c r="Q17" s="1"/>
      <c r="R17" s="1"/>
      <c r="S17" s="1"/>
      <c r="T17" s="1"/>
      <c r="U17" s="1"/>
      <c r="V17" s="1"/>
      <c r="W17" s="1"/>
      <c r="X17" s="1"/>
      <c r="Y17" s="1"/>
      <c r="Z17" s="1"/>
    </row>
    <row r="18" ht="12.75" customHeight="1">
      <c r="A18" s="9" t="s">
        <v>537</v>
      </c>
      <c r="B18" s="56" t="s">
        <v>33</v>
      </c>
      <c r="C18" s="57">
        <f>VLOOKUP(B18,'Case, Process &amp; Scoring'!$B$6:$C$9,2,)</f>
        <v>0</v>
      </c>
      <c r="D18" s="79"/>
      <c r="E18" s="1"/>
      <c r="F18" s="1"/>
      <c r="G18" s="1"/>
      <c r="H18" s="1"/>
      <c r="I18" s="1"/>
      <c r="J18" s="1"/>
      <c r="K18" s="1"/>
      <c r="L18" s="1"/>
      <c r="M18" s="1"/>
      <c r="N18" s="1"/>
      <c r="O18" s="1"/>
      <c r="P18" s="1"/>
      <c r="Q18" s="1"/>
      <c r="R18" s="1"/>
      <c r="S18" s="1"/>
      <c r="T18" s="1"/>
      <c r="U18" s="1"/>
      <c r="V18" s="1"/>
      <c r="W18" s="1"/>
      <c r="X18" s="1"/>
      <c r="Y18" s="1"/>
      <c r="Z18" s="1"/>
    </row>
    <row r="19" ht="12.75" customHeight="1">
      <c r="A19" s="9" t="s">
        <v>538</v>
      </c>
      <c r="B19" s="56" t="s">
        <v>33</v>
      </c>
      <c r="C19" s="57">
        <f>VLOOKUP(B19,'Case, Process &amp; Scoring'!$B$6:$C$9,2,)</f>
        <v>0</v>
      </c>
      <c r="D19" s="79"/>
      <c r="E19" s="1"/>
      <c r="F19" s="1"/>
      <c r="G19" s="1"/>
      <c r="H19" s="1"/>
      <c r="I19" s="1"/>
      <c r="J19" s="1"/>
      <c r="K19" s="1"/>
      <c r="L19" s="1"/>
      <c r="M19" s="1"/>
      <c r="N19" s="1"/>
      <c r="O19" s="1"/>
      <c r="P19" s="1"/>
      <c r="Q19" s="1"/>
      <c r="R19" s="1"/>
      <c r="S19" s="1"/>
      <c r="T19" s="1"/>
      <c r="U19" s="1"/>
      <c r="V19" s="1"/>
      <c r="W19" s="1"/>
      <c r="X19" s="1"/>
      <c r="Y19" s="1"/>
      <c r="Z19" s="1"/>
    </row>
    <row r="20" ht="12.75" customHeight="1">
      <c r="A20" s="9" t="s">
        <v>539</v>
      </c>
      <c r="B20" s="56" t="s">
        <v>33</v>
      </c>
      <c r="C20" s="57">
        <f>VLOOKUP(B20,'Case, Process &amp; Scoring'!$B$6:$C$9,2,)</f>
        <v>0</v>
      </c>
      <c r="D20" s="79"/>
      <c r="E20" s="1"/>
      <c r="F20" s="1"/>
      <c r="G20" s="1"/>
      <c r="H20" s="1"/>
      <c r="I20" s="1"/>
      <c r="J20" s="1"/>
      <c r="K20" s="1"/>
      <c r="L20" s="1"/>
      <c r="M20" s="1"/>
      <c r="N20" s="1"/>
      <c r="O20" s="1"/>
      <c r="P20" s="1"/>
      <c r="Q20" s="1"/>
      <c r="R20" s="1"/>
      <c r="S20" s="1"/>
      <c r="T20" s="1"/>
      <c r="U20" s="1"/>
      <c r="V20" s="1"/>
      <c r="W20" s="1"/>
      <c r="X20" s="1"/>
      <c r="Y20" s="1"/>
      <c r="Z20" s="1"/>
    </row>
    <row r="21" ht="12.75" customHeight="1">
      <c r="A21" s="9" t="s">
        <v>540</v>
      </c>
      <c r="B21" s="56" t="s">
        <v>33</v>
      </c>
      <c r="C21" s="57">
        <f>VLOOKUP(B21,'Case, Process &amp; Scoring'!$B$6:$C$9,2,)</f>
        <v>0</v>
      </c>
      <c r="D21" s="79"/>
      <c r="E21" s="1"/>
      <c r="F21" s="1"/>
      <c r="G21" s="1"/>
      <c r="H21" s="1"/>
      <c r="I21" s="1"/>
      <c r="J21" s="1"/>
      <c r="K21" s="1"/>
      <c r="L21" s="1"/>
      <c r="M21" s="1"/>
      <c r="N21" s="1"/>
      <c r="O21" s="1"/>
      <c r="P21" s="1"/>
      <c r="Q21" s="1"/>
      <c r="R21" s="1"/>
      <c r="S21" s="1"/>
      <c r="T21" s="1"/>
      <c r="U21" s="1"/>
      <c r="V21" s="1"/>
      <c r="W21" s="1"/>
      <c r="X21" s="1"/>
      <c r="Y21" s="1"/>
      <c r="Z21" s="1"/>
    </row>
    <row r="22" ht="12.75" customHeight="1">
      <c r="A22" s="9" t="s">
        <v>541</v>
      </c>
      <c r="B22" s="56" t="s">
        <v>33</v>
      </c>
      <c r="C22" s="57">
        <f>VLOOKUP(B22,'Case, Process &amp; Scoring'!$B$6:$C$9,2,)</f>
        <v>0</v>
      </c>
      <c r="D22" s="79"/>
      <c r="E22" s="1"/>
      <c r="F22" s="1"/>
      <c r="G22" s="1"/>
      <c r="H22" s="1"/>
      <c r="I22" s="1"/>
      <c r="J22" s="1"/>
      <c r="K22" s="1"/>
      <c r="L22" s="1"/>
      <c r="M22" s="1"/>
      <c r="N22" s="1"/>
      <c r="O22" s="1"/>
      <c r="P22" s="1"/>
      <c r="Q22" s="1"/>
      <c r="R22" s="1"/>
      <c r="S22" s="1"/>
      <c r="T22" s="1"/>
      <c r="U22" s="1"/>
      <c r="V22" s="1"/>
      <c r="W22" s="1"/>
      <c r="X22" s="1"/>
      <c r="Y22" s="1"/>
      <c r="Z22" s="1"/>
    </row>
    <row r="23" ht="12.75" customHeight="1">
      <c r="A23" s="61" t="s">
        <v>113</v>
      </c>
      <c r="B23" s="62">
        <f>COUNTIF(B16:B22,"&lt;&gt;"&amp;"N.A.")</f>
        <v>0</v>
      </c>
      <c r="C23" s="63">
        <f>IF(B23&lt;&gt;0,SUM(C16:C22)/B23,0)</f>
        <v>0</v>
      </c>
      <c r="D23" s="64" t="str">
        <f>IF(C23&lt;=15%,"N (None)",IF(C23&lt;=50%,"P (Partially)",IF(C23&lt;=85%,"L (Largely)","F (Fully)")))</f>
        <v>N (None)</v>
      </c>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54" t="s">
        <v>542</v>
      </c>
      <c r="B25" s="55" t="s">
        <v>21</v>
      </c>
      <c r="C25" s="55" t="s">
        <v>22</v>
      </c>
      <c r="D25" s="55" t="s">
        <v>89</v>
      </c>
      <c r="E25" s="1"/>
      <c r="F25" s="1"/>
      <c r="G25" s="1"/>
      <c r="H25" s="1"/>
      <c r="I25" s="1"/>
      <c r="J25" s="1"/>
      <c r="K25" s="1"/>
      <c r="L25" s="1"/>
      <c r="M25" s="1"/>
      <c r="N25" s="1"/>
      <c r="O25" s="1"/>
      <c r="P25" s="1"/>
      <c r="Q25" s="1"/>
      <c r="R25" s="1"/>
      <c r="S25" s="1"/>
      <c r="T25" s="1"/>
      <c r="U25" s="1"/>
      <c r="V25" s="1"/>
      <c r="W25" s="1"/>
      <c r="X25" s="1"/>
      <c r="Y25" s="1"/>
      <c r="Z25" s="1"/>
    </row>
    <row r="26" ht="12.75" customHeight="1">
      <c r="A26" s="9" t="s">
        <v>543</v>
      </c>
      <c r="B26" s="56" t="s">
        <v>33</v>
      </c>
      <c r="C26" s="57">
        <f>VLOOKUP(B26,'Case, Process &amp; Scoring'!$B$6:$C$9,2,)</f>
        <v>0</v>
      </c>
      <c r="D26" s="79"/>
      <c r="E26" s="1"/>
      <c r="F26" s="1"/>
      <c r="G26" s="1"/>
      <c r="H26" s="1"/>
      <c r="I26" s="1"/>
      <c r="J26" s="1"/>
      <c r="K26" s="1"/>
      <c r="L26" s="1"/>
      <c r="M26" s="1"/>
      <c r="N26" s="1"/>
      <c r="O26" s="1"/>
      <c r="P26" s="1"/>
      <c r="Q26" s="1"/>
      <c r="R26" s="1"/>
      <c r="S26" s="1"/>
      <c r="T26" s="1"/>
      <c r="U26" s="1"/>
      <c r="V26" s="1"/>
      <c r="W26" s="1"/>
      <c r="X26" s="1"/>
      <c r="Y26" s="1"/>
      <c r="Z26" s="1"/>
    </row>
    <row r="27" ht="12.75" customHeight="1">
      <c r="A27" s="9" t="s">
        <v>544</v>
      </c>
      <c r="B27" s="56" t="s">
        <v>33</v>
      </c>
      <c r="C27" s="57">
        <f>VLOOKUP(B27,'Case, Process &amp; Scoring'!$B$6:$C$9,2,)</f>
        <v>0</v>
      </c>
      <c r="D27" s="79"/>
      <c r="E27" s="1"/>
      <c r="F27" s="1"/>
      <c r="G27" s="1"/>
      <c r="H27" s="1"/>
      <c r="I27" s="1"/>
      <c r="J27" s="1"/>
      <c r="K27" s="1"/>
      <c r="L27" s="1"/>
      <c r="M27" s="1"/>
      <c r="N27" s="1"/>
      <c r="O27" s="1"/>
      <c r="P27" s="1"/>
      <c r="Q27" s="1"/>
      <c r="R27" s="1"/>
      <c r="S27" s="1"/>
      <c r="T27" s="1"/>
      <c r="U27" s="1"/>
      <c r="V27" s="1"/>
      <c r="W27" s="1"/>
      <c r="X27" s="1"/>
      <c r="Y27" s="1"/>
      <c r="Z27" s="1"/>
    </row>
    <row r="28" ht="12.75" customHeight="1">
      <c r="A28" s="9" t="s">
        <v>545</v>
      </c>
      <c r="B28" s="56" t="s">
        <v>33</v>
      </c>
      <c r="C28" s="57">
        <f>VLOOKUP(B28,'Case, Process &amp; Scoring'!$B$6:$C$9,2,)</f>
        <v>0</v>
      </c>
      <c r="D28" s="79"/>
      <c r="E28" s="1"/>
      <c r="F28" s="1"/>
      <c r="G28" s="1"/>
      <c r="H28" s="1"/>
      <c r="I28" s="1"/>
      <c r="J28" s="1"/>
      <c r="K28" s="1"/>
      <c r="L28" s="1"/>
      <c r="M28" s="1"/>
      <c r="N28" s="1"/>
      <c r="O28" s="1"/>
      <c r="P28" s="1"/>
      <c r="Q28" s="1"/>
      <c r="R28" s="1"/>
      <c r="S28" s="1"/>
      <c r="T28" s="1"/>
      <c r="U28" s="1"/>
      <c r="V28" s="1"/>
      <c r="W28" s="1"/>
      <c r="X28" s="1"/>
      <c r="Y28" s="1"/>
      <c r="Z28" s="1"/>
    </row>
    <row r="29" ht="12.75" customHeight="1">
      <c r="A29" s="9" t="s">
        <v>546</v>
      </c>
      <c r="B29" s="56" t="s">
        <v>33</v>
      </c>
      <c r="C29" s="57">
        <f>VLOOKUP(B29,'Case, Process &amp; Scoring'!$B$6:$C$9,2,)</f>
        <v>0</v>
      </c>
      <c r="D29" s="79"/>
      <c r="E29" s="1"/>
      <c r="F29" s="1"/>
      <c r="G29" s="1"/>
      <c r="H29" s="1"/>
      <c r="I29" s="1"/>
      <c r="J29" s="1"/>
      <c r="K29" s="1"/>
      <c r="L29" s="1"/>
      <c r="M29" s="1"/>
      <c r="N29" s="1"/>
      <c r="O29" s="1"/>
      <c r="P29" s="1"/>
      <c r="Q29" s="1"/>
      <c r="R29" s="1"/>
      <c r="S29" s="1"/>
      <c r="T29" s="1"/>
      <c r="U29" s="1"/>
      <c r="V29" s="1"/>
      <c r="W29" s="1"/>
      <c r="X29" s="1"/>
      <c r="Y29" s="1"/>
      <c r="Z29" s="1"/>
    </row>
    <row r="30" ht="12.75" customHeight="1">
      <c r="A30" s="61" t="s">
        <v>125</v>
      </c>
      <c r="B30" s="62">
        <f>COUNTIF(B26:B29,"&lt;&gt;"&amp;"N.A.")</f>
        <v>0</v>
      </c>
      <c r="C30" s="63">
        <f>IF(B30&lt;&gt;0,SUM(C26:C29)/B30,0)</f>
        <v>0</v>
      </c>
      <c r="D30" s="64" t="str">
        <f>IF(C30&lt;=15%,"N (None)",IF(C30&lt;=50%,"P (Partially)",IF(C30&lt;=85%,"L (Largely)","F (Fully)")))</f>
        <v>N (None)</v>
      </c>
      <c r="E30" s="1"/>
      <c r="F30" s="1"/>
      <c r="G30" s="1"/>
      <c r="H30" s="1"/>
      <c r="I30" s="1"/>
      <c r="J30" s="1"/>
      <c r="K30" s="1"/>
      <c r="L30" s="1"/>
      <c r="M30" s="1"/>
      <c r="N30" s="1"/>
      <c r="O30" s="1"/>
      <c r="P30" s="1"/>
      <c r="Q30" s="1"/>
      <c r="R30" s="1"/>
      <c r="S30" s="1"/>
      <c r="T30" s="1"/>
      <c r="U30" s="1"/>
      <c r="V30" s="1"/>
      <c r="W30" s="1"/>
      <c r="X30" s="1"/>
      <c r="Y30" s="1"/>
      <c r="Z30" s="1"/>
    </row>
    <row r="31" ht="12.75" customHeight="1">
      <c r="A31" s="75"/>
      <c r="B31" s="76"/>
      <c r="C31" s="77"/>
      <c r="D31" s="78"/>
      <c r="E31" s="1"/>
      <c r="F31" s="1"/>
      <c r="G31" s="1"/>
      <c r="H31" s="1"/>
      <c r="I31" s="1"/>
      <c r="J31" s="1"/>
      <c r="K31" s="1"/>
      <c r="L31" s="1"/>
      <c r="M31" s="1"/>
      <c r="N31" s="1"/>
      <c r="O31" s="1"/>
      <c r="P31" s="1"/>
      <c r="Q31" s="1"/>
      <c r="R31" s="1"/>
      <c r="S31" s="1"/>
      <c r="T31" s="1"/>
      <c r="U31" s="1"/>
      <c r="V31" s="1"/>
      <c r="W31" s="1"/>
      <c r="X31" s="1"/>
      <c r="Y31" s="1"/>
      <c r="Z31" s="1"/>
    </row>
    <row r="32" ht="12.75" customHeight="1">
      <c r="A32" s="69" t="s">
        <v>98</v>
      </c>
      <c r="B32" s="70"/>
      <c r="C32" s="71" t="str">
        <f>IF(D2&lt;&gt;"Stop Here!",IF(AVERAGE(C23,C30)&gt;50%,"2","1"),C2)</f>
        <v>1</v>
      </c>
      <c r="D32" s="72" t="str">
        <f>IF(C30&lt;=85%,"Stop Here!","Continue to 4. Process Definition and 5. Process Deployment!")</f>
        <v>Stop Here!</v>
      </c>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73" t="s">
        <v>547</v>
      </c>
      <c r="B34" s="52"/>
      <c r="C34" s="52"/>
      <c r="D34" s="53"/>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54" t="s">
        <v>548</v>
      </c>
      <c r="B36" s="55" t="s">
        <v>21</v>
      </c>
      <c r="C36" s="55" t="s">
        <v>22</v>
      </c>
      <c r="D36" s="55" t="s">
        <v>89</v>
      </c>
      <c r="E36" s="1"/>
      <c r="F36" s="1"/>
      <c r="G36" s="1"/>
      <c r="H36" s="1"/>
      <c r="I36" s="1"/>
      <c r="J36" s="1"/>
      <c r="K36" s="1"/>
      <c r="L36" s="1"/>
      <c r="M36" s="1"/>
      <c r="N36" s="1"/>
      <c r="O36" s="1"/>
      <c r="P36" s="1"/>
      <c r="Q36" s="1"/>
      <c r="R36" s="1"/>
      <c r="S36" s="1"/>
      <c r="T36" s="1"/>
      <c r="U36" s="1"/>
      <c r="V36" s="1"/>
      <c r="W36" s="1"/>
      <c r="X36" s="1"/>
      <c r="Y36" s="1"/>
      <c r="Z36" s="1"/>
    </row>
    <row r="37" ht="12.75" customHeight="1">
      <c r="A37" s="9" t="s">
        <v>128</v>
      </c>
      <c r="B37" s="56" t="s">
        <v>33</v>
      </c>
      <c r="C37" s="57">
        <f>VLOOKUP(B37,'Case, Process &amp; Scoring'!$B$6:$C$9,2,)</f>
        <v>0</v>
      </c>
      <c r="D37" s="79"/>
      <c r="E37" s="1"/>
      <c r="F37" s="1"/>
      <c r="G37" s="1"/>
      <c r="H37" s="1"/>
      <c r="I37" s="1"/>
      <c r="J37" s="1"/>
      <c r="K37" s="1"/>
      <c r="L37" s="1"/>
      <c r="M37" s="1"/>
      <c r="N37" s="1"/>
      <c r="O37" s="1"/>
      <c r="P37" s="1"/>
      <c r="Q37" s="1"/>
      <c r="R37" s="1"/>
      <c r="S37" s="1"/>
      <c r="T37" s="1"/>
      <c r="U37" s="1"/>
      <c r="V37" s="1"/>
      <c r="W37" s="1"/>
      <c r="X37" s="1"/>
      <c r="Y37" s="1"/>
      <c r="Z37" s="1"/>
    </row>
    <row r="38" ht="12.75" customHeight="1">
      <c r="A38" s="9" t="s">
        <v>129</v>
      </c>
      <c r="B38" s="56" t="s">
        <v>33</v>
      </c>
      <c r="C38" s="57">
        <f>VLOOKUP(B38,'Case, Process &amp; Scoring'!$B$6:$C$9,2,)</f>
        <v>0</v>
      </c>
      <c r="D38" s="79"/>
      <c r="E38" s="1"/>
      <c r="F38" s="1"/>
      <c r="G38" s="1"/>
      <c r="H38" s="1"/>
      <c r="I38" s="1"/>
      <c r="J38" s="1"/>
      <c r="K38" s="1"/>
      <c r="L38" s="1"/>
      <c r="M38" s="1"/>
      <c r="N38" s="1"/>
      <c r="O38" s="1"/>
      <c r="P38" s="1"/>
      <c r="Q38" s="1"/>
      <c r="R38" s="1"/>
      <c r="S38" s="1"/>
      <c r="T38" s="1"/>
      <c r="U38" s="1"/>
      <c r="V38" s="1"/>
      <c r="W38" s="1"/>
      <c r="X38" s="1"/>
      <c r="Y38" s="1"/>
      <c r="Z38" s="1"/>
    </row>
    <row r="39" ht="12.75" customHeight="1">
      <c r="A39" s="9" t="s">
        <v>130</v>
      </c>
      <c r="B39" s="56" t="s">
        <v>33</v>
      </c>
      <c r="C39" s="57">
        <f>VLOOKUP(B39,'Case, Process &amp; Scoring'!$B$6:$C$9,2,)</f>
        <v>0</v>
      </c>
      <c r="D39" s="79"/>
      <c r="E39" s="1"/>
      <c r="F39" s="1"/>
      <c r="G39" s="1"/>
      <c r="H39" s="1"/>
      <c r="I39" s="1"/>
      <c r="J39" s="1"/>
      <c r="K39" s="1"/>
      <c r="L39" s="1"/>
      <c r="M39" s="1"/>
      <c r="N39" s="1"/>
      <c r="O39" s="1"/>
      <c r="P39" s="1"/>
      <c r="Q39" s="1"/>
      <c r="R39" s="1"/>
      <c r="S39" s="1"/>
      <c r="T39" s="1"/>
      <c r="U39" s="1"/>
      <c r="V39" s="1"/>
      <c r="W39" s="1"/>
      <c r="X39" s="1"/>
      <c r="Y39" s="1"/>
      <c r="Z39" s="1"/>
    </row>
    <row r="40" ht="12.75" customHeight="1">
      <c r="A40" s="9" t="s">
        <v>131</v>
      </c>
      <c r="B40" s="56" t="s">
        <v>33</v>
      </c>
      <c r="C40" s="57">
        <f>VLOOKUP(B40,'Case, Process &amp; Scoring'!$B$6:$C$9,2,)</f>
        <v>0</v>
      </c>
      <c r="D40" s="79"/>
      <c r="E40" s="1"/>
      <c r="F40" s="1"/>
      <c r="G40" s="1"/>
      <c r="H40" s="1"/>
      <c r="I40" s="1"/>
      <c r="J40" s="1"/>
      <c r="K40" s="1"/>
      <c r="L40" s="1"/>
      <c r="M40" s="1"/>
      <c r="N40" s="1"/>
      <c r="O40" s="1"/>
      <c r="P40" s="1"/>
      <c r="Q40" s="1"/>
      <c r="R40" s="1"/>
      <c r="S40" s="1"/>
      <c r="T40" s="1"/>
      <c r="U40" s="1"/>
      <c r="V40" s="1"/>
      <c r="W40" s="1"/>
      <c r="X40" s="1"/>
      <c r="Y40" s="1"/>
      <c r="Z40" s="1"/>
    </row>
    <row r="41" ht="12.75" customHeight="1">
      <c r="A41" s="9" t="s">
        <v>132</v>
      </c>
      <c r="B41" s="56" t="s">
        <v>33</v>
      </c>
      <c r="C41" s="57">
        <f>VLOOKUP(B41,'Case, Process &amp; Scoring'!$B$6:$C$9,2,)</f>
        <v>0</v>
      </c>
      <c r="D41" s="79"/>
      <c r="E41" s="1"/>
      <c r="F41" s="1"/>
      <c r="G41" s="1"/>
      <c r="H41" s="1"/>
      <c r="I41" s="1"/>
      <c r="J41" s="1"/>
      <c r="K41" s="1"/>
      <c r="L41" s="1"/>
      <c r="M41" s="1"/>
      <c r="N41" s="1"/>
      <c r="O41" s="1"/>
      <c r="P41" s="1"/>
      <c r="Q41" s="1"/>
      <c r="R41" s="1"/>
      <c r="S41" s="1"/>
      <c r="T41" s="1"/>
      <c r="U41" s="1"/>
      <c r="V41" s="1"/>
      <c r="W41" s="1"/>
      <c r="X41" s="1"/>
      <c r="Y41" s="1"/>
      <c r="Z41" s="1"/>
    </row>
    <row r="42" ht="12.75" customHeight="1">
      <c r="A42" s="9" t="s">
        <v>133</v>
      </c>
      <c r="B42" s="56" t="s">
        <v>33</v>
      </c>
      <c r="C42" s="57">
        <f>VLOOKUP(B42,'Case, Process &amp; Scoring'!$B$6:$C$9,2,)</f>
        <v>0</v>
      </c>
      <c r="D42" s="79"/>
      <c r="E42" s="1"/>
      <c r="F42" s="1"/>
      <c r="G42" s="1"/>
      <c r="H42" s="1"/>
      <c r="I42" s="1"/>
      <c r="J42" s="1"/>
      <c r="K42" s="1"/>
      <c r="L42" s="1"/>
      <c r="M42" s="1"/>
      <c r="N42" s="1"/>
      <c r="O42" s="1"/>
      <c r="P42" s="1"/>
      <c r="Q42" s="1"/>
      <c r="R42" s="1"/>
      <c r="S42" s="1"/>
      <c r="T42" s="1"/>
      <c r="U42" s="1"/>
      <c r="V42" s="1"/>
      <c r="W42" s="1"/>
      <c r="X42" s="1"/>
      <c r="Y42" s="1"/>
      <c r="Z42" s="1"/>
    </row>
    <row r="43" ht="12.75" customHeight="1">
      <c r="A43" s="9" t="s">
        <v>134</v>
      </c>
      <c r="B43" s="56" t="s">
        <v>33</v>
      </c>
      <c r="C43" s="57">
        <f>VLOOKUP(B43,'Case, Process &amp; Scoring'!$B$6:$C$9,2,)</f>
        <v>0</v>
      </c>
      <c r="D43" s="79"/>
      <c r="E43" s="1"/>
      <c r="F43" s="1"/>
      <c r="G43" s="1"/>
      <c r="H43" s="1"/>
      <c r="I43" s="1"/>
      <c r="J43" s="1"/>
      <c r="K43" s="1"/>
      <c r="L43" s="1"/>
      <c r="M43" s="1"/>
      <c r="N43" s="1"/>
      <c r="O43" s="1"/>
      <c r="P43" s="1"/>
      <c r="Q43" s="1"/>
      <c r="R43" s="1"/>
      <c r="S43" s="1"/>
      <c r="T43" s="1"/>
      <c r="U43" s="1"/>
      <c r="V43" s="1"/>
      <c r="W43" s="1"/>
      <c r="X43" s="1"/>
      <c r="Y43" s="1"/>
      <c r="Z43" s="1"/>
    </row>
    <row r="44" ht="12.75" customHeight="1">
      <c r="A44" s="9" t="s">
        <v>135</v>
      </c>
      <c r="B44" s="56" t="s">
        <v>33</v>
      </c>
      <c r="C44" s="57">
        <f>VLOOKUP(B44,'Case, Process &amp; Scoring'!$B$6:$C$9,2,)</f>
        <v>0</v>
      </c>
      <c r="D44" s="79"/>
      <c r="E44" s="1"/>
      <c r="F44" s="1"/>
      <c r="G44" s="1"/>
      <c r="H44" s="1"/>
      <c r="I44" s="1"/>
      <c r="J44" s="1"/>
      <c r="K44" s="1"/>
      <c r="L44" s="1"/>
      <c r="M44" s="1"/>
      <c r="N44" s="1"/>
      <c r="O44" s="1"/>
      <c r="P44" s="1"/>
      <c r="Q44" s="1"/>
      <c r="R44" s="1"/>
      <c r="S44" s="1"/>
      <c r="T44" s="1"/>
      <c r="U44" s="1"/>
      <c r="V44" s="1"/>
      <c r="W44" s="1"/>
      <c r="X44" s="1"/>
      <c r="Y44" s="1"/>
      <c r="Z44" s="1"/>
    </row>
    <row r="45" ht="12.75" customHeight="1">
      <c r="A45" s="9" t="s">
        <v>136</v>
      </c>
      <c r="B45" s="56" t="s">
        <v>33</v>
      </c>
      <c r="C45" s="57">
        <f>VLOOKUP(B45,'Case, Process &amp; Scoring'!$B$6:$C$9,2,)</f>
        <v>0</v>
      </c>
      <c r="D45" s="79"/>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54" t="s">
        <v>549</v>
      </c>
      <c r="B47" s="55" t="s">
        <v>21</v>
      </c>
      <c r="C47" s="55" t="s">
        <v>22</v>
      </c>
      <c r="D47" s="55" t="s">
        <v>89</v>
      </c>
      <c r="E47" s="1"/>
      <c r="F47" s="1"/>
      <c r="G47" s="1"/>
      <c r="H47" s="1"/>
      <c r="I47" s="1"/>
      <c r="J47" s="1"/>
      <c r="K47" s="1"/>
      <c r="L47" s="1"/>
      <c r="M47" s="1"/>
      <c r="N47" s="1"/>
      <c r="O47" s="1"/>
      <c r="P47" s="1"/>
      <c r="Q47" s="1"/>
      <c r="R47" s="1"/>
      <c r="S47" s="1"/>
      <c r="T47" s="1"/>
      <c r="U47" s="1"/>
      <c r="V47" s="1"/>
      <c r="W47" s="1"/>
      <c r="X47" s="1"/>
      <c r="Y47" s="1"/>
      <c r="Z47" s="1"/>
    </row>
    <row r="48" ht="12.75" customHeight="1">
      <c r="A48" s="9" t="s">
        <v>138</v>
      </c>
      <c r="B48" s="56" t="s">
        <v>33</v>
      </c>
      <c r="C48" s="57">
        <f>VLOOKUP(B48,'Case, Process &amp; Scoring'!$B$6:$C$9,2,)</f>
        <v>0</v>
      </c>
      <c r="D48" s="79"/>
      <c r="E48" s="1"/>
      <c r="F48" s="1"/>
      <c r="G48" s="1"/>
      <c r="H48" s="1"/>
      <c r="I48" s="1"/>
      <c r="J48" s="1"/>
      <c r="K48" s="1"/>
      <c r="L48" s="1"/>
      <c r="M48" s="1"/>
      <c r="N48" s="1"/>
      <c r="O48" s="1"/>
      <c r="P48" s="1"/>
      <c r="Q48" s="1"/>
      <c r="R48" s="1"/>
      <c r="S48" s="1"/>
      <c r="T48" s="1"/>
      <c r="U48" s="1"/>
      <c r="V48" s="1"/>
      <c r="W48" s="1"/>
      <c r="X48" s="1"/>
      <c r="Y48" s="1"/>
      <c r="Z48" s="1"/>
    </row>
    <row r="49" ht="12.75" customHeight="1">
      <c r="A49" s="9" t="s">
        <v>139</v>
      </c>
      <c r="B49" s="56" t="s">
        <v>33</v>
      </c>
      <c r="C49" s="57">
        <f>VLOOKUP(B49,'Case, Process &amp; Scoring'!$B$6:$C$9,2,)</f>
        <v>0</v>
      </c>
      <c r="D49" s="79"/>
      <c r="E49" s="1"/>
      <c r="F49" s="1"/>
      <c r="G49" s="1"/>
      <c r="H49" s="1"/>
      <c r="I49" s="1"/>
      <c r="J49" s="1"/>
      <c r="K49" s="1"/>
      <c r="L49" s="1"/>
      <c r="M49" s="1"/>
      <c r="N49" s="1"/>
      <c r="O49" s="1"/>
      <c r="P49" s="1"/>
      <c r="Q49" s="1"/>
      <c r="R49" s="1"/>
      <c r="S49" s="1"/>
      <c r="T49" s="1"/>
      <c r="U49" s="1"/>
      <c r="V49" s="1"/>
      <c r="W49" s="1"/>
      <c r="X49" s="1"/>
      <c r="Y49" s="1"/>
      <c r="Z49" s="1"/>
    </row>
    <row r="50" ht="12.75" customHeight="1">
      <c r="A50" s="9" t="s">
        <v>140</v>
      </c>
      <c r="B50" s="56" t="s">
        <v>33</v>
      </c>
      <c r="C50" s="57">
        <f>VLOOKUP(B50,'Case, Process &amp; Scoring'!$B$6:$C$9,2,)</f>
        <v>0</v>
      </c>
      <c r="D50" s="79"/>
      <c r="E50" s="1"/>
      <c r="F50" s="1"/>
      <c r="G50" s="1"/>
      <c r="H50" s="1"/>
      <c r="I50" s="1"/>
      <c r="J50" s="1"/>
      <c r="K50" s="1"/>
      <c r="L50" s="1"/>
      <c r="M50" s="1"/>
      <c r="N50" s="1"/>
      <c r="O50" s="1"/>
      <c r="P50" s="1"/>
      <c r="Q50" s="1"/>
      <c r="R50" s="1"/>
      <c r="S50" s="1"/>
      <c r="T50" s="1"/>
      <c r="U50" s="1"/>
      <c r="V50" s="1"/>
      <c r="W50" s="1"/>
      <c r="X50" s="1"/>
      <c r="Y50" s="1"/>
      <c r="Z50" s="1"/>
    </row>
    <row r="51" ht="12.75" customHeight="1">
      <c r="A51" s="9" t="s">
        <v>141</v>
      </c>
      <c r="B51" s="56" t="s">
        <v>33</v>
      </c>
      <c r="C51" s="57">
        <f>VLOOKUP(B51,'Case, Process &amp; Scoring'!$B$6:$C$9,2,)</f>
        <v>0</v>
      </c>
      <c r="D51" s="79"/>
      <c r="E51" s="1"/>
      <c r="F51" s="1"/>
      <c r="G51" s="1"/>
      <c r="H51" s="1"/>
      <c r="I51" s="1"/>
      <c r="J51" s="1"/>
      <c r="K51" s="1"/>
      <c r="L51" s="1"/>
      <c r="M51" s="1"/>
      <c r="N51" s="1"/>
      <c r="O51" s="1"/>
      <c r="P51" s="1"/>
      <c r="Q51" s="1"/>
      <c r="R51" s="1"/>
      <c r="S51" s="1"/>
      <c r="T51" s="1"/>
      <c r="U51" s="1"/>
      <c r="V51" s="1"/>
      <c r="W51" s="1"/>
      <c r="X51" s="1"/>
      <c r="Y51" s="1"/>
      <c r="Z51" s="1"/>
    </row>
    <row r="52" ht="12.75" customHeight="1">
      <c r="A52" s="9" t="s">
        <v>142</v>
      </c>
      <c r="B52" s="56" t="s">
        <v>33</v>
      </c>
      <c r="C52" s="57">
        <f>VLOOKUP(B52,'Case, Process &amp; Scoring'!$B$6:$C$9,2,)</f>
        <v>0</v>
      </c>
      <c r="D52" s="79"/>
      <c r="E52" s="1"/>
      <c r="F52" s="1"/>
      <c r="G52" s="1"/>
      <c r="H52" s="1"/>
      <c r="I52" s="1"/>
      <c r="J52" s="1"/>
      <c r="K52" s="1"/>
      <c r="L52" s="1"/>
      <c r="M52" s="1"/>
      <c r="N52" s="1"/>
      <c r="O52" s="1"/>
      <c r="P52" s="1"/>
      <c r="Q52" s="1"/>
      <c r="R52" s="1"/>
      <c r="S52" s="1"/>
      <c r="T52" s="1"/>
      <c r="U52" s="1"/>
      <c r="V52" s="1"/>
      <c r="W52" s="1"/>
      <c r="X52" s="1"/>
      <c r="Y52" s="1"/>
      <c r="Z52" s="1"/>
    </row>
    <row r="53" ht="12.75" customHeight="1">
      <c r="A53" s="9" t="s">
        <v>143</v>
      </c>
      <c r="B53" s="56" t="s">
        <v>33</v>
      </c>
      <c r="C53" s="57">
        <f>VLOOKUP(B53,'Case, Process &amp; Scoring'!$B$6:$C$9,2,)</f>
        <v>0</v>
      </c>
      <c r="D53" s="79"/>
      <c r="E53" s="1"/>
      <c r="F53" s="1"/>
      <c r="G53" s="1"/>
      <c r="H53" s="1"/>
      <c r="I53" s="1"/>
      <c r="J53" s="1"/>
      <c r="K53" s="1"/>
      <c r="L53" s="1"/>
      <c r="M53" s="1"/>
      <c r="N53" s="1"/>
      <c r="O53" s="1"/>
      <c r="P53" s="1"/>
      <c r="Q53" s="1"/>
      <c r="R53" s="1"/>
      <c r="S53" s="1"/>
      <c r="T53" s="1"/>
      <c r="U53" s="1"/>
      <c r="V53" s="1"/>
      <c r="W53" s="1"/>
      <c r="X53" s="1"/>
      <c r="Y53" s="1"/>
      <c r="Z53" s="1"/>
    </row>
    <row r="54" ht="12.75" customHeight="1">
      <c r="A54" s="9" t="s">
        <v>144</v>
      </c>
      <c r="B54" s="56" t="s">
        <v>33</v>
      </c>
      <c r="C54" s="57">
        <f>VLOOKUP(B54,'Case, Process &amp; Scoring'!$B$6:$C$9,2,)</f>
        <v>0</v>
      </c>
      <c r="D54" s="79"/>
      <c r="E54" s="1"/>
      <c r="F54" s="1"/>
      <c r="G54" s="1"/>
      <c r="H54" s="1"/>
      <c r="I54" s="1"/>
      <c r="J54" s="1"/>
      <c r="K54" s="1"/>
      <c r="L54" s="1"/>
      <c r="M54" s="1"/>
      <c r="N54" s="1"/>
      <c r="O54" s="1"/>
      <c r="P54" s="1"/>
      <c r="Q54" s="1"/>
      <c r="R54" s="1"/>
      <c r="S54" s="1"/>
      <c r="T54" s="1"/>
      <c r="U54" s="1"/>
      <c r="V54" s="1"/>
      <c r="W54" s="1"/>
      <c r="X54" s="1"/>
      <c r="Y54" s="1"/>
      <c r="Z54" s="1"/>
    </row>
    <row r="55" ht="12.75" customHeight="1">
      <c r="A55" s="9" t="s">
        <v>145</v>
      </c>
      <c r="B55" s="56" t="s">
        <v>33</v>
      </c>
      <c r="C55" s="57">
        <f>VLOOKUP(B55,'Case, Process &amp; Scoring'!$B$6:$C$9,2,)</f>
        <v>0</v>
      </c>
      <c r="D55" s="79"/>
      <c r="E55" s="1"/>
      <c r="F55" s="1"/>
      <c r="G55" s="1"/>
      <c r="H55" s="1"/>
      <c r="I55" s="1"/>
      <c r="J55" s="1"/>
      <c r="K55" s="1"/>
      <c r="L55" s="1"/>
      <c r="M55" s="1"/>
      <c r="N55" s="1"/>
      <c r="O55" s="1"/>
      <c r="P55" s="1"/>
      <c r="Q55" s="1"/>
      <c r="R55" s="1"/>
      <c r="S55" s="1"/>
      <c r="T55" s="1"/>
      <c r="U55" s="1"/>
      <c r="V55" s="1"/>
      <c r="W55" s="1"/>
      <c r="X55" s="1"/>
      <c r="Y55" s="1"/>
      <c r="Z55" s="1"/>
    </row>
    <row r="56" ht="12.75" customHeight="1">
      <c r="A56" s="9" t="s">
        <v>146</v>
      </c>
      <c r="B56" s="56" t="s">
        <v>33</v>
      </c>
      <c r="C56" s="57">
        <f>VLOOKUP(B56,'Case, Process &amp; Scoring'!$B$6:$C$9,2,)</f>
        <v>0</v>
      </c>
      <c r="D56" s="79"/>
      <c r="E56" s="1"/>
      <c r="F56" s="1"/>
      <c r="G56" s="1"/>
      <c r="H56" s="1"/>
      <c r="I56" s="1"/>
      <c r="J56" s="1"/>
      <c r="K56" s="1"/>
      <c r="L56" s="1"/>
      <c r="M56" s="1"/>
      <c r="N56" s="1"/>
      <c r="O56" s="1"/>
      <c r="P56" s="1"/>
      <c r="Q56" s="1"/>
      <c r="R56" s="1"/>
      <c r="S56" s="1"/>
      <c r="T56" s="1"/>
      <c r="U56" s="1"/>
      <c r="V56" s="1"/>
      <c r="W56" s="1"/>
      <c r="X56" s="1"/>
      <c r="Y56" s="1"/>
      <c r="Z56" s="1"/>
    </row>
    <row r="57" ht="12.75" customHeight="1">
      <c r="A57" s="9" t="s">
        <v>147</v>
      </c>
      <c r="B57" s="56" t="s">
        <v>33</v>
      </c>
      <c r="C57" s="57">
        <f>VLOOKUP(B57,'Case, Process &amp; Scoring'!$B$6:$C$9,2,)</f>
        <v>0</v>
      </c>
      <c r="D57" s="79"/>
      <c r="E57" s="1"/>
      <c r="F57" s="1"/>
      <c r="G57" s="1"/>
      <c r="H57" s="1"/>
      <c r="I57" s="1"/>
      <c r="J57" s="1"/>
      <c r="K57" s="1"/>
      <c r="L57" s="1"/>
      <c r="M57" s="1"/>
      <c r="N57" s="1"/>
      <c r="O57" s="1"/>
      <c r="P57" s="1"/>
      <c r="Q57" s="1"/>
      <c r="R57" s="1"/>
      <c r="S57" s="1"/>
      <c r="T57" s="1"/>
      <c r="U57" s="1"/>
      <c r="V57" s="1"/>
      <c r="W57" s="1"/>
      <c r="X57" s="1"/>
      <c r="Y57" s="1"/>
      <c r="Z57" s="1"/>
    </row>
    <row r="58" ht="12.75" customHeight="1">
      <c r="A58" s="9" t="s">
        <v>148</v>
      </c>
      <c r="B58" s="56" t="s">
        <v>33</v>
      </c>
      <c r="C58" s="57">
        <f>VLOOKUP(B58,'Case, Process &amp; Scoring'!$B$6:$C$9,2,)</f>
        <v>0</v>
      </c>
      <c r="D58" s="79"/>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73" t="s">
        <v>550</v>
      </c>
      <c r="B60" s="52"/>
      <c r="C60" s="52"/>
      <c r="D60" s="53"/>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54" t="s">
        <v>551</v>
      </c>
      <c r="B62" s="55" t="s">
        <v>21</v>
      </c>
      <c r="C62" s="55" t="s">
        <v>22</v>
      </c>
      <c r="D62" s="55" t="s">
        <v>89</v>
      </c>
      <c r="E62" s="1"/>
      <c r="F62" s="1"/>
      <c r="G62" s="1"/>
      <c r="H62" s="1"/>
      <c r="I62" s="1"/>
      <c r="J62" s="1"/>
      <c r="K62" s="1"/>
      <c r="L62" s="1"/>
      <c r="M62" s="1"/>
      <c r="N62" s="1"/>
      <c r="O62" s="1"/>
      <c r="P62" s="1"/>
      <c r="Q62" s="1"/>
      <c r="R62" s="1"/>
      <c r="S62" s="1"/>
      <c r="T62" s="1"/>
      <c r="U62" s="1"/>
      <c r="V62" s="1"/>
      <c r="W62" s="1"/>
      <c r="X62" s="1"/>
      <c r="Y62" s="1"/>
      <c r="Z62" s="1"/>
    </row>
    <row r="63" ht="12.75" customHeight="1">
      <c r="A63" s="9" t="s">
        <v>151</v>
      </c>
      <c r="B63" s="56" t="s">
        <v>33</v>
      </c>
      <c r="C63" s="57">
        <f>VLOOKUP(B63,'Case, Process &amp; Scoring'!$B$6:$C$9,2,)</f>
        <v>0</v>
      </c>
      <c r="D63" s="79"/>
      <c r="E63" s="1"/>
      <c r="F63" s="1"/>
      <c r="G63" s="1"/>
      <c r="H63" s="1"/>
      <c r="I63" s="1"/>
      <c r="J63" s="1"/>
      <c r="K63" s="1"/>
      <c r="L63" s="1"/>
      <c r="M63" s="1"/>
      <c r="N63" s="1"/>
      <c r="O63" s="1"/>
      <c r="P63" s="1"/>
      <c r="Q63" s="1"/>
      <c r="R63" s="1"/>
      <c r="S63" s="1"/>
      <c r="T63" s="1"/>
      <c r="U63" s="1"/>
      <c r="V63" s="1"/>
      <c r="W63" s="1"/>
      <c r="X63" s="1"/>
      <c r="Y63" s="1"/>
      <c r="Z63" s="1"/>
    </row>
    <row r="64" ht="12.75" customHeight="1">
      <c r="A64" s="9" t="s">
        <v>152</v>
      </c>
      <c r="B64" s="56" t="s">
        <v>33</v>
      </c>
      <c r="C64" s="57">
        <f>VLOOKUP(B64,'Case, Process &amp; Scoring'!$B$6:$C$9,2,)</f>
        <v>0</v>
      </c>
      <c r="D64" s="79"/>
      <c r="E64" s="1"/>
      <c r="F64" s="1"/>
      <c r="G64" s="1"/>
      <c r="H64" s="1"/>
      <c r="I64" s="1"/>
      <c r="J64" s="1"/>
      <c r="K64" s="1"/>
      <c r="L64" s="1"/>
      <c r="M64" s="1"/>
      <c r="N64" s="1"/>
      <c r="O64" s="1"/>
      <c r="P64" s="1"/>
      <c r="Q64" s="1"/>
      <c r="R64" s="1"/>
      <c r="S64" s="1"/>
      <c r="T64" s="1"/>
      <c r="U64" s="1"/>
      <c r="V64" s="1"/>
      <c r="W64" s="1"/>
      <c r="X64" s="1"/>
      <c r="Y64" s="1"/>
      <c r="Z64" s="1"/>
    </row>
    <row r="65" ht="12.75" customHeight="1">
      <c r="A65" s="9" t="s">
        <v>153</v>
      </c>
      <c r="B65" s="56" t="s">
        <v>33</v>
      </c>
      <c r="C65" s="57">
        <f>VLOOKUP(B65,'Case, Process &amp; Scoring'!$B$6:$C$9,2,)</f>
        <v>0</v>
      </c>
      <c r="D65" s="79"/>
      <c r="E65" s="1"/>
      <c r="F65" s="1"/>
      <c r="G65" s="1"/>
      <c r="H65" s="1"/>
      <c r="I65" s="1"/>
      <c r="J65" s="1"/>
      <c r="K65" s="1"/>
      <c r="L65" s="1"/>
      <c r="M65" s="1"/>
      <c r="N65" s="1"/>
      <c r="O65" s="1"/>
      <c r="P65" s="1"/>
      <c r="Q65" s="1"/>
      <c r="R65" s="1"/>
      <c r="S65" s="1"/>
      <c r="T65" s="1"/>
      <c r="U65" s="1"/>
      <c r="V65" s="1"/>
      <c r="W65" s="1"/>
      <c r="X65" s="1"/>
      <c r="Y65" s="1"/>
      <c r="Z65" s="1"/>
    </row>
    <row r="66" ht="12.75" customHeight="1">
      <c r="A66" s="9" t="s">
        <v>154</v>
      </c>
      <c r="B66" s="56" t="s">
        <v>33</v>
      </c>
      <c r="C66" s="57">
        <f>VLOOKUP(B66,'Case, Process &amp; Scoring'!$B$6:$C$9,2,)</f>
        <v>0</v>
      </c>
      <c r="D66" s="79"/>
      <c r="E66" s="1"/>
      <c r="F66" s="1"/>
      <c r="G66" s="1"/>
      <c r="H66" s="1"/>
      <c r="I66" s="1"/>
      <c r="J66" s="1"/>
      <c r="K66" s="1"/>
      <c r="L66" s="1"/>
      <c r="M66" s="1"/>
      <c r="N66" s="1"/>
      <c r="O66" s="1"/>
      <c r="P66" s="1"/>
      <c r="Q66" s="1"/>
      <c r="R66" s="1"/>
      <c r="S66" s="1"/>
      <c r="T66" s="1"/>
      <c r="U66" s="1"/>
      <c r="V66" s="1"/>
      <c r="W66" s="1"/>
      <c r="X66" s="1"/>
      <c r="Y66" s="1"/>
      <c r="Z66" s="1"/>
    </row>
    <row r="67" ht="12.75" customHeight="1">
      <c r="A67" s="9" t="s">
        <v>155</v>
      </c>
      <c r="B67" s="56" t="s">
        <v>33</v>
      </c>
      <c r="C67" s="57">
        <f>VLOOKUP(B67,'Case, Process &amp; Scoring'!$B$6:$C$9,2,)</f>
        <v>0</v>
      </c>
      <c r="D67" s="79"/>
      <c r="E67" s="1"/>
      <c r="F67" s="1"/>
      <c r="G67" s="1"/>
      <c r="H67" s="1"/>
      <c r="I67" s="1"/>
      <c r="J67" s="1"/>
      <c r="K67" s="1"/>
      <c r="L67" s="1"/>
      <c r="M67" s="1"/>
      <c r="N67" s="1"/>
      <c r="O67" s="1"/>
      <c r="P67" s="1"/>
      <c r="Q67" s="1"/>
      <c r="R67" s="1"/>
      <c r="S67" s="1"/>
      <c r="T67" s="1"/>
      <c r="U67" s="1"/>
      <c r="V67" s="1"/>
      <c r="W67" s="1"/>
      <c r="X67" s="1"/>
      <c r="Y67" s="1"/>
      <c r="Z67" s="1"/>
    </row>
    <row r="68" ht="12.75" customHeight="1">
      <c r="A68" s="9" t="s">
        <v>156</v>
      </c>
      <c r="B68" s="56" t="s">
        <v>33</v>
      </c>
      <c r="C68" s="57">
        <f>VLOOKUP(B68,'Case, Process &amp; Scoring'!$B$6:$C$9,2,)</f>
        <v>0</v>
      </c>
      <c r="D68" s="79"/>
      <c r="E68" s="1"/>
      <c r="F68" s="1"/>
      <c r="G68" s="1"/>
      <c r="H68" s="1"/>
      <c r="I68" s="1"/>
      <c r="J68" s="1"/>
      <c r="K68" s="1"/>
      <c r="L68" s="1"/>
      <c r="M68" s="1"/>
      <c r="N68" s="1"/>
      <c r="O68" s="1"/>
      <c r="P68" s="1"/>
      <c r="Q68" s="1"/>
      <c r="R68" s="1"/>
      <c r="S68" s="1"/>
      <c r="T68" s="1"/>
      <c r="U68" s="1"/>
      <c r="V68" s="1"/>
      <c r="W68" s="1"/>
      <c r="X68" s="1"/>
      <c r="Y68" s="1"/>
      <c r="Z68" s="1"/>
    </row>
    <row r="69" ht="12.75" customHeight="1">
      <c r="A69" s="9" t="s">
        <v>157</v>
      </c>
      <c r="B69" s="56" t="s">
        <v>33</v>
      </c>
      <c r="C69" s="57">
        <f>VLOOKUP(B69,'Case, Process &amp; Scoring'!$B$6:$C$9,2,)</f>
        <v>0</v>
      </c>
      <c r="D69" s="79"/>
      <c r="E69" s="1"/>
      <c r="F69" s="1"/>
      <c r="G69" s="1"/>
      <c r="H69" s="1"/>
      <c r="I69" s="1"/>
      <c r="J69" s="1"/>
      <c r="K69" s="1"/>
      <c r="L69" s="1"/>
      <c r="M69" s="1"/>
      <c r="N69" s="1"/>
      <c r="O69" s="1"/>
      <c r="P69" s="1"/>
      <c r="Q69" s="1"/>
      <c r="R69" s="1"/>
      <c r="S69" s="1"/>
      <c r="T69" s="1"/>
      <c r="U69" s="1"/>
      <c r="V69" s="1"/>
      <c r="W69" s="1"/>
      <c r="X69" s="1"/>
      <c r="Y69" s="1"/>
      <c r="Z69" s="1"/>
    </row>
    <row r="70" ht="12.75" customHeight="1">
      <c r="A70" s="9" t="s">
        <v>158</v>
      </c>
      <c r="B70" s="56" t="s">
        <v>33</v>
      </c>
      <c r="C70" s="57">
        <f>VLOOKUP(B70,'Case, Process &amp; Scoring'!$B$6:$C$9,2,)</f>
        <v>0</v>
      </c>
      <c r="D70" s="79"/>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54" t="s">
        <v>552</v>
      </c>
      <c r="B72" s="55" t="s">
        <v>21</v>
      </c>
      <c r="C72" s="55" t="s">
        <v>22</v>
      </c>
      <c r="D72" s="55" t="s">
        <v>89</v>
      </c>
      <c r="E72" s="1"/>
      <c r="F72" s="1"/>
      <c r="G72" s="1"/>
      <c r="H72" s="1"/>
      <c r="I72" s="1"/>
      <c r="J72" s="1"/>
      <c r="K72" s="1"/>
      <c r="L72" s="1"/>
      <c r="M72" s="1"/>
      <c r="N72" s="1"/>
      <c r="O72" s="1"/>
      <c r="P72" s="1"/>
      <c r="Q72" s="1"/>
      <c r="R72" s="1"/>
      <c r="S72" s="1"/>
      <c r="T72" s="1"/>
      <c r="U72" s="1"/>
      <c r="V72" s="1"/>
      <c r="W72" s="1"/>
      <c r="X72" s="1"/>
      <c r="Y72" s="1"/>
      <c r="Z72" s="1"/>
    </row>
    <row r="73" ht="12.75" customHeight="1">
      <c r="A73" s="9" t="s">
        <v>160</v>
      </c>
      <c r="B73" s="56" t="s">
        <v>33</v>
      </c>
      <c r="C73" s="57">
        <f>VLOOKUP(B73,'Case, Process &amp; Scoring'!$B$6:$C$9,2,)</f>
        <v>0</v>
      </c>
      <c r="D73" s="79"/>
      <c r="E73" s="1"/>
      <c r="F73" s="1"/>
      <c r="G73" s="1"/>
      <c r="H73" s="1"/>
      <c r="I73" s="1"/>
      <c r="J73" s="1"/>
      <c r="K73" s="1"/>
      <c r="L73" s="1"/>
      <c r="M73" s="1"/>
      <c r="N73" s="1"/>
      <c r="O73" s="1"/>
      <c r="P73" s="1"/>
      <c r="Q73" s="1"/>
      <c r="R73" s="1"/>
      <c r="S73" s="1"/>
      <c r="T73" s="1"/>
      <c r="U73" s="1"/>
      <c r="V73" s="1"/>
      <c r="W73" s="1"/>
      <c r="X73" s="1"/>
      <c r="Y73" s="1"/>
      <c r="Z73" s="1"/>
    </row>
    <row r="74" ht="12.75" customHeight="1">
      <c r="A74" s="9" t="s">
        <v>161</v>
      </c>
      <c r="B74" s="56" t="s">
        <v>33</v>
      </c>
      <c r="C74" s="57">
        <f>VLOOKUP(B74,'Case, Process &amp; Scoring'!$B$6:$C$9,2,)</f>
        <v>0</v>
      </c>
      <c r="D74" s="79"/>
      <c r="E74" s="1"/>
      <c r="F74" s="1"/>
      <c r="G74" s="1"/>
      <c r="H74" s="1"/>
      <c r="I74" s="1"/>
      <c r="J74" s="1"/>
      <c r="K74" s="1"/>
      <c r="L74" s="1"/>
      <c r="M74" s="1"/>
      <c r="N74" s="1"/>
      <c r="O74" s="1"/>
      <c r="P74" s="1"/>
      <c r="Q74" s="1"/>
      <c r="R74" s="1"/>
      <c r="S74" s="1"/>
      <c r="T74" s="1"/>
      <c r="U74" s="1"/>
      <c r="V74" s="1"/>
      <c r="W74" s="1"/>
      <c r="X74" s="1"/>
      <c r="Y74" s="1"/>
      <c r="Z74" s="1"/>
    </row>
    <row r="75" ht="12.75" customHeight="1">
      <c r="A75" s="9" t="s">
        <v>162</v>
      </c>
      <c r="B75" s="56" t="s">
        <v>33</v>
      </c>
      <c r="C75" s="57">
        <f>VLOOKUP(B75,'Case, Process &amp; Scoring'!$B$6:$C$9,2,)</f>
        <v>0</v>
      </c>
      <c r="D75" s="79"/>
      <c r="E75" s="1"/>
      <c r="F75" s="1"/>
      <c r="G75" s="1"/>
      <c r="H75" s="1"/>
      <c r="I75" s="1"/>
      <c r="J75" s="1"/>
      <c r="K75" s="1"/>
      <c r="L75" s="1"/>
      <c r="M75" s="1"/>
      <c r="N75" s="1"/>
      <c r="O75" s="1"/>
      <c r="P75" s="1"/>
      <c r="Q75" s="1"/>
      <c r="R75" s="1"/>
      <c r="S75" s="1"/>
      <c r="T75" s="1"/>
      <c r="U75" s="1"/>
      <c r="V75" s="1"/>
      <c r="W75" s="1"/>
      <c r="X75" s="1"/>
      <c r="Y75" s="1"/>
      <c r="Z75" s="1"/>
    </row>
    <row r="76" ht="12.75" customHeight="1">
      <c r="A76" s="9" t="s">
        <v>163</v>
      </c>
      <c r="B76" s="56" t="s">
        <v>33</v>
      </c>
      <c r="C76" s="57">
        <f>VLOOKUP(B76,'Case, Process &amp; Scoring'!$B$6:$C$9,2,)</f>
        <v>0</v>
      </c>
      <c r="D76" s="79"/>
      <c r="E76" s="1"/>
      <c r="F76" s="1"/>
      <c r="G76" s="1"/>
      <c r="H76" s="1"/>
      <c r="I76" s="1"/>
      <c r="J76" s="1"/>
      <c r="K76" s="1"/>
      <c r="L76" s="1"/>
      <c r="M76" s="1"/>
      <c r="N76" s="1"/>
      <c r="O76" s="1"/>
      <c r="P76" s="1"/>
      <c r="Q76" s="1"/>
      <c r="R76" s="1"/>
      <c r="S76" s="1"/>
      <c r="T76" s="1"/>
      <c r="U76" s="1"/>
      <c r="V76" s="1"/>
      <c r="W76" s="1"/>
      <c r="X76" s="1"/>
      <c r="Y76" s="1"/>
      <c r="Z76" s="1"/>
    </row>
    <row r="77" ht="12.75" customHeight="1">
      <c r="A77" s="9" t="s">
        <v>164</v>
      </c>
      <c r="B77" s="56" t="s">
        <v>33</v>
      </c>
      <c r="C77" s="57">
        <f>VLOOKUP(B77,'Case, Process &amp; Scoring'!$B$6:$C$9,2,)</f>
        <v>0</v>
      </c>
      <c r="D77" s="79"/>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73" t="s">
        <v>553</v>
      </c>
      <c r="B79" s="52"/>
      <c r="C79" s="52"/>
      <c r="D79" s="53"/>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54" t="s">
        <v>554</v>
      </c>
      <c r="B81" s="55" t="s">
        <v>21</v>
      </c>
      <c r="C81" s="55" t="s">
        <v>22</v>
      </c>
      <c r="D81" s="55" t="s">
        <v>89</v>
      </c>
      <c r="E81" s="1"/>
      <c r="F81" s="1"/>
      <c r="G81" s="1"/>
      <c r="H81" s="1"/>
      <c r="I81" s="1"/>
      <c r="J81" s="1"/>
      <c r="K81" s="1"/>
      <c r="L81" s="1"/>
      <c r="M81" s="1"/>
      <c r="N81" s="1"/>
      <c r="O81" s="1"/>
      <c r="P81" s="1"/>
      <c r="Q81" s="1"/>
      <c r="R81" s="1"/>
      <c r="S81" s="1"/>
      <c r="T81" s="1"/>
      <c r="U81" s="1"/>
      <c r="V81" s="1"/>
      <c r="W81" s="1"/>
      <c r="X81" s="1"/>
      <c r="Y81" s="1"/>
      <c r="Z81" s="1"/>
    </row>
    <row r="82" ht="12.75" customHeight="1">
      <c r="A82" s="9" t="s">
        <v>167</v>
      </c>
      <c r="B82" s="56" t="s">
        <v>33</v>
      </c>
      <c r="C82" s="57">
        <f>VLOOKUP(B82,'Case, Process &amp; Scoring'!$B$6:$C$9,2,)</f>
        <v>0</v>
      </c>
      <c r="D82" s="79"/>
      <c r="E82" s="1"/>
      <c r="F82" s="1"/>
      <c r="G82" s="1"/>
      <c r="H82" s="1"/>
      <c r="I82" s="1"/>
      <c r="J82" s="1"/>
      <c r="K82" s="1"/>
      <c r="L82" s="1"/>
      <c r="M82" s="1"/>
      <c r="N82" s="1"/>
      <c r="O82" s="1"/>
      <c r="P82" s="1"/>
      <c r="Q82" s="1"/>
      <c r="R82" s="1"/>
      <c r="S82" s="1"/>
      <c r="T82" s="1"/>
      <c r="U82" s="1"/>
      <c r="V82" s="1"/>
      <c r="W82" s="1"/>
      <c r="X82" s="1"/>
      <c r="Y82" s="1"/>
      <c r="Z82" s="1"/>
    </row>
    <row r="83" ht="12.75" customHeight="1">
      <c r="A83" s="9" t="s">
        <v>168</v>
      </c>
      <c r="B83" s="56" t="s">
        <v>33</v>
      </c>
      <c r="C83" s="57">
        <f>VLOOKUP(B83,'Case, Process &amp; Scoring'!$B$6:$C$9,2,)</f>
        <v>0</v>
      </c>
      <c r="D83" s="79"/>
      <c r="E83" s="1"/>
      <c r="F83" s="1"/>
      <c r="G83" s="1"/>
      <c r="H83" s="1"/>
      <c r="I83" s="1"/>
      <c r="J83" s="1"/>
      <c r="K83" s="1"/>
      <c r="L83" s="1"/>
      <c r="M83" s="1"/>
      <c r="N83" s="1"/>
      <c r="O83" s="1"/>
      <c r="P83" s="1"/>
      <c r="Q83" s="1"/>
      <c r="R83" s="1"/>
      <c r="S83" s="1"/>
      <c r="T83" s="1"/>
      <c r="U83" s="1"/>
      <c r="V83" s="1"/>
      <c r="W83" s="1"/>
      <c r="X83" s="1"/>
      <c r="Y83" s="1"/>
      <c r="Z83" s="1"/>
    </row>
    <row r="84" ht="12.75" customHeight="1">
      <c r="A84" s="9" t="s">
        <v>169</v>
      </c>
      <c r="B84" s="56" t="s">
        <v>33</v>
      </c>
      <c r="C84" s="57">
        <f>VLOOKUP(B84,'Case, Process &amp; Scoring'!$B$6:$C$9,2,)</f>
        <v>0</v>
      </c>
      <c r="D84" s="79"/>
      <c r="E84" s="1"/>
      <c r="F84" s="1"/>
      <c r="G84" s="1"/>
      <c r="H84" s="1"/>
      <c r="I84" s="1"/>
      <c r="J84" s="1"/>
      <c r="K84" s="1"/>
      <c r="L84" s="1"/>
      <c r="M84" s="1"/>
      <c r="N84" s="1"/>
      <c r="O84" s="1"/>
      <c r="P84" s="1"/>
      <c r="Q84" s="1"/>
      <c r="R84" s="1"/>
      <c r="S84" s="1"/>
      <c r="T84" s="1"/>
      <c r="U84" s="1"/>
      <c r="V84" s="1"/>
      <c r="W84" s="1"/>
      <c r="X84" s="1"/>
      <c r="Y84" s="1"/>
      <c r="Z84" s="1"/>
    </row>
    <row r="85" ht="12.75" customHeight="1">
      <c r="A85" s="9" t="s">
        <v>170</v>
      </c>
      <c r="B85" s="56" t="s">
        <v>33</v>
      </c>
      <c r="C85" s="57">
        <f>VLOOKUP(B85,'Case, Process &amp; Scoring'!$B$6:$C$9,2,)</f>
        <v>0</v>
      </c>
      <c r="D85" s="79"/>
      <c r="E85" s="1"/>
      <c r="F85" s="1"/>
      <c r="G85" s="1"/>
      <c r="H85" s="1"/>
      <c r="I85" s="1"/>
      <c r="J85" s="1"/>
      <c r="K85" s="1"/>
      <c r="L85" s="1"/>
      <c r="M85" s="1"/>
      <c r="N85" s="1"/>
      <c r="O85" s="1"/>
      <c r="P85" s="1"/>
      <c r="Q85" s="1"/>
      <c r="R85" s="1"/>
      <c r="S85" s="1"/>
      <c r="T85" s="1"/>
      <c r="U85" s="1"/>
      <c r="V85" s="1"/>
      <c r="W85" s="1"/>
      <c r="X85" s="1"/>
      <c r="Y85" s="1"/>
      <c r="Z85" s="1"/>
    </row>
    <row r="86" ht="12.75" customHeight="1">
      <c r="A86" s="9" t="s">
        <v>171</v>
      </c>
      <c r="B86" s="56" t="s">
        <v>33</v>
      </c>
      <c r="C86" s="57">
        <f>VLOOKUP(B86,'Case, Process &amp; Scoring'!$B$6:$C$9,2,)</f>
        <v>0</v>
      </c>
      <c r="D86" s="79"/>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54" t="s">
        <v>555</v>
      </c>
      <c r="B88" s="55" t="s">
        <v>21</v>
      </c>
      <c r="C88" s="55" t="s">
        <v>22</v>
      </c>
      <c r="D88" s="55" t="s">
        <v>89</v>
      </c>
      <c r="E88" s="1"/>
      <c r="F88" s="1"/>
      <c r="G88" s="1"/>
      <c r="H88" s="1"/>
      <c r="I88" s="1"/>
      <c r="J88" s="1"/>
      <c r="K88" s="1"/>
      <c r="L88" s="1"/>
      <c r="M88" s="1"/>
      <c r="N88" s="1"/>
      <c r="O88" s="1"/>
      <c r="P88" s="1"/>
      <c r="Q88" s="1"/>
      <c r="R88" s="1"/>
      <c r="S88" s="1"/>
      <c r="T88" s="1"/>
      <c r="U88" s="1"/>
      <c r="V88" s="1"/>
      <c r="W88" s="1"/>
      <c r="X88" s="1"/>
      <c r="Y88" s="1"/>
      <c r="Z88" s="1"/>
    </row>
    <row r="89" ht="12.75" customHeight="1">
      <c r="A89" s="9" t="s">
        <v>167</v>
      </c>
      <c r="B89" s="56" t="s">
        <v>33</v>
      </c>
      <c r="C89" s="57">
        <f>VLOOKUP(B89,'Case, Process &amp; Scoring'!$B$6:$C$9,2,)</f>
        <v>0</v>
      </c>
      <c r="D89" s="79"/>
      <c r="E89" s="1"/>
      <c r="F89" s="1"/>
      <c r="G89" s="1"/>
      <c r="H89" s="1"/>
      <c r="I89" s="1"/>
      <c r="J89" s="1"/>
      <c r="K89" s="1"/>
      <c r="L89" s="1"/>
      <c r="M89" s="1"/>
      <c r="N89" s="1"/>
      <c r="O89" s="1"/>
      <c r="P89" s="1"/>
      <c r="Q89" s="1"/>
      <c r="R89" s="1"/>
      <c r="S89" s="1"/>
      <c r="T89" s="1"/>
      <c r="U89" s="1"/>
      <c r="V89" s="1"/>
      <c r="W89" s="1"/>
      <c r="X89" s="1"/>
      <c r="Y89" s="1"/>
      <c r="Z89" s="1"/>
    </row>
    <row r="90" ht="12.75" customHeight="1">
      <c r="A90" s="9" t="s">
        <v>173</v>
      </c>
      <c r="B90" s="56" t="s">
        <v>33</v>
      </c>
      <c r="C90" s="57">
        <f>VLOOKUP(B90,'Case, Process &amp; Scoring'!$B$6:$C$9,2,)</f>
        <v>0</v>
      </c>
      <c r="D90" s="79"/>
      <c r="E90" s="1"/>
      <c r="F90" s="1"/>
      <c r="G90" s="1"/>
      <c r="H90" s="1"/>
      <c r="I90" s="1"/>
      <c r="J90" s="1"/>
      <c r="K90" s="1"/>
      <c r="L90" s="1"/>
      <c r="M90" s="1"/>
      <c r="N90" s="1"/>
      <c r="O90" s="1"/>
      <c r="P90" s="1"/>
      <c r="Q90" s="1"/>
      <c r="R90" s="1"/>
      <c r="S90" s="1"/>
      <c r="T90" s="1"/>
      <c r="U90" s="1"/>
      <c r="V90" s="1"/>
      <c r="W90" s="1"/>
      <c r="X90" s="1"/>
      <c r="Y90" s="1"/>
      <c r="Z90" s="1"/>
    </row>
    <row r="91" ht="12.75" customHeight="1">
      <c r="A91" s="9" t="s">
        <v>169</v>
      </c>
      <c r="B91" s="56" t="s">
        <v>33</v>
      </c>
      <c r="C91" s="57">
        <f>VLOOKUP(B91,'Case, Process &amp; Scoring'!$B$6:$C$9,2,)</f>
        <v>0</v>
      </c>
      <c r="D91" s="79"/>
      <c r="E91" s="1"/>
      <c r="F91" s="1"/>
      <c r="G91" s="1"/>
      <c r="H91" s="1"/>
      <c r="I91" s="1"/>
      <c r="J91" s="1"/>
      <c r="K91" s="1"/>
      <c r="L91" s="1"/>
      <c r="M91" s="1"/>
      <c r="N91" s="1"/>
      <c r="O91" s="1"/>
      <c r="P91" s="1"/>
      <c r="Q91" s="1"/>
      <c r="R91" s="1"/>
      <c r="S91" s="1"/>
      <c r="T91" s="1"/>
      <c r="U91" s="1"/>
      <c r="V91" s="1"/>
      <c r="W91" s="1"/>
      <c r="X91" s="1"/>
      <c r="Y91" s="1"/>
      <c r="Z91" s="1"/>
    </row>
    <row r="92" ht="12.75" customHeight="1">
      <c r="A92" s="9" t="s">
        <v>170</v>
      </c>
      <c r="B92" s="56" t="s">
        <v>33</v>
      </c>
      <c r="C92" s="57">
        <f>VLOOKUP(B92,'Case, Process &amp; Scoring'!$B$6:$C$9,2,)</f>
        <v>0</v>
      </c>
      <c r="D92" s="79"/>
      <c r="E92" s="1"/>
      <c r="F92" s="1"/>
      <c r="G92" s="1"/>
      <c r="H92" s="1"/>
      <c r="I92" s="1"/>
      <c r="J92" s="1"/>
      <c r="K92" s="1"/>
      <c r="L92" s="1"/>
      <c r="M92" s="1"/>
      <c r="N92" s="1"/>
      <c r="O92" s="1"/>
      <c r="P92" s="1"/>
      <c r="Q92" s="1"/>
      <c r="R92" s="1"/>
      <c r="S92" s="1"/>
      <c r="T92" s="1"/>
      <c r="U92" s="1"/>
      <c r="V92" s="1"/>
      <c r="W92" s="1"/>
      <c r="X92" s="1"/>
      <c r="Y92" s="1"/>
      <c r="Z92" s="1"/>
    </row>
    <row r="93" ht="12.75" customHeight="1">
      <c r="A93" s="9" t="s">
        <v>171</v>
      </c>
      <c r="B93" s="56" t="s">
        <v>33</v>
      </c>
      <c r="C93" s="57">
        <f>VLOOKUP(B93,'Case, Process &amp; Scoring'!$B$6:$C$9,2,)</f>
        <v>0</v>
      </c>
      <c r="D93" s="79"/>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2 B26:B29 B37:B45 B48:B58 B63:B70 B73:B77 B82:B86 B89:B93">
      <formula1>'Case, Process &amp; Scoring'!$B$6:$B$9</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2020-04-01T14:50:26Z</dcterms:created>
  <dc:creator>Iqbal</dc:creator>
</cp:coreProperties>
</file>