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D3684\Desktop\中古関連書類\"/>
    </mc:Choice>
  </mc:AlternateContent>
  <xr:revisionPtr revIDLastSave="0" documentId="8_{7BFAFF5B-B250-4225-B68D-C5FE632E509D}" xr6:coauthVersionLast="47" xr6:coauthVersionMax="47" xr10:uidLastSave="{00000000-0000-0000-0000-000000000000}"/>
  <bookViews>
    <workbookView xWindow="28680" yWindow="-120" windowWidth="29040" windowHeight="15990" activeTab="1" xr2:uid="{00000000-000D-0000-FFFF-FFFF00000000}"/>
  </bookViews>
  <sheets>
    <sheet name="手書き用" sheetId="1" r:id="rId1"/>
    <sheet name="入力用 (縦移動) (2)" sheetId="6" r:id="rId2"/>
    <sheet name="マスター" sheetId="4" r:id="rId3"/>
    <sheet name="自動車税表" sheetId="3" r:id="rId4"/>
  </sheets>
  <definedNames>
    <definedName name="_xlnm.Print_Area" localSheetId="3">自動車税表!$B$1:$O$46</definedName>
    <definedName name="_xlnm.Print_Area" localSheetId="0">手書き用!$B$1:$L$46</definedName>
    <definedName name="_xlnm.Print_Area" localSheetId="1">'入力用 (縦移動) (2)'!$B$1:$U$90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4" i="6" l="1"/>
  <c r="O62" i="6"/>
  <c r="J62" i="6"/>
  <c r="U72" i="6"/>
  <c r="H72" i="6"/>
  <c r="G72" i="6"/>
  <c r="E72" i="6"/>
  <c r="N60" i="6"/>
  <c r="AI22" i="6"/>
  <c r="AI21" i="6"/>
  <c r="AI24" i="6"/>
  <c r="AI23" i="6"/>
  <c r="AI20" i="6"/>
  <c r="AI19" i="6" a="1"/>
  <c r="AI19" i="6" s="1"/>
  <c r="F12" i="6"/>
  <c r="F58" i="6" s="1"/>
  <c r="F11" i="6"/>
  <c r="F57" i="6" s="1"/>
  <c r="M9" i="6"/>
  <c r="M55" i="6" s="1"/>
  <c r="F10" i="6"/>
  <c r="F56" i="6" s="1"/>
  <c r="U26" i="6"/>
  <c r="Q26" i="6"/>
  <c r="Q72" i="6" s="1"/>
  <c r="H26" i="6"/>
  <c r="G26" i="6"/>
  <c r="F26" i="6"/>
  <c r="J26" i="6" s="1"/>
  <c r="E26" i="6"/>
  <c r="Q24" i="6"/>
  <c r="Q70" i="6" s="1"/>
  <c r="Q23" i="6"/>
  <c r="Q69" i="6" s="1"/>
  <c r="M23" i="6"/>
  <c r="M69" i="6" s="1"/>
  <c r="G23" i="6"/>
  <c r="G69" i="6" s="1"/>
  <c r="C23" i="6"/>
  <c r="C69" i="6" s="1"/>
  <c r="G20" i="6"/>
  <c r="G66" i="6" s="1"/>
  <c r="N19" i="6"/>
  <c r="N65" i="6" s="1"/>
  <c r="G19" i="6"/>
  <c r="G65" i="6" s="1"/>
  <c r="J18" i="6"/>
  <c r="Q16" i="6"/>
  <c r="Q62" i="6" s="1"/>
  <c r="O16" i="6"/>
  <c r="J16" i="6"/>
  <c r="W16" i="6" s="1"/>
  <c r="F16" i="6"/>
  <c r="F62" i="6" s="1"/>
  <c r="N14" i="6"/>
  <c r="F14" i="6"/>
  <c r="F60" i="6" s="1"/>
  <c r="G9" i="6"/>
  <c r="G55" i="6" s="1"/>
  <c r="F9" i="6"/>
  <c r="F55" i="6" s="1"/>
  <c r="E9" i="6"/>
  <c r="E55" i="6" s="1"/>
  <c r="K5" i="6"/>
  <c r="I20" i="6" s="1"/>
  <c r="G5" i="6"/>
  <c r="G51" i="6" s="1"/>
  <c r="S4" i="6"/>
  <c r="S50" i="6" s="1"/>
  <c r="F72" i="6" l="1"/>
  <c r="J72" i="6" s="1"/>
  <c r="F61" i="6"/>
  <c r="K51" i="6"/>
  <c r="I66" i="6" s="1"/>
  <c r="Y62" i="6"/>
  <c r="F15" i="6"/>
  <c r="Y16" i="6"/>
  <c r="X62" i="6"/>
  <c r="Y14" i="6"/>
  <c r="X16" i="6"/>
  <c r="F18" i="6"/>
  <c r="Y60" i="6"/>
  <c r="F20" i="6"/>
  <c r="W62" i="6"/>
  <c r="C20" i="6"/>
  <c r="F66" i="6" l="1"/>
  <c r="C66" i="6"/>
  <c r="F64" i="6"/>
  <c r="Q18" i="6"/>
  <c r="I18" i="6"/>
  <c r="Q64" i="6" l="1"/>
  <c r="I64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dg04007</author>
  </authors>
  <commentList>
    <comment ref="S50" authorId="0" shapeId="0" xr:uid="{8A0F4509-322F-4924-B4F7-CA9394D04BB9}">
      <text>
        <r>
          <rPr>
            <b/>
            <sz val="10"/>
            <color indexed="81"/>
            <rFont val="MS P ゴシック"/>
            <family val="3"/>
            <charset val="128"/>
          </rPr>
          <t>4/5の形式で入力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<sst xmlns="http://schemas.openxmlformats.org/spreadsheetml/2006/main" count="371" uniqueCount="171">
  <si>
    <t>　　　年　　　　月　　　日</t>
    <rPh sb="3" eb="4">
      <t>ネン</t>
    </rPh>
    <rPh sb="8" eb="9">
      <t>ツキ</t>
    </rPh>
    <rPh sb="12" eb="13">
      <t>ニチ</t>
    </rPh>
    <phoneticPr fontId="1"/>
  </si>
  <si>
    <t>下取車・買取自動車税支払伺書</t>
    <rPh sb="0" eb="2">
      <t>シタド</t>
    </rPh>
    <rPh sb="2" eb="3">
      <t>シャ</t>
    </rPh>
    <rPh sb="4" eb="6">
      <t>カイトリ</t>
    </rPh>
    <rPh sb="6" eb="10">
      <t>ジドウシャゼイ</t>
    </rPh>
    <rPh sb="10" eb="12">
      <t>シハラ</t>
    </rPh>
    <rPh sb="12" eb="14">
      <t>ウカガイショ</t>
    </rPh>
    <phoneticPr fontId="1"/>
  </si>
  <si>
    <t>今度、下記自動車税を　　　年　　月　　日（新車・中古車）販売した下取・買取として</t>
    <rPh sb="0" eb="2">
      <t>コンド</t>
    </rPh>
    <rPh sb="3" eb="5">
      <t>カキ</t>
    </rPh>
    <rPh sb="5" eb="9">
      <t>ジドウシャゼイ</t>
    </rPh>
    <rPh sb="13" eb="14">
      <t>ネン</t>
    </rPh>
    <rPh sb="16" eb="17">
      <t>ガツ</t>
    </rPh>
    <rPh sb="19" eb="20">
      <t>ニチ</t>
    </rPh>
    <rPh sb="21" eb="23">
      <t>シンシャ</t>
    </rPh>
    <rPh sb="24" eb="27">
      <t>チュウコシャ</t>
    </rPh>
    <rPh sb="28" eb="30">
      <t>ハンバイ</t>
    </rPh>
    <rPh sb="32" eb="34">
      <t>シタド</t>
    </rPh>
    <rPh sb="35" eb="37">
      <t>カイトリ</t>
    </rPh>
    <phoneticPr fontId="1"/>
  </si>
  <si>
    <t>搬入致しましたので、下記の通り処理願います。</t>
    <rPh sb="0" eb="2">
      <t>ハンニュウ</t>
    </rPh>
    <rPh sb="2" eb="3">
      <t>イタ</t>
    </rPh>
    <rPh sb="10" eb="12">
      <t>カキ</t>
    </rPh>
    <rPh sb="13" eb="14">
      <t>トオ</t>
    </rPh>
    <rPh sb="15" eb="17">
      <t>ショリ</t>
    </rPh>
    <rPh sb="17" eb="18">
      <t>ネガ</t>
    </rPh>
    <phoneticPr fontId="1"/>
  </si>
  <si>
    <t>◆検査証の表示</t>
    <rPh sb="1" eb="4">
      <t>ケンサショウ</t>
    </rPh>
    <rPh sb="5" eb="7">
      <t>ヒョウジ</t>
    </rPh>
    <phoneticPr fontId="1"/>
  </si>
  <si>
    <t>型式車台番号【　　　　　　　　　　　　】</t>
    <rPh sb="0" eb="4">
      <t>カタシキシャダイ</t>
    </rPh>
    <rPh sb="4" eb="6">
      <t>バンゴウ</t>
    </rPh>
    <phoneticPr fontId="1"/>
  </si>
  <si>
    <t>登録No【　　　　　　　　　　　　】</t>
    <rPh sb="0" eb="2">
      <t>トウロク</t>
    </rPh>
    <phoneticPr fontId="1"/>
  </si>
  <si>
    <t>年式【　　．　　】</t>
    <rPh sb="0" eb="2">
      <t>ネンシキ</t>
    </rPh>
    <phoneticPr fontId="1"/>
  </si>
  <si>
    <t>住所【　　　　　　　　　　　　　　　　　　　　　　　　　　　　　　　　】</t>
    <rPh sb="0" eb="2">
      <t>ジュウショ</t>
    </rPh>
    <phoneticPr fontId="1"/>
  </si>
  <si>
    <t>氏名【　　　　　　　　　　　　　　　　】</t>
    <rPh sb="0" eb="2">
      <t>シメイ</t>
    </rPh>
    <phoneticPr fontId="1"/>
  </si>
  <si>
    <t>◆自動車税内訳</t>
    <rPh sb="1" eb="5">
      <t>ジドウシャゼイ</t>
    </rPh>
    <rPh sb="5" eb="7">
      <t>ウチワケ</t>
    </rPh>
    <phoneticPr fontId="1"/>
  </si>
  <si>
    <t>◆支払先</t>
    <rPh sb="1" eb="3">
      <t>シハラ</t>
    </rPh>
    <rPh sb="3" eb="4">
      <t>サキ</t>
    </rPh>
    <phoneticPr fontId="1"/>
  </si>
  <si>
    <t>当社立替額 【】</t>
    <rPh sb="0" eb="2">
      <t>トウシャ</t>
    </rPh>
    <rPh sb="2" eb="4">
      <t>タテカエ</t>
    </rPh>
    <rPh sb="4" eb="5">
      <t>ガク</t>
    </rPh>
    <phoneticPr fontId="1"/>
  </si>
  <si>
    <t>年税額　　</t>
    <rPh sb="0" eb="2">
      <t>ネンゼイ</t>
    </rPh>
    <rPh sb="2" eb="3">
      <t>ガク</t>
    </rPh>
    <phoneticPr fontId="1"/>
  </si>
  <si>
    <t>お客様負担額</t>
    <rPh sb="1" eb="3">
      <t>キャクサマ</t>
    </rPh>
    <rPh sb="3" eb="6">
      <t>フタンガク</t>
    </rPh>
    <phoneticPr fontId="1"/>
  </si>
  <si>
    <t>は、　年　　月～　年　　月迄お客様負担とします。</t>
    <rPh sb="3" eb="4">
      <t>ネン</t>
    </rPh>
    <rPh sb="6" eb="7">
      <t>ガツ</t>
    </rPh>
    <rPh sb="9" eb="10">
      <t>ネン</t>
    </rPh>
    <rPh sb="12" eb="13">
      <t>ガツ</t>
    </rPh>
    <rPh sb="13" eb="14">
      <t>マデ</t>
    </rPh>
    <rPh sb="15" eb="17">
      <t>キャクサマ</t>
    </rPh>
    <rPh sb="17" eb="19">
      <t>フタン</t>
    </rPh>
    <phoneticPr fontId="1"/>
  </si>
  <si>
    <t>【￥　　　　】</t>
    <phoneticPr fontId="1"/>
  </si>
  <si>
    <t>◆親車の表示　　1、新車　　2、中古車　　3、その他【　　　　　　　　】</t>
    <rPh sb="1" eb="2">
      <t>オヤ</t>
    </rPh>
    <rPh sb="2" eb="3">
      <t>シャ</t>
    </rPh>
    <rPh sb="4" eb="6">
      <t>ヒョウジ</t>
    </rPh>
    <rPh sb="10" eb="12">
      <t>シンシャ</t>
    </rPh>
    <rPh sb="16" eb="19">
      <t>チュウコシャ</t>
    </rPh>
    <rPh sb="25" eb="26">
      <t>タ</t>
    </rPh>
    <phoneticPr fontId="1"/>
  </si>
  <si>
    <t>中古車No</t>
    <rPh sb="0" eb="3">
      <t>チュウコシャ</t>
    </rPh>
    <phoneticPr fontId="1"/>
  </si>
  <si>
    <t>お客様コードNo</t>
    <rPh sb="1" eb="3">
      <t>キャクサマ</t>
    </rPh>
    <phoneticPr fontId="1"/>
  </si>
  <si>
    <t>お客様名【　　　　　　　　】</t>
    <rPh sb="1" eb="3">
      <t>キャクサマ</t>
    </rPh>
    <rPh sb="3" eb="4">
      <t>メイ</t>
    </rPh>
    <phoneticPr fontId="1"/>
  </si>
  <si>
    <t>【　　　　　　　　】</t>
    <phoneticPr fontId="1"/>
  </si>
  <si>
    <t>◆返金振込先（お客様返金の場合）</t>
    <rPh sb="1" eb="3">
      <t>ヘンキン</t>
    </rPh>
    <rPh sb="3" eb="5">
      <t>フリコミ</t>
    </rPh>
    <rPh sb="5" eb="6">
      <t>サキ</t>
    </rPh>
    <rPh sb="8" eb="10">
      <t>キャクサマ</t>
    </rPh>
    <rPh sb="10" eb="12">
      <t>ヘンキン</t>
    </rPh>
    <rPh sb="13" eb="15">
      <t>バアイ</t>
    </rPh>
    <phoneticPr fontId="1"/>
  </si>
  <si>
    <t>【　　　　銀行　　　　支店　普通・当座　口座No.　　　　　口座名義　　　　　　　　】</t>
    <rPh sb="5" eb="7">
      <t>ギンコウ</t>
    </rPh>
    <rPh sb="11" eb="13">
      <t>シテン</t>
    </rPh>
    <rPh sb="14" eb="16">
      <t>フツウ</t>
    </rPh>
    <rPh sb="17" eb="19">
      <t>トウザ</t>
    </rPh>
    <rPh sb="20" eb="22">
      <t>コウザ</t>
    </rPh>
    <rPh sb="30" eb="34">
      <t>コウザメイギ</t>
    </rPh>
    <phoneticPr fontId="1"/>
  </si>
  <si>
    <t>◆販売担当者</t>
    <rPh sb="1" eb="3">
      <t>ハンバイ</t>
    </rPh>
    <rPh sb="3" eb="5">
      <t>タントウ</t>
    </rPh>
    <rPh sb="5" eb="6">
      <t>シャ</t>
    </rPh>
    <phoneticPr fontId="1"/>
  </si>
  <si>
    <t>店舗ｺｰﾄﾞNo【　　　】　店舗名【　　　】担当者【　　　　　　　　】</t>
    <rPh sb="0" eb="2">
      <t>テンポ</t>
    </rPh>
    <rPh sb="14" eb="16">
      <t>テンポ</t>
    </rPh>
    <rPh sb="16" eb="17">
      <t>メイ</t>
    </rPh>
    <rPh sb="22" eb="25">
      <t>タントウシャ</t>
    </rPh>
    <phoneticPr fontId="1"/>
  </si>
  <si>
    <t>（販売担当者記入欄）※枠内のみ記入</t>
    <rPh sb="1" eb="3">
      <t>ハンバイ</t>
    </rPh>
    <rPh sb="3" eb="6">
      <t>タントウシャ</t>
    </rPh>
    <rPh sb="6" eb="9">
      <t>キニュウラン</t>
    </rPh>
    <rPh sb="11" eb="13">
      <t>ワクナイ</t>
    </rPh>
    <rPh sb="15" eb="17">
      <t>キニュウ</t>
    </rPh>
    <phoneticPr fontId="1"/>
  </si>
  <si>
    <t>中古車売上先の表示　店舗名【　　　　　　】　担当者【　　　　　　　　　　　　】</t>
    <rPh sb="0" eb="3">
      <t>チュウコシャ</t>
    </rPh>
    <rPh sb="3" eb="5">
      <t>ウリアゲ</t>
    </rPh>
    <rPh sb="5" eb="6">
      <t>サキ</t>
    </rPh>
    <rPh sb="7" eb="9">
      <t>ヒョウジ</t>
    </rPh>
    <rPh sb="10" eb="12">
      <t>テンポ</t>
    </rPh>
    <rPh sb="12" eb="13">
      <t>メイ</t>
    </rPh>
    <rPh sb="22" eb="25">
      <t>タントウシャ</t>
    </rPh>
    <phoneticPr fontId="1"/>
  </si>
  <si>
    <t>検印</t>
    <rPh sb="0" eb="2">
      <t>ケンイン</t>
    </rPh>
    <phoneticPr fontId="1"/>
  </si>
  <si>
    <t>お客様名【　　　　　　　】売上自動車税【￥　　　　　】</t>
    <rPh sb="1" eb="3">
      <t>キャクサマ</t>
    </rPh>
    <rPh sb="3" eb="4">
      <t>メイ</t>
    </rPh>
    <rPh sb="13" eb="15">
      <t>ウリアゲ</t>
    </rPh>
    <rPh sb="15" eb="19">
      <t>ジドウシャゼイ</t>
    </rPh>
    <phoneticPr fontId="1"/>
  </si>
  <si>
    <t>登録年月日【　　　　　　】仕訳年月日【　　　　　　　】</t>
    <rPh sb="0" eb="2">
      <t>トウロク</t>
    </rPh>
    <rPh sb="2" eb="5">
      <t>ネンガッピ</t>
    </rPh>
    <rPh sb="13" eb="15">
      <t>シワケ</t>
    </rPh>
    <rPh sb="15" eb="18">
      <t>ネンガッピ</t>
    </rPh>
    <phoneticPr fontId="1"/>
  </si>
  <si>
    <t>財務G支払明細書</t>
    <rPh sb="0" eb="2">
      <t>ザイム</t>
    </rPh>
    <rPh sb="3" eb="5">
      <t>シハラ</t>
    </rPh>
    <rPh sb="5" eb="8">
      <t>メイサイショ</t>
    </rPh>
    <phoneticPr fontId="1"/>
  </si>
  <si>
    <t>店舗名【　　　　　　】担当者【　　　　　】　　・県税支払　　　・お客様返金</t>
    <rPh sb="0" eb="2">
      <t>テンポ</t>
    </rPh>
    <rPh sb="2" eb="3">
      <t>メイ</t>
    </rPh>
    <rPh sb="11" eb="14">
      <t>タントウシャ</t>
    </rPh>
    <rPh sb="24" eb="26">
      <t>ケンゼイ</t>
    </rPh>
    <rPh sb="26" eb="28">
      <t>シハラ</t>
    </rPh>
    <rPh sb="33" eb="35">
      <t>キャクサマ</t>
    </rPh>
    <rPh sb="35" eb="37">
      <t>ヘンキン</t>
    </rPh>
    <phoneticPr fontId="1"/>
  </si>
  <si>
    <t>【　　年度】　　　納税・返金【￥　　　　】</t>
    <rPh sb="3" eb="5">
      <t>ネンド</t>
    </rPh>
    <rPh sb="9" eb="11">
      <t>ノウゼイ</t>
    </rPh>
    <rPh sb="12" eb="14">
      <t>ヘンキン</t>
    </rPh>
    <phoneticPr fontId="1"/>
  </si>
  <si>
    <t>但し　　年　　月から　　カ月分</t>
    <rPh sb="0" eb="1">
      <t>タダ</t>
    </rPh>
    <rPh sb="4" eb="5">
      <t>ネン</t>
    </rPh>
    <rPh sb="7" eb="8">
      <t>ガツ</t>
    </rPh>
    <rPh sb="13" eb="14">
      <t>ゲツ</t>
    </rPh>
    <rPh sb="14" eb="15">
      <t>ブン</t>
    </rPh>
    <phoneticPr fontId="1"/>
  </si>
  <si>
    <t>　登録No．　　　　【　　　　　　　　　　　　　　　　　　　　　　】</t>
    <rPh sb="1" eb="3">
      <t>トウロク</t>
    </rPh>
    <phoneticPr fontId="1"/>
  </si>
  <si>
    <t>納付者　　　住所【　　　　　　　　　　　　　　　　　　　　　　　　　　　　】</t>
    <rPh sb="0" eb="3">
      <t>ノウフシャ</t>
    </rPh>
    <rPh sb="6" eb="8">
      <t>ジュウショ</t>
    </rPh>
    <phoneticPr fontId="1"/>
  </si>
  <si>
    <t>上記お客様’名変在庫の為、廃車　　・　　・　　の為）支払い致します。県税より還付されます。</t>
    <rPh sb="0" eb="2">
      <t>ジョウキ</t>
    </rPh>
    <rPh sb="3" eb="5">
      <t>キャクサマ</t>
    </rPh>
    <rPh sb="6" eb="8">
      <t>メイヘン</t>
    </rPh>
    <rPh sb="8" eb="10">
      <t>ザイコ</t>
    </rPh>
    <rPh sb="11" eb="12">
      <t>タメ</t>
    </rPh>
    <rPh sb="13" eb="15">
      <t>ハイシャ</t>
    </rPh>
    <rPh sb="24" eb="25">
      <t>タメ</t>
    </rPh>
    <rPh sb="26" eb="28">
      <t>シハラ</t>
    </rPh>
    <rPh sb="29" eb="30">
      <t>イタ</t>
    </rPh>
    <rPh sb="34" eb="36">
      <t>ケンゼイ</t>
    </rPh>
    <rPh sb="38" eb="40">
      <t>カンプ</t>
    </rPh>
    <phoneticPr fontId="1"/>
  </si>
  <si>
    <t>　　　　　　氏名【　　　　　　　　　　　　　　　　　　　　　　　　　　　　】</t>
    <rPh sb="6" eb="8">
      <t>シメイ</t>
    </rPh>
    <phoneticPr fontId="1"/>
  </si>
  <si>
    <t>処理月日　　　　　　年　　　月　　　日</t>
    <rPh sb="0" eb="2">
      <t>ショリ</t>
    </rPh>
    <rPh sb="2" eb="4">
      <t>ガッピ</t>
    </rPh>
    <rPh sb="10" eb="11">
      <t>ネン</t>
    </rPh>
    <rPh sb="14" eb="15">
      <t>ガツ</t>
    </rPh>
    <rPh sb="18" eb="19">
      <t>ヒ</t>
    </rPh>
    <phoneticPr fontId="1"/>
  </si>
  <si>
    <t>証憑No.</t>
    <rPh sb="0" eb="2">
      <t>ショウヒョウ</t>
    </rPh>
    <phoneticPr fontId="1"/>
  </si>
  <si>
    <t>財務担当者</t>
    <rPh sb="0" eb="2">
      <t>ザイム</t>
    </rPh>
    <rPh sb="2" eb="4">
      <t>タントウ</t>
    </rPh>
    <rPh sb="4" eb="5">
      <t>シャ</t>
    </rPh>
    <phoneticPr fontId="1"/>
  </si>
  <si>
    <t>店舗No.【０９０】【本社】</t>
    <rPh sb="0" eb="2">
      <t>テンポ</t>
    </rPh>
    <rPh sb="11" eb="13">
      <t>ホンシャ</t>
    </rPh>
    <phoneticPr fontId="1"/>
  </si>
  <si>
    <t>（中古車記入欄）</t>
    <rPh sb="1" eb="4">
      <t>チュウコシャ</t>
    </rPh>
    <rPh sb="4" eb="7">
      <t>キニュウラン</t>
    </rPh>
    <phoneticPr fontId="1"/>
  </si>
  <si>
    <t>（財務記入欄）</t>
    <rPh sb="1" eb="3">
      <t>ザイム</t>
    </rPh>
    <rPh sb="3" eb="6">
      <t>キニュウラン</t>
    </rPh>
    <phoneticPr fontId="1"/>
  </si>
  <si>
    <t>県税支払・お客様支払</t>
    <rPh sb="0" eb="2">
      <t>ケンゼイ</t>
    </rPh>
    <rPh sb="2" eb="4">
      <t>シハライ</t>
    </rPh>
    <rPh sb="6" eb="8">
      <t>キャクサマ</t>
    </rPh>
    <rPh sb="8" eb="10">
      <t>シハライ</t>
    </rPh>
    <phoneticPr fontId="1"/>
  </si>
  <si>
    <t>今度、下記自動車税を</t>
    <rPh sb="0" eb="2">
      <t>コンド</t>
    </rPh>
    <rPh sb="3" eb="5">
      <t>カキ</t>
    </rPh>
    <rPh sb="5" eb="9">
      <t>ジドウシャゼイ</t>
    </rPh>
    <phoneticPr fontId="1"/>
  </si>
  <si>
    <t>年式</t>
    <rPh sb="0" eb="2">
      <t>ネンシキ</t>
    </rPh>
    <phoneticPr fontId="1"/>
  </si>
  <si>
    <t>型式車台番号</t>
    <rPh sb="0" eb="4">
      <t>カタシキシャダイ</t>
    </rPh>
    <rPh sb="4" eb="6">
      <t>バンゴウ</t>
    </rPh>
    <phoneticPr fontId="1"/>
  </si>
  <si>
    <t>登録No</t>
    <rPh sb="0" eb="2">
      <t>トウロク</t>
    </rPh>
    <phoneticPr fontId="1"/>
  </si>
  <si>
    <t>住所</t>
    <rPh sb="0" eb="2">
      <t>ジュウショ</t>
    </rPh>
    <phoneticPr fontId="1"/>
  </si>
  <si>
    <t>氏名</t>
    <rPh sb="0" eb="2">
      <t>シメイ</t>
    </rPh>
    <phoneticPr fontId="1"/>
  </si>
  <si>
    <t>年税額</t>
    <rPh sb="0" eb="2">
      <t>ネンゼイ</t>
    </rPh>
    <rPh sb="2" eb="3">
      <t>ガク</t>
    </rPh>
    <phoneticPr fontId="1"/>
  </si>
  <si>
    <t>当社立替額</t>
    <rPh sb="0" eb="2">
      <t>トウシャ</t>
    </rPh>
    <rPh sb="2" eb="4">
      <t>タテカエ</t>
    </rPh>
    <rPh sb="4" eb="5">
      <t>ガク</t>
    </rPh>
    <phoneticPr fontId="1"/>
  </si>
  <si>
    <t>4月</t>
    <rPh sb="1" eb="2">
      <t>ガツ</t>
    </rPh>
    <phoneticPr fontId="1"/>
  </si>
  <si>
    <t>5月</t>
    <rPh sb="1" eb="2">
      <t>ガツ</t>
    </rPh>
    <phoneticPr fontId="1"/>
  </si>
  <si>
    <t>6月</t>
    <rPh sb="1" eb="2">
      <t>ガツ</t>
    </rPh>
    <phoneticPr fontId="1"/>
  </si>
  <si>
    <t>7月</t>
    <rPh sb="1" eb="2">
      <t>ガツ</t>
    </rPh>
    <phoneticPr fontId="1"/>
  </si>
  <si>
    <t>8月</t>
    <rPh sb="1" eb="2">
      <t>ガツ</t>
    </rPh>
    <phoneticPr fontId="1"/>
  </si>
  <si>
    <t>9月</t>
    <rPh sb="1" eb="2">
      <t>ガツ</t>
    </rPh>
    <phoneticPr fontId="1"/>
  </si>
  <si>
    <t>10月</t>
    <rPh sb="2" eb="3">
      <t>ガツ</t>
    </rPh>
    <phoneticPr fontId="1"/>
  </si>
  <si>
    <t>11月</t>
    <rPh sb="2" eb="3">
      <t>ガツ</t>
    </rPh>
    <phoneticPr fontId="1"/>
  </si>
  <si>
    <t>12月</t>
    <rPh sb="2" eb="3">
      <t>ガツ</t>
    </rPh>
    <phoneticPr fontId="1"/>
  </si>
  <si>
    <t>1月</t>
    <rPh sb="1" eb="2">
      <t>ガツ</t>
    </rPh>
    <phoneticPr fontId="1"/>
  </si>
  <si>
    <t>2月</t>
    <rPh sb="1" eb="2">
      <t>ガツ</t>
    </rPh>
    <phoneticPr fontId="1"/>
  </si>
  <si>
    <t>3月</t>
    <rPh sb="1" eb="2">
      <t>ガツ</t>
    </rPh>
    <phoneticPr fontId="1"/>
  </si>
  <si>
    <t>年間</t>
    <rPh sb="0" eb="2">
      <t>ネンカン</t>
    </rPh>
    <phoneticPr fontId="1"/>
  </si>
  <si>
    <t>総排気量１．０㍑以下のもの又は電気自動車</t>
    <phoneticPr fontId="1"/>
  </si>
  <si>
    <t>総排気量６．０㍑を超えるもの</t>
  </si>
  <si>
    <t>総排気量１．０㍑を超え１．５㍑以下のもの</t>
    <phoneticPr fontId="1"/>
  </si>
  <si>
    <t>総排気量１．５㍑を超え ２．０㍑以下のもの</t>
    <phoneticPr fontId="1"/>
  </si>
  <si>
    <t>総排気量２．０㍑を超え ２．５㍑以下のもの</t>
    <phoneticPr fontId="1"/>
  </si>
  <si>
    <t>総排気量２．５㍑を超え ３．０㍑以下のもの</t>
    <phoneticPr fontId="1"/>
  </si>
  <si>
    <t>総排気量３．０㍑を超え ３．５㍑以下のもの</t>
    <phoneticPr fontId="1"/>
  </si>
  <si>
    <t>総排気量３．５㍑を超え ４．０㍑以下のもの</t>
    <phoneticPr fontId="1"/>
  </si>
  <si>
    <t>総排気量４．０㍑を超え ４．５㍑以下のもの</t>
    <phoneticPr fontId="1"/>
  </si>
  <si>
    <t>総排気量４．５㍑を超え ６．０㍑以下のもの</t>
    <phoneticPr fontId="1"/>
  </si>
  <si>
    <t>旧税率（標準税率）</t>
    <rPh sb="0" eb="3">
      <t>キュウゼイリツ</t>
    </rPh>
    <rPh sb="4" eb="6">
      <t>ヒョウジュン</t>
    </rPh>
    <rPh sb="6" eb="8">
      <t>ゼイリツ</t>
    </rPh>
    <phoneticPr fontId="1"/>
  </si>
  <si>
    <t>新税率（標準税率）</t>
    <rPh sb="0" eb="1">
      <t>シン</t>
    </rPh>
    <rPh sb="1" eb="3">
      <t>ゼイリツ</t>
    </rPh>
    <phoneticPr fontId="1"/>
  </si>
  <si>
    <t>旧税率（重課）</t>
    <rPh sb="0" eb="3">
      <t>キュウゼイリツ</t>
    </rPh>
    <rPh sb="4" eb="6">
      <t>ジュウカ</t>
    </rPh>
    <phoneticPr fontId="1"/>
  </si>
  <si>
    <t>新税率（75％軽課）</t>
    <rPh sb="0" eb="1">
      <t>シン</t>
    </rPh>
    <rPh sb="1" eb="3">
      <t>ゼイリツ</t>
    </rPh>
    <rPh sb="7" eb="8">
      <t>ケイ</t>
    </rPh>
    <rPh sb="8" eb="9">
      <t>カ</t>
    </rPh>
    <phoneticPr fontId="1"/>
  </si>
  <si>
    <t>令和5年度</t>
    <rPh sb="0" eb="2">
      <t>レイワ</t>
    </rPh>
    <rPh sb="3" eb="5">
      <t>ネンド</t>
    </rPh>
    <phoneticPr fontId="1"/>
  </si>
  <si>
    <t>年数</t>
    <rPh sb="0" eb="2">
      <t>ネンスウ</t>
    </rPh>
    <phoneticPr fontId="1"/>
  </si>
  <si>
    <t>月</t>
    <rPh sb="0" eb="1">
      <t>ツキ</t>
    </rPh>
    <phoneticPr fontId="1"/>
  </si>
  <si>
    <t>年</t>
    <rPh sb="0" eb="1">
      <t>ネン</t>
    </rPh>
    <phoneticPr fontId="1"/>
  </si>
  <si>
    <t>月～</t>
    <rPh sb="0" eb="1">
      <t>ガツ</t>
    </rPh>
    <phoneticPr fontId="1"/>
  </si>
  <si>
    <t>令和</t>
    <rPh sb="0" eb="2">
      <t>レイワ</t>
    </rPh>
    <phoneticPr fontId="1"/>
  </si>
  <si>
    <t>【￥</t>
    <phoneticPr fontId="1"/>
  </si>
  <si>
    <t>】</t>
  </si>
  <si>
    <t>】</t>
    <phoneticPr fontId="1"/>
  </si>
  <si>
    <t>自動車税集計用</t>
    <rPh sb="0" eb="4">
      <t>ジドウシャゼイ</t>
    </rPh>
    <rPh sb="4" eb="7">
      <t>シュウケイヨウ</t>
    </rPh>
    <phoneticPr fontId="1"/>
  </si>
  <si>
    <t>対応行</t>
    <rPh sb="0" eb="2">
      <t>タイオウ</t>
    </rPh>
    <rPh sb="2" eb="3">
      <t>ギョウ</t>
    </rPh>
    <phoneticPr fontId="1"/>
  </si>
  <si>
    <t>【￥　　　　</t>
    <phoneticPr fontId="1"/>
  </si>
  <si>
    <t>下記の通り処理願います。</t>
    <rPh sb="0" eb="2">
      <t>カキ</t>
    </rPh>
    <rPh sb="3" eb="4">
      <t>トオ</t>
    </rPh>
    <rPh sb="5" eb="7">
      <t>ショリ</t>
    </rPh>
    <rPh sb="7" eb="8">
      <t>ネガ</t>
    </rPh>
    <phoneticPr fontId="1"/>
  </si>
  <si>
    <t>中古車販売した下取として搬入致しましたので、</t>
    <phoneticPr fontId="1"/>
  </si>
  <si>
    <t>新車販売した下取として搬入致しましたので、</t>
    <phoneticPr fontId="1"/>
  </si>
  <si>
    <t>買取として搬入致しましたので、</t>
    <rPh sb="0" eb="2">
      <t>カイトリ</t>
    </rPh>
    <phoneticPr fontId="1"/>
  </si>
  <si>
    <r>
      <t>】は</t>
    </r>
    <r>
      <rPr>
        <sz val="10"/>
        <color theme="1"/>
        <rFont val="游ゴシック"/>
        <family val="3"/>
        <charset val="128"/>
        <scheme val="minor"/>
      </rPr>
      <t>、</t>
    </r>
    <phoneticPr fontId="1"/>
  </si>
  <si>
    <t>お客様負担月数参照用</t>
    <rPh sb="1" eb="2">
      <t>キャク</t>
    </rPh>
    <rPh sb="2" eb="3">
      <t>サマ</t>
    </rPh>
    <rPh sb="3" eb="5">
      <t>フタン</t>
    </rPh>
    <rPh sb="5" eb="7">
      <t>ゲッスウ</t>
    </rPh>
    <rPh sb="7" eb="10">
      <t>サンショウヨウ</t>
    </rPh>
    <phoneticPr fontId="1"/>
  </si>
  <si>
    <t>1、新車</t>
    <phoneticPr fontId="1"/>
  </si>
  <si>
    <t>2、中古車</t>
    <phoneticPr fontId="1"/>
  </si>
  <si>
    <t>3、その他</t>
    <phoneticPr fontId="1"/>
  </si>
  <si>
    <t>◆親車の表示　　</t>
    <rPh sb="1" eb="2">
      <t>オヤ</t>
    </rPh>
    <rPh sb="2" eb="3">
      <t>シャ</t>
    </rPh>
    <rPh sb="4" eb="6">
      <t>ヒョウジ</t>
    </rPh>
    <phoneticPr fontId="1"/>
  </si>
  <si>
    <t>【　　　　　　　　</t>
    <phoneticPr fontId="1"/>
  </si>
  <si>
    <t>　】</t>
    <phoneticPr fontId="1"/>
  </si>
  <si>
    <t>お客様名【　　　　　　　　</t>
    <rPh sb="1" eb="3">
      <t>キャクサマ</t>
    </rPh>
    <rPh sb="3" eb="4">
      <t>メイ</t>
    </rPh>
    <phoneticPr fontId="1"/>
  </si>
  <si>
    <t>中古車No</t>
    <phoneticPr fontId="1"/>
  </si>
  <si>
    <t>店舗ｺｰﾄﾞNo【</t>
  </si>
  <si>
    <t>】担当者【</t>
  </si>
  <si>
    <t>店舗ｺｰﾄﾞNo</t>
    <rPh sb="0" eb="2">
      <t>テンポ</t>
    </rPh>
    <phoneticPr fontId="1"/>
  </si>
  <si>
    <t>店舗名【</t>
    <phoneticPr fontId="1"/>
  </si>
  <si>
    <t>庚午店</t>
  </si>
  <si>
    <t>廿日市店</t>
  </si>
  <si>
    <t>大竹店</t>
  </si>
  <si>
    <t>安古市店</t>
  </si>
  <si>
    <t>矢賀店</t>
  </si>
  <si>
    <t>元宇品店</t>
  </si>
  <si>
    <t>吉島店</t>
  </si>
  <si>
    <t>東広島店</t>
  </si>
  <si>
    <t>呉店</t>
  </si>
  <si>
    <t>広店</t>
  </si>
  <si>
    <t>三次店</t>
  </si>
  <si>
    <t>東雲店</t>
  </si>
  <si>
    <t>蔵王店</t>
  </si>
  <si>
    <t>瀬野川店</t>
  </si>
  <si>
    <t>東尾道店</t>
  </si>
  <si>
    <t>八本松店</t>
  </si>
  <si>
    <t>西風新都店</t>
  </si>
  <si>
    <t>店舗No</t>
    <rPh sb="0" eb="2">
      <t>テンポ</t>
    </rPh>
    <phoneticPr fontId="1"/>
  </si>
  <si>
    <t>店舗名</t>
    <rPh sb="0" eb="3">
      <t>テンポメイ</t>
    </rPh>
    <phoneticPr fontId="1"/>
  </si>
  <si>
    <t>銀行</t>
  </si>
  <si>
    <t>支店</t>
    <rPh sb="0" eb="2">
      <t>シテン</t>
    </rPh>
    <phoneticPr fontId="1"/>
  </si>
  <si>
    <t>口座No.</t>
    <rPh sb="0" eb="2">
      <t>コウザ</t>
    </rPh>
    <phoneticPr fontId="1"/>
  </si>
  <si>
    <t>口座名義</t>
  </si>
  <si>
    <t>負担月数</t>
    <rPh sb="0" eb="4">
      <t>フタンツキスウ</t>
    </rPh>
    <phoneticPr fontId="1"/>
  </si>
  <si>
    <t>本日の日付</t>
    <rPh sb="0" eb="2">
      <t>ホンジツ</t>
    </rPh>
    <rPh sb="3" eb="5">
      <t>ヒヅケ</t>
    </rPh>
    <phoneticPr fontId="1"/>
  </si>
  <si>
    <t>搬入理由選択</t>
    <rPh sb="0" eb="4">
      <t>ハンニュウリユウ</t>
    </rPh>
    <rPh sb="4" eb="6">
      <t>センタク</t>
    </rPh>
    <phoneticPr fontId="1"/>
  </si>
  <si>
    <t>下取車（年式）</t>
    <rPh sb="0" eb="3">
      <t>シタドリシャ</t>
    </rPh>
    <rPh sb="4" eb="6">
      <t>ネンシキ</t>
    </rPh>
    <phoneticPr fontId="1"/>
  </si>
  <si>
    <t>下取車（登録月）</t>
    <rPh sb="0" eb="3">
      <t>シタドリシャ</t>
    </rPh>
    <rPh sb="4" eb="7">
      <t>トウロクヅキ</t>
    </rPh>
    <phoneticPr fontId="1"/>
  </si>
  <si>
    <t>使用者住所</t>
    <rPh sb="0" eb="3">
      <t>シヨウシャ</t>
    </rPh>
    <rPh sb="3" eb="5">
      <t>ジュウショ</t>
    </rPh>
    <phoneticPr fontId="1"/>
  </si>
  <si>
    <t>使用者氏名</t>
    <rPh sb="0" eb="3">
      <t>シヨウシャ</t>
    </rPh>
    <rPh sb="3" eb="5">
      <t>シメイ</t>
    </rPh>
    <phoneticPr fontId="1"/>
  </si>
  <si>
    <t>自動車税年額</t>
    <rPh sb="0" eb="3">
      <t>ジドウシャ</t>
    </rPh>
    <rPh sb="3" eb="4">
      <t>ゼイ</t>
    </rPh>
    <rPh sb="4" eb="6">
      <t>ネンガク</t>
    </rPh>
    <phoneticPr fontId="1"/>
  </si>
  <si>
    <t>自動車税お客様負担額</t>
    <rPh sb="0" eb="4">
      <t>ジドウシャゼイ</t>
    </rPh>
    <rPh sb="5" eb="10">
      <t>キャクサマフタンガク</t>
    </rPh>
    <phoneticPr fontId="1"/>
  </si>
  <si>
    <t>親車表示欄</t>
    <rPh sb="0" eb="2">
      <t>オヤシャ</t>
    </rPh>
    <rPh sb="2" eb="5">
      <t>ヒョウジラン</t>
    </rPh>
    <phoneticPr fontId="1"/>
  </si>
  <si>
    <t>お客様ユーザーコード</t>
    <rPh sb="1" eb="3">
      <t>キャクサマ</t>
    </rPh>
    <phoneticPr fontId="1"/>
  </si>
  <si>
    <t>お客様名</t>
    <rPh sb="1" eb="4">
      <t>キャクサマメイ</t>
    </rPh>
    <phoneticPr fontId="1"/>
  </si>
  <si>
    <t>店舗No.</t>
    <rPh sb="0" eb="2">
      <t>テンポ</t>
    </rPh>
    <phoneticPr fontId="1"/>
  </si>
  <si>
    <t>担当者名</t>
    <rPh sb="0" eb="4">
      <t>タントウシャメイ</t>
    </rPh>
    <phoneticPr fontId="1"/>
  </si>
  <si>
    <t>平成</t>
    <rPh sb="0" eb="2">
      <t>ヘイセイ</t>
    </rPh>
    <phoneticPr fontId="1"/>
  </si>
  <si>
    <t>昭和</t>
    <rPh sb="0" eb="2">
      <t>ショウワ</t>
    </rPh>
    <phoneticPr fontId="1"/>
  </si>
  <si>
    <t>自動車税年度</t>
    <rPh sb="0" eb="4">
      <t>ジドウシャゼイ</t>
    </rPh>
    <rPh sb="4" eb="6">
      <t>ネンド</t>
    </rPh>
    <phoneticPr fontId="1"/>
  </si>
  <si>
    <t>買取</t>
    <rPh sb="0" eb="2">
      <t>カイトリ</t>
    </rPh>
    <phoneticPr fontId="1"/>
  </si>
  <si>
    <t>普通</t>
    <rPh sb="0" eb="2">
      <t>フツウ</t>
    </rPh>
    <phoneticPr fontId="1"/>
  </si>
  <si>
    <t>当座</t>
    <rPh sb="0" eb="2">
      <t>トウザ</t>
    </rPh>
    <phoneticPr fontId="1"/>
  </si>
  <si>
    <t>下取車車体番号</t>
    <rPh sb="0" eb="3">
      <t>シタドリシャ</t>
    </rPh>
    <rPh sb="3" eb="7">
      <t>シャタイバンゴウ</t>
    </rPh>
    <phoneticPr fontId="1"/>
  </si>
  <si>
    <t>大州店法人部</t>
    <rPh sb="0" eb="3">
      <t>オオズテン</t>
    </rPh>
    <phoneticPr fontId="1"/>
  </si>
  <si>
    <t>大州店販売部</t>
    <rPh sb="0" eb="3">
      <t>オオズテン</t>
    </rPh>
    <phoneticPr fontId="1"/>
  </si>
  <si>
    <t>下取車登録番号</t>
    <rPh sb="0" eb="3">
      <t>シタドリシャ</t>
    </rPh>
    <rPh sb="3" eb="7">
      <t>トウロクバンゴウ</t>
    </rPh>
    <phoneticPr fontId="1"/>
  </si>
  <si>
    <t>【</t>
    <phoneticPr fontId="1"/>
  </si>
  <si>
    <t>県税支払</t>
  </si>
  <si>
    <t>お客様支払</t>
  </si>
  <si>
    <r>
      <t>月迄お客様負担</t>
    </r>
    <r>
      <rPr>
        <sz val="10.5"/>
        <color theme="1"/>
        <rFont val="游ゴシック"/>
        <family val="3"/>
        <charset val="128"/>
        <scheme val="minor"/>
      </rPr>
      <t>とします。</t>
    </r>
    <rPh sb="0" eb="1">
      <t>ガツ</t>
    </rPh>
    <rPh sb="1" eb="2">
      <t>マデ</t>
    </rPh>
    <rPh sb="3" eb="5">
      <t>キャクサマ</t>
    </rPh>
    <rPh sb="5" eb="7">
      <t>フタン</t>
    </rPh>
    <phoneticPr fontId="1"/>
  </si>
  <si>
    <t>下取車の年号を選択</t>
    <rPh sb="0" eb="3">
      <t>シタドリシャ</t>
    </rPh>
    <rPh sb="4" eb="6">
      <t>ネンゴウ</t>
    </rPh>
    <rPh sb="7" eb="9">
      <t>センタク</t>
    </rPh>
    <phoneticPr fontId="1"/>
  </si>
  <si>
    <t>親車登録日or買取日</t>
    <rPh sb="0" eb="2">
      <t>オヤシャ</t>
    </rPh>
    <rPh sb="2" eb="4">
      <t>トウロク</t>
    </rPh>
    <rPh sb="4" eb="5">
      <t>ビ</t>
    </rPh>
    <rPh sb="7" eb="10">
      <t>カイトリビ</t>
    </rPh>
    <phoneticPr fontId="1"/>
  </si>
  <si>
    <t>自動車税支払先を選択</t>
    <rPh sb="0" eb="4">
      <t>ジドウシャゼイ</t>
    </rPh>
    <rPh sb="4" eb="7">
      <t>シハライサキ</t>
    </rPh>
    <rPh sb="8" eb="10">
      <t>センタク</t>
    </rPh>
    <phoneticPr fontId="1"/>
  </si>
  <si>
    <t>お客様支払</t>
    <phoneticPr fontId="1"/>
  </si>
  <si>
    <t>●月迄お客様負担</t>
    <rPh sb="0" eb="2">
      <t>マルガツ</t>
    </rPh>
    <rPh sb="2" eb="3">
      <t>マデ</t>
    </rPh>
    <rPh sb="4" eb="6">
      <t>キャクサマ</t>
    </rPh>
    <rPh sb="6" eb="8">
      <t>フタン</t>
    </rPh>
    <phoneticPr fontId="1"/>
  </si>
  <si>
    <t>新車</t>
    <rPh sb="0" eb="2">
      <t>シンシャ</t>
    </rPh>
    <phoneticPr fontId="1"/>
  </si>
  <si>
    <t>中古車</t>
    <rPh sb="0" eb="3">
      <t>チュウコシャ</t>
    </rPh>
    <phoneticPr fontId="1"/>
  </si>
  <si>
    <t>買取</t>
    <rPh sb="0" eb="2">
      <t>カイトリ</t>
    </rPh>
    <phoneticPr fontId="1"/>
  </si>
  <si>
    <t>↓こちらを入力</t>
    <rPh sb="5" eb="7">
      <t>ニュウリョク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</si>
</sst>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yyyy&quot;年&quot;m&quot;月&quot;d&quot;日&quot;;@"/>
    <numFmt numFmtId="177" formatCode="&quot;【&quot;@"/>
    <numFmt numFmtId="178" formatCode="@&quot;】&quot;"/>
    <numFmt numFmtId="179" formatCode="@&quot;年&quot;"/>
    <numFmt numFmtId="180" formatCode="@&quot;月&quot;"/>
  </numFmts>
  <fonts count="15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b/>
      <sz val="10"/>
      <color indexed="81"/>
      <name val="MS P 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0.5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38" fontId="9" fillId="0" borderId="0" applyFont="0" applyFill="0" applyBorder="0" applyAlignment="0" applyProtection="0">
      <alignment vertical="center"/>
    </xf>
  </cellStyleXfs>
  <cellXfs count="12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0" xfId="0" applyFill="1" applyBorder="1" applyAlignment="1">
      <alignment vertical="top"/>
    </xf>
    <xf numFmtId="0" fontId="5" fillId="0" borderId="0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16" xfId="0" applyFill="1" applyBorder="1">
      <alignment vertical="center"/>
    </xf>
    <xf numFmtId="0" fontId="5" fillId="0" borderId="0" xfId="0" applyFont="1" applyFill="1">
      <alignment vertical="center"/>
    </xf>
    <xf numFmtId="0" fontId="7" fillId="0" borderId="0" xfId="0" applyFont="1" applyFill="1" applyAlignment="1">
      <alignment vertical="center" textRotation="255"/>
    </xf>
    <xf numFmtId="0" fontId="0" fillId="0" borderId="17" xfId="0" applyBorder="1">
      <alignment vertical="center"/>
    </xf>
    <xf numFmtId="3" fontId="0" fillId="0" borderId="17" xfId="0" applyNumberFormat="1" applyBorder="1">
      <alignment vertical="center"/>
    </xf>
    <xf numFmtId="0" fontId="10" fillId="0" borderId="0" xfId="0" applyFont="1">
      <alignment vertical="center"/>
    </xf>
    <xf numFmtId="3" fontId="0" fillId="0" borderId="0" xfId="0" applyNumberFormat="1" applyBorder="1">
      <alignment vertical="center"/>
    </xf>
    <xf numFmtId="0" fontId="0" fillId="2" borderId="17" xfId="0" applyFill="1" applyBorder="1">
      <alignment vertical="center"/>
    </xf>
    <xf numFmtId="0" fontId="0" fillId="0" borderId="17" xfId="0" applyBorder="1" applyAlignment="1">
      <alignment vertical="center" shrinkToFit="1"/>
    </xf>
    <xf numFmtId="0" fontId="0" fillId="0" borderId="0" xfId="0" applyFill="1" applyBorder="1" applyProtection="1">
      <alignment vertical="center"/>
    </xf>
    <xf numFmtId="0" fontId="0" fillId="0" borderId="0" xfId="0" applyNumberFormat="1" applyFill="1" applyBorder="1" applyAlignment="1" applyProtection="1">
      <alignment horizontal="left" vertical="center"/>
    </xf>
    <xf numFmtId="0" fontId="0" fillId="0" borderId="0" xfId="0" applyNumberFormat="1" applyFill="1" applyBorder="1" applyProtection="1">
      <alignment vertical="center"/>
    </xf>
    <xf numFmtId="0" fontId="0" fillId="0" borderId="9" xfId="0" applyFill="1" applyBorder="1" applyAlignment="1" applyProtection="1">
      <alignment horizontal="left" vertical="center"/>
    </xf>
    <xf numFmtId="0" fontId="0" fillId="0" borderId="8" xfId="0" applyFill="1" applyBorder="1" applyProtection="1">
      <alignment vertical="center"/>
    </xf>
    <xf numFmtId="0" fontId="0" fillId="0" borderId="8" xfId="0" applyBorder="1" applyProtection="1">
      <alignment vertical="center"/>
    </xf>
    <xf numFmtId="0" fontId="0" fillId="0" borderId="0" xfId="0" applyFill="1" applyProtection="1">
      <alignment vertical="center"/>
    </xf>
    <xf numFmtId="0" fontId="0" fillId="0" borderId="7" xfId="0" applyFill="1" applyBorder="1" applyProtection="1">
      <alignment vertical="center"/>
    </xf>
    <xf numFmtId="0" fontId="0" fillId="0" borderId="5" xfId="0" applyFill="1" applyBorder="1" applyProtection="1">
      <alignment vertical="center"/>
    </xf>
    <xf numFmtId="0" fontId="0" fillId="0" borderId="6" xfId="0" applyFill="1" applyBorder="1" applyProtection="1">
      <alignment vertical="center"/>
    </xf>
    <xf numFmtId="0" fontId="0" fillId="0" borderId="0" xfId="0" applyFill="1" applyBorder="1" applyAlignment="1" applyProtection="1">
      <alignment vertical="center"/>
    </xf>
    <xf numFmtId="0" fontId="0" fillId="0" borderId="6" xfId="0" applyBorder="1" applyProtection="1">
      <alignment vertical="center"/>
    </xf>
    <xf numFmtId="0" fontId="0" fillId="0" borderId="0" xfId="0" applyFont="1" applyFill="1" applyBorder="1" applyAlignment="1" applyProtection="1">
      <alignment horizontal="right" vertical="center"/>
    </xf>
    <xf numFmtId="0" fontId="12" fillId="0" borderId="0" xfId="0" applyFont="1" applyFill="1" applyBorder="1" applyAlignment="1" applyProtection="1">
      <alignment horizontal="right" vertical="center"/>
    </xf>
    <xf numFmtId="0" fontId="0" fillId="0" borderId="0" xfId="0" applyFill="1" applyBorder="1" applyAlignment="1" applyProtection="1">
      <alignment horizontal="left" vertical="center" shrinkToFit="1"/>
    </xf>
    <xf numFmtId="0" fontId="0" fillId="0" borderId="0" xfId="0" applyNumberFormat="1" applyFill="1" applyBorder="1" applyAlignment="1" applyProtection="1">
      <alignment horizontal="right" vertical="center"/>
    </xf>
    <xf numFmtId="0" fontId="3" fillId="0" borderId="0" xfId="0" applyFont="1" applyFill="1" applyBorder="1" applyAlignment="1" applyProtection="1">
      <alignment horizontal="center" vertical="center"/>
    </xf>
    <xf numFmtId="0" fontId="0" fillId="0" borderId="0" xfId="0" applyProtection="1">
      <alignment vertical="center"/>
    </xf>
    <xf numFmtId="3" fontId="0" fillId="0" borderId="18" xfId="0" applyNumberFormat="1" applyFill="1" applyBorder="1">
      <alignment vertical="center"/>
    </xf>
    <xf numFmtId="0" fontId="0" fillId="0" borderId="0" xfId="0" applyFill="1" applyBorder="1" applyAlignment="1" applyProtection="1">
      <alignment horizontal="right" vertical="center"/>
    </xf>
    <xf numFmtId="0" fontId="0" fillId="0" borderId="5" xfId="0" applyFill="1" applyBorder="1" applyAlignment="1" applyProtection="1">
      <alignment horizontal="right" vertical="center"/>
    </xf>
    <xf numFmtId="0" fontId="0" fillId="0" borderId="8" xfId="0" applyFill="1" applyBorder="1" applyAlignment="1" applyProtection="1">
      <alignment horizontal="center" vertical="center"/>
    </xf>
    <xf numFmtId="179" fontId="0" fillId="0" borderId="17" xfId="0" applyNumberFormat="1" applyFill="1" applyBorder="1" applyAlignment="1" applyProtection="1">
      <alignment horizontal="left" vertical="center" shrinkToFit="1"/>
      <protection locked="0"/>
    </xf>
    <xf numFmtId="180" fontId="0" fillId="0" borderId="17" xfId="0" applyNumberFormat="1" applyFill="1" applyBorder="1" applyAlignment="1" applyProtection="1">
      <alignment horizontal="left" vertical="center" shrinkToFit="1"/>
      <protection locked="0"/>
    </xf>
    <xf numFmtId="0" fontId="0" fillId="0" borderId="17" xfId="0" applyNumberFormat="1" applyFill="1" applyBorder="1" applyAlignment="1" applyProtection="1">
      <alignment horizontal="left" vertical="center"/>
      <protection locked="0"/>
    </xf>
    <xf numFmtId="0" fontId="0" fillId="0" borderId="17" xfId="0" applyNumberFormat="1" applyFill="1" applyBorder="1" applyAlignment="1" applyProtection="1">
      <alignment horizontal="left" vertical="distributed"/>
      <protection locked="0"/>
    </xf>
    <xf numFmtId="0" fontId="0" fillId="0" borderId="0" xfId="0" applyBorder="1" applyProtection="1">
      <alignment vertical="center"/>
    </xf>
    <xf numFmtId="0" fontId="0" fillId="0" borderId="17" xfId="0" applyBorder="1" applyProtection="1">
      <alignment vertical="center"/>
    </xf>
    <xf numFmtId="176" fontId="0" fillId="0" borderId="0" xfId="0" applyNumberFormat="1" applyFill="1" applyAlignment="1" applyProtection="1">
      <alignment vertical="center"/>
    </xf>
    <xf numFmtId="0" fontId="0" fillId="0" borderId="0" xfId="0" applyFill="1" applyBorder="1" applyAlignment="1" applyProtection="1">
      <alignment horizontal="center" vertical="center" shrinkToFit="1"/>
    </xf>
    <xf numFmtId="179" fontId="0" fillId="0" borderId="0" xfId="0" applyNumberFormat="1" applyFill="1" applyBorder="1" applyAlignment="1" applyProtection="1">
      <alignment horizontal="center" vertical="center" shrinkToFit="1"/>
    </xf>
    <xf numFmtId="180" fontId="0" fillId="0" borderId="0" xfId="0" applyNumberFormat="1" applyFill="1" applyBorder="1" applyAlignment="1" applyProtection="1">
      <alignment horizontal="center" vertical="center" shrinkToFit="1"/>
    </xf>
    <xf numFmtId="0" fontId="0" fillId="0" borderId="6" xfId="0" applyNumberFormat="1" applyFill="1" applyBorder="1" applyAlignment="1" applyProtection="1">
      <alignment vertical="center"/>
    </xf>
    <xf numFmtId="177" fontId="0" fillId="0" borderId="0" xfId="0" applyNumberFormat="1" applyFill="1" applyBorder="1" applyAlignment="1" applyProtection="1">
      <alignment vertical="center"/>
    </xf>
    <xf numFmtId="178" fontId="0" fillId="0" borderId="0" xfId="0" applyNumberFormat="1" applyFill="1" applyBorder="1" applyAlignment="1" applyProtection="1">
      <alignment vertical="center"/>
    </xf>
    <xf numFmtId="49" fontId="0" fillId="0" borderId="0" xfId="0" applyNumberFormat="1" applyFill="1" applyBorder="1" applyAlignment="1" applyProtection="1">
      <alignment vertical="center"/>
    </xf>
    <xf numFmtId="0" fontId="0" fillId="0" borderId="17" xfId="0" applyFill="1" applyBorder="1" applyProtection="1">
      <alignment vertical="center"/>
    </xf>
    <xf numFmtId="49" fontId="0" fillId="0" borderId="0" xfId="0" applyNumberFormat="1" applyBorder="1" applyAlignment="1" applyProtection="1">
      <alignment vertical="center"/>
    </xf>
    <xf numFmtId="0" fontId="0" fillId="0" borderId="0" xfId="0" applyFill="1" applyBorder="1" applyAlignment="1" applyProtection="1">
      <alignment horizontal="left" vertical="center"/>
    </xf>
    <xf numFmtId="0" fontId="0" fillId="0" borderId="16" xfId="0" applyFill="1" applyBorder="1" applyProtection="1">
      <alignment vertical="center"/>
    </xf>
    <xf numFmtId="0" fontId="5" fillId="0" borderId="0" xfId="0" applyFont="1" applyFill="1" applyProtection="1">
      <alignment vertical="center"/>
    </xf>
    <xf numFmtId="0" fontId="7" fillId="0" borderId="0" xfId="0" applyFont="1" applyFill="1" applyAlignment="1" applyProtection="1">
      <alignment vertical="center" textRotation="255"/>
    </xf>
    <xf numFmtId="56" fontId="0" fillId="0" borderId="17" xfId="0" applyNumberFormat="1" applyBorder="1" applyAlignment="1" applyProtection="1">
      <alignment horizontal="left" vertical="center"/>
      <protection locked="0"/>
    </xf>
    <xf numFmtId="0" fontId="0" fillId="0" borderId="17" xfId="0" applyBorder="1" applyAlignment="1" applyProtection="1">
      <alignment horizontal="left" vertical="center" shrinkToFit="1"/>
      <protection locked="0"/>
    </xf>
    <xf numFmtId="0" fontId="0" fillId="0" borderId="17" xfId="0" applyBorder="1" applyAlignment="1" applyProtection="1">
      <alignment horizontal="left" vertical="center"/>
      <protection locked="0"/>
    </xf>
    <xf numFmtId="49" fontId="0" fillId="0" borderId="17" xfId="0" applyNumberFormat="1" applyBorder="1" applyAlignment="1" applyProtection="1">
      <alignment horizontal="left" vertical="center" shrinkToFit="1"/>
      <protection locked="0"/>
    </xf>
    <xf numFmtId="49" fontId="0" fillId="0" borderId="17" xfId="0" applyNumberFormat="1" applyBorder="1" applyAlignment="1" applyProtection="1">
      <alignment horizontal="left" vertical="center"/>
      <protection locked="0"/>
    </xf>
    <xf numFmtId="49" fontId="0" fillId="3" borderId="17" xfId="0" applyNumberFormat="1" applyFill="1" applyBorder="1" applyAlignment="1" applyProtection="1">
      <alignment horizontal="left" vertical="center"/>
      <protection locked="0"/>
    </xf>
    <xf numFmtId="0" fontId="0" fillId="4" borderId="17" xfId="0" applyFill="1" applyBorder="1" applyAlignment="1" applyProtection="1">
      <alignment horizontal="left" vertical="center"/>
      <protection locked="0"/>
    </xf>
    <xf numFmtId="0" fontId="0" fillId="0" borderId="17" xfId="0" applyFill="1" applyBorder="1" applyAlignment="1" applyProtection="1">
      <alignment horizontal="left" vertical="center"/>
      <protection locked="0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 textRotation="255" shrinkToFit="1"/>
    </xf>
    <xf numFmtId="0" fontId="8" fillId="0" borderId="0" xfId="0" applyFont="1" applyFill="1" applyAlignment="1">
      <alignment horizontal="center" vertical="center" textRotation="255" shrinkToFit="1"/>
    </xf>
    <xf numFmtId="0" fontId="5" fillId="0" borderId="0" xfId="0" applyFont="1" applyFill="1" applyAlignment="1">
      <alignment horizontal="center" vertical="center" textRotation="255" shrinkToFi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 textRotation="255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5" fillId="0" borderId="0" xfId="0" applyFont="1" applyFill="1" applyAlignment="1" applyProtection="1">
      <alignment horizontal="center" vertical="center" textRotation="255" shrinkToFit="1"/>
    </xf>
    <xf numFmtId="0" fontId="0" fillId="0" borderId="0" xfId="0" applyNumberFormat="1" applyFill="1" applyBorder="1" applyAlignment="1" applyProtection="1">
      <alignment horizontal="left" vertical="distributed"/>
    </xf>
    <xf numFmtId="0" fontId="0" fillId="0" borderId="0" xfId="0" applyNumberFormat="1" applyFill="1" applyBorder="1" applyAlignment="1" applyProtection="1">
      <alignment horizontal="left" vertical="center"/>
    </xf>
    <xf numFmtId="49" fontId="0" fillId="0" borderId="0" xfId="0" applyNumberFormat="1" applyFill="1" applyBorder="1" applyAlignment="1" applyProtection="1">
      <alignment horizontal="left" vertical="center"/>
    </xf>
    <xf numFmtId="0" fontId="0" fillId="0" borderId="8" xfId="0" applyFill="1" applyBorder="1" applyAlignment="1" applyProtection="1">
      <alignment horizontal="left" vertical="center"/>
    </xf>
    <xf numFmtId="0" fontId="0" fillId="0" borderId="8" xfId="0" applyNumberFormat="1" applyFill="1" applyBorder="1" applyAlignment="1" applyProtection="1">
      <alignment horizontal="center" vertical="center"/>
    </xf>
    <xf numFmtId="0" fontId="0" fillId="0" borderId="10" xfId="0" applyFill="1" applyBorder="1" applyAlignment="1" applyProtection="1">
      <alignment horizontal="center" vertical="center"/>
    </xf>
    <xf numFmtId="0" fontId="0" fillId="0" borderId="11" xfId="0" applyFill="1" applyBorder="1" applyAlignment="1" applyProtection="1">
      <alignment horizontal="center" vertical="center"/>
    </xf>
    <xf numFmtId="0" fontId="0" fillId="0" borderId="14" xfId="0" applyFill="1" applyBorder="1" applyAlignment="1" applyProtection="1">
      <alignment horizontal="center" vertical="center"/>
    </xf>
    <xf numFmtId="0" fontId="0" fillId="0" borderId="15" xfId="0" applyFill="1" applyBorder="1" applyAlignment="1" applyProtection="1">
      <alignment horizontal="center" vertical="center"/>
    </xf>
    <xf numFmtId="38" fontId="0" fillId="0" borderId="0" xfId="1" applyFont="1" applyFill="1" applyBorder="1" applyAlignment="1" applyProtection="1">
      <alignment horizontal="center" vertical="center" shrinkToFit="1"/>
    </xf>
    <xf numFmtId="0" fontId="7" fillId="0" borderId="5" xfId="0" applyFont="1" applyFill="1" applyBorder="1" applyAlignment="1" applyProtection="1">
      <alignment horizontal="right" vertical="center"/>
    </xf>
    <xf numFmtId="0" fontId="7" fillId="0" borderId="0" xfId="0" applyFont="1" applyFill="1" applyBorder="1" applyAlignment="1" applyProtection="1">
      <alignment horizontal="right" vertical="center"/>
    </xf>
    <xf numFmtId="38" fontId="0" fillId="0" borderId="0" xfId="0" applyNumberFormat="1" applyFont="1" applyFill="1" applyBorder="1" applyAlignment="1" applyProtection="1">
      <alignment horizontal="center" vertical="center" shrinkToFit="1"/>
    </xf>
    <xf numFmtId="0" fontId="0" fillId="0" borderId="0" xfId="0" applyFill="1" applyBorder="1" applyAlignment="1" applyProtection="1">
      <alignment horizontal="center" vertical="center"/>
    </xf>
    <xf numFmtId="0" fontId="13" fillId="0" borderId="0" xfId="0" applyNumberFormat="1" applyFont="1" applyFill="1" applyBorder="1" applyAlignment="1" applyProtection="1">
      <alignment horizontal="center" vertical="center"/>
    </xf>
    <xf numFmtId="0" fontId="0" fillId="0" borderId="5" xfId="0" applyFill="1" applyBorder="1" applyAlignment="1" applyProtection="1">
      <alignment horizontal="right" vertical="center"/>
    </xf>
    <xf numFmtId="0" fontId="0" fillId="0" borderId="0" xfId="0" applyFill="1" applyBorder="1" applyAlignment="1" applyProtection="1">
      <alignment horizontal="right" vertical="center"/>
    </xf>
    <xf numFmtId="0" fontId="0" fillId="0" borderId="12" xfId="0" applyFill="1" applyBorder="1" applyAlignment="1" applyProtection="1">
      <alignment horizontal="center" vertical="center"/>
    </xf>
    <xf numFmtId="0" fontId="0" fillId="0" borderId="13" xfId="0" applyFill="1" applyBorder="1" applyAlignment="1" applyProtection="1">
      <alignment horizontal="center" vertical="center"/>
    </xf>
    <xf numFmtId="0" fontId="4" fillId="0" borderId="0" xfId="0" applyFont="1" applyFill="1" applyAlignment="1" applyProtection="1">
      <alignment horizontal="center" vertical="center" textRotation="255" shrinkToFit="1"/>
    </xf>
    <xf numFmtId="0" fontId="8" fillId="0" borderId="0" xfId="0" applyFont="1" applyFill="1" applyAlignment="1" applyProtection="1">
      <alignment horizontal="center" vertical="center" textRotation="255" shrinkToFit="1"/>
    </xf>
    <xf numFmtId="49" fontId="13" fillId="0" borderId="0" xfId="0" applyNumberFormat="1" applyFont="1" applyFill="1" applyBorder="1" applyAlignment="1" applyProtection="1">
      <alignment horizontal="center" vertical="center"/>
    </xf>
    <xf numFmtId="49" fontId="0" fillId="0" borderId="5" xfId="0" applyNumberFormat="1" applyFill="1" applyBorder="1" applyAlignment="1" applyProtection="1">
      <alignment horizontal="center" vertical="center"/>
    </xf>
    <xf numFmtId="0" fontId="0" fillId="0" borderId="0" xfId="0" applyNumberFormat="1" applyFill="1" applyBorder="1" applyAlignment="1" applyProtection="1">
      <alignment horizontal="center" vertical="center"/>
    </xf>
    <xf numFmtId="49" fontId="0" fillId="0" borderId="0" xfId="0" applyNumberForma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</xf>
    <xf numFmtId="176" fontId="0" fillId="0" borderId="8" xfId="0" applyNumberFormat="1" applyFill="1" applyBorder="1" applyAlignment="1" applyProtection="1">
      <alignment horizontal="center" vertical="center" wrapText="1"/>
    </xf>
    <xf numFmtId="0" fontId="0" fillId="0" borderId="6" xfId="0" applyFill="1" applyBorder="1" applyAlignment="1" applyProtection="1">
      <alignment horizontal="center" vertical="center" textRotation="255"/>
    </xf>
    <xf numFmtId="0" fontId="0" fillId="0" borderId="2" xfId="0" applyFill="1" applyBorder="1" applyAlignment="1" applyProtection="1">
      <alignment horizontal="center" vertical="center"/>
    </xf>
    <xf numFmtId="0" fontId="0" fillId="0" borderId="3" xfId="0" applyFill="1" applyBorder="1" applyAlignment="1" applyProtection="1">
      <alignment horizontal="center" vertical="center"/>
    </xf>
    <xf numFmtId="38" fontId="9" fillId="0" borderId="0" xfId="1" applyFont="1" applyFill="1" applyBorder="1" applyAlignment="1" applyProtection="1">
      <alignment horizontal="center" vertical="top" shrinkToFit="1"/>
    </xf>
    <xf numFmtId="176" fontId="0" fillId="0" borderId="3" xfId="0" applyNumberFormat="1" applyFill="1" applyBorder="1" applyAlignment="1" applyProtection="1">
      <alignment horizontal="distributed" vertical="center"/>
    </xf>
    <xf numFmtId="0" fontId="0" fillId="0" borderId="0" xfId="0" applyFill="1" applyBorder="1" applyAlignment="1" applyProtection="1">
      <alignment horizontal="left" vertical="center"/>
    </xf>
    <xf numFmtId="0" fontId="0" fillId="0" borderId="3" xfId="0" applyFill="1" applyBorder="1" applyAlignment="1" applyProtection="1">
      <alignment horizontal="left" vertical="center"/>
    </xf>
    <xf numFmtId="0" fontId="0" fillId="0" borderId="4" xfId="0" applyFill="1" applyBorder="1" applyAlignment="1" applyProtection="1">
      <alignment horizontal="left" vertical="center"/>
    </xf>
  </cellXfs>
  <cellStyles count="2">
    <cellStyle name="桁区切り" xfId="1" builtinId="6"/>
    <cellStyle name="標準" xfId="0" builtinId="0"/>
  </cellStyles>
  <dxfs count="67">
    <dxf>
      <font>
        <color rgb="FFFF0000"/>
      </font>
    </dxf>
    <dxf>
      <fill>
        <patternFill>
          <bgColor rgb="FFFF000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ont>
        <color theme="1"/>
      </font>
    </dxf>
    <dxf>
      <fill>
        <patternFill>
          <bgColor theme="7" tint="0.79998168889431442"/>
        </patternFill>
      </fill>
    </dxf>
    <dxf>
      <fill>
        <patternFill>
          <bgColor theme="0"/>
        </patternFill>
      </fill>
    </dxf>
    <dxf>
      <font>
        <color auto="1"/>
      </font>
    </dxf>
    <dxf>
      <fill>
        <patternFill>
          <bgColor theme="7" tint="0.79998168889431442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theme="0"/>
      </font>
    </dxf>
    <dxf>
      <font>
        <color theme="1"/>
      </font>
    </dxf>
    <dxf>
      <fill>
        <patternFill>
          <bgColor theme="7" tint="0.79998168889431442"/>
        </patternFill>
      </fill>
    </dxf>
    <dxf>
      <fill>
        <patternFill>
          <bgColor theme="0"/>
        </patternFill>
      </fill>
    </dxf>
    <dxf>
      <font>
        <color auto="1"/>
      </font>
    </dxf>
    <dxf>
      <fill>
        <patternFill>
          <bgColor theme="7" tint="0.79998168889431442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2</xdr:col>
      <xdr:colOff>428625</xdr:colOff>
      <xdr:row>1</xdr:row>
      <xdr:rowOff>304800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25FBA96-5D82-41B7-9BFD-934437912E75}"/>
            </a:ext>
          </a:extLst>
        </xdr:cNvPr>
        <xdr:cNvSpPr txBox="1"/>
      </xdr:nvSpPr>
      <xdr:spPr>
        <a:xfrm>
          <a:off x="685800" y="0"/>
          <a:ext cx="876300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手書き用</a:t>
          </a: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142875</xdr:colOff>
      <xdr:row>0</xdr:row>
      <xdr:rowOff>47625</xdr:rowOff>
    </xdr:from>
    <xdr:to>
      <xdr:col>3</xdr:col>
      <xdr:colOff>161925</xdr:colOff>
      <xdr:row>1</xdr:row>
      <xdr:rowOff>352425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AA14FA1-8EA3-4D22-B041-4728999B6CD2}"/>
            </a:ext>
          </a:extLst>
        </xdr:cNvPr>
        <xdr:cNvSpPr txBox="1"/>
      </xdr:nvSpPr>
      <xdr:spPr>
        <a:xfrm>
          <a:off x="828675" y="47625"/>
          <a:ext cx="876300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入力用</a:t>
          </a:r>
        </a:p>
      </xdr:txBody>
    </xdr:sp>
    <xdr:clientData fPrintsWithSheet="0"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rgb="FFFFFF00"/>
  </sheetPr>
  <dimension ref="B1:L48"/>
  <sheetViews>
    <sheetView showGridLines="0" view="pageBreakPreview" zoomScaleNormal="100" zoomScaleSheetLayoutView="100" workbookViewId="0">
      <selection activeCell="N25" sqref="N25"/>
    </sheetView>
  </sheetViews>
  <sheetFormatPr defaultRowHeight="18.75"/>
  <cols>
    <col min="2" max="2" width="5.875" customWidth="1"/>
    <col min="5" max="5" width="12.375" customWidth="1"/>
    <col min="9" max="9" width="4.75" customWidth="1"/>
    <col min="10" max="10" width="8.75" customWidth="1"/>
    <col min="11" max="11" width="9.625" customWidth="1"/>
    <col min="12" max="12" width="3.375" customWidth="1"/>
  </cols>
  <sheetData>
    <row r="1" spans="2:12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2:12" ht="30">
      <c r="B2" s="1"/>
      <c r="C2" s="1"/>
      <c r="D2" s="80" t="s">
        <v>1</v>
      </c>
      <c r="E2" s="81"/>
      <c r="F2" s="81"/>
      <c r="G2" s="81"/>
      <c r="H2" s="81"/>
      <c r="I2" s="1"/>
      <c r="J2" s="1"/>
      <c r="K2" s="1"/>
      <c r="L2" s="1"/>
    </row>
    <row r="3" spans="2:12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 ht="19.5" thickBot="1">
      <c r="B4" s="1"/>
      <c r="C4" s="1"/>
      <c r="D4" s="1"/>
      <c r="E4" s="1"/>
      <c r="F4" s="1"/>
      <c r="G4" s="1"/>
      <c r="H4" s="1"/>
      <c r="I4" s="1" t="s">
        <v>0</v>
      </c>
      <c r="J4" s="1"/>
      <c r="K4" s="1"/>
      <c r="L4" s="1"/>
    </row>
    <row r="5" spans="2:12">
      <c r="B5" s="82" t="s">
        <v>26</v>
      </c>
      <c r="C5" s="2" t="s">
        <v>2</v>
      </c>
      <c r="D5" s="3"/>
      <c r="E5" s="3"/>
      <c r="F5" s="3"/>
      <c r="G5" s="3"/>
      <c r="H5" s="3"/>
      <c r="I5" s="3"/>
      <c r="J5" s="3"/>
      <c r="K5" s="4"/>
      <c r="L5" s="1"/>
    </row>
    <row r="6" spans="2:12">
      <c r="B6" s="82"/>
      <c r="C6" s="5" t="s">
        <v>3</v>
      </c>
      <c r="D6" s="6"/>
      <c r="E6" s="6"/>
      <c r="F6" s="6"/>
      <c r="G6" s="6"/>
      <c r="H6" s="6"/>
      <c r="I6" s="6"/>
      <c r="J6" s="6"/>
      <c r="K6" s="7"/>
      <c r="L6" s="1"/>
    </row>
    <row r="7" spans="2:12">
      <c r="B7" s="82"/>
      <c r="C7" s="5"/>
      <c r="D7" s="6"/>
      <c r="E7" s="6"/>
      <c r="F7" s="6"/>
      <c r="G7" s="6"/>
      <c r="H7" s="6"/>
      <c r="I7" s="6"/>
      <c r="J7" s="6"/>
      <c r="K7" s="7"/>
      <c r="L7" s="1"/>
    </row>
    <row r="8" spans="2:12">
      <c r="B8" s="82"/>
      <c r="C8" s="5" t="s">
        <v>4</v>
      </c>
      <c r="D8" s="6"/>
      <c r="E8" s="6"/>
      <c r="F8" s="6"/>
      <c r="G8" s="6"/>
      <c r="H8" s="6"/>
      <c r="I8" s="6"/>
      <c r="J8" s="6"/>
      <c r="K8" s="7"/>
      <c r="L8" s="1"/>
    </row>
    <row r="9" spans="2:12">
      <c r="B9" s="82"/>
      <c r="C9" s="5"/>
      <c r="D9" s="6" t="s">
        <v>7</v>
      </c>
      <c r="E9" s="6"/>
      <c r="F9" s="6"/>
      <c r="G9" s="6" t="s">
        <v>5</v>
      </c>
      <c r="H9" s="6"/>
      <c r="I9" s="6"/>
      <c r="J9" s="6"/>
      <c r="K9" s="7"/>
      <c r="L9" s="1"/>
    </row>
    <row r="10" spans="2:12">
      <c r="B10" s="82"/>
      <c r="C10" s="5"/>
      <c r="D10" s="6" t="s">
        <v>6</v>
      </c>
      <c r="E10" s="6"/>
      <c r="F10" s="6"/>
      <c r="G10" s="6"/>
      <c r="H10" s="6"/>
      <c r="I10" s="6"/>
      <c r="J10" s="6"/>
      <c r="K10" s="7"/>
      <c r="L10" s="1"/>
    </row>
    <row r="11" spans="2:12">
      <c r="B11" s="82"/>
      <c r="C11" s="5"/>
      <c r="D11" s="6" t="s">
        <v>8</v>
      </c>
      <c r="E11" s="6"/>
      <c r="F11" s="6"/>
      <c r="G11" s="6"/>
      <c r="H11" s="6"/>
      <c r="I11" s="6"/>
      <c r="J11" s="6"/>
      <c r="K11" s="7"/>
      <c r="L11" s="1"/>
    </row>
    <row r="12" spans="2:12">
      <c r="B12" s="82"/>
      <c r="C12" s="5"/>
      <c r="D12" s="6" t="s">
        <v>9</v>
      </c>
      <c r="E12" s="6"/>
      <c r="F12" s="6"/>
      <c r="G12" s="6"/>
      <c r="H12" s="6"/>
      <c r="I12" s="6"/>
      <c r="J12" s="6"/>
      <c r="K12" s="7"/>
      <c r="L12" s="1"/>
    </row>
    <row r="13" spans="2:12">
      <c r="B13" s="82"/>
      <c r="C13" s="5" t="s">
        <v>10</v>
      </c>
      <c r="D13" s="6"/>
      <c r="E13" s="6"/>
      <c r="F13" s="6"/>
      <c r="G13" s="6"/>
      <c r="H13" s="6" t="s">
        <v>11</v>
      </c>
      <c r="I13" s="6"/>
      <c r="J13" s="6"/>
      <c r="K13" s="7"/>
      <c r="L13" s="1"/>
    </row>
    <row r="14" spans="2:12">
      <c r="B14" s="82"/>
      <c r="C14" s="5"/>
      <c r="D14" s="6" t="s">
        <v>13</v>
      </c>
      <c r="E14" s="8" t="s">
        <v>16</v>
      </c>
      <c r="F14" s="6"/>
      <c r="G14" s="6"/>
      <c r="H14" s="6" t="s">
        <v>45</v>
      </c>
      <c r="I14" s="6"/>
      <c r="J14" s="6"/>
      <c r="K14" s="7"/>
      <c r="L14" s="1"/>
    </row>
    <row r="15" spans="2:12">
      <c r="B15" s="82"/>
      <c r="C15" s="5"/>
      <c r="D15" s="9" t="s">
        <v>12</v>
      </c>
      <c r="E15" s="6" t="s">
        <v>16</v>
      </c>
      <c r="F15" s="6"/>
      <c r="G15" s="6"/>
      <c r="H15" s="6"/>
      <c r="I15" s="6"/>
      <c r="J15" s="6"/>
      <c r="K15" s="7"/>
      <c r="L15" s="1"/>
    </row>
    <row r="16" spans="2:12">
      <c r="B16" s="82"/>
      <c r="C16" s="5"/>
      <c r="D16" s="10" t="s">
        <v>14</v>
      </c>
      <c r="E16" s="6" t="s">
        <v>16</v>
      </c>
      <c r="F16" s="6" t="s">
        <v>15</v>
      </c>
      <c r="G16" s="6"/>
      <c r="H16" s="6"/>
      <c r="I16" s="6"/>
      <c r="J16" s="6"/>
      <c r="K16" s="7"/>
      <c r="L16" s="1"/>
    </row>
    <row r="17" spans="2:12">
      <c r="B17" s="82"/>
      <c r="C17" s="5"/>
      <c r="D17" s="6"/>
      <c r="E17" s="6"/>
      <c r="F17" s="6"/>
      <c r="G17" s="6"/>
      <c r="H17" s="6"/>
      <c r="I17" s="6"/>
      <c r="J17" s="6"/>
      <c r="K17" s="7"/>
      <c r="L17" s="1"/>
    </row>
    <row r="18" spans="2:12">
      <c r="B18" s="82"/>
      <c r="C18" s="5" t="s">
        <v>17</v>
      </c>
      <c r="D18" s="6"/>
      <c r="E18" s="6"/>
      <c r="F18" s="6"/>
      <c r="G18" s="6"/>
      <c r="H18" s="6"/>
      <c r="I18" s="6"/>
      <c r="J18" s="6"/>
      <c r="K18" s="7"/>
      <c r="L18" s="1"/>
    </row>
    <row r="19" spans="2:12">
      <c r="B19" s="82"/>
      <c r="C19" s="5"/>
      <c r="D19" s="6" t="s">
        <v>19</v>
      </c>
      <c r="E19" s="6"/>
      <c r="F19" s="6" t="s">
        <v>21</v>
      </c>
      <c r="G19" s="6"/>
      <c r="H19" s="6" t="s">
        <v>20</v>
      </c>
      <c r="I19" s="6"/>
      <c r="J19" s="6"/>
      <c r="K19" s="7"/>
      <c r="L19" s="1"/>
    </row>
    <row r="20" spans="2:12">
      <c r="B20" s="82"/>
      <c r="C20" s="5"/>
      <c r="D20" s="6" t="s">
        <v>18</v>
      </c>
      <c r="E20" s="6"/>
      <c r="F20" s="6" t="s">
        <v>21</v>
      </c>
      <c r="G20" s="6"/>
      <c r="H20" s="6"/>
      <c r="I20" s="6"/>
      <c r="J20" s="6"/>
      <c r="K20" s="7"/>
      <c r="L20" s="1"/>
    </row>
    <row r="21" spans="2:12">
      <c r="B21" s="82"/>
      <c r="C21" s="5"/>
      <c r="D21" s="6"/>
      <c r="E21" s="6"/>
      <c r="F21" s="6"/>
      <c r="G21" s="6"/>
      <c r="H21" s="6"/>
      <c r="I21" s="6"/>
      <c r="J21" s="6"/>
      <c r="K21" s="7"/>
      <c r="L21" s="1"/>
    </row>
    <row r="22" spans="2:12">
      <c r="B22" s="82"/>
      <c r="C22" s="5" t="s">
        <v>22</v>
      </c>
      <c r="D22" s="6"/>
      <c r="E22" s="6"/>
      <c r="F22" s="6"/>
      <c r="G22" s="6"/>
      <c r="H22" s="6"/>
      <c r="I22" s="6"/>
      <c r="J22" s="6"/>
      <c r="K22" s="7"/>
      <c r="L22" s="1"/>
    </row>
    <row r="23" spans="2:12">
      <c r="B23" s="82"/>
      <c r="C23" s="5" t="s">
        <v>23</v>
      </c>
      <c r="D23" s="6"/>
      <c r="E23" s="6"/>
      <c r="F23" s="6"/>
      <c r="G23" s="6"/>
      <c r="H23" s="6"/>
      <c r="I23" s="6"/>
      <c r="J23" s="6"/>
      <c r="K23" s="7"/>
      <c r="L23" s="1"/>
    </row>
    <row r="24" spans="2:12">
      <c r="B24" s="1"/>
      <c r="C24" s="5"/>
      <c r="D24" s="6"/>
      <c r="E24" s="6"/>
      <c r="F24" s="6"/>
      <c r="G24" s="6"/>
      <c r="H24" s="6"/>
      <c r="I24" s="6"/>
      <c r="J24" s="6"/>
      <c r="K24" s="7"/>
      <c r="L24" s="1"/>
    </row>
    <row r="25" spans="2:12">
      <c r="B25" s="1"/>
      <c r="C25" s="5" t="s">
        <v>24</v>
      </c>
      <c r="D25" s="6"/>
      <c r="E25" s="6"/>
      <c r="F25" s="6"/>
      <c r="G25" s="6"/>
      <c r="H25" s="6"/>
      <c r="I25" s="6"/>
      <c r="J25" s="6"/>
      <c r="K25" s="7"/>
      <c r="L25" s="1"/>
    </row>
    <row r="26" spans="2:12" ht="19.5" thickBot="1">
      <c r="B26" s="1"/>
      <c r="C26" s="11" t="s">
        <v>25</v>
      </c>
      <c r="D26" s="12"/>
      <c r="E26" s="12"/>
      <c r="F26" s="12"/>
      <c r="G26" s="12"/>
      <c r="H26" s="12"/>
      <c r="I26" s="12"/>
      <c r="J26" s="12"/>
      <c r="K26" s="13"/>
      <c r="L26" s="1"/>
    </row>
    <row r="27" spans="2:12" ht="7.5" customHeight="1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2:12" ht="19.5" thickBot="1">
      <c r="B28" s="1"/>
      <c r="C28" s="1" t="s">
        <v>27</v>
      </c>
      <c r="D28" s="1"/>
      <c r="E28" s="1"/>
      <c r="F28" s="1"/>
      <c r="G28" s="1"/>
      <c r="H28" s="1"/>
      <c r="I28" s="1"/>
      <c r="J28" s="1"/>
      <c r="K28" s="1"/>
      <c r="L28" s="1"/>
    </row>
    <row r="29" spans="2:12">
      <c r="B29" s="1"/>
      <c r="C29" s="1" t="s">
        <v>29</v>
      </c>
      <c r="D29" s="1"/>
      <c r="E29" s="1"/>
      <c r="F29" s="1"/>
      <c r="G29" s="1"/>
      <c r="H29" s="1"/>
      <c r="I29" s="83" t="s">
        <v>28</v>
      </c>
      <c r="J29" s="75"/>
      <c r="K29" s="73"/>
      <c r="L29" s="1"/>
    </row>
    <row r="30" spans="2:12" ht="19.5" thickBot="1">
      <c r="B30" s="1"/>
      <c r="C30" s="1" t="s">
        <v>30</v>
      </c>
      <c r="D30" s="1"/>
      <c r="E30" s="1"/>
      <c r="F30" s="1"/>
      <c r="G30" s="1"/>
      <c r="H30" s="1"/>
      <c r="I30" s="84"/>
      <c r="J30" s="76"/>
      <c r="K30" s="74"/>
      <c r="L30" s="1"/>
    </row>
    <row r="31" spans="2:12" ht="3.75" customHeight="1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2:12">
      <c r="B32" s="77" t="s">
        <v>43</v>
      </c>
      <c r="C32" s="1" t="s">
        <v>31</v>
      </c>
      <c r="D32" s="1"/>
      <c r="E32" s="1"/>
      <c r="F32" s="1"/>
      <c r="G32" s="1"/>
      <c r="H32" s="1"/>
      <c r="I32" s="1"/>
      <c r="J32" s="1"/>
      <c r="K32" s="1"/>
      <c r="L32" s="1"/>
    </row>
    <row r="33" spans="2:12">
      <c r="B33" s="78"/>
      <c r="C33" s="1" t="s">
        <v>32</v>
      </c>
      <c r="D33" s="1"/>
      <c r="E33" s="1"/>
      <c r="F33" s="1"/>
      <c r="G33" s="1"/>
      <c r="H33" s="1"/>
      <c r="I33" s="1"/>
      <c r="J33" s="1"/>
      <c r="K33" s="1"/>
      <c r="L33" s="1"/>
    </row>
    <row r="34" spans="2:12">
      <c r="B34" s="78"/>
      <c r="C34" s="1" t="s">
        <v>33</v>
      </c>
      <c r="D34" s="1"/>
      <c r="E34" s="1"/>
      <c r="F34" s="1"/>
      <c r="G34" s="1" t="s">
        <v>34</v>
      </c>
      <c r="H34" s="1"/>
      <c r="I34" s="1"/>
      <c r="J34" s="1"/>
      <c r="K34" s="1"/>
      <c r="L34" s="1"/>
    </row>
    <row r="35" spans="2:12">
      <c r="B35" s="78"/>
      <c r="C35" s="1"/>
      <c r="D35" s="1" t="s">
        <v>35</v>
      </c>
      <c r="E35" s="1"/>
      <c r="F35" s="1"/>
      <c r="G35" s="1"/>
      <c r="H35" s="1"/>
      <c r="I35" s="1"/>
      <c r="J35" s="1"/>
      <c r="K35" s="1"/>
      <c r="L35" s="1"/>
    </row>
    <row r="36" spans="2:12">
      <c r="B36" s="78"/>
      <c r="C36" s="1" t="s">
        <v>36</v>
      </c>
      <c r="D36" s="1"/>
      <c r="E36" s="1"/>
      <c r="F36" s="1"/>
      <c r="G36" s="1"/>
      <c r="H36" s="1"/>
      <c r="I36" s="1"/>
      <c r="J36" s="1"/>
      <c r="K36" s="1"/>
      <c r="L36" s="1"/>
    </row>
    <row r="37" spans="2:12">
      <c r="B37" s="78"/>
      <c r="C37" s="1" t="s">
        <v>38</v>
      </c>
      <c r="D37" s="1"/>
      <c r="E37" s="1"/>
      <c r="F37" s="1"/>
      <c r="G37" s="1"/>
      <c r="H37" s="1"/>
      <c r="I37" s="1"/>
      <c r="J37" s="1"/>
      <c r="K37" s="1"/>
      <c r="L37" s="1"/>
    </row>
    <row r="38" spans="2:12">
      <c r="B38" s="1"/>
      <c r="C38" s="1" t="s">
        <v>37</v>
      </c>
      <c r="D38" s="1"/>
      <c r="E38" s="1"/>
      <c r="F38" s="1"/>
      <c r="G38" s="1"/>
      <c r="H38" s="1"/>
      <c r="I38" s="1"/>
      <c r="J38" s="1"/>
      <c r="K38" s="1"/>
      <c r="L38" s="1"/>
    </row>
    <row r="39" spans="2:12" ht="6" customHeight="1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2:12" ht="18.75" customHeight="1">
      <c r="B40" s="79" t="s">
        <v>44</v>
      </c>
      <c r="C40" s="1"/>
      <c r="D40" s="1"/>
      <c r="E40" s="1"/>
      <c r="F40" s="1"/>
      <c r="G40" s="1" t="s">
        <v>39</v>
      </c>
      <c r="H40" s="1"/>
      <c r="I40" s="1"/>
      <c r="J40" s="1"/>
      <c r="K40" s="1"/>
      <c r="L40" s="1"/>
    </row>
    <row r="41" spans="2:12" ht="19.5" thickBot="1">
      <c r="B41" s="79"/>
      <c r="C41" s="1"/>
      <c r="D41" s="1"/>
      <c r="E41" s="1"/>
      <c r="F41" s="1"/>
      <c r="G41" s="1" t="s">
        <v>40</v>
      </c>
      <c r="H41" s="14"/>
      <c r="I41" s="14"/>
      <c r="J41" s="14"/>
      <c r="K41" s="14"/>
      <c r="L41" s="1"/>
    </row>
    <row r="42" spans="2:12" ht="4.5" customHeight="1" thickTop="1">
      <c r="B42" s="79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2:12" ht="19.5" thickBot="1">
      <c r="B43" s="79"/>
      <c r="C43" s="1"/>
      <c r="D43" s="1"/>
      <c r="E43" s="1"/>
      <c r="F43" s="1"/>
      <c r="G43" s="15" t="s">
        <v>41</v>
      </c>
      <c r="H43" s="14"/>
      <c r="I43" s="14"/>
      <c r="J43" s="14"/>
      <c r="K43" s="14"/>
      <c r="L43" s="1"/>
    </row>
    <row r="44" spans="2:12" ht="19.5" thickTop="1">
      <c r="B44" s="79"/>
      <c r="C44" s="1"/>
      <c r="D44" s="1"/>
      <c r="E44" s="1"/>
      <c r="F44" s="1"/>
      <c r="G44" s="1" t="s">
        <v>42</v>
      </c>
      <c r="H44" s="1"/>
      <c r="I44" s="1"/>
      <c r="J44" s="1"/>
      <c r="K44" s="1"/>
      <c r="L44" s="1"/>
    </row>
    <row r="45" spans="2:12">
      <c r="B45" s="16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2:12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2:12">
      <c r="B47" s="16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2:12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</sheetData>
  <mergeCells count="7">
    <mergeCell ref="K29:K30"/>
    <mergeCell ref="J29:J30"/>
    <mergeCell ref="B32:B37"/>
    <mergeCell ref="B40:B44"/>
    <mergeCell ref="D2:H2"/>
    <mergeCell ref="B5:B23"/>
    <mergeCell ref="I29:I30"/>
  </mergeCells>
  <phoneticPr fontId="1"/>
  <pageMargins left="0" right="0" top="0" bottom="0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7F2B6-BDA5-4D5D-BC00-F177AF534307}">
  <sheetPr>
    <tabColor rgb="FFFFFF00"/>
  </sheetPr>
  <dimension ref="B1:AO93"/>
  <sheetViews>
    <sheetView showGridLines="0" tabSelected="1" zoomScaleNormal="100" zoomScaleSheetLayoutView="100" workbookViewId="0">
      <selection activeCell="AJ11" sqref="AJ11"/>
    </sheetView>
  </sheetViews>
  <sheetFormatPr defaultRowHeight="18.75"/>
  <cols>
    <col min="1" max="1" width="9" style="40"/>
    <col min="2" max="6" width="5.625" style="40" customWidth="1"/>
    <col min="7" max="7" width="4.625" style="40" customWidth="1"/>
    <col min="8" max="9" width="5.625" style="40" customWidth="1"/>
    <col min="10" max="10" width="2.625" style="40" customWidth="1"/>
    <col min="11" max="11" width="3.125" style="40" customWidth="1"/>
    <col min="12" max="12" width="2.625" style="40" customWidth="1"/>
    <col min="13" max="13" width="5.25" style="40" bestFit="1" customWidth="1"/>
    <col min="14" max="14" width="4.625" style="40" customWidth="1"/>
    <col min="15" max="15" width="2.625" style="40" customWidth="1"/>
    <col min="16" max="16" width="3.125" style="40" customWidth="1"/>
    <col min="17" max="17" width="2.625" style="40" customWidth="1"/>
    <col min="18" max="22" width="5.625" style="40" customWidth="1"/>
    <col min="23" max="33" width="9" style="40" hidden="1" customWidth="1"/>
    <col min="34" max="34" width="9" style="40" customWidth="1"/>
    <col min="35" max="35" width="21.875" style="40" customWidth="1"/>
    <col min="36" max="36" width="34" style="40" customWidth="1"/>
    <col min="37" max="37" width="9" style="40"/>
    <col min="38" max="38" width="13" style="40" bestFit="1" customWidth="1"/>
    <col min="39" max="16384" width="9" style="40"/>
  </cols>
  <sheetData>
    <row r="1" spans="2:41"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</row>
    <row r="2" spans="2:41" ht="30">
      <c r="B2" s="29"/>
      <c r="C2" s="29"/>
      <c r="D2" s="29"/>
      <c r="E2" s="111" t="s">
        <v>1</v>
      </c>
      <c r="F2" s="111"/>
      <c r="G2" s="112"/>
      <c r="H2" s="112"/>
      <c r="I2" s="112"/>
      <c r="J2" s="112"/>
      <c r="K2" s="112"/>
      <c r="L2" s="112"/>
      <c r="M2" s="112"/>
      <c r="N2" s="112"/>
      <c r="O2" s="39"/>
      <c r="P2" s="39"/>
      <c r="Q2" s="39"/>
      <c r="R2" s="39"/>
      <c r="S2" s="29"/>
      <c r="T2" s="29"/>
      <c r="U2" s="29"/>
      <c r="V2" s="29"/>
      <c r="AI2" s="49"/>
      <c r="AJ2" s="49" t="s">
        <v>170</v>
      </c>
    </row>
    <row r="3" spans="2:41"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AA3" s="49"/>
      <c r="AB3" s="23"/>
      <c r="AC3" s="49"/>
      <c r="AD3" s="49"/>
      <c r="AE3" s="49"/>
      <c r="AF3" s="49"/>
      <c r="AG3" s="49"/>
      <c r="AH3" s="49"/>
      <c r="AI3" s="50" t="s">
        <v>135</v>
      </c>
      <c r="AJ3" s="65"/>
      <c r="AL3" s="50" t="s">
        <v>150</v>
      </c>
      <c r="AM3" s="50">
        <v>6</v>
      </c>
    </row>
    <row r="4" spans="2:41" ht="19.5" thickBot="1">
      <c r="B4" s="29"/>
      <c r="C4" s="29"/>
      <c r="D4" s="29"/>
      <c r="E4" s="29"/>
      <c r="F4" s="29"/>
      <c r="G4" s="29"/>
      <c r="H4" s="29"/>
      <c r="I4" s="27"/>
      <c r="J4" s="27"/>
      <c r="K4" s="27"/>
      <c r="L4" s="29"/>
      <c r="M4" s="29"/>
      <c r="N4" s="29"/>
      <c r="O4" s="29"/>
      <c r="P4" s="29"/>
      <c r="Q4" s="29"/>
      <c r="R4" s="29"/>
      <c r="S4" s="113">
        <f>+AJ3</f>
        <v>0</v>
      </c>
      <c r="T4" s="113"/>
      <c r="U4" s="113"/>
      <c r="V4" s="51"/>
      <c r="AI4" s="50" t="s">
        <v>163</v>
      </c>
      <c r="AJ4" s="65"/>
      <c r="AL4" s="50" t="s">
        <v>143</v>
      </c>
      <c r="AM4" s="50" t="s">
        <v>151</v>
      </c>
    </row>
    <row r="5" spans="2:41">
      <c r="B5" s="114" t="s">
        <v>26</v>
      </c>
      <c r="C5" s="115" t="s">
        <v>46</v>
      </c>
      <c r="D5" s="116"/>
      <c r="E5" s="116"/>
      <c r="F5" s="116"/>
      <c r="G5" s="118">
        <f>+AJ4</f>
        <v>0</v>
      </c>
      <c r="H5" s="118"/>
      <c r="I5" s="118"/>
      <c r="J5" s="118"/>
      <c r="K5" s="119">
        <f>+AJ5</f>
        <v>0</v>
      </c>
      <c r="L5" s="120"/>
      <c r="M5" s="120"/>
      <c r="N5" s="120"/>
      <c r="O5" s="120"/>
      <c r="P5" s="120"/>
      <c r="Q5" s="120"/>
      <c r="R5" s="120"/>
      <c r="S5" s="120"/>
      <c r="T5" s="120"/>
      <c r="U5" s="121"/>
      <c r="V5" s="29"/>
      <c r="W5" s="40" t="s">
        <v>95</v>
      </c>
      <c r="X5" s="40" t="s">
        <v>99</v>
      </c>
      <c r="AI5" s="50" t="s">
        <v>136</v>
      </c>
      <c r="AJ5" s="66"/>
      <c r="AK5" s="40" t="s">
        <v>167</v>
      </c>
      <c r="AL5" s="40" t="s">
        <v>168</v>
      </c>
      <c r="AM5" s="23" t="s">
        <v>169</v>
      </c>
    </row>
    <row r="6" spans="2:41">
      <c r="B6" s="114"/>
      <c r="C6" s="31" t="s">
        <v>93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32"/>
      <c r="V6" s="29"/>
      <c r="W6" s="40" t="s">
        <v>94</v>
      </c>
      <c r="X6" s="40" t="s">
        <v>100</v>
      </c>
      <c r="AI6" s="50" t="s">
        <v>162</v>
      </c>
      <c r="AJ6" s="72"/>
      <c r="AK6" s="40" t="s">
        <v>86</v>
      </c>
      <c r="AL6" s="40" t="s">
        <v>148</v>
      </c>
      <c r="AM6" s="40" t="s">
        <v>149</v>
      </c>
    </row>
    <row r="7" spans="2:41">
      <c r="B7" s="114"/>
      <c r="C7" s="31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32"/>
      <c r="V7" s="29"/>
      <c r="W7" s="40" t="s">
        <v>96</v>
      </c>
      <c r="X7" s="40" t="s">
        <v>101</v>
      </c>
      <c r="AI7" s="50" t="s">
        <v>137</v>
      </c>
      <c r="AJ7" s="45"/>
    </row>
    <row r="8" spans="2:41">
      <c r="B8" s="114"/>
      <c r="C8" s="31" t="s">
        <v>4</v>
      </c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32"/>
      <c r="V8" s="29"/>
      <c r="AI8" s="50" t="s">
        <v>138</v>
      </c>
      <c r="AJ8" s="46"/>
    </row>
    <row r="9" spans="2:41" ht="18.75" customHeight="1">
      <c r="B9" s="114"/>
      <c r="C9" s="43"/>
      <c r="D9" s="42" t="s">
        <v>47</v>
      </c>
      <c r="E9" s="52">
        <f>+AJ6</f>
        <v>0</v>
      </c>
      <c r="F9" s="53">
        <f>+AJ7</f>
        <v>0</v>
      </c>
      <c r="G9" s="54">
        <f>+AJ8</f>
        <v>0</v>
      </c>
      <c r="H9" s="102" t="s">
        <v>48</v>
      </c>
      <c r="I9" s="102"/>
      <c r="J9" s="102"/>
      <c r="K9" s="102"/>
      <c r="L9" s="40" t="s">
        <v>158</v>
      </c>
      <c r="M9" s="87">
        <f>+AJ9</f>
        <v>0</v>
      </c>
      <c r="N9" s="87"/>
      <c r="O9" s="87"/>
      <c r="P9" s="87"/>
      <c r="Q9" s="87"/>
      <c r="R9" s="87"/>
      <c r="S9" s="87"/>
      <c r="T9" s="87"/>
      <c r="U9" s="55" t="s">
        <v>89</v>
      </c>
      <c r="V9" s="29"/>
      <c r="W9" s="40" t="s">
        <v>86</v>
      </c>
      <c r="AI9" s="50" t="s">
        <v>154</v>
      </c>
      <c r="AJ9" s="47"/>
      <c r="AK9" s="56"/>
      <c r="AL9" s="56"/>
      <c r="AM9" s="56"/>
    </row>
    <row r="10" spans="2:41" ht="18.75" customHeight="1">
      <c r="B10" s="114"/>
      <c r="C10" s="43"/>
      <c r="D10" s="42" t="s">
        <v>49</v>
      </c>
      <c r="E10" s="40" t="s">
        <v>158</v>
      </c>
      <c r="F10" s="86">
        <f>+AJ10</f>
        <v>0</v>
      </c>
      <c r="G10" s="86"/>
      <c r="H10" s="86"/>
      <c r="I10" s="86"/>
      <c r="J10" s="109" t="s">
        <v>89</v>
      </c>
      <c r="K10" s="109"/>
      <c r="L10" s="109"/>
      <c r="M10" s="23"/>
      <c r="N10" s="23"/>
      <c r="O10" s="23"/>
      <c r="P10" s="23"/>
      <c r="Q10" s="23"/>
      <c r="R10" s="23"/>
      <c r="S10" s="23"/>
      <c r="T10" s="23"/>
      <c r="U10" s="32"/>
      <c r="V10" s="29"/>
      <c r="W10" s="40" t="s">
        <v>148</v>
      </c>
      <c r="AI10" s="50" t="s">
        <v>157</v>
      </c>
      <c r="AJ10" s="48"/>
      <c r="AK10" s="57"/>
      <c r="AL10" s="57"/>
      <c r="AM10" s="49"/>
      <c r="AN10" s="56"/>
      <c r="AO10" s="56"/>
    </row>
    <row r="11" spans="2:41">
      <c r="B11" s="114"/>
      <c r="C11" s="31"/>
      <c r="D11" s="23" t="s">
        <v>50</v>
      </c>
      <c r="E11" s="58" t="s">
        <v>158</v>
      </c>
      <c r="F11" s="88">
        <f>+AJ11</f>
        <v>0</v>
      </c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32" t="s">
        <v>89</v>
      </c>
      <c r="V11" s="29"/>
      <c r="W11" s="40" t="s">
        <v>149</v>
      </c>
      <c r="AI11" s="59" t="s">
        <v>139</v>
      </c>
      <c r="AJ11" s="68"/>
      <c r="AK11" s="60"/>
      <c r="AL11" s="60"/>
      <c r="AM11" s="60"/>
    </row>
    <row r="12" spans="2:41">
      <c r="B12" s="114"/>
      <c r="C12" s="31"/>
      <c r="D12" s="23" t="s">
        <v>51</v>
      </c>
      <c r="E12" s="58" t="s">
        <v>158</v>
      </c>
      <c r="F12" s="88">
        <f>+AJ12</f>
        <v>0</v>
      </c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32" t="s">
        <v>89</v>
      </c>
      <c r="V12" s="29"/>
      <c r="AI12" s="59" t="s">
        <v>140</v>
      </c>
      <c r="AJ12" s="69"/>
    </row>
    <row r="13" spans="2:41">
      <c r="B13" s="114"/>
      <c r="C13" s="31" t="s">
        <v>10</v>
      </c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 t="s">
        <v>11</v>
      </c>
      <c r="O13" s="23"/>
      <c r="P13" s="23"/>
      <c r="Q13" s="23"/>
      <c r="R13" s="23"/>
      <c r="S13" s="23"/>
      <c r="T13" s="23"/>
      <c r="U13" s="32"/>
      <c r="V13" s="29"/>
      <c r="W13" s="40" t="s">
        <v>160</v>
      </c>
      <c r="AI13" s="59" t="s">
        <v>141</v>
      </c>
      <c r="AJ13" s="67"/>
    </row>
    <row r="14" spans="2:41" ht="18.75" customHeight="1">
      <c r="B14" s="114"/>
      <c r="C14" s="31"/>
      <c r="D14" s="42" t="s">
        <v>52</v>
      </c>
      <c r="E14" s="23" t="s">
        <v>92</v>
      </c>
      <c r="F14" s="117">
        <f>+AJ13</f>
        <v>0</v>
      </c>
      <c r="G14" s="117"/>
      <c r="H14" s="42" t="s">
        <v>89</v>
      </c>
      <c r="I14" s="23"/>
      <c r="J14" s="23"/>
      <c r="K14" s="23"/>
      <c r="L14" s="23"/>
      <c r="M14" s="23"/>
      <c r="N14" s="99">
        <f>+AJ15</f>
        <v>0</v>
      </c>
      <c r="O14" s="99"/>
      <c r="P14" s="99"/>
      <c r="Q14" s="99"/>
      <c r="R14" s="99"/>
      <c r="S14" s="23"/>
      <c r="T14" s="23"/>
      <c r="U14" s="32"/>
      <c r="V14" s="29"/>
      <c r="Y14" s="40" t="e">
        <f>VLOOKUP(F14,マスター!E3:F42,2,0)</f>
        <v>#N/A</v>
      </c>
      <c r="AI14" s="59" t="s">
        <v>142</v>
      </c>
      <c r="AJ14" s="67"/>
      <c r="AK14" s="57"/>
      <c r="AL14" s="57"/>
    </row>
    <row r="15" spans="2:41">
      <c r="B15" s="114"/>
      <c r="C15" s="31"/>
      <c r="D15" s="35" t="s">
        <v>53</v>
      </c>
      <c r="E15" s="23" t="s">
        <v>87</v>
      </c>
      <c r="F15" s="95">
        <f>+F14-F16</f>
        <v>0</v>
      </c>
      <c r="G15" s="95"/>
      <c r="H15" s="42" t="s">
        <v>89</v>
      </c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32"/>
      <c r="V15" s="29"/>
      <c r="AI15" s="59" t="s">
        <v>164</v>
      </c>
      <c r="AJ15" s="72"/>
      <c r="AK15" s="40" t="s">
        <v>165</v>
      </c>
      <c r="AL15" s="40" t="s">
        <v>159</v>
      </c>
    </row>
    <row r="16" spans="2:41">
      <c r="B16" s="114"/>
      <c r="C16" s="96" t="s">
        <v>14</v>
      </c>
      <c r="D16" s="97"/>
      <c r="E16" s="23" t="s">
        <v>87</v>
      </c>
      <c r="F16" s="98">
        <f>+AJ14</f>
        <v>0</v>
      </c>
      <c r="G16" s="98"/>
      <c r="H16" s="36" t="s">
        <v>97</v>
      </c>
      <c r="I16" s="37" t="s">
        <v>86</v>
      </c>
      <c r="J16" s="24">
        <f>+AM3</f>
        <v>6</v>
      </c>
      <c r="K16" s="24" t="s">
        <v>84</v>
      </c>
      <c r="L16" s="25">
        <v>4</v>
      </c>
      <c r="M16" s="25" t="s">
        <v>85</v>
      </c>
      <c r="N16" s="38" t="s">
        <v>86</v>
      </c>
      <c r="O16" s="25">
        <f>+AM3</f>
        <v>6</v>
      </c>
      <c r="P16" s="25" t="s">
        <v>84</v>
      </c>
      <c r="Q16" s="25">
        <f>+AJ16</f>
        <v>0</v>
      </c>
      <c r="R16" s="23" t="s">
        <v>161</v>
      </c>
      <c r="S16" s="23"/>
      <c r="T16" s="23"/>
      <c r="U16" s="32"/>
      <c r="V16" s="29"/>
      <c r="W16" s="40" t="str">
        <f>+J16&amp;L16</f>
        <v>64</v>
      </c>
      <c r="X16" s="40" t="str">
        <f>+O16&amp;Q16</f>
        <v>60</v>
      </c>
      <c r="Y16" s="40" t="e">
        <f>VLOOKUP(Q16,マスター!D3:G14,4,0)</f>
        <v>#N/A</v>
      </c>
      <c r="AI16" s="59" t="s">
        <v>166</v>
      </c>
      <c r="AJ16" s="67"/>
    </row>
    <row r="17" spans="2:38">
      <c r="B17" s="114"/>
      <c r="C17" s="31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32"/>
      <c r="V17" s="29"/>
      <c r="AI17" s="59" t="s">
        <v>144</v>
      </c>
      <c r="AJ17" s="69"/>
    </row>
    <row r="18" spans="2:38">
      <c r="B18" s="114"/>
      <c r="C18" s="31" t="s">
        <v>102</v>
      </c>
      <c r="D18" s="23"/>
      <c r="E18" s="23"/>
      <c r="F18" s="99" t="e">
        <f>VLOOKUP(K5,W5:X7,2,0)</f>
        <v>#N/A</v>
      </c>
      <c r="G18" s="99"/>
      <c r="H18" s="99"/>
      <c r="I18" s="23" t="e">
        <f>IF(F18=X7,"【","")</f>
        <v>#N/A</v>
      </c>
      <c r="J18" s="100" t="str">
        <f>+AM4</f>
        <v>買取</v>
      </c>
      <c r="K18" s="100"/>
      <c r="L18" s="100"/>
      <c r="M18" s="100"/>
      <c r="N18" s="100"/>
      <c r="O18" s="100"/>
      <c r="P18" s="23"/>
      <c r="Q18" s="23" t="e">
        <f>IF(F18=X7,"】","")</f>
        <v>#N/A</v>
      </c>
      <c r="R18" s="23"/>
      <c r="S18" s="23"/>
      <c r="T18" s="23"/>
      <c r="U18" s="32"/>
      <c r="V18" s="29"/>
      <c r="AI18" s="59" t="s">
        <v>145</v>
      </c>
      <c r="AJ18" s="69"/>
    </row>
    <row r="19" spans="2:38">
      <c r="B19" s="114"/>
      <c r="C19" s="101" t="s">
        <v>19</v>
      </c>
      <c r="D19" s="102"/>
      <c r="E19" s="102"/>
      <c r="F19" s="23" t="s">
        <v>103</v>
      </c>
      <c r="G19" s="110">
        <f>+AJ17</f>
        <v>0</v>
      </c>
      <c r="H19" s="109"/>
      <c r="I19" s="23" t="s">
        <v>104</v>
      </c>
      <c r="J19" s="23" t="s">
        <v>105</v>
      </c>
      <c r="K19" s="23"/>
      <c r="L19" s="23"/>
      <c r="M19" s="23"/>
      <c r="N19" s="99">
        <f>+AJ18</f>
        <v>0</v>
      </c>
      <c r="O19" s="99"/>
      <c r="P19" s="99"/>
      <c r="Q19" s="99"/>
      <c r="R19" s="99"/>
      <c r="S19" s="23" t="s">
        <v>104</v>
      </c>
      <c r="T19" s="23"/>
      <c r="U19" s="32"/>
      <c r="V19" s="29"/>
      <c r="W19" s="40" t="s">
        <v>106</v>
      </c>
      <c r="X19" s="23" t="s">
        <v>103</v>
      </c>
      <c r="Y19" s="23" t="s">
        <v>104</v>
      </c>
      <c r="AB19" s="40" t="s">
        <v>107</v>
      </c>
      <c r="AC19" s="40" t="s">
        <v>88</v>
      </c>
      <c r="AD19" s="40" t="s">
        <v>110</v>
      </c>
      <c r="AE19" s="40" t="s">
        <v>108</v>
      </c>
      <c r="AF19" s="40" t="s">
        <v>88</v>
      </c>
      <c r="AI19" s="59" t="e" cm="1">
        <f t="array" ref="AI19">_xlfn.IFS(AJ5=W5,"入力不要",AJ5=W7,"入力不要",AJ5=W6,"中古車No.")</f>
        <v>#N/A</v>
      </c>
      <c r="AJ19" s="70"/>
    </row>
    <row r="20" spans="2:38">
      <c r="B20" s="114"/>
      <c r="C20" s="101" t="str">
        <f>IF(K5=W6,W19,"")</f>
        <v/>
      </c>
      <c r="D20" s="102"/>
      <c r="E20" s="102"/>
      <c r="F20" s="23" t="str">
        <f>IF(K5=W6,X19,"")</f>
        <v/>
      </c>
      <c r="G20" s="107">
        <f>+AJ19</f>
        <v>0</v>
      </c>
      <c r="H20" s="100"/>
      <c r="I20" s="23" t="str">
        <f>IF(K5=W6,Y19,"")</f>
        <v/>
      </c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32"/>
      <c r="V20" s="29"/>
      <c r="AI20" s="59" t="str">
        <f>IF(AJ15=AL15,"入力不要","銀行名")</f>
        <v>銀行名</v>
      </c>
      <c r="AJ20" s="70"/>
    </row>
    <row r="21" spans="2:38">
      <c r="B21" s="114"/>
      <c r="C21" s="31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32"/>
      <c r="V21" s="29"/>
      <c r="AI21" s="59" t="str">
        <f>IF(AJ15=AL15,"入力不要","支店名")</f>
        <v>支店名</v>
      </c>
      <c r="AJ21" s="70"/>
    </row>
    <row r="22" spans="2:38">
      <c r="B22" s="114"/>
      <c r="C22" s="31" t="s">
        <v>22</v>
      </c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32"/>
      <c r="V22" s="29"/>
      <c r="AI22" s="50" t="str">
        <f>IF(AJ15=AL15,"選択不要","口座種別を選択")</f>
        <v>口座種別を選択</v>
      </c>
      <c r="AJ22" s="71"/>
      <c r="AK22" s="40" t="s">
        <v>152</v>
      </c>
      <c r="AL22" s="40" t="s">
        <v>153</v>
      </c>
    </row>
    <row r="23" spans="2:38">
      <c r="B23" s="114"/>
      <c r="C23" s="108">
        <f>+AJ20</f>
        <v>0</v>
      </c>
      <c r="D23" s="109"/>
      <c r="E23" s="109"/>
      <c r="F23" s="23" t="s">
        <v>130</v>
      </c>
      <c r="G23" s="110">
        <f>+AJ21</f>
        <v>0</v>
      </c>
      <c r="H23" s="109"/>
      <c r="I23" s="109"/>
      <c r="J23" s="109"/>
      <c r="K23" s="23" t="s">
        <v>131</v>
      </c>
      <c r="L23" s="23"/>
      <c r="M23" s="23">
        <f>+AJ22</f>
        <v>0</v>
      </c>
      <c r="N23" s="33" t="s">
        <v>132</v>
      </c>
      <c r="O23" s="33"/>
      <c r="P23" s="33"/>
      <c r="Q23" s="110">
        <f>+AJ23</f>
        <v>0</v>
      </c>
      <c r="R23" s="109"/>
      <c r="S23" s="109"/>
      <c r="T23" s="109"/>
      <c r="U23" s="34"/>
      <c r="V23" s="29"/>
      <c r="AI23" s="50" t="str">
        <f>IF(AJ15=AL15,"入力不要","口座番号")</f>
        <v>口座番号</v>
      </c>
      <c r="AJ23" s="70"/>
    </row>
    <row r="24" spans="2:38">
      <c r="B24" s="29"/>
      <c r="C24" s="31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33" t="s">
        <v>133</v>
      </c>
      <c r="O24" s="23"/>
      <c r="P24" s="33"/>
      <c r="Q24" s="110">
        <f>+AJ24</f>
        <v>0</v>
      </c>
      <c r="R24" s="109"/>
      <c r="S24" s="109"/>
      <c r="T24" s="109"/>
      <c r="U24" s="32"/>
      <c r="V24" s="29"/>
      <c r="AI24" s="50" t="str">
        <f>IF(AJ15=AL15,"入力不要","口座名義")</f>
        <v>口座名義</v>
      </c>
      <c r="AJ24" s="70"/>
    </row>
    <row r="25" spans="2:38">
      <c r="B25" s="29"/>
      <c r="C25" s="31" t="s">
        <v>24</v>
      </c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32"/>
      <c r="V25" s="29"/>
      <c r="AI25" s="50" t="s">
        <v>146</v>
      </c>
      <c r="AJ25" s="67"/>
    </row>
    <row r="26" spans="2:38" ht="19.5" thickBot="1">
      <c r="B26" s="29"/>
      <c r="C26" s="30" t="s">
        <v>109</v>
      </c>
      <c r="D26" s="27"/>
      <c r="E26" s="27" t="str">
        <f>+X19</f>
        <v>【　　　　　　　　</v>
      </c>
      <c r="F26" s="44">
        <f>+AJ25</f>
        <v>0</v>
      </c>
      <c r="G26" s="27" t="str">
        <f>+Y19</f>
        <v>　】</v>
      </c>
      <c r="H26" s="27" t="str">
        <f>+AD19</f>
        <v>店舗名【</v>
      </c>
      <c r="I26" s="27"/>
      <c r="J26" s="89" t="e">
        <f>VLOOKUP(F26,マスター!H3:I21,2,0)</f>
        <v>#N/A</v>
      </c>
      <c r="K26" s="89"/>
      <c r="L26" s="89"/>
      <c r="M26" s="89"/>
      <c r="N26" s="28" t="s">
        <v>108</v>
      </c>
      <c r="O26" s="27"/>
      <c r="P26" s="28"/>
      <c r="Q26" s="90">
        <f>+AJ26</f>
        <v>0</v>
      </c>
      <c r="R26" s="90"/>
      <c r="S26" s="90"/>
      <c r="T26" s="90"/>
      <c r="U26" s="26" t="str">
        <f>+AC19</f>
        <v>】</v>
      </c>
      <c r="V26" s="61"/>
      <c r="AI26" s="50" t="s">
        <v>147</v>
      </c>
      <c r="AJ26" s="69"/>
    </row>
    <row r="27" spans="2:38" ht="7.5" customHeight="1"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</row>
    <row r="28" spans="2:38" ht="19.5" thickBot="1">
      <c r="B28" s="29"/>
      <c r="C28" s="29" t="s">
        <v>27</v>
      </c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</row>
    <row r="29" spans="2:38">
      <c r="B29" s="29"/>
      <c r="C29" s="29" t="s">
        <v>29</v>
      </c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91" t="s">
        <v>28</v>
      </c>
      <c r="T29" s="93"/>
      <c r="U29" s="103"/>
      <c r="V29" s="29"/>
      <c r="AI29" s="23"/>
      <c r="AJ29" s="49"/>
    </row>
    <row r="30" spans="2:38" ht="19.5" thickBot="1">
      <c r="B30" s="29"/>
      <c r="C30" s="29" t="s">
        <v>30</v>
      </c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92"/>
      <c r="T30" s="94"/>
      <c r="U30" s="104"/>
      <c r="V30" s="29"/>
    </row>
    <row r="31" spans="2:38" ht="3.75" customHeight="1"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</row>
    <row r="32" spans="2:38">
      <c r="B32" s="105" t="s">
        <v>43</v>
      </c>
      <c r="C32" s="29" t="s">
        <v>31</v>
      </c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</row>
    <row r="33" spans="2:22">
      <c r="B33" s="106"/>
      <c r="C33" s="29" t="s">
        <v>32</v>
      </c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</row>
    <row r="34" spans="2:22">
      <c r="B34" s="106"/>
      <c r="C34" s="29" t="s">
        <v>33</v>
      </c>
      <c r="D34" s="29"/>
      <c r="E34" s="29"/>
      <c r="F34" s="29"/>
      <c r="G34" s="29"/>
      <c r="H34" s="29"/>
      <c r="I34" s="29"/>
      <c r="J34" s="29" t="s">
        <v>34</v>
      </c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</row>
    <row r="35" spans="2:22">
      <c r="B35" s="106"/>
      <c r="C35" s="29"/>
      <c r="D35" s="29"/>
      <c r="E35" s="29" t="s">
        <v>35</v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</row>
    <row r="36" spans="2:22">
      <c r="B36" s="106"/>
      <c r="C36" s="29" t="s">
        <v>36</v>
      </c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</row>
    <row r="37" spans="2:22">
      <c r="B37" s="106"/>
      <c r="C37" s="29" t="s">
        <v>38</v>
      </c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</row>
    <row r="38" spans="2:22">
      <c r="B38" s="29"/>
      <c r="C38" s="29" t="s">
        <v>37</v>
      </c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</row>
    <row r="39" spans="2:22" ht="6" customHeight="1"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</row>
    <row r="40" spans="2:22" ht="18.75" customHeight="1">
      <c r="B40" s="85" t="s">
        <v>44</v>
      </c>
      <c r="C40" s="29"/>
      <c r="D40" s="29"/>
      <c r="E40" s="29"/>
      <c r="F40" s="29"/>
      <c r="G40" s="29"/>
      <c r="H40" s="29"/>
      <c r="I40" s="29"/>
      <c r="J40" s="29" t="s">
        <v>39</v>
      </c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</row>
    <row r="41" spans="2:22" ht="19.5" thickBot="1">
      <c r="B41" s="85"/>
      <c r="C41" s="29"/>
      <c r="D41" s="29"/>
      <c r="E41" s="29"/>
      <c r="F41" s="29"/>
      <c r="G41" s="29"/>
      <c r="H41" s="29"/>
      <c r="I41" s="29"/>
      <c r="J41" s="29" t="s">
        <v>40</v>
      </c>
      <c r="K41" s="29"/>
      <c r="L41" s="29"/>
      <c r="M41" s="29"/>
      <c r="N41" s="62"/>
      <c r="O41" s="62"/>
      <c r="P41" s="62"/>
      <c r="Q41" s="62"/>
      <c r="R41" s="62"/>
      <c r="S41" s="62"/>
      <c r="T41" s="62"/>
      <c r="U41" s="62"/>
      <c r="V41" s="29"/>
    </row>
    <row r="42" spans="2:22" ht="4.5" customHeight="1" thickTop="1">
      <c r="B42" s="85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</row>
    <row r="43" spans="2:22" ht="19.5" thickBot="1">
      <c r="B43" s="85"/>
      <c r="C43" s="29"/>
      <c r="D43" s="29"/>
      <c r="E43" s="29"/>
      <c r="F43" s="29"/>
      <c r="G43" s="29"/>
      <c r="H43" s="29"/>
      <c r="I43" s="29"/>
      <c r="J43" s="63" t="s">
        <v>41</v>
      </c>
      <c r="K43" s="63"/>
      <c r="L43" s="63"/>
      <c r="M43" s="63"/>
      <c r="N43" s="62"/>
      <c r="O43" s="62"/>
      <c r="P43" s="62"/>
      <c r="Q43" s="62"/>
      <c r="R43" s="62"/>
      <c r="S43" s="62"/>
      <c r="T43" s="62"/>
      <c r="U43" s="62"/>
      <c r="V43" s="29"/>
    </row>
    <row r="44" spans="2:22" ht="19.5" thickTop="1">
      <c r="B44" s="85"/>
      <c r="C44" s="29"/>
      <c r="D44" s="29"/>
      <c r="E44" s="29"/>
      <c r="F44" s="29"/>
      <c r="G44" s="29"/>
      <c r="H44" s="29"/>
      <c r="I44" s="29"/>
      <c r="J44" s="29" t="s">
        <v>42</v>
      </c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</row>
    <row r="45" spans="2:22">
      <c r="B45" s="64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</row>
    <row r="46" spans="2:22"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</row>
    <row r="47" spans="2:22"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</row>
    <row r="48" spans="2:22" ht="30">
      <c r="B48" s="29"/>
      <c r="C48" s="29"/>
      <c r="D48" s="29"/>
      <c r="E48" s="111" t="s">
        <v>1</v>
      </c>
      <c r="F48" s="111"/>
      <c r="G48" s="112"/>
      <c r="H48" s="112"/>
      <c r="I48" s="112"/>
      <c r="J48" s="112"/>
      <c r="K48" s="112"/>
      <c r="L48" s="112"/>
      <c r="M48" s="112"/>
      <c r="N48" s="112"/>
      <c r="O48" s="39"/>
      <c r="P48" s="39"/>
      <c r="Q48" s="39"/>
      <c r="R48" s="39"/>
      <c r="S48" s="29"/>
      <c r="T48" s="29"/>
      <c r="U48" s="29"/>
      <c r="V48" s="29"/>
    </row>
    <row r="49" spans="2:36"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AA49" s="49"/>
      <c r="AB49" s="23"/>
      <c r="AC49" s="49"/>
      <c r="AD49" s="49"/>
      <c r="AE49" s="49"/>
      <c r="AF49" s="49"/>
      <c r="AG49" s="49"/>
      <c r="AH49" s="49"/>
    </row>
    <row r="50" spans="2:36" ht="19.5" thickBot="1">
      <c r="B50" s="29"/>
      <c r="C50" s="29"/>
      <c r="D50" s="29"/>
      <c r="E50" s="29"/>
      <c r="F50" s="29"/>
      <c r="G50" s="29"/>
      <c r="H50" s="29"/>
      <c r="I50" s="29"/>
      <c r="J50" s="29"/>
      <c r="K50" s="27"/>
      <c r="L50" s="29"/>
      <c r="M50" s="29"/>
      <c r="N50" s="29"/>
      <c r="O50" s="29"/>
      <c r="P50" s="29"/>
      <c r="Q50" s="29"/>
      <c r="R50" s="29"/>
      <c r="S50" s="113">
        <f>+S4</f>
        <v>0</v>
      </c>
      <c r="T50" s="113"/>
      <c r="U50" s="113"/>
      <c r="V50" s="51"/>
    </row>
    <row r="51" spans="2:36">
      <c r="B51" s="114" t="s">
        <v>26</v>
      </c>
      <c r="C51" s="115" t="s">
        <v>46</v>
      </c>
      <c r="D51" s="116"/>
      <c r="E51" s="116"/>
      <c r="F51" s="116"/>
      <c r="G51" s="118">
        <f>+G5</f>
        <v>0</v>
      </c>
      <c r="H51" s="118"/>
      <c r="I51" s="118"/>
      <c r="J51" s="118"/>
      <c r="K51" s="119">
        <f>+K5</f>
        <v>0</v>
      </c>
      <c r="L51" s="120"/>
      <c r="M51" s="120"/>
      <c r="N51" s="120"/>
      <c r="O51" s="120"/>
      <c r="P51" s="120"/>
      <c r="Q51" s="120"/>
      <c r="R51" s="120"/>
      <c r="S51" s="120"/>
      <c r="T51" s="120"/>
      <c r="U51" s="121"/>
      <c r="V51" s="29"/>
      <c r="W51" s="40" t="s">
        <v>95</v>
      </c>
      <c r="X51" s="40" t="s">
        <v>99</v>
      </c>
    </row>
    <row r="52" spans="2:36">
      <c r="B52" s="114"/>
      <c r="C52" s="31" t="s">
        <v>93</v>
      </c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32"/>
      <c r="V52" s="29"/>
      <c r="W52" s="40" t="s">
        <v>94</v>
      </c>
      <c r="X52" s="40" t="s">
        <v>100</v>
      </c>
      <c r="AI52" s="49"/>
      <c r="AJ52" s="49"/>
    </row>
    <row r="53" spans="2:36">
      <c r="B53" s="114"/>
      <c r="C53" s="31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32"/>
      <c r="V53" s="29"/>
      <c r="W53" s="40" t="s">
        <v>96</v>
      </c>
      <c r="X53" s="40" t="s">
        <v>101</v>
      </c>
    </row>
    <row r="54" spans="2:36">
      <c r="B54" s="114"/>
      <c r="C54" s="31" t="s">
        <v>4</v>
      </c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32"/>
      <c r="V54" s="29"/>
    </row>
    <row r="55" spans="2:36">
      <c r="B55" s="114"/>
      <c r="C55" s="43"/>
      <c r="D55" s="42" t="s">
        <v>47</v>
      </c>
      <c r="E55" s="52">
        <f>+E9</f>
        <v>0</v>
      </c>
      <c r="F55" s="53">
        <f>+F9</f>
        <v>0</v>
      </c>
      <c r="G55" s="54">
        <f>+G9</f>
        <v>0</v>
      </c>
      <c r="H55" s="102" t="s">
        <v>48</v>
      </c>
      <c r="I55" s="102"/>
      <c r="J55" s="102"/>
      <c r="K55" s="102"/>
      <c r="L55" s="40" t="s">
        <v>158</v>
      </c>
      <c r="M55" s="87">
        <f>+M9</f>
        <v>0</v>
      </c>
      <c r="N55" s="87"/>
      <c r="O55" s="87"/>
      <c r="P55" s="87"/>
      <c r="Q55" s="87"/>
      <c r="R55" s="87"/>
      <c r="S55" s="87"/>
      <c r="T55" s="87"/>
      <c r="U55" s="55" t="s">
        <v>89</v>
      </c>
      <c r="V55" s="29"/>
    </row>
    <row r="56" spans="2:36" ht="18.75" customHeight="1">
      <c r="B56" s="114"/>
      <c r="C56" s="43"/>
      <c r="D56" s="42" t="s">
        <v>49</v>
      </c>
      <c r="E56" s="40" t="s">
        <v>158</v>
      </c>
      <c r="F56" s="86">
        <f>+F10</f>
        <v>0</v>
      </c>
      <c r="G56" s="86"/>
      <c r="H56" s="86"/>
      <c r="I56" s="86"/>
      <c r="J56" s="109" t="s">
        <v>89</v>
      </c>
      <c r="K56" s="109"/>
      <c r="L56" s="109"/>
      <c r="M56" s="23"/>
      <c r="N56" s="23"/>
      <c r="O56" s="23"/>
      <c r="P56" s="23"/>
      <c r="Q56" s="23"/>
      <c r="R56" s="23"/>
      <c r="S56" s="23"/>
      <c r="T56" s="23"/>
      <c r="U56" s="32"/>
      <c r="V56" s="29"/>
    </row>
    <row r="57" spans="2:36">
      <c r="B57" s="114"/>
      <c r="C57" s="31"/>
      <c r="D57" s="23" t="s">
        <v>50</v>
      </c>
      <c r="E57" s="58" t="s">
        <v>158</v>
      </c>
      <c r="F57" s="88">
        <f>+F11</f>
        <v>0</v>
      </c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32" t="s">
        <v>89</v>
      </c>
      <c r="V57" s="29"/>
    </row>
    <row r="58" spans="2:36">
      <c r="B58" s="114"/>
      <c r="C58" s="31"/>
      <c r="D58" s="23" t="s">
        <v>51</v>
      </c>
      <c r="E58" s="58" t="s">
        <v>158</v>
      </c>
      <c r="F58" s="88">
        <f>+F12</f>
        <v>0</v>
      </c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32" t="s">
        <v>89</v>
      </c>
      <c r="V58" s="29"/>
    </row>
    <row r="59" spans="2:36">
      <c r="B59" s="114"/>
      <c r="C59" s="31" t="s">
        <v>10</v>
      </c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 t="s">
        <v>11</v>
      </c>
      <c r="O59" s="23"/>
      <c r="P59" s="23"/>
      <c r="Q59" s="23"/>
      <c r="R59" s="23"/>
      <c r="S59" s="23"/>
      <c r="T59" s="23"/>
      <c r="U59" s="32"/>
      <c r="V59" s="29"/>
    </row>
    <row r="60" spans="2:36" ht="18.75" customHeight="1">
      <c r="B60" s="114"/>
      <c r="C60" s="31"/>
      <c r="D60" s="42" t="s">
        <v>52</v>
      </c>
      <c r="E60" s="23" t="s">
        <v>92</v>
      </c>
      <c r="F60" s="117">
        <f>+F14</f>
        <v>0</v>
      </c>
      <c r="G60" s="117"/>
      <c r="H60" s="42" t="s">
        <v>89</v>
      </c>
      <c r="I60" s="23"/>
      <c r="J60" s="23"/>
      <c r="K60" s="23"/>
      <c r="L60" s="23"/>
      <c r="M60" s="23"/>
      <c r="N60" s="99">
        <f>+AJ61</f>
        <v>0</v>
      </c>
      <c r="O60" s="99"/>
      <c r="P60" s="99"/>
      <c r="Q60" s="99"/>
      <c r="R60" s="99"/>
      <c r="S60" s="23"/>
      <c r="T60" s="23"/>
      <c r="U60" s="32"/>
      <c r="V60" s="29"/>
      <c r="Y60" s="40" t="e">
        <f>VLOOKUP(F60,マスター!E49:F88,2,0)</f>
        <v>#N/A</v>
      </c>
    </row>
    <row r="61" spans="2:36">
      <c r="B61" s="114"/>
      <c r="C61" s="31"/>
      <c r="D61" s="35" t="s">
        <v>53</v>
      </c>
      <c r="E61" s="23" t="s">
        <v>87</v>
      </c>
      <c r="F61" s="95">
        <f>+F60-F62</f>
        <v>0</v>
      </c>
      <c r="G61" s="95"/>
      <c r="H61" s="42" t="s">
        <v>89</v>
      </c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32"/>
      <c r="V61" s="29"/>
    </row>
    <row r="62" spans="2:36">
      <c r="B62" s="114"/>
      <c r="C62" s="96" t="s">
        <v>14</v>
      </c>
      <c r="D62" s="97"/>
      <c r="E62" s="23" t="s">
        <v>87</v>
      </c>
      <c r="F62" s="98">
        <f>+F16</f>
        <v>0</v>
      </c>
      <c r="G62" s="98"/>
      <c r="H62" s="36" t="s">
        <v>97</v>
      </c>
      <c r="I62" s="37" t="s">
        <v>86</v>
      </c>
      <c r="J62" s="24">
        <f>+AM3</f>
        <v>6</v>
      </c>
      <c r="K62" s="24" t="s">
        <v>84</v>
      </c>
      <c r="L62" s="25">
        <v>4</v>
      </c>
      <c r="M62" s="25" t="s">
        <v>85</v>
      </c>
      <c r="N62" s="38" t="s">
        <v>86</v>
      </c>
      <c r="O62" s="25">
        <f>+AM3</f>
        <v>6</v>
      </c>
      <c r="P62" s="25" t="s">
        <v>84</v>
      </c>
      <c r="Q62" s="25">
        <f>+Q16</f>
        <v>0</v>
      </c>
      <c r="R62" s="23" t="s">
        <v>161</v>
      </c>
      <c r="S62" s="23"/>
      <c r="T62" s="23"/>
      <c r="U62" s="32"/>
      <c r="V62" s="29"/>
      <c r="W62" s="40" t="str">
        <f>+J62&amp;L62</f>
        <v>64</v>
      </c>
      <c r="X62" s="40" t="str">
        <f>+O62&amp;Q62</f>
        <v>60</v>
      </c>
      <c r="Y62" s="40" t="e">
        <f>VLOOKUP(Q62,マスター!D49:G60,4,0)</f>
        <v>#N/A</v>
      </c>
    </row>
    <row r="63" spans="2:36">
      <c r="B63" s="114"/>
      <c r="C63" s="31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32"/>
      <c r="V63" s="29"/>
    </row>
    <row r="64" spans="2:36">
      <c r="B64" s="114"/>
      <c r="C64" s="31" t="s">
        <v>102</v>
      </c>
      <c r="D64" s="23"/>
      <c r="E64" s="23"/>
      <c r="F64" s="99" t="e">
        <f>VLOOKUP(K51,W51:X53,2,0)</f>
        <v>#N/A</v>
      </c>
      <c r="G64" s="99"/>
      <c r="H64" s="99"/>
      <c r="I64" s="23" t="e">
        <f>IF(F64=X53,"【","")</f>
        <v>#N/A</v>
      </c>
      <c r="J64" s="100" t="str">
        <f>+AM4</f>
        <v>買取</v>
      </c>
      <c r="K64" s="100"/>
      <c r="L64" s="100"/>
      <c r="M64" s="100"/>
      <c r="N64" s="100"/>
      <c r="O64" s="100"/>
      <c r="P64" s="23"/>
      <c r="Q64" s="23" t="e">
        <f>IF(F64=X53,"】","")</f>
        <v>#N/A</v>
      </c>
      <c r="R64" s="23"/>
      <c r="S64" s="23"/>
      <c r="T64" s="23"/>
      <c r="U64" s="32"/>
      <c r="V64" s="29"/>
    </row>
    <row r="65" spans="2:32">
      <c r="B65" s="114"/>
      <c r="C65" s="101" t="s">
        <v>19</v>
      </c>
      <c r="D65" s="102"/>
      <c r="E65" s="102"/>
      <c r="F65" s="23" t="s">
        <v>103</v>
      </c>
      <c r="G65" s="110">
        <f>+G19</f>
        <v>0</v>
      </c>
      <c r="H65" s="109"/>
      <c r="I65" s="23" t="s">
        <v>104</v>
      </c>
      <c r="J65" s="23" t="s">
        <v>105</v>
      </c>
      <c r="K65" s="23"/>
      <c r="L65" s="23"/>
      <c r="M65" s="23"/>
      <c r="N65" s="99">
        <f>+N19</f>
        <v>0</v>
      </c>
      <c r="O65" s="99"/>
      <c r="P65" s="99"/>
      <c r="Q65" s="99"/>
      <c r="R65" s="99"/>
      <c r="S65" s="23" t="s">
        <v>104</v>
      </c>
      <c r="T65" s="23"/>
      <c r="U65" s="32"/>
      <c r="V65" s="29"/>
      <c r="W65" s="40" t="s">
        <v>106</v>
      </c>
      <c r="X65" s="23" t="s">
        <v>103</v>
      </c>
      <c r="Y65" s="23" t="s">
        <v>104</v>
      </c>
      <c r="AB65" s="40" t="s">
        <v>107</v>
      </c>
      <c r="AC65" s="40" t="s">
        <v>88</v>
      </c>
      <c r="AD65" s="40" t="s">
        <v>110</v>
      </c>
      <c r="AE65" s="40" t="s">
        <v>108</v>
      </c>
      <c r="AF65" s="40" t="s">
        <v>88</v>
      </c>
    </row>
    <row r="66" spans="2:32">
      <c r="B66" s="114"/>
      <c r="C66" s="101" t="str">
        <f>IF(K51=W52,W65,"")</f>
        <v/>
      </c>
      <c r="D66" s="102"/>
      <c r="E66" s="102"/>
      <c r="F66" s="23" t="str">
        <f>IF(K51=W52,X65,"")</f>
        <v/>
      </c>
      <c r="G66" s="107">
        <f>+G20</f>
        <v>0</v>
      </c>
      <c r="H66" s="100"/>
      <c r="I66" s="23" t="str">
        <f>IF(K51=W52,Y65,"")</f>
        <v/>
      </c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32"/>
      <c r="V66" s="29"/>
    </row>
    <row r="67" spans="2:32">
      <c r="B67" s="114"/>
      <c r="C67" s="31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32"/>
      <c r="V67" s="29"/>
    </row>
    <row r="68" spans="2:32">
      <c r="B68" s="114"/>
      <c r="C68" s="31" t="s">
        <v>22</v>
      </c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32"/>
      <c r="V68" s="29"/>
    </row>
    <row r="69" spans="2:32">
      <c r="B69" s="114"/>
      <c r="C69" s="108">
        <f>+C23</f>
        <v>0</v>
      </c>
      <c r="D69" s="109"/>
      <c r="E69" s="109"/>
      <c r="F69" s="23" t="s">
        <v>130</v>
      </c>
      <c r="G69" s="110">
        <f>+G23</f>
        <v>0</v>
      </c>
      <c r="H69" s="109"/>
      <c r="I69" s="109"/>
      <c r="J69" s="109"/>
      <c r="K69" s="23" t="s">
        <v>131</v>
      </c>
      <c r="L69" s="23"/>
      <c r="M69" s="23">
        <f>+M23</f>
        <v>0</v>
      </c>
      <c r="N69" s="33" t="s">
        <v>132</v>
      </c>
      <c r="O69" s="33"/>
      <c r="P69" s="33"/>
      <c r="Q69" s="110">
        <f>+Q23</f>
        <v>0</v>
      </c>
      <c r="R69" s="109"/>
      <c r="S69" s="109"/>
      <c r="T69" s="109"/>
      <c r="U69" s="34"/>
      <c r="V69" s="29"/>
    </row>
    <row r="70" spans="2:32">
      <c r="B70" s="29"/>
      <c r="C70" s="31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33" t="s">
        <v>133</v>
      </c>
      <c r="O70" s="23"/>
      <c r="P70" s="33"/>
      <c r="Q70" s="110">
        <f>+Q24</f>
        <v>0</v>
      </c>
      <c r="R70" s="109"/>
      <c r="S70" s="109"/>
      <c r="T70" s="109"/>
      <c r="U70" s="32"/>
      <c r="V70" s="29"/>
    </row>
    <row r="71" spans="2:32">
      <c r="B71" s="29"/>
      <c r="C71" s="31" t="s">
        <v>24</v>
      </c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32"/>
      <c r="V71" s="29"/>
    </row>
    <row r="72" spans="2:32" ht="19.5" thickBot="1">
      <c r="B72" s="29"/>
      <c r="C72" s="30" t="s">
        <v>109</v>
      </c>
      <c r="D72" s="27"/>
      <c r="E72" s="27" t="str">
        <f>+X65</f>
        <v>【　　　　　　　　</v>
      </c>
      <c r="F72" s="44">
        <f>+F26</f>
        <v>0</v>
      </c>
      <c r="G72" s="27" t="str">
        <f>+Y65</f>
        <v>　】</v>
      </c>
      <c r="H72" s="27" t="str">
        <f>+AD65</f>
        <v>店舗名【</v>
      </c>
      <c r="I72" s="27"/>
      <c r="J72" s="89" t="e">
        <f>VLOOKUP(F72,マスター!H3:I21,2,0)</f>
        <v>#N/A</v>
      </c>
      <c r="K72" s="89"/>
      <c r="L72" s="89"/>
      <c r="M72" s="89"/>
      <c r="N72" s="28" t="s">
        <v>108</v>
      </c>
      <c r="O72" s="27"/>
      <c r="P72" s="28"/>
      <c r="Q72" s="90">
        <f>+Q26</f>
        <v>0</v>
      </c>
      <c r="R72" s="90"/>
      <c r="S72" s="90"/>
      <c r="T72" s="90"/>
      <c r="U72" s="26" t="str">
        <f>+AC65</f>
        <v>】</v>
      </c>
      <c r="V72" s="61"/>
    </row>
    <row r="73" spans="2:32" ht="7.5" customHeight="1"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</row>
    <row r="74" spans="2:32" ht="19.5" thickBot="1">
      <c r="B74" s="29"/>
      <c r="C74" s="29" t="s">
        <v>27</v>
      </c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</row>
    <row r="75" spans="2:32">
      <c r="B75" s="29"/>
      <c r="C75" s="29" t="s">
        <v>29</v>
      </c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91" t="s">
        <v>28</v>
      </c>
      <c r="T75" s="93"/>
      <c r="U75" s="103"/>
      <c r="V75" s="29"/>
    </row>
    <row r="76" spans="2:32" ht="19.5" thickBot="1">
      <c r="B76" s="29"/>
      <c r="C76" s="29" t="s">
        <v>30</v>
      </c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92"/>
      <c r="T76" s="94"/>
      <c r="U76" s="104"/>
      <c r="V76" s="29"/>
    </row>
    <row r="77" spans="2:32" ht="3.75" customHeight="1"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</row>
    <row r="78" spans="2:32">
      <c r="B78" s="105" t="s">
        <v>43</v>
      </c>
      <c r="C78" s="29" t="s">
        <v>31</v>
      </c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</row>
    <row r="79" spans="2:32">
      <c r="B79" s="106"/>
      <c r="C79" s="29" t="s">
        <v>32</v>
      </c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</row>
    <row r="80" spans="2:32">
      <c r="B80" s="106"/>
      <c r="C80" s="29" t="s">
        <v>33</v>
      </c>
      <c r="D80" s="29"/>
      <c r="E80" s="29"/>
      <c r="F80" s="29"/>
      <c r="G80" s="29"/>
      <c r="H80" s="29"/>
      <c r="I80" s="29"/>
      <c r="J80" s="29" t="s">
        <v>34</v>
      </c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</row>
    <row r="81" spans="2:22">
      <c r="B81" s="106"/>
      <c r="C81" s="29"/>
      <c r="D81" s="29"/>
      <c r="E81" s="29" t="s">
        <v>35</v>
      </c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</row>
    <row r="82" spans="2:22">
      <c r="B82" s="106"/>
      <c r="C82" s="29" t="s">
        <v>36</v>
      </c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</row>
    <row r="83" spans="2:22">
      <c r="B83" s="106"/>
      <c r="C83" s="29" t="s">
        <v>38</v>
      </c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</row>
    <row r="84" spans="2:22">
      <c r="B84" s="29"/>
      <c r="C84" s="29" t="s">
        <v>37</v>
      </c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</row>
    <row r="85" spans="2:22" ht="6" customHeight="1"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</row>
    <row r="86" spans="2:22" ht="18.75" customHeight="1">
      <c r="B86" s="85" t="s">
        <v>44</v>
      </c>
      <c r="C86" s="29"/>
      <c r="D86" s="29"/>
      <c r="E86" s="29"/>
      <c r="F86" s="29"/>
      <c r="G86" s="29"/>
      <c r="H86" s="29"/>
      <c r="I86" s="29"/>
      <c r="J86" s="29" t="s">
        <v>39</v>
      </c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</row>
    <row r="87" spans="2:22" ht="19.5" thickBot="1">
      <c r="B87" s="85"/>
      <c r="C87" s="29"/>
      <c r="D87" s="29"/>
      <c r="E87" s="29"/>
      <c r="F87" s="29"/>
      <c r="G87" s="29"/>
      <c r="H87" s="29"/>
      <c r="I87" s="29"/>
      <c r="J87" s="29" t="s">
        <v>40</v>
      </c>
      <c r="K87" s="29"/>
      <c r="L87" s="29"/>
      <c r="M87" s="29"/>
      <c r="N87" s="62"/>
      <c r="O87" s="62"/>
      <c r="P87" s="62"/>
      <c r="Q87" s="62"/>
      <c r="R87" s="62"/>
      <c r="S87" s="62"/>
      <c r="T87" s="62"/>
      <c r="U87" s="62"/>
      <c r="V87" s="29"/>
    </row>
    <row r="88" spans="2:22" ht="4.5" customHeight="1" thickTop="1">
      <c r="B88" s="85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</row>
    <row r="89" spans="2:22" ht="19.5" thickBot="1">
      <c r="B89" s="85"/>
      <c r="C89" s="29"/>
      <c r="D89" s="29"/>
      <c r="E89" s="29"/>
      <c r="F89" s="29"/>
      <c r="G89" s="29"/>
      <c r="H89" s="29"/>
      <c r="I89" s="29"/>
      <c r="J89" s="63" t="s">
        <v>41</v>
      </c>
      <c r="K89" s="63"/>
      <c r="L89" s="63"/>
      <c r="M89" s="63"/>
      <c r="N89" s="62"/>
      <c r="O89" s="62"/>
      <c r="P89" s="62"/>
      <c r="Q89" s="62"/>
      <c r="R89" s="62"/>
      <c r="S89" s="62"/>
      <c r="T89" s="62"/>
      <c r="U89" s="62"/>
      <c r="V89" s="29"/>
    </row>
    <row r="90" spans="2:22" ht="19.5" thickTop="1">
      <c r="B90" s="85"/>
      <c r="C90" s="29"/>
      <c r="D90" s="29"/>
      <c r="E90" s="29"/>
      <c r="F90" s="29"/>
      <c r="G90" s="29"/>
      <c r="H90" s="29"/>
      <c r="I90" s="29"/>
      <c r="J90" s="29" t="s">
        <v>42</v>
      </c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</row>
    <row r="91" spans="2:22">
      <c r="B91" s="64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</row>
    <row r="92" spans="2:22"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</row>
    <row r="93" spans="2:22"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</row>
  </sheetData>
  <sheetProtection sheet="1" selectLockedCells="1"/>
  <protectedRanges>
    <protectedRange sqref="S4:U4 E9:G9 S9:U9 F14:G14 N14:R14 J16 L16 O16 Q16 N19:R19 J18:O18 G19:H20 C23:E23 G23:J23 M23 Q23:T24 F26 Q26:T26 G5:I5 K5:U5 AJ10 F10:L10 M9:Q9 E11:T12 AK11:AL11 E55:G55 S55:U55 F60:G60 N60:R60 J62 L62 O62 Q62 N65:R65 J64:O64 G65:H66 C69:E69 G69:J69 M69 Q69:T70 F72 Q72:T72 G51:I51 K51:U51 F56:L56 M55:Q55 E57:T58" name="範囲1"/>
  </protectedRanges>
  <mergeCells count="70">
    <mergeCell ref="B5:B23"/>
    <mergeCell ref="C5:F5"/>
    <mergeCell ref="G5:J5"/>
    <mergeCell ref="K5:U5"/>
    <mergeCell ref="H9:K9"/>
    <mergeCell ref="J10:L10"/>
    <mergeCell ref="F14:G14"/>
    <mergeCell ref="N14:R14"/>
    <mergeCell ref="F15:G15"/>
    <mergeCell ref="E2:N2"/>
    <mergeCell ref="Q23:T23"/>
    <mergeCell ref="Q24:T24"/>
    <mergeCell ref="C16:D16"/>
    <mergeCell ref="F16:G16"/>
    <mergeCell ref="F18:H18"/>
    <mergeCell ref="J18:O18"/>
    <mergeCell ref="C19:E19"/>
    <mergeCell ref="G19:H19"/>
    <mergeCell ref="N19:R19"/>
    <mergeCell ref="S4:U4"/>
    <mergeCell ref="C20:E20"/>
    <mergeCell ref="G20:H20"/>
    <mergeCell ref="C23:E23"/>
    <mergeCell ref="G23:J23"/>
    <mergeCell ref="J26:M26"/>
    <mergeCell ref="Q26:T26"/>
    <mergeCell ref="S29:S30"/>
    <mergeCell ref="T29:T30"/>
    <mergeCell ref="U29:U30"/>
    <mergeCell ref="B40:B44"/>
    <mergeCell ref="B32:B37"/>
    <mergeCell ref="E48:N48"/>
    <mergeCell ref="S50:U50"/>
    <mergeCell ref="B51:B69"/>
    <mergeCell ref="C51:F51"/>
    <mergeCell ref="H55:K55"/>
    <mergeCell ref="G65:H65"/>
    <mergeCell ref="N65:R65"/>
    <mergeCell ref="J56:L56"/>
    <mergeCell ref="F60:G60"/>
    <mergeCell ref="N60:R60"/>
    <mergeCell ref="M55:T55"/>
    <mergeCell ref="G51:J51"/>
    <mergeCell ref="K51:U51"/>
    <mergeCell ref="F56:I56"/>
    <mergeCell ref="F57:T57"/>
    <mergeCell ref="U75:U76"/>
    <mergeCell ref="B78:B83"/>
    <mergeCell ref="C66:E66"/>
    <mergeCell ref="G66:H66"/>
    <mergeCell ref="C69:E69"/>
    <mergeCell ref="G69:J69"/>
    <mergeCell ref="Q69:T69"/>
    <mergeCell ref="Q70:T70"/>
    <mergeCell ref="B86:B90"/>
    <mergeCell ref="F10:I10"/>
    <mergeCell ref="M9:T9"/>
    <mergeCell ref="F11:T11"/>
    <mergeCell ref="F12:T12"/>
    <mergeCell ref="F58:T58"/>
    <mergeCell ref="J72:M72"/>
    <mergeCell ref="Q72:T72"/>
    <mergeCell ref="S75:S76"/>
    <mergeCell ref="T75:T76"/>
    <mergeCell ref="F61:G61"/>
    <mergeCell ref="C62:D62"/>
    <mergeCell ref="F62:G62"/>
    <mergeCell ref="F64:H64"/>
    <mergeCell ref="J64:O64"/>
    <mergeCell ref="C65:E65"/>
  </mergeCells>
  <phoneticPr fontId="1"/>
  <conditionalFormatting sqref="S4">
    <cfRule type="containsBlanks" dxfId="66" priority="92">
      <formula>LEN(TRIM(S4))=0</formula>
    </cfRule>
  </conditionalFormatting>
  <conditionalFormatting sqref="G5 F10 J10 K5 AJ3:AJ4 AJ25:AJ26 G51 F56 J56 K51 AJ7:AJ14 AJ16">
    <cfRule type="containsBlanks" dxfId="65" priority="91">
      <formula>LEN(TRIM(F3))=0</formula>
    </cfRule>
  </conditionalFormatting>
  <conditionalFormatting sqref="E9">
    <cfRule type="containsBlanks" dxfId="64" priority="90">
      <formula>LEN(TRIM(E9))=0</formula>
    </cfRule>
  </conditionalFormatting>
  <conditionalFormatting sqref="M9">
    <cfRule type="containsBlanks" dxfId="63" priority="89">
      <formula>LEN(TRIM(M9))=0</formula>
    </cfRule>
  </conditionalFormatting>
  <conditionalFormatting sqref="F9:G9">
    <cfRule type="containsBlanks" dxfId="62" priority="88">
      <formula>LEN(TRIM(F9))=0</formula>
    </cfRule>
  </conditionalFormatting>
  <conditionalFormatting sqref="E11:F11">
    <cfRule type="containsBlanks" dxfId="61" priority="86">
      <formula>LEN(TRIM(E11))=0</formula>
    </cfRule>
  </conditionalFormatting>
  <conditionalFormatting sqref="J16:P16">
    <cfRule type="containsBlanks" dxfId="60" priority="84">
      <formula>LEN(TRIM(J16))=0</formula>
    </cfRule>
  </conditionalFormatting>
  <conditionalFormatting sqref="N19">
    <cfRule type="containsBlanks" dxfId="59" priority="82">
      <formula>LEN(TRIM(N19))=0</formula>
    </cfRule>
  </conditionalFormatting>
  <conditionalFormatting sqref="G19">
    <cfRule type="containsBlanks" dxfId="58" priority="81">
      <formula>LEN(TRIM(G19))=0</formula>
    </cfRule>
  </conditionalFormatting>
  <conditionalFormatting sqref="Q26">
    <cfRule type="containsBlanks" dxfId="57" priority="80">
      <formula>LEN(TRIM(Q26))=0</formula>
    </cfRule>
  </conditionalFormatting>
  <conditionalFormatting sqref="C23:E23 G23:J23 Q23:T24">
    <cfRule type="containsBlanks" dxfId="56" priority="79">
      <formula>LEN(TRIM(C23))=0</formula>
    </cfRule>
  </conditionalFormatting>
  <conditionalFormatting sqref="N14:R14">
    <cfRule type="containsBlanks" dxfId="55" priority="78">
      <formula>LEN(TRIM(N14))=0</formula>
    </cfRule>
  </conditionalFormatting>
  <conditionalFormatting sqref="S50">
    <cfRule type="containsBlanks" dxfId="54" priority="77">
      <formula>LEN(TRIM(S50))=0</formula>
    </cfRule>
  </conditionalFormatting>
  <conditionalFormatting sqref="F26">
    <cfRule type="containsBlanks" dxfId="53" priority="61">
      <formula>LEN(TRIM(F26))=0</formula>
    </cfRule>
  </conditionalFormatting>
  <conditionalFormatting sqref="M23">
    <cfRule type="containsBlanks" dxfId="52" priority="60">
      <formula>LEN(TRIM(M23))=0</formula>
    </cfRule>
  </conditionalFormatting>
  <conditionalFormatting sqref="F16:G16">
    <cfRule type="containsBlanks" dxfId="51" priority="58">
      <formula>LEN(TRIM(F16))=0</formula>
    </cfRule>
  </conditionalFormatting>
  <conditionalFormatting sqref="F14:G14">
    <cfRule type="containsBlanks" dxfId="50" priority="56">
      <formula>LEN(TRIM(F14))=0</formula>
    </cfRule>
    <cfRule type="containsErrors" dxfId="49" priority="57">
      <formula>ISERROR(F14)</formula>
    </cfRule>
  </conditionalFormatting>
  <conditionalFormatting sqref="C10:D10 F10 C9:K9 M9 C56:D56 F56 C55:K55 M55">
    <cfRule type="cellIs" dxfId="48" priority="55" operator="equal">
      <formula>0</formula>
    </cfRule>
  </conditionalFormatting>
  <conditionalFormatting sqref="F18:I18">
    <cfRule type="containsErrors" dxfId="47" priority="53">
      <formula>ISERROR(F18)</formula>
    </cfRule>
  </conditionalFormatting>
  <conditionalFormatting sqref="Q18">
    <cfRule type="containsErrors" dxfId="46" priority="52">
      <formula>ISERROR(Q18)</formula>
    </cfRule>
  </conditionalFormatting>
  <conditionalFormatting sqref="J26:M26">
    <cfRule type="containsErrors" dxfId="45" priority="51">
      <formula>ISERROR(J26)</formula>
    </cfRule>
  </conditionalFormatting>
  <conditionalFormatting sqref="C5:U8 C17:U19 C16:P16 R16:U16 C13:U15 J10:U10 C11:F12 U11:U12 C21:U26 C20:F20 I20:U20">
    <cfRule type="cellIs" dxfId="44" priority="49" operator="equal">
      <formula>0</formula>
    </cfRule>
  </conditionalFormatting>
  <conditionalFormatting sqref="S4:U4">
    <cfRule type="cellIs" dxfId="43" priority="48" operator="equal">
      <formula>0</formula>
    </cfRule>
  </conditionalFormatting>
  <conditionalFormatting sqref="Q16">
    <cfRule type="cellIs" dxfId="42" priority="46" operator="equal">
      <formula>0</formula>
    </cfRule>
  </conditionalFormatting>
  <conditionalFormatting sqref="E12:F12">
    <cfRule type="containsBlanks" dxfId="41" priority="45">
      <formula>LEN(TRIM(E12))=0</formula>
    </cfRule>
  </conditionalFormatting>
  <conditionalFormatting sqref="J18:O18">
    <cfRule type="expression" dxfId="40" priority="148">
      <formula>$AJ$5=$W$7</formula>
    </cfRule>
    <cfRule type="notContainsBlanks" dxfId="39" priority="149">
      <formula>LEN(TRIM(J18))&gt;0</formula>
    </cfRule>
    <cfRule type="expression" dxfId="38" priority="150">
      <formula>$I$18="【"</formula>
    </cfRule>
  </conditionalFormatting>
  <conditionalFormatting sqref="G20:H20">
    <cfRule type="expression" dxfId="37" priority="151">
      <formula>$AJ$5=$W$6</formula>
    </cfRule>
    <cfRule type="cellIs" dxfId="36" priority="3" operator="equal">
      <formula>0</formula>
    </cfRule>
  </conditionalFormatting>
  <conditionalFormatting sqref="AJ17">
    <cfRule type="containsBlanks" dxfId="35" priority="40">
      <formula>LEN(TRIM(AJ17))=0</formula>
    </cfRule>
  </conditionalFormatting>
  <conditionalFormatting sqref="AJ18">
    <cfRule type="containsBlanks" dxfId="34" priority="39">
      <formula>LEN(TRIM(AJ18))=0</formula>
    </cfRule>
  </conditionalFormatting>
  <conditionalFormatting sqref="AJ20:AJ24">
    <cfRule type="expression" dxfId="33" priority="38">
      <formula>$AJ$15=$W$13</formula>
    </cfRule>
  </conditionalFormatting>
  <conditionalFormatting sqref="AJ20:AJ21">
    <cfRule type="expression" dxfId="32" priority="34">
      <formula>$AI$20="入力不要"</formula>
    </cfRule>
  </conditionalFormatting>
  <conditionalFormatting sqref="AJ23:AJ24">
    <cfRule type="expression" dxfId="31" priority="32">
      <formula>$AI$20="入力不要"</formula>
    </cfRule>
  </conditionalFormatting>
  <conditionalFormatting sqref="AJ22">
    <cfRule type="expression" dxfId="30" priority="31">
      <formula>$AI$22="選択不要"</formula>
    </cfRule>
  </conditionalFormatting>
  <conditionalFormatting sqref="AJ19">
    <cfRule type="expression" dxfId="29" priority="30">
      <formula>$AI$19="入力不要"</formula>
    </cfRule>
  </conditionalFormatting>
  <conditionalFormatting sqref="E55">
    <cfRule type="containsBlanks" dxfId="28" priority="24">
      <formula>LEN(TRIM(E55))=0</formula>
    </cfRule>
  </conditionalFormatting>
  <conditionalFormatting sqref="M55">
    <cfRule type="containsBlanks" dxfId="27" priority="23">
      <formula>LEN(TRIM(M55))=0</formula>
    </cfRule>
  </conditionalFormatting>
  <conditionalFormatting sqref="F55:G55">
    <cfRule type="containsBlanks" dxfId="26" priority="22">
      <formula>LEN(TRIM(F55))=0</formula>
    </cfRule>
  </conditionalFormatting>
  <conditionalFormatting sqref="E57:F57">
    <cfRule type="containsBlanks" dxfId="25" priority="21">
      <formula>LEN(TRIM(E57))=0</formula>
    </cfRule>
  </conditionalFormatting>
  <conditionalFormatting sqref="J62:P62">
    <cfRule type="containsBlanks" dxfId="24" priority="20">
      <formula>LEN(TRIM(J62))=0</formula>
    </cfRule>
  </conditionalFormatting>
  <conditionalFormatting sqref="N65">
    <cfRule type="containsBlanks" dxfId="23" priority="19">
      <formula>LEN(TRIM(N65))=0</formula>
    </cfRule>
  </conditionalFormatting>
  <conditionalFormatting sqref="G65">
    <cfRule type="containsBlanks" dxfId="22" priority="18">
      <formula>LEN(TRIM(G65))=0</formula>
    </cfRule>
  </conditionalFormatting>
  <conditionalFormatting sqref="Q72">
    <cfRule type="containsBlanks" dxfId="21" priority="17">
      <formula>LEN(TRIM(Q72))=0</formula>
    </cfRule>
  </conditionalFormatting>
  <conditionalFormatting sqref="C69:E69 G69:J69 Q69:T70">
    <cfRule type="containsBlanks" dxfId="20" priority="16">
      <formula>LEN(TRIM(C69))=0</formula>
    </cfRule>
  </conditionalFormatting>
  <conditionalFormatting sqref="N60:R60">
    <cfRule type="containsBlanks" dxfId="19" priority="15">
      <formula>LEN(TRIM(N60))=0</formula>
    </cfRule>
  </conditionalFormatting>
  <conditionalFormatting sqref="F72">
    <cfRule type="containsBlanks" dxfId="18" priority="14">
      <formula>LEN(TRIM(F72))=0</formula>
    </cfRule>
  </conditionalFormatting>
  <conditionalFormatting sqref="M69">
    <cfRule type="containsBlanks" dxfId="17" priority="13">
      <formula>LEN(TRIM(M69))=0</formula>
    </cfRule>
  </conditionalFormatting>
  <conditionalFormatting sqref="F62:G62">
    <cfRule type="containsBlanks" dxfId="16" priority="12">
      <formula>LEN(TRIM(F62))=0</formula>
    </cfRule>
  </conditionalFormatting>
  <conditionalFormatting sqref="F60:G60">
    <cfRule type="containsBlanks" dxfId="15" priority="10">
      <formula>LEN(TRIM(F60))=0</formula>
    </cfRule>
    <cfRule type="containsErrors" dxfId="14" priority="11">
      <formula>ISERROR(F60)</formula>
    </cfRule>
  </conditionalFormatting>
  <conditionalFormatting sqref="F64:I64">
    <cfRule type="containsErrors" dxfId="13" priority="9">
      <formula>ISERROR(F64)</formula>
    </cfRule>
  </conditionalFormatting>
  <conditionalFormatting sqref="Q64">
    <cfRule type="containsErrors" dxfId="12" priority="8">
      <formula>ISERROR(Q64)</formula>
    </cfRule>
  </conditionalFormatting>
  <conditionalFormatting sqref="J72:M72">
    <cfRule type="containsErrors" dxfId="11" priority="7">
      <formula>ISERROR(J72)</formula>
    </cfRule>
  </conditionalFormatting>
  <conditionalFormatting sqref="C51:U54 C63:U65 C62:P62 R62:U62 C59:U61 J56:U56 C57:F58 U57:U58 C67:U72 C66:F66 I66:U66">
    <cfRule type="cellIs" dxfId="10" priority="6" operator="equal">
      <formula>0</formula>
    </cfRule>
  </conditionalFormatting>
  <conditionalFormatting sqref="Q62">
    <cfRule type="cellIs" dxfId="9" priority="5" operator="equal">
      <formula>0</formula>
    </cfRule>
  </conditionalFormatting>
  <conditionalFormatting sqref="E58:F58">
    <cfRule type="containsBlanks" dxfId="8" priority="4">
      <formula>LEN(TRIM(E58))=0</formula>
    </cfRule>
  </conditionalFormatting>
  <conditionalFormatting sqref="J64:O64">
    <cfRule type="expression" dxfId="7" priority="25">
      <formula>$AJ$5=$W$7</formula>
    </cfRule>
    <cfRule type="notContainsBlanks" dxfId="6" priority="26">
      <formula>LEN(TRIM(J64))&gt;0</formula>
    </cfRule>
    <cfRule type="expression" dxfId="5" priority="27">
      <formula>$I$18="【"</formula>
    </cfRule>
  </conditionalFormatting>
  <conditionalFormatting sqref="G66:H66">
    <cfRule type="expression" dxfId="4" priority="28">
      <formula>$AJ$5=$W$6</formula>
    </cfRule>
  </conditionalFormatting>
  <conditionalFormatting sqref="AJ5">
    <cfRule type="containsBlanks" dxfId="3" priority="2">
      <formula>LEN(TRIM(AJ5))=0</formula>
    </cfRule>
  </conditionalFormatting>
  <conditionalFormatting sqref="AJ6 AJ15">
    <cfRule type="containsBlanks" dxfId="2" priority="1">
      <formula>LEN(TRIM(AJ6))=0</formula>
    </cfRule>
  </conditionalFormatting>
  <dataValidations count="4">
    <dataValidation type="list" allowBlank="1" showInputMessage="1" showErrorMessage="1" sqref="AJ22" xr:uid="{A079BFF6-CCCD-405F-B1F8-6F67A1AE9494}">
      <formula1>$AK$22:$AL$22</formula1>
    </dataValidation>
    <dataValidation type="list" allowBlank="1" showInputMessage="1" showErrorMessage="1" sqref="AJ6" xr:uid="{65723B07-4D19-4373-BB73-8B3905B6CA79}">
      <formula1>$W$9:$W$11</formula1>
    </dataValidation>
    <dataValidation type="list" allowBlank="1" showInputMessage="1" showErrorMessage="1" sqref="AJ5 K5" xr:uid="{16B49176-87DB-4C9B-B363-0C5BFE7D5F27}">
      <formula1>$W$5:$W$7</formula1>
    </dataValidation>
    <dataValidation type="list" allowBlank="1" showInputMessage="1" showErrorMessage="1" sqref="AJ15" xr:uid="{CF1F5995-CD12-4906-8689-210753F8E342}">
      <formula1>"県税支払,お客様支払"</formula1>
    </dataValidation>
  </dataValidations>
  <pageMargins left="0" right="0" top="0" bottom="0" header="0" footer="0"/>
  <pageSetup paperSize="9" scale="9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2515B-58D8-49B3-8C31-8833A7208820}">
  <sheetPr codeName="Sheet3"/>
  <dimension ref="C2:I42"/>
  <sheetViews>
    <sheetView workbookViewId="0">
      <selection activeCell="J21" sqref="J21"/>
    </sheetView>
  </sheetViews>
  <sheetFormatPr defaultRowHeight="18.75"/>
  <sheetData>
    <row r="2" spans="3:9">
      <c r="C2" t="s">
        <v>82</v>
      </c>
      <c r="D2" t="s">
        <v>83</v>
      </c>
      <c r="E2" t="s">
        <v>90</v>
      </c>
      <c r="F2" t="s">
        <v>91</v>
      </c>
      <c r="G2" t="s">
        <v>98</v>
      </c>
      <c r="H2" t="s">
        <v>128</v>
      </c>
      <c r="I2" t="s">
        <v>129</v>
      </c>
    </row>
    <row r="3" spans="3:9">
      <c r="C3">
        <v>6</v>
      </c>
      <c r="D3">
        <v>4</v>
      </c>
      <c r="E3">
        <v>29500</v>
      </c>
      <c r="F3">
        <v>1</v>
      </c>
      <c r="G3" s="20">
        <v>2</v>
      </c>
      <c r="H3">
        <v>210</v>
      </c>
      <c r="I3" t="s">
        <v>111</v>
      </c>
    </row>
    <row r="4" spans="3:9">
      <c r="C4">
        <v>7</v>
      </c>
      <c r="D4">
        <v>5</v>
      </c>
      <c r="E4">
        <v>34500</v>
      </c>
      <c r="F4">
        <v>2</v>
      </c>
      <c r="G4" s="20">
        <v>3</v>
      </c>
      <c r="H4">
        <v>220</v>
      </c>
      <c r="I4" t="s">
        <v>112</v>
      </c>
    </row>
    <row r="5" spans="3:9">
      <c r="C5">
        <v>8</v>
      </c>
      <c r="D5">
        <v>6</v>
      </c>
      <c r="E5">
        <v>39500</v>
      </c>
      <c r="F5">
        <v>3</v>
      </c>
      <c r="G5" s="20">
        <v>4</v>
      </c>
      <c r="H5">
        <v>230</v>
      </c>
      <c r="I5" t="s">
        <v>113</v>
      </c>
    </row>
    <row r="6" spans="3:9">
      <c r="C6">
        <v>9</v>
      </c>
      <c r="D6">
        <v>7</v>
      </c>
      <c r="E6">
        <v>45000</v>
      </c>
      <c r="F6">
        <v>4</v>
      </c>
      <c r="G6" s="20">
        <v>5</v>
      </c>
      <c r="H6">
        <v>240</v>
      </c>
      <c r="I6" t="s">
        <v>114</v>
      </c>
    </row>
    <row r="7" spans="3:9">
      <c r="C7">
        <v>10</v>
      </c>
      <c r="D7">
        <v>8</v>
      </c>
      <c r="E7">
        <v>51000</v>
      </c>
      <c r="F7">
        <v>5</v>
      </c>
      <c r="G7" s="20">
        <v>6</v>
      </c>
      <c r="H7">
        <v>250</v>
      </c>
      <c r="I7" t="s">
        <v>115</v>
      </c>
    </row>
    <row r="8" spans="3:9">
      <c r="C8">
        <v>11</v>
      </c>
      <c r="D8">
        <v>9</v>
      </c>
      <c r="E8">
        <v>58000</v>
      </c>
      <c r="F8">
        <v>6</v>
      </c>
      <c r="G8" s="20">
        <v>7</v>
      </c>
      <c r="H8">
        <v>270</v>
      </c>
      <c r="I8" t="s">
        <v>116</v>
      </c>
    </row>
    <row r="9" spans="3:9">
      <c r="C9">
        <v>12</v>
      </c>
      <c r="D9">
        <v>10</v>
      </c>
      <c r="E9">
        <v>66500</v>
      </c>
      <c r="F9">
        <v>7</v>
      </c>
      <c r="G9" s="20">
        <v>8</v>
      </c>
      <c r="H9">
        <v>280</v>
      </c>
      <c r="I9" t="s">
        <v>117</v>
      </c>
    </row>
    <row r="10" spans="3:9">
      <c r="C10">
        <v>13</v>
      </c>
      <c r="D10">
        <v>11</v>
      </c>
      <c r="E10">
        <v>76500</v>
      </c>
      <c r="F10">
        <v>8</v>
      </c>
      <c r="G10" s="20">
        <v>9</v>
      </c>
      <c r="H10">
        <v>300</v>
      </c>
      <c r="I10" t="s">
        <v>118</v>
      </c>
    </row>
    <row r="11" spans="3:9">
      <c r="C11">
        <v>14</v>
      </c>
      <c r="D11">
        <v>12</v>
      </c>
      <c r="E11">
        <v>88000</v>
      </c>
      <c r="F11">
        <v>9</v>
      </c>
      <c r="G11" s="20">
        <v>10</v>
      </c>
      <c r="H11">
        <v>310</v>
      </c>
      <c r="I11" t="s">
        <v>119</v>
      </c>
    </row>
    <row r="12" spans="3:9">
      <c r="C12">
        <v>15</v>
      </c>
      <c r="D12">
        <v>1</v>
      </c>
      <c r="E12">
        <v>111000</v>
      </c>
      <c r="F12">
        <v>10</v>
      </c>
      <c r="G12" s="20">
        <v>11</v>
      </c>
      <c r="H12">
        <v>390</v>
      </c>
      <c r="I12" t="s">
        <v>120</v>
      </c>
    </row>
    <row r="13" spans="3:9">
      <c r="C13">
        <v>16</v>
      </c>
      <c r="D13">
        <v>2</v>
      </c>
      <c r="E13">
        <v>25000</v>
      </c>
      <c r="F13">
        <v>12</v>
      </c>
      <c r="G13" s="20">
        <v>12</v>
      </c>
      <c r="H13">
        <v>400</v>
      </c>
      <c r="I13" t="s">
        <v>121</v>
      </c>
    </row>
    <row r="14" spans="3:9">
      <c r="C14">
        <v>17</v>
      </c>
      <c r="D14">
        <v>3</v>
      </c>
      <c r="E14">
        <v>30500</v>
      </c>
      <c r="F14">
        <v>13</v>
      </c>
      <c r="G14" s="20">
        <v>13</v>
      </c>
      <c r="H14">
        <v>430</v>
      </c>
      <c r="I14" t="s">
        <v>122</v>
      </c>
    </row>
    <row r="15" spans="3:9">
      <c r="C15">
        <v>18</v>
      </c>
      <c r="E15">
        <v>36000</v>
      </c>
      <c r="F15">
        <v>14</v>
      </c>
      <c r="H15">
        <v>460</v>
      </c>
      <c r="I15" t="s">
        <v>123</v>
      </c>
    </row>
    <row r="16" spans="3:9">
      <c r="C16">
        <v>19</v>
      </c>
      <c r="E16">
        <v>43500</v>
      </c>
      <c r="F16">
        <v>15</v>
      </c>
      <c r="H16">
        <v>510</v>
      </c>
      <c r="I16" t="s">
        <v>124</v>
      </c>
    </row>
    <row r="17" spans="3:9">
      <c r="C17">
        <v>20</v>
      </c>
      <c r="E17">
        <v>50000</v>
      </c>
      <c r="F17">
        <v>16</v>
      </c>
      <c r="H17">
        <v>530</v>
      </c>
      <c r="I17" t="s">
        <v>125</v>
      </c>
    </row>
    <row r="18" spans="3:9">
      <c r="C18">
        <v>21</v>
      </c>
      <c r="E18">
        <v>57000</v>
      </c>
      <c r="F18">
        <v>17</v>
      </c>
      <c r="H18">
        <v>550</v>
      </c>
      <c r="I18" t="s">
        <v>126</v>
      </c>
    </row>
    <row r="19" spans="3:9">
      <c r="C19">
        <v>22</v>
      </c>
      <c r="E19">
        <v>65500</v>
      </c>
      <c r="F19">
        <v>18</v>
      </c>
      <c r="H19">
        <v>620</v>
      </c>
      <c r="I19" t="s">
        <v>127</v>
      </c>
    </row>
    <row r="20" spans="3:9">
      <c r="C20">
        <v>23</v>
      </c>
      <c r="E20">
        <v>75500</v>
      </c>
      <c r="F20">
        <v>19</v>
      </c>
      <c r="H20">
        <v>720</v>
      </c>
      <c r="I20" t="s">
        <v>155</v>
      </c>
    </row>
    <row r="21" spans="3:9">
      <c r="C21">
        <v>24</v>
      </c>
      <c r="E21">
        <v>87000</v>
      </c>
      <c r="F21">
        <v>20</v>
      </c>
      <c r="H21">
        <v>730</v>
      </c>
      <c r="I21" t="s">
        <v>156</v>
      </c>
    </row>
    <row r="22" spans="3:9">
      <c r="C22">
        <v>25</v>
      </c>
      <c r="E22">
        <v>110000</v>
      </c>
      <c r="F22">
        <v>21</v>
      </c>
    </row>
    <row r="23" spans="3:9">
      <c r="C23">
        <v>26</v>
      </c>
      <c r="E23">
        <v>33900</v>
      </c>
      <c r="F23">
        <v>23</v>
      </c>
    </row>
    <row r="24" spans="3:9">
      <c r="C24">
        <v>27</v>
      </c>
      <c r="E24">
        <v>39600</v>
      </c>
      <c r="F24">
        <v>24</v>
      </c>
    </row>
    <row r="25" spans="3:9">
      <c r="C25">
        <v>28</v>
      </c>
      <c r="E25">
        <v>45400</v>
      </c>
      <c r="F25">
        <v>25</v>
      </c>
    </row>
    <row r="26" spans="3:9">
      <c r="C26">
        <v>29</v>
      </c>
      <c r="E26">
        <v>51700</v>
      </c>
      <c r="F26">
        <v>26</v>
      </c>
    </row>
    <row r="27" spans="3:9">
      <c r="E27">
        <v>58600</v>
      </c>
      <c r="F27">
        <v>27</v>
      </c>
    </row>
    <row r="28" spans="3:9">
      <c r="E28">
        <v>66700</v>
      </c>
      <c r="F28">
        <v>28</v>
      </c>
    </row>
    <row r="29" spans="3:9">
      <c r="E29">
        <v>76400</v>
      </c>
      <c r="F29">
        <v>29</v>
      </c>
    </row>
    <row r="30" spans="3:9">
      <c r="E30">
        <v>87900</v>
      </c>
      <c r="F30">
        <v>30</v>
      </c>
    </row>
    <row r="31" spans="3:9">
      <c r="E31">
        <v>101200</v>
      </c>
      <c r="F31">
        <v>31</v>
      </c>
    </row>
    <row r="32" spans="3:9">
      <c r="E32">
        <v>127600</v>
      </c>
      <c r="F32">
        <v>32</v>
      </c>
    </row>
    <row r="33" spans="5:6">
      <c r="E33">
        <v>6500</v>
      </c>
      <c r="F33">
        <v>34</v>
      </c>
    </row>
    <row r="34" spans="5:6">
      <c r="E34">
        <v>8000</v>
      </c>
      <c r="F34">
        <v>35</v>
      </c>
    </row>
    <row r="35" spans="5:6">
      <c r="E35">
        <v>9000</v>
      </c>
      <c r="F35">
        <v>36</v>
      </c>
    </row>
    <row r="36" spans="5:6">
      <c r="E36">
        <v>11000</v>
      </c>
      <c r="F36">
        <v>37</v>
      </c>
    </row>
    <row r="37" spans="5:6">
      <c r="E37">
        <v>12500</v>
      </c>
      <c r="F37">
        <v>38</v>
      </c>
    </row>
    <row r="38" spans="5:6">
      <c r="E38">
        <v>14500</v>
      </c>
      <c r="F38">
        <v>39</v>
      </c>
    </row>
    <row r="39" spans="5:6">
      <c r="E39">
        <v>16500</v>
      </c>
      <c r="F39">
        <v>40</v>
      </c>
    </row>
    <row r="40" spans="5:6">
      <c r="E40">
        <v>19000</v>
      </c>
      <c r="F40">
        <v>41</v>
      </c>
    </row>
    <row r="41" spans="5:6">
      <c r="E41">
        <v>22000</v>
      </c>
      <c r="F41">
        <v>42</v>
      </c>
    </row>
    <row r="42" spans="5:6">
      <c r="E42">
        <v>27500</v>
      </c>
      <c r="F42">
        <v>43</v>
      </c>
    </row>
  </sheetData>
  <sortState xmlns:xlrd2="http://schemas.microsoft.com/office/spreadsheetml/2017/richdata2" ref="H3:I90">
    <sortCondition ref="H3:H90"/>
  </sortState>
  <phoneticPr fontId="1"/>
  <conditionalFormatting sqref="H3:H90">
    <cfRule type="duplicateValues" dxfId="1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EF5B0-D41A-4BB8-89CE-51654D2D20F3}">
  <sheetPr codeName="Sheet4">
    <pageSetUpPr fitToPage="1"/>
  </sheetPr>
  <dimension ref="B1:Q46"/>
  <sheetViews>
    <sheetView topLeftCell="B1" workbookViewId="0">
      <selection activeCell="P46" sqref="P4:P46"/>
    </sheetView>
  </sheetViews>
  <sheetFormatPr defaultRowHeight="18.75"/>
  <cols>
    <col min="2" max="2" width="42.125" bestFit="1" customWidth="1"/>
    <col min="3" max="15" width="8.625" customWidth="1"/>
    <col min="16" max="16" width="4.375" customWidth="1"/>
    <col min="17" max="17" width="42.75" bestFit="1" customWidth="1"/>
    <col min="18" max="30" width="8.625" customWidth="1"/>
  </cols>
  <sheetData>
    <row r="1" spans="2:16">
      <c r="B1" s="19" t="s">
        <v>81</v>
      </c>
    </row>
    <row r="2" spans="2:16">
      <c r="B2" s="22"/>
      <c r="C2" s="18" t="s">
        <v>134</v>
      </c>
      <c r="D2" s="18">
        <v>11</v>
      </c>
      <c r="E2" s="18">
        <v>10</v>
      </c>
      <c r="F2" s="18">
        <v>9</v>
      </c>
      <c r="G2" s="18">
        <v>8</v>
      </c>
      <c r="H2" s="18">
        <v>7</v>
      </c>
      <c r="I2" s="18">
        <v>6</v>
      </c>
      <c r="J2" s="18">
        <v>5</v>
      </c>
      <c r="K2" s="18">
        <v>4</v>
      </c>
      <c r="L2" s="18">
        <v>3</v>
      </c>
      <c r="M2" s="18">
        <v>2</v>
      </c>
      <c r="N2" s="18">
        <v>1</v>
      </c>
      <c r="O2" s="18">
        <v>0</v>
      </c>
    </row>
    <row r="3" spans="2:16">
      <c r="B3" s="21" t="s">
        <v>77</v>
      </c>
      <c r="C3" s="17" t="s">
        <v>66</v>
      </c>
      <c r="D3" s="17" t="s">
        <v>54</v>
      </c>
      <c r="E3" s="17" t="s">
        <v>55</v>
      </c>
      <c r="F3" s="17" t="s">
        <v>56</v>
      </c>
      <c r="G3" s="17" t="s">
        <v>57</v>
      </c>
      <c r="H3" s="17" t="s">
        <v>58</v>
      </c>
      <c r="I3" s="17" t="s">
        <v>59</v>
      </c>
      <c r="J3" s="17" t="s">
        <v>60</v>
      </c>
      <c r="K3" s="17" t="s">
        <v>61</v>
      </c>
      <c r="L3" s="17" t="s">
        <v>62</v>
      </c>
      <c r="M3" s="17" t="s">
        <v>63</v>
      </c>
      <c r="N3" s="17" t="s">
        <v>64</v>
      </c>
      <c r="O3" s="17" t="s">
        <v>65</v>
      </c>
    </row>
    <row r="4" spans="2:16">
      <c r="B4" s="17" t="s">
        <v>67</v>
      </c>
      <c r="C4" s="18">
        <v>29500</v>
      </c>
      <c r="D4" s="18">
        <v>27000</v>
      </c>
      <c r="E4" s="18">
        <v>24500</v>
      </c>
      <c r="F4" s="18">
        <v>22100</v>
      </c>
      <c r="G4" s="18">
        <v>19600</v>
      </c>
      <c r="H4" s="18">
        <v>17200</v>
      </c>
      <c r="I4" s="18">
        <v>14700</v>
      </c>
      <c r="J4" s="18">
        <v>12200</v>
      </c>
      <c r="K4" s="18">
        <v>9800</v>
      </c>
      <c r="L4" s="18">
        <v>7300</v>
      </c>
      <c r="M4" s="18">
        <v>4900</v>
      </c>
      <c r="N4" s="18">
        <v>2400</v>
      </c>
      <c r="O4" s="18">
        <v>0</v>
      </c>
      <c r="P4" s="41">
        <v>1</v>
      </c>
    </row>
    <row r="5" spans="2:16">
      <c r="B5" s="17" t="s">
        <v>69</v>
      </c>
      <c r="C5" s="18">
        <v>34500</v>
      </c>
      <c r="D5" s="18">
        <v>31600</v>
      </c>
      <c r="E5" s="18">
        <v>28700</v>
      </c>
      <c r="F5" s="18">
        <v>25800</v>
      </c>
      <c r="G5" s="18">
        <v>23000</v>
      </c>
      <c r="H5" s="18">
        <v>20100</v>
      </c>
      <c r="I5" s="18">
        <v>17200</v>
      </c>
      <c r="J5" s="18">
        <v>14300</v>
      </c>
      <c r="K5" s="18">
        <v>11500</v>
      </c>
      <c r="L5" s="18">
        <v>8600</v>
      </c>
      <c r="M5" s="18">
        <v>5700</v>
      </c>
      <c r="N5" s="18">
        <v>2800</v>
      </c>
      <c r="O5" s="18">
        <v>0</v>
      </c>
    </row>
    <row r="6" spans="2:16">
      <c r="B6" s="17" t="s">
        <v>70</v>
      </c>
      <c r="C6" s="18">
        <v>39500</v>
      </c>
      <c r="D6" s="18">
        <v>36200</v>
      </c>
      <c r="E6" s="18">
        <v>32900</v>
      </c>
      <c r="F6" s="18">
        <v>29600</v>
      </c>
      <c r="G6" s="18">
        <v>26300</v>
      </c>
      <c r="H6" s="18">
        <v>23000</v>
      </c>
      <c r="I6" s="18">
        <v>19700</v>
      </c>
      <c r="J6" s="18">
        <v>16400</v>
      </c>
      <c r="K6" s="18">
        <v>13100</v>
      </c>
      <c r="L6" s="18">
        <v>9800</v>
      </c>
      <c r="M6" s="18">
        <v>6500</v>
      </c>
      <c r="N6" s="18">
        <v>3200</v>
      </c>
      <c r="O6" s="18">
        <v>0</v>
      </c>
    </row>
    <row r="7" spans="2:16">
      <c r="B7" s="17" t="s">
        <v>71</v>
      </c>
      <c r="C7" s="18">
        <v>45000</v>
      </c>
      <c r="D7" s="18">
        <v>41200</v>
      </c>
      <c r="E7" s="18">
        <v>37500</v>
      </c>
      <c r="F7" s="18">
        <v>33700</v>
      </c>
      <c r="G7" s="18">
        <v>30000</v>
      </c>
      <c r="H7" s="18">
        <v>26200</v>
      </c>
      <c r="I7" s="18">
        <v>22500</v>
      </c>
      <c r="J7" s="18">
        <v>18700</v>
      </c>
      <c r="K7" s="18">
        <v>15000</v>
      </c>
      <c r="L7" s="18">
        <v>11200</v>
      </c>
      <c r="M7" s="18">
        <v>7500</v>
      </c>
      <c r="N7" s="18">
        <v>3700</v>
      </c>
      <c r="O7" s="18">
        <v>0</v>
      </c>
    </row>
    <row r="8" spans="2:16">
      <c r="B8" s="17" t="s">
        <v>72</v>
      </c>
      <c r="C8" s="18">
        <v>51000</v>
      </c>
      <c r="D8" s="18">
        <v>46700</v>
      </c>
      <c r="E8" s="18">
        <v>42500</v>
      </c>
      <c r="F8" s="18">
        <v>38200</v>
      </c>
      <c r="G8" s="18">
        <v>34000</v>
      </c>
      <c r="H8" s="18">
        <v>29700</v>
      </c>
      <c r="I8" s="18">
        <v>25500</v>
      </c>
      <c r="J8" s="18">
        <v>21200</v>
      </c>
      <c r="K8" s="18">
        <v>17000</v>
      </c>
      <c r="L8" s="18">
        <v>12700</v>
      </c>
      <c r="M8" s="18">
        <v>8500</v>
      </c>
      <c r="N8" s="18">
        <v>4200</v>
      </c>
      <c r="O8" s="18">
        <v>0</v>
      </c>
    </row>
    <row r="9" spans="2:16">
      <c r="B9" s="17" t="s">
        <v>73</v>
      </c>
      <c r="C9" s="18">
        <v>58000</v>
      </c>
      <c r="D9" s="18">
        <v>53100</v>
      </c>
      <c r="E9" s="18">
        <v>48300</v>
      </c>
      <c r="F9" s="18">
        <v>43500</v>
      </c>
      <c r="G9" s="18">
        <v>38600</v>
      </c>
      <c r="H9" s="18">
        <v>33800</v>
      </c>
      <c r="I9" s="18">
        <v>29000</v>
      </c>
      <c r="J9" s="18">
        <v>24100</v>
      </c>
      <c r="K9" s="18">
        <v>19300</v>
      </c>
      <c r="L9" s="18">
        <v>14500</v>
      </c>
      <c r="M9" s="18">
        <v>9600</v>
      </c>
      <c r="N9" s="18">
        <v>4800</v>
      </c>
      <c r="O9" s="18">
        <v>0</v>
      </c>
    </row>
    <row r="10" spans="2:16">
      <c r="B10" s="17" t="s">
        <v>74</v>
      </c>
      <c r="C10" s="18">
        <v>66500</v>
      </c>
      <c r="D10" s="18">
        <v>60900</v>
      </c>
      <c r="E10" s="18">
        <v>55400</v>
      </c>
      <c r="F10" s="18">
        <v>49800</v>
      </c>
      <c r="G10" s="18">
        <v>44300</v>
      </c>
      <c r="H10" s="18">
        <v>38700</v>
      </c>
      <c r="I10" s="18">
        <v>33200</v>
      </c>
      <c r="J10" s="18">
        <v>27700</v>
      </c>
      <c r="K10" s="18">
        <v>22100</v>
      </c>
      <c r="L10" s="18">
        <v>16600</v>
      </c>
      <c r="M10" s="18">
        <v>11000</v>
      </c>
      <c r="N10" s="18">
        <v>5500</v>
      </c>
      <c r="O10" s="18">
        <v>0</v>
      </c>
    </row>
    <row r="11" spans="2:16">
      <c r="B11" s="17" t="s">
        <v>75</v>
      </c>
      <c r="C11" s="18">
        <v>76500</v>
      </c>
      <c r="D11" s="18">
        <v>70100</v>
      </c>
      <c r="E11" s="18">
        <v>63700</v>
      </c>
      <c r="F11" s="18">
        <v>57300</v>
      </c>
      <c r="G11" s="18">
        <v>51000</v>
      </c>
      <c r="H11" s="18">
        <v>44600</v>
      </c>
      <c r="I11" s="18">
        <v>38200</v>
      </c>
      <c r="J11" s="18">
        <v>31800</v>
      </c>
      <c r="K11" s="18">
        <v>25500</v>
      </c>
      <c r="L11" s="18">
        <v>19100</v>
      </c>
      <c r="M11" s="18">
        <v>12700</v>
      </c>
      <c r="N11" s="18">
        <v>6300</v>
      </c>
      <c r="O11" s="18">
        <v>0</v>
      </c>
    </row>
    <row r="12" spans="2:16">
      <c r="B12" s="17" t="s">
        <v>76</v>
      </c>
      <c r="C12" s="18">
        <v>88000</v>
      </c>
      <c r="D12" s="18">
        <v>80600</v>
      </c>
      <c r="E12" s="18">
        <v>73300</v>
      </c>
      <c r="F12" s="18">
        <v>66000</v>
      </c>
      <c r="G12" s="18">
        <v>58600</v>
      </c>
      <c r="H12" s="18">
        <v>51300</v>
      </c>
      <c r="I12" s="18">
        <v>44000</v>
      </c>
      <c r="J12" s="18">
        <v>36600</v>
      </c>
      <c r="K12" s="18">
        <v>29300</v>
      </c>
      <c r="L12" s="18">
        <v>22000</v>
      </c>
      <c r="M12" s="18">
        <v>14600</v>
      </c>
      <c r="N12" s="18">
        <v>7300</v>
      </c>
      <c r="O12" s="18">
        <v>0</v>
      </c>
    </row>
    <row r="13" spans="2:16">
      <c r="B13" s="17" t="s">
        <v>68</v>
      </c>
      <c r="C13" s="18">
        <v>111000</v>
      </c>
      <c r="D13" s="18">
        <v>101700</v>
      </c>
      <c r="E13" s="18">
        <v>92500</v>
      </c>
      <c r="F13" s="18">
        <v>83200</v>
      </c>
      <c r="G13" s="18">
        <v>74000</v>
      </c>
      <c r="H13" s="18">
        <v>64700</v>
      </c>
      <c r="I13" s="18">
        <v>55500</v>
      </c>
      <c r="J13" s="18">
        <v>46200</v>
      </c>
      <c r="K13" s="18">
        <v>37000</v>
      </c>
      <c r="L13" s="18">
        <v>27700</v>
      </c>
      <c r="M13" s="18">
        <v>18500</v>
      </c>
      <c r="N13" s="18">
        <v>9200</v>
      </c>
      <c r="O13" s="17">
        <v>0</v>
      </c>
    </row>
    <row r="14" spans="2:16">
      <c r="B14" s="21" t="s">
        <v>78</v>
      </c>
      <c r="C14" s="17" t="s">
        <v>66</v>
      </c>
      <c r="D14" s="17" t="s">
        <v>54</v>
      </c>
      <c r="E14" s="17" t="s">
        <v>55</v>
      </c>
      <c r="F14" s="17" t="s">
        <v>56</v>
      </c>
      <c r="G14" s="17" t="s">
        <v>57</v>
      </c>
      <c r="H14" s="17" t="s">
        <v>58</v>
      </c>
      <c r="I14" s="17" t="s">
        <v>59</v>
      </c>
      <c r="J14" s="17" t="s">
        <v>60</v>
      </c>
      <c r="K14" s="17" t="s">
        <v>61</v>
      </c>
      <c r="L14" s="17" t="s">
        <v>62</v>
      </c>
      <c r="M14" s="17" t="s">
        <v>63</v>
      </c>
      <c r="N14" s="17" t="s">
        <v>64</v>
      </c>
      <c r="O14" s="17" t="s">
        <v>65</v>
      </c>
    </row>
    <row r="15" spans="2:16">
      <c r="B15" s="17" t="s">
        <v>67</v>
      </c>
      <c r="C15" s="18">
        <v>25000</v>
      </c>
      <c r="D15" s="18">
        <v>22900</v>
      </c>
      <c r="E15" s="18">
        <v>20800</v>
      </c>
      <c r="F15" s="18">
        <v>18700</v>
      </c>
      <c r="G15" s="18">
        <v>16600</v>
      </c>
      <c r="H15" s="18">
        <v>14500</v>
      </c>
      <c r="I15" s="18">
        <v>12500</v>
      </c>
      <c r="J15" s="18">
        <v>10400</v>
      </c>
      <c r="K15" s="18">
        <v>8300</v>
      </c>
      <c r="L15" s="18">
        <v>6200</v>
      </c>
      <c r="M15" s="18">
        <v>4100</v>
      </c>
      <c r="N15" s="18">
        <v>2000</v>
      </c>
      <c r="O15" s="18">
        <v>0</v>
      </c>
    </row>
    <row r="16" spans="2:16">
      <c r="B16" s="17" t="s">
        <v>69</v>
      </c>
      <c r="C16" s="18">
        <v>30500</v>
      </c>
      <c r="D16" s="18">
        <v>27900</v>
      </c>
      <c r="E16" s="18">
        <v>25400</v>
      </c>
      <c r="F16" s="18">
        <v>22800</v>
      </c>
      <c r="G16" s="18">
        <v>20300</v>
      </c>
      <c r="H16" s="18">
        <v>17700</v>
      </c>
      <c r="I16" s="18">
        <v>15200</v>
      </c>
      <c r="J16" s="18">
        <v>12700</v>
      </c>
      <c r="K16" s="18">
        <v>10100</v>
      </c>
      <c r="L16" s="18">
        <v>7600</v>
      </c>
      <c r="M16" s="18">
        <v>5000</v>
      </c>
      <c r="N16" s="18">
        <v>2500</v>
      </c>
      <c r="O16" s="18">
        <v>0</v>
      </c>
    </row>
    <row r="17" spans="2:17">
      <c r="B17" s="17" t="s">
        <v>70</v>
      </c>
      <c r="C17" s="18">
        <v>36000</v>
      </c>
      <c r="D17" s="18">
        <v>33000</v>
      </c>
      <c r="E17" s="18">
        <v>30000</v>
      </c>
      <c r="F17" s="18">
        <v>27000</v>
      </c>
      <c r="G17" s="18">
        <v>24000</v>
      </c>
      <c r="H17" s="18">
        <v>21000</v>
      </c>
      <c r="I17" s="18">
        <v>18000</v>
      </c>
      <c r="J17" s="18">
        <v>15000</v>
      </c>
      <c r="K17" s="18">
        <v>12000</v>
      </c>
      <c r="L17" s="18">
        <v>9000</v>
      </c>
      <c r="M17" s="18">
        <v>6000</v>
      </c>
      <c r="N17" s="18">
        <v>3000</v>
      </c>
      <c r="O17" s="18">
        <v>0</v>
      </c>
    </row>
    <row r="18" spans="2:17">
      <c r="B18" s="17" t="s">
        <v>71</v>
      </c>
      <c r="C18" s="18">
        <v>43500</v>
      </c>
      <c r="D18" s="18">
        <v>39800</v>
      </c>
      <c r="E18" s="18">
        <v>36200</v>
      </c>
      <c r="F18" s="18">
        <v>32600</v>
      </c>
      <c r="G18" s="18">
        <v>29000</v>
      </c>
      <c r="H18" s="18">
        <v>25300</v>
      </c>
      <c r="I18" s="18">
        <v>21700</v>
      </c>
      <c r="J18" s="18">
        <v>18100</v>
      </c>
      <c r="K18" s="18">
        <v>14500</v>
      </c>
      <c r="L18" s="18">
        <v>10800</v>
      </c>
      <c r="M18" s="18">
        <v>7200</v>
      </c>
      <c r="N18" s="18">
        <v>3600</v>
      </c>
      <c r="O18" s="18">
        <v>0</v>
      </c>
    </row>
    <row r="19" spans="2:17">
      <c r="B19" s="17" t="s">
        <v>72</v>
      </c>
      <c r="C19" s="18">
        <v>50000</v>
      </c>
      <c r="D19" s="18">
        <v>45800</v>
      </c>
      <c r="E19" s="18">
        <v>41600</v>
      </c>
      <c r="F19" s="18">
        <v>37500</v>
      </c>
      <c r="G19" s="18">
        <v>33300</v>
      </c>
      <c r="H19" s="18">
        <v>29100</v>
      </c>
      <c r="I19" s="18">
        <v>25000</v>
      </c>
      <c r="J19" s="18">
        <v>20800</v>
      </c>
      <c r="K19" s="18">
        <v>16600</v>
      </c>
      <c r="L19" s="18">
        <v>12500</v>
      </c>
      <c r="M19" s="18">
        <v>8300</v>
      </c>
      <c r="N19" s="18">
        <v>4100</v>
      </c>
      <c r="O19" s="18">
        <v>0</v>
      </c>
    </row>
    <row r="20" spans="2:17">
      <c r="B20" s="17" t="s">
        <v>73</v>
      </c>
      <c r="C20" s="18">
        <v>57000</v>
      </c>
      <c r="D20" s="18">
        <v>52200</v>
      </c>
      <c r="E20" s="18">
        <v>47500</v>
      </c>
      <c r="F20" s="18">
        <v>42700</v>
      </c>
      <c r="G20" s="18">
        <v>38000</v>
      </c>
      <c r="H20" s="18">
        <v>33200</v>
      </c>
      <c r="I20" s="18">
        <v>28500</v>
      </c>
      <c r="J20" s="18">
        <v>23700</v>
      </c>
      <c r="K20" s="18">
        <v>19000</v>
      </c>
      <c r="L20" s="18">
        <v>14200</v>
      </c>
      <c r="M20" s="18">
        <v>9500</v>
      </c>
      <c r="N20" s="18">
        <v>4700</v>
      </c>
      <c r="O20" s="18">
        <v>0</v>
      </c>
    </row>
    <row r="21" spans="2:17">
      <c r="B21" s="17" t="s">
        <v>74</v>
      </c>
      <c r="C21" s="18">
        <v>65500</v>
      </c>
      <c r="D21" s="18">
        <v>60000</v>
      </c>
      <c r="E21" s="18">
        <v>54500</v>
      </c>
      <c r="F21" s="18">
        <v>49100</v>
      </c>
      <c r="G21" s="18">
        <v>43600</v>
      </c>
      <c r="H21" s="18">
        <v>38200</v>
      </c>
      <c r="I21" s="18">
        <v>32700</v>
      </c>
      <c r="J21" s="18">
        <v>27200</v>
      </c>
      <c r="K21" s="18">
        <v>21800</v>
      </c>
      <c r="L21" s="18">
        <v>16300</v>
      </c>
      <c r="M21" s="18">
        <v>10900</v>
      </c>
      <c r="N21" s="18">
        <v>5400</v>
      </c>
      <c r="O21" s="18">
        <v>0</v>
      </c>
    </row>
    <row r="22" spans="2:17">
      <c r="B22" s="17" t="s">
        <v>75</v>
      </c>
      <c r="C22" s="18">
        <v>75500</v>
      </c>
      <c r="D22" s="18">
        <v>69200</v>
      </c>
      <c r="E22" s="18">
        <v>62900</v>
      </c>
      <c r="F22" s="18">
        <v>56600</v>
      </c>
      <c r="G22" s="18">
        <v>50300</v>
      </c>
      <c r="H22" s="18">
        <v>44000</v>
      </c>
      <c r="I22" s="18">
        <v>37700</v>
      </c>
      <c r="J22" s="18">
        <v>31400</v>
      </c>
      <c r="K22" s="18">
        <v>25100</v>
      </c>
      <c r="L22" s="18">
        <v>18800</v>
      </c>
      <c r="M22" s="18">
        <v>12500</v>
      </c>
      <c r="N22" s="18">
        <v>6200</v>
      </c>
      <c r="O22" s="18">
        <v>0</v>
      </c>
    </row>
    <row r="23" spans="2:17">
      <c r="B23" s="17" t="s">
        <v>76</v>
      </c>
      <c r="C23" s="18">
        <v>87000</v>
      </c>
      <c r="D23" s="18">
        <v>79700</v>
      </c>
      <c r="E23" s="18">
        <v>72500</v>
      </c>
      <c r="F23" s="18">
        <v>65200</v>
      </c>
      <c r="G23" s="18">
        <v>58000</v>
      </c>
      <c r="H23" s="18">
        <v>50700</v>
      </c>
      <c r="I23" s="18">
        <v>43500</v>
      </c>
      <c r="J23" s="18">
        <v>36200</v>
      </c>
      <c r="K23" s="18">
        <v>29000</v>
      </c>
      <c r="L23" s="18">
        <v>21700</v>
      </c>
      <c r="M23" s="18">
        <v>14500</v>
      </c>
      <c r="N23" s="18">
        <v>7200</v>
      </c>
      <c r="O23" s="18">
        <v>0</v>
      </c>
    </row>
    <row r="24" spans="2:17">
      <c r="B24" s="17" t="s">
        <v>68</v>
      </c>
      <c r="C24" s="18">
        <v>110000</v>
      </c>
      <c r="D24" s="18">
        <v>100800</v>
      </c>
      <c r="E24" s="18">
        <v>91600</v>
      </c>
      <c r="F24" s="18">
        <v>82500</v>
      </c>
      <c r="G24" s="18">
        <v>73300</v>
      </c>
      <c r="H24" s="18">
        <v>64100</v>
      </c>
      <c r="I24" s="18">
        <v>55000</v>
      </c>
      <c r="J24" s="18">
        <v>45800</v>
      </c>
      <c r="K24" s="18">
        <v>36600</v>
      </c>
      <c r="L24" s="18">
        <v>27500</v>
      </c>
      <c r="M24" s="18">
        <v>18300</v>
      </c>
      <c r="N24" s="18">
        <v>9100</v>
      </c>
      <c r="O24" s="17">
        <v>0</v>
      </c>
    </row>
    <row r="25" spans="2:17">
      <c r="B25" s="21" t="s">
        <v>79</v>
      </c>
      <c r="C25" s="17" t="s">
        <v>66</v>
      </c>
      <c r="D25" s="17" t="s">
        <v>54</v>
      </c>
      <c r="E25" s="17" t="s">
        <v>55</v>
      </c>
      <c r="F25" s="17" t="s">
        <v>56</v>
      </c>
      <c r="G25" s="17" t="s">
        <v>57</v>
      </c>
      <c r="H25" s="17" t="s">
        <v>58</v>
      </c>
      <c r="I25" s="17" t="s">
        <v>59</v>
      </c>
      <c r="J25" s="17" t="s">
        <v>60</v>
      </c>
      <c r="K25" s="17" t="s">
        <v>61</v>
      </c>
      <c r="L25" s="17" t="s">
        <v>62</v>
      </c>
      <c r="M25" s="17" t="s">
        <v>63</v>
      </c>
      <c r="N25" s="17" t="s">
        <v>64</v>
      </c>
      <c r="O25" s="17" t="s">
        <v>65</v>
      </c>
    </row>
    <row r="26" spans="2:17">
      <c r="B26" s="17" t="s">
        <v>67</v>
      </c>
      <c r="C26" s="18">
        <v>33900</v>
      </c>
      <c r="D26" s="18">
        <v>31000</v>
      </c>
      <c r="E26" s="18">
        <v>28200</v>
      </c>
      <c r="F26" s="18">
        <v>25400</v>
      </c>
      <c r="G26" s="18">
        <v>22600</v>
      </c>
      <c r="H26" s="18">
        <v>19700</v>
      </c>
      <c r="I26" s="18">
        <v>16900</v>
      </c>
      <c r="J26" s="18">
        <v>14100</v>
      </c>
      <c r="K26" s="18">
        <v>11300</v>
      </c>
      <c r="L26" s="18">
        <v>8400</v>
      </c>
      <c r="M26" s="18">
        <v>5600</v>
      </c>
      <c r="N26" s="18">
        <v>2800</v>
      </c>
      <c r="O26" s="18">
        <v>0</v>
      </c>
      <c r="Q26" s="1"/>
    </row>
    <row r="27" spans="2:17">
      <c r="B27" s="17" t="s">
        <v>69</v>
      </c>
      <c r="C27" s="18">
        <v>39600</v>
      </c>
      <c r="D27" s="18">
        <v>36300</v>
      </c>
      <c r="E27" s="18">
        <v>33000</v>
      </c>
      <c r="F27" s="18">
        <v>29700</v>
      </c>
      <c r="G27" s="18">
        <v>26400</v>
      </c>
      <c r="H27" s="18">
        <v>23100</v>
      </c>
      <c r="I27" s="18">
        <v>19800</v>
      </c>
      <c r="J27" s="18">
        <v>16500</v>
      </c>
      <c r="K27" s="18">
        <v>13200</v>
      </c>
      <c r="L27" s="18">
        <v>9900</v>
      </c>
      <c r="M27" s="18">
        <v>6600</v>
      </c>
      <c r="N27" s="18">
        <v>3300</v>
      </c>
      <c r="O27" s="18">
        <v>0</v>
      </c>
      <c r="Q27" s="1"/>
    </row>
    <row r="28" spans="2:17">
      <c r="B28" s="17" t="s">
        <v>70</v>
      </c>
      <c r="C28" s="18">
        <v>45400</v>
      </c>
      <c r="D28" s="18">
        <v>41600</v>
      </c>
      <c r="E28" s="18">
        <v>37800</v>
      </c>
      <c r="F28" s="18">
        <v>34000</v>
      </c>
      <c r="G28" s="18">
        <v>30200</v>
      </c>
      <c r="H28" s="18">
        <v>26400</v>
      </c>
      <c r="I28" s="18">
        <v>22700</v>
      </c>
      <c r="J28" s="18">
        <v>18900</v>
      </c>
      <c r="K28" s="18">
        <v>15100</v>
      </c>
      <c r="L28" s="18">
        <v>11300</v>
      </c>
      <c r="M28" s="18">
        <v>7500</v>
      </c>
      <c r="N28" s="18">
        <v>3700</v>
      </c>
      <c r="O28" s="18">
        <v>0</v>
      </c>
    </row>
    <row r="29" spans="2:17">
      <c r="B29" s="17" t="s">
        <v>71</v>
      </c>
      <c r="C29" s="18">
        <v>51700</v>
      </c>
      <c r="D29" s="18">
        <v>47300</v>
      </c>
      <c r="E29" s="18">
        <v>43000</v>
      </c>
      <c r="F29" s="18">
        <v>38700</v>
      </c>
      <c r="G29" s="18">
        <v>34400</v>
      </c>
      <c r="H29" s="18">
        <v>30100</v>
      </c>
      <c r="I29" s="18">
        <v>25800</v>
      </c>
      <c r="J29" s="18">
        <v>21500</v>
      </c>
      <c r="K29" s="18">
        <v>17200</v>
      </c>
      <c r="L29" s="18">
        <v>12900</v>
      </c>
      <c r="M29" s="18">
        <v>8600</v>
      </c>
      <c r="N29" s="18">
        <v>4300</v>
      </c>
      <c r="O29" s="18">
        <v>0</v>
      </c>
    </row>
    <row r="30" spans="2:17">
      <c r="B30" s="17" t="s">
        <v>72</v>
      </c>
      <c r="C30" s="18">
        <v>58600</v>
      </c>
      <c r="D30" s="18">
        <v>53700</v>
      </c>
      <c r="E30" s="18">
        <v>48800</v>
      </c>
      <c r="F30" s="18">
        <v>43900</v>
      </c>
      <c r="G30" s="18">
        <v>39000</v>
      </c>
      <c r="H30" s="18">
        <v>34100</v>
      </c>
      <c r="I30" s="18">
        <v>29300</v>
      </c>
      <c r="J30" s="18">
        <v>24400</v>
      </c>
      <c r="K30" s="18">
        <v>19500</v>
      </c>
      <c r="L30" s="18">
        <v>14600</v>
      </c>
      <c r="M30" s="18">
        <v>9700</v>
      </c>
      <c r="N30" s="18">
        <v>4800</v>
      </c>
      <c r="O30" s="18">
        <v>0</v>
      </c>
    </row>
    <row r="31" spans="2:17">
      <c r="B31" s="17" t="s">
        <v>73</v>
      </c>
      <c r="C31" s="18">
        <v>66700</v>
      </c>
      <c r="D31" s="18">
        <v>61100</v>
      </c>
      <c r="E31" s="18">
        <v>55500</v>
      </c>
      <c r="F31" s="18">
        <v>50000</v>
      </c>
      <c r="G31" s="18">
        <v>44400</v>
      </c>
      <c r="H31" s="18">
        <v>38900</v>
      </c>
      <c r="I31" s="18">
        <v>33300</v>
      </c>
      <c r="J31" s="18">
        <v>27700</v>
      </c>
      <c r="K31" s="18">
        <v>22200</v>
      </c>
      <c r="L31" s="18">
        <v>16600</v>
      </c>
      <c r="M31" s="18">
        <v>11100</v>
      </c>
      <c r="N31" s="18">
        <v>5500</v>
      </c>
      <c r="O31" s="18">
        <v>0</v>
      </c>
    </row>
    <row r="32" spans="2:17">
      <c r="B32" s="17" t="s">
        <v>74</v>
      </c>
      <c r="C32" s="18">
        <v>76400</v>
      </c>
      <c r="D32" s="18">
        <v>70000</v>
      </c>
      <c r="E32" s="18">
        <v>63600</v>
      </c>
      <c r="F32" s="18">
        <v>57300</v>
      </c>
      <c r="G32" s="18">
        <v>50900</v>
      </c>
      <c r="H32" s="18">
        <v>44500</v>
      </c>
      <c r="I32" s="18">
        <v>38200</v>
      </c>
      <c r="J32" s="18">
        <v>31800</v>
      </c>
      <c r="K32" s="18">
        <v>25400</v>
      </c>
      <c r="L32" s="18">
        <v>19100</v>
      </c>
      <c r="M32" s="18">
        <v>12700</v>
      </c>
      <c r="N32" s="18">
        <v>6300</v>
      </c>
      <c r="O32" s="18">
        <v>0</v>
      </c>
    </row>
    <row r="33" spans="2:15">
      <c r="B33" s="17" t="s">
        <v>75</v>
      </c>
      <c r="C33" s="18">
        <v>87900</v>
      </c>
      <c r="D33" s="18">
        <v>80500</v>
      </c>
      <c r="E33" s="18">
        <v>73200</v>
      </c>
      <c r="F33" s="18">
        <v>65900</v>
      </c>
      <c r="G33" s="18">
        <v>58600</v>
      </c>
      <c r="H33" s="18">
        <v>51200</v>
      </c>
      <c r="I33" s="18">
        <v>43900</v>
      </c>
      <c r="J33" s="18">
        <v>36600</v>
      </c>
      <c r="K33" s="18">
        <v>29300</v>
      </c>
      <c r="L33" s="18">
        <v>21900</v>
      </c>
      <c r="M33" s="18">
        <v>14600</v>
      </c>
      <c r="N33" s="18">
        <v>7300</v>
      </c>
      <c r="O33" s="18">
        <v>0</v>
      </c>
    </row>
    <row r="34" spans="2:15">
      <c r="B34" s="17" t="s">
        <v>76</v>
      </c>
      <c r="C34" s="18">
        <v>101200</v>
      </c>
      <c r="D34" s="18">
        <v>92700</v>
      </c>
      <c r="E34" s="18">
        <v>84300</v>
      </c>
      <c r="F34" s="18">
        <v>75900</v>
      </c>
      <c r="G34" s="18">
        <v>67400</v>
      </c>
      <c r="H34" s="18">
        <v>59000</v>
      </c>
      <c r="I34" s="18">
        <v>50600</v>
      </c>
      <c r="J34" s="18">
        <v>42100</v>
      </c>
      <c r="K34" s="18">
        <v>33700</v>
      </c>
      <c r="L34" s="18">
        <v>25300</v>
      </c>
      <c r="M34" s="18">
        <v>16800</v>
      </c>
      <c r="N34" s="18">
        <v>8400</v>
      </c>
      <c r="O34" s="18">
        <v>0</v>
      </c>
    </row>
    <row r="35" spans="2:15">
      <c r="B35" s="17" t="s">
        <v>68</v>
      </c>
      <c r="C35" s="18">
        <v>127600</v>
      </c>
      <c r="D35" s="18">
        <v>116900</v>
      </c>
      <c r="E35" s="18">
        <v>106300</v>
      </c>
      <c r="F35" s="18">
        <v>95700</v>
      </c>
      <c r="G35" s="18">
        <v>85000</v>
      </c>
      <c r="H35" s="18">
        <v>74400</v>
      </c>
      <c r="I35" s="18">
        <v>63800</v>
      </c>
      <c r="J35" s="18">
        <v>53100</v>
      </c>
      <c r="K35" s="18">
        <v>42500</v>
      </c>
      <c r="L35" s="18">
        <v>31900</v>
      </c>
      <c r="M35" s="18">
        <v>21200</v>
      </c>
      <c r="N35" s="18">
        <v>10600</v>
      </c>
      <c r="O35" s="17">
        <v>0</v>
      </c>
    </row>
    <row r="36" spans="2:15">
      <c r="B36" s="21" t="s">
        <v>80</v>
      </c>
      <c r="C36" s="17" t="s">
        <v>66</v>
      </c>
      <c r="D36" s="17" t="s">
        <v>54</v>
      </c>
      <c r="E36" s="17" t="s">
        <v>55</v>
      </c>
      <c r="F36" s="17" t="s">
        <v>56</v>
      </c>
      <c r="G36" s="17" t="s">
        <v>57</v>
      </c>
      <c r="H36" s="17" t="s">
        <v>58</v>
      </c>
      <c r="I36" s="17" t="s">
        <v>59</v>
      </c>
      <c r="J36" s="17" t="s">
        <v>60</v>
      </c>
      <c r="K36" s="17" t="s">
        <v>61</v>
      </c>
      <c r="L36" s="17" t="s">
        <v>62</v>
      </c>
      <c r="M36" s="17" t="s">
        <v>63</v>
      </c>
      <c r="N36" s="17" t="s">
        <v>64</v>
      </c>
      <c r="O36" s="17" t="s">
        <v>65</v>
      </c>
    </row>
    <row r="37" spans="2:15">
      <c r="B37" s="17" t="s">
        <v>67</v>
      </c>
      <c r="C37" s="18">
        <v>6500</v>
      </c>
      <c r="D37" s="18">
        <v>5900</v>
      </c>
      <c r="E37" s="18">
        <v>5400</v>
      </c>
      <c r="F37" s="18">
        <v>4800</v>
      </c>
      <c r="G37" s="18">
        <v>4300</v>
      </c>
      <c r="H37" s="18">
        <v>3700</v>
      </c>
      <c r="I37" s="18">
        <v>3200</v>
      </c>
      <c r="J37" s="18">
        <v>2700</v>
      </c>
      <c r="K37" s="18">
        <v>2100</v>
      </c>
      <c r="L37" s="18">
        <v>1600</v>
      </c>
      <c r="M37" s="18">
        <v>1000</v>
      </c>
      <c r="N37" s="18">
        <v>500</v>
      </c>
      <c r="O37" s="18">
        <v>0</v>
      </c>
    </row>
    <row r="38" spans="2:15">
      <c r="B38" s="17" t="s">
        <v>69</v>
      </c>
      <c r="C38" s="18">
        <v>8000</v>
      </c>
      <c r="D38" s="18">
        <v>7300</v>
      </c>
      <c r="E38" s="18">
        <v>6600</v>
      </c>
      <c r="F38" s="18">
        <v>6000</v>
      </c>
      <c r="G38" s="18">
        <v>5300</v>
      </c>
      <c r="H38" s="18">
        <v>4600</v>
      </c>
      <c r="I38" s="18">
        <v>4000</v>
      </c>
      <c r="J38" s="18">
        <v>3300</v>
      </c>
      <c r="K38" s="18">
        <v>2600</v>
      </c>
      <c r="L38" s="18">
        <v>2000</v>
      </c>
      <c r="M38" s="18">
        <v>1300</v>
      </c>
      <c r="N38" s="18">
        <v>600</v>
      </c>
      <c r="O38" s="18">
        <v>0</v>
      </c>
    </row>
    <row r="39" spans="2:15">
      <c r="B39" s="17" t="s">
        <v>70</v>
      </c>
      <c r="C39" s="18">
        <v>9000</v>
      </c>
      <c r="D39" s="18">
        <v>8200</v>
      </c>
      <c r="E39" s="18">
        <v>7500</v>
      </c>
      <c r="F39" s="18">
        <v>6700</v>
      </c>
      <c r="G39" s="18">
        <v>6000</v>
      </c>
      <c r="H39" s="18">
        <v>5200</v>
      </c>
      <c r="I39" s="18">
        <v>4500</v>
      </c>
      <c r="J39" s="18">
        <v>3700</v>
      </c>
      <c r="K39" s="18">
        <v>3000</v>
      </c>
      <c r="L39" s="18">
        <v>2200</v>
      </c>
      <c r="M39" s="18">
        <v>1500</v>
      </c>
      <c r="N39" s="18">
        <v>700</v>
      </c>
      <c r="O39" s="18">
        <v>0</v>
      </c>
    </row>
    <row r="40" spans="2:15">
      <c r="B40" s="17" t="s">
        <v>71</v>
      </c>
      <c r="C40" s="18">
        <v>11000</v>
      </c>
      <c r="D40" s="18">
        <v>10000</v>
      </c>
      <c r="E40" s="18">
        <v>9100</v>
      </c>
      <c r="F40" s="18">
        <v>8200</v>
      </c>
      <c r="G40" s="18">
        <v>7300</v>
      </c>
      <c r="H40" s="18">
        <v>6400</v>
      </c>
      <c r="I40" s="18">
        <v>5500</v>
      </c>
      <c r="J40" s="18">
        <v>4500</v>
      </c>
      <c r="K40" s="18">
        <v>3600</v>
      </c>
      <c r="L40" s="18">
        <v>2700</v>
      </c>
      <c r="M40" s="18">
        <v>1800</v>
      </c>
      <c r="N40" s="18">
        <v>900</v>
      </c>
      <c r="O40" s="18">
        <v>0</v>
      </c>
    </row>
    <row r="41" spans="2:15">
      <c r="B41" s="17" t="s">
        <v>72</v>
      </c>
      <c r="C41" s="18">
        <v>12500</v>
      </c>
      <c r="D41" s="18">
        <v>11400</v>
      </c>
      <c r="E41" s="18">
        <v>10400</v>
      </c>
      <c r="F41" s="18">
        <v>9300</v>
      </c>
      <c r="G41" s="18">
        <v>8300</v>
      </c>
      <c r="H41" s="18">
        <v>7200</v>
      </c>
      <c r="I41" s="18">
        <v>6200</v>
      </c>
      <c r="J41" s="18">
        <v>5200</v>
      </c>
      <c r="K41" s="18">
        <v>4100</v>
      </c>
      <c r="L41" s="18">
        <v>3100</v>
      </c>
      <c r="M41" s="18">
        <v>2000</v>
      </c>
      <c r="N41" s="18">
        <v>1000</v>
      </c>
      <c r="O41" s="18">
        <v>0</v>
      </c>
    </row>
    <row r="42" spans="2:15">
      <c r="B42" s="17" t="s">
        <v>73</v>
      </c>
      <c r="C42" s="18">
        <v>14500</v>
      </c>
      <c r="D42" s="18">
        <v>13200</v>
      </c>
      <c r="E42" s="18">
        <v>12000</v>
      </c>
      <c r="F42" s="18">
        <v>10800</v>
      </c>
      <c r="G42" s="18">
        <v>9600</v>
      </c>
      <c r="H42" s="18">
        <v>8400</v>
      </c>
      <c r="I42" s="18">
        <v>7200</v>
      </c>
      <c r="J42" s="18">
        <v>6000</v>
      </c>
      <c r="K42" s="18">
        <v>4800</v>
      </c>
      <c r="L42" s="18">
        <v>3600</v>
      </c>
      <c r="M42" s="18">
        <v>2400</v>
      </c>
      <c r="N42" s="18">
        <v>1200</v>
      </c>
      <c r="O42" s="18">
        <v>0</v>
      </c>
    </row>
    <row r="43" spans="2:15">
      <c r="B43" s="17" t="s">
        <v>74</v>
      </c>
      <c r="C43" s="18">
        <v>16500</v>
      </c>
      <c r="D43" s="18">
        <v>15100</v>
      </c>
      <c r="E43" s="18">
        <v>13700</v>
      </c>
      <c r="F43" s="18">
        <v>12300</v>
      </c>
      <c r="G43" s="18">
        <v>11000</v>
      </c>
      <c r="H43" s="18">
        <v>9600</v>
      </c>
      <c r="I43" s="18">
        <v>8200</v>
      </c>
      <c r="J43" s="18">
        <v>6800</v>
      </c>
      <c r="K43" s="18">
        <v>5500</v>
      </c>
      <c r="L43" s="18">
        <v>4100</v>
      </c>
      <c r="M43" s="18">
        <v>2700</v>
      </c>
      <c r="N43" s="18">
        <v>1300</v>
      </c>
      <c r="O43" s="18">
        <v>0</v>
      </c>
    </row>
    <row r="44" spans="2:15">
      <c r="B44" s="17" t="s">
        <v>75</v>
      </c>
      <c r="C44" s="18">
        <v>19000</v>
      </c>
      <c r="D44" s="18">
        <v>17400</v>
      </c>
      <c r="E44" s="18">
        <v>15800</v>
      </c>
      <c r="F44" s="18">
        <v>14200</v>
      </c>
      <c r="G44" s="18">
        <v>12600</v>
      </c>
      <c r="H44" s="18">
        <v>11000</v>
      </c>
      <c r="I44" s="18">
        <v>9500</v>
      </c>
      <c r="J44" s="18">
        <v>7900</v>
      </c>
      <c r="K44" s="18">
        <v>6300</v>
      </c>
      <c r="L44" s="18">
        <v>4700</v>
      </c>
      <c r="M44" s="18">
        <v>3100</v>
      </c>
      <c r="N44" s="18">
        <v>1500</v>
      </c>
      <c r="O44" s="18">
        <v>0</v>
      </c>
    </row>
    <row r="45" spans="2:15">
      <c r="B45" s="17" t="s">
        <v>76</v>
      </c>
      <c r="C45" s="18">
        <v>22000</v>
      </c>
      <c r="D45" s="18">
        <v>20100</v>
      </c>
      <c r="E45" s="18">
        <v>18300</v>
      </c>
      <c r="F45" s="18">
        <v>16500</v>
      </c>
      <c r="G45" s="18">
        <v>14600</v>
      </c>
      <c r="H45" s="18">
        <v>12800</v>
      </c>
      <c r="I45" s="18">
        <v>11000</v>
      </c>
      <c r="J45" s="18">
        <v>9100</v>
      </c>
      <c r="K45" s="18">
        <v>7300</v>
      </c>
      <c r="L45" s="18">
        <v>5500</v>
      </c>
      <c r="M45" s="18">
        <v>3600</v>
      </c>
      <c r="N45" s="18">
        <v>1800</v>
      </c>
      <c r="O45" s="18">
        <v>0</v>
      </c>
    </row>
    <row r="46" spans="2:15">
      <c r="B46" s="17" t="s">
        <v>68</v>
      </c>
      <c r="C46" s="18">
        <v>27500</v>
      </c>
      <c r="D46" s="18">
        <v>25200</v>
      </c>
      <c r="E46" s="18">
        <v>22900</v>
      </c>
      <c r="F46" s="18">
        <v>20600</v>
      </c>
      <c r="G46" s="18">
        <v>18300</v>
      </c>
      <c r="H46" s="18">
        <v>16000</v>
      </c>
      <c r="I46" s="18">
        <v>13700</v>
      </c>
      <c r="J46" s="18">
        <v>11400</v>
      </c>
      <c r="K46" s="18">
        <v>9100</v>
      </c>
      <c r="L46" s="18">
        <v>6800</v>
      </c>
      <c r="M46" s="18">
        <v>4500</v>
      </c>
      <c r="N46" s="18">
        <v>2200</v>
      </c>
      <c r="O46" s="17">
        <v>0</v>
      </c>
    </row>
  </sheetData>
  <phoneticPr fontId="1"/>
  <conditionalFormatting sqref="C4:C13 C15:C24 C26:C35 C37:C46">
    <cfRule type="duplicateValues" dxfId="0" priority="1"/>
  </conditionalFormatting>
  <pageMargins left="0.7" right="0.7" top="0.75" bottom="0.75" header="0.3" footer="0.3"/>
  <pageSetup paperSize="9" scale="5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3</vt:i4>
      </vt:variant>
    </vt:vector>
  </HeadingPairs>
  <TitlesOfParts>
    <vt:vector size="7" baseType="lpstr">
      <vt:lpstr>手書き用</vt:lpstr>
      <vt:lpstr>入力用 (縦移動) (2)</vt:lpstr>
      <vt:lpstr>マスター</vt:lpstr>
      <vt:lpstr>自動車税表</vt:lpstr>
      <vt:lpstr>自動車税表!Print_Area</vt:lpstr>
      <vt:lpstr>手書き用!Print_Area</vt:lpstr>
      <vt:lpstr>'入力用 (縦移動) (2)'!Print_Area</vt:lpstr>
    </vt:vector>
  </TitlesOfParts>
  <Company>mazda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D3684</dc:creator>
  <cp:lastModifiedBy>Shibata Taichi (柴田 大知)</cp:lastModifiedBy>
  <cp:lastPrinted>2024-11-28T07:56:53Z</cp:lastPrinted>
  <dcterms:created xsi:type="dcterms:W3CDTF">2024-03-23T07:25:04Z</dcterms:created>
  <dcterms:modified xsi:type="dcterms:W3CDTF">2024-11-28T07:57:40Z</dcterms:modified>
</cp:coreProperties>
</file>