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桌面\计算机二级\作业\"/>
    </mc:Choice>
  </mc:AlternateContent>
  <xr:revisionPtr revIDLastSave="0" documentId="13_ncr:1_{4E3B73F4-3115-4F1E-806C-77F8DC479044}" xr6:coauthVersionLast="47" xr6:coauthVersionMax="47" xr10:uidLastSave="{00000000-0000-0000-0000-000000000000}"/>
  <bookViews>
    <workbookView xWindow="-108" yWindow="-108" windowWidth="23256" windowHeight="12456" tabRatio="860" firstSheet="4" activeTab="13" xr2:uid="{00000000-000D-0000-FFFF-FFFF00000000}"/>
  </bookViews>
  <sheets>
    <sheet name="SUM与AVERAGE系列" sheetId="31" state="hidden" r:id="rId1"/>
    <sheet name="补充讲解" sheetId="32" state="hidden" r:id="rId2"/>
    <sheet name="补充讲解1" sheetId="33" state="hidden" r:id="rId3"/>
    <sheet name="SUMPRODUCT讲解" sheetId="34" state="hidden" r:id="rId4"/>
    <sheet name="第一学期期末成绩" sheetId="30" r:id="rId5"/>
    <sheet name="成绩单(vaerage)" sheetId="15" r:id="rId6"/>
    <sheet name="客户资料" sheetId="10" r:id="rId7"/>
    <sheet name="2016年消费" sheetId="36" r:id="rId8"/>
    <sheet name="订单明细" sheetId="12" r:id="rId9"/>
    <sheet name="订单信息" sheetId="13" r:id="rId10"/>
    <sheet name="成绩单" sheetId="21" r:id="rId11"/>
    <sheet name="按班级汇总" sheetId="35" r:id="rId12"/>
    <sheet name="费用报销管理" sheetId="28" r:id="rId13"/>
    <sheet name="差旅成本分析报告" sheetId="29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客户资料!$A$1:$E$1</definedName>
    <definedName name="_xlnm.Print_Area" localSheetId="5">'成绩单(vaerage)'!$B$3:$L$337</definedName>
    <definedName name="_xlnm.Print_Titles" localSheetId="5">'成绩单(vaerage)'!$3:$3</definedName>
    <definedName name="_xlnm.Print_Titles" localSheetId="6">客户资料!$1:$1</definedName>
    <definedName name="产品信息">[1]产品信息!$A$1:$D$78</definedName>
    <definedName name="服饰配件">#REF!</definedName>
    <definedName name="各类别销售汇总" localSheetId="7">INDIRECT([2]销售汇总!$B$8)</definedName>
    <definedName name="各类别销售汇总" localSheetId="11">INDIRECT([2]销售汇总!$B$8)</definedName>
    <definedName name="各类别销售汇总">INDIRECT(#REF!)</definedName>
    <definedName name="客户信息">[1]客户信息!$A$1:$G$92</definedName>
    <definedName name="罗斯文.accdb_1" localSheetId="9" hidden="1">订单信息!#REF!</definedName>
    <definedName name="人均月工资">7086</definedName>
    <definedName name="日用品">#REF!</definedName>
    <definedName name="收支分类">[3]Sheet3!$F$3:$F$16</definedName>
    <definedName name="自行车款">#REF!</definedName>
    <definedName name="自行车配件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9" l="1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3" i="30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4" i="15"/>
  <c r="P5" i="35"/>
  <c r="P6" i="35"/>
  <c r="P7" i="35"/>
  <c r="P4" i="35"/>
  <c r="B6" i="29"/>
  <c r="B5" i="29"/>
  <c r="B4" i="29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4" i="3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2" i="13"/>
  <c r="H2" i="1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2" i="10"/>
  <c r="E2" i="36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3" i="30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I18" i="31"/>
  <c r="I12" i="31"/>
  <c r="I8" i="31"/>
  <c r="J3" i="31"/>
  <c r="I3" i="31"/>
  <c r="D5" i="34" l="1"/>
  <c r="D6" i="34"/>
  <c r="D7" i="34"/>
  <c r="D8" i="34"/>
  <c r="D9" i="34"/>
  <c r="D10" i="34"/>
  <c r="D4" i="34"/>
  <c r="D401" i="32"/>
  <c r="D400" i="32"/>
  <c r="D399" i="32"/>
  <c r="D398" i="32"/>
  <c r="D397" i="32"/>
  <c r="D396" i="32"/>
  <c r="D395" i="32"/>
  <c r="D394" i="32"/>
  <c r="D393" i="32"/>
  <c r="D392" i="32"/>
  <c r="D391" i="32"/>
  <c r="D390" i="32"/>
  <c r="D389" i="32"/>
  <c r="D388" i="32"/>
  <c r="D387" i="32"/>
  <c r="D386" i="32"/>
  <c r="D385" i="32"/>
  <c r="D384" i="32"/>
  <c r="D383" i="32"/>
  <c r="D382" i="32"/>
  <c r="D381" i="32"/>
  <c r="D380" i="32"/>
  <c r="D379" i="32"/>
  <c r="D378" i="32"/>
  <c r="D377" i="32"/>
  <c r="D376" i="32"/>
  <c r="D375" i="32"/>
  <c r="D374" i="32"/>
  <c r="D373" i="32"/>
  <c r="D372" i="32"/>
  <c r="D371" i="32"/>
  <c r="D370" i="32"/>
  <c r="D369" i="32"/>
  <c r="D368" i="32"/>
  <c r="D367" i="32"/>
  <c r="D366" i="32"/>
  <c r="D365" i="32"/>
  <c r="D364" i="32"/>
  <c r="D363" i="32"/>
  <c r="D362" i="32"/>
  <c r="D361" i="32"/>
  <c r="D360" i="32"/>
  <c r="D359" i="32"/>
  <c r="D358" i="32"/>
  <c r="D357" i="32"/>
  <c r="D356" i="32"/>
  <c r="D355" i="32"/>
  <c r="D354" i="32"/>
  <c r="D353" i="32"/>
  <c r="D352" i="32"/>
  <c r="D351" i="32"/>
  <c r="D350" i="32"/>
  <c r="D349" i="32"/>
  <c r="D348" i="32"/>
  <c r="D347" i="32"/>
  <c r="D346" i="32"/>
  <c r="D345" i="32"/>
  <c r="D344" i="32"/>
  <c r="D343" i="32"/>
  <c r="D342" i="32"/>
  <c r="D341" i="32"/>
  <c r="D340" i="32"/>
  <c r="D339" i="32"/>
  <c r="D338" i="32"/>
  <c r="D337" i="32"/>
  <c r="D336" i="32"/>
  <c r="D335" i="32"/>
  <c r="D334" i="32"/>
  <c r="D333" i="32"/>
  <c r="D332" i="32"/>
  <c r="D331" i="32"/>
  <c r="D330" i="32"/>
  <c r="D329" i="32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401" i="31"/>
  <c r="D400" i="31"/>
  <c r="D399" i="31"/>
  <c r="D398" i="31"/>
  <c r="D397" i="31"/>
  <c r="D396" i="31"/>
  <c r="D395" i="31"/>
  <c r="D394" i="31"/>
  <c r="D393" i="31"/>
  <c r="D392" i="31"/>
  <c r="D391" i="31"/>
  <c r="D390" i="31"/>
  <c r="D389" i="31"/>
  <c r="D388" i="31"/>
  <c r="D387" i="31"/>
  <c r="D386" i="31"/>
  <c r="D385" i="31"/>
  <c r="D384" i="31"/>
  <c r="D383" i="31"/>
  <c r="D382" i="31"/>
  <c r="D381" i="31"/>
  <c r="D380" i="31"/>
  <c r="D379" i="31"/>
  <c r="D378" i="31"/>
  <c r="D377" i="31"/>
  <c r="D376" i="31"/>
  <c r="D375" i="31"/>
  <c r="D374" i="31"/>
  <c r="D373" i="31"/>
  <c r="D372" i="31"/>
  <c r="D371" i="31"/>
  <c r="D370" i="31"/>
  <c r="D369" i="31"/>
  <c r="D368" i="31"/>
  <c r="D367" i="31"/>
  <c r="D366" i="31"/>
  <c r="D365" i="31"/>
  <c r="D364" i="31"/>
  <c r="D363" i="31"/>
  <c r="D362" i="31"/>
  <c r="D361" i="31"/>
  <c r="D360" i="31"/>
  <c r="D359" i="31"/>
  <c r="D358" i="31"/>
  <c r="D357" i="31"/>
  <c r="D356" i="31"/>
  <c r="D355" i="31"/>
  <c r="D354" i="31"/>
  <c r="D353" i="31"/>
  <c r="D352" i="31"/>
  <c r="D351" i="31"/>
  <c r="D350" i="31"/>
  <c r="D349" i="31"/>
  <c r="D348" i="31"/>
  <c r="D347" i="31"/>
  <c r="D346" i="31"/>
  <c r="D345" i="31"/>
  <c r="D344" i="31"/>
  <c r="D343" i="31"/>
  <c r="D342" i="31"/>
  <c r="D341" i="31"/>
  <c r="D340" i="31"/>
  <c r="D339" i="31"/>
  <c r="D338" i="31"/>
  <c r="D337" i="31"/>
  <c r="D336" i="31"/>
  <c r="D335" i="31"/>
  <c r="D334" i="31"/>
  <c r="D333" i="31"/>
  <c r="D332" i="31"/>
  <c r="D331" i="31"/>
  <c r="D330" i="31"/>
  <c r="D329" i="31"/>
  <c r="D328" i="31"/>
  <c r="D327" i="31"/>
  <c r="D326" i="31"/>
  <c r="D325" i="31"/>
  <c r="D324" i="31"/>
  <c r="D323" i="31"/>
  <c r="D322" i="31"/>
  <c r="D321" i="31"/>
  <c r="D320" i="31"/>
  <c r="D319" i="31"/>
  <c r="D318" i="31"/>
  <c r="D317" i="31"/>
  <c r="D316" i="31"/>
  <c r="D315" i="31"/>
  <c r="D314" i="31"/>
  <c r="D313" i="31"/>
  <c r="D312" i="31"/>
  <c r="D311" i="31"/>
  <c r="D310" i="31"/>
  <c r="D309" i="31"/>
  <c r="D308" i="31"/>
  <c r="D307" i="31"/>
  <c r="D306" i="31"/>
  <c r="D305" i="31"/>
  <c r="D304" i="31"/>
  <c r="D303" i="31"/>
  <c r="D302" i="31"/>
  <c r="D301" i="31"/>
  <c r="D300" i="31"/>
  <c r="D299" i="31"/>
  <c r="D298" i="31"/>
  <c r="D297" i="31"/>
  <c r="D296" i="31"/>
  <c r="D295" i="31"/>
  <c r="D294" i="31"/>
  <c r="D293" i="31"/>
  <c r="D292" i="31"/>
  <c r="D291" i="31"/>
  <c r="D290" i="31"/>
  <c r="D289" i="31"/>
  <c r="D288" i="31"/>
  <c r="D287" i="31"/>
  <c r="D286" i="31"/>
  <c r="D285" i="31"/>
  <c r="D284" i="31"/>
  <c r="D283" i="31"/>
  <c r="D282" i="31"/>
  <c r="D281" i="31"/>
  <c r="D280" i="31"/>
  <c r="D279" i="31"/>
  <c r="D278" i="31"/>
  <c r="D277" i="31"/>
  <c r="D276" i="31"/>
  <c r="D275" i="31"/>
  <c r="D274" i="31"/>
  <c r="D273" i="31"/>
  <c r="D272" i="31"/>
  <c r="D271" i="31"/>
  <c r="D270" i="31"/>
  <c r="D269" i="31"/>
  <c r="D268" i="31"/>
  <c r="D267" i="31"/>
  <c r="D266" i="31"/>
  <c r="D265" i="31"/>
  <c r="D264" i="31"/>
  <c r="D263" i="31"/>
  <c r="D262" i="31"/>
  <c r="D261" i="31"/>
  <c r="D260" i="31"/>
  <c r="D259" i="31"/>
  <c r="D258" i="31"/>
  <c r="D257" i="31"/>
  <c r="D256" i="31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G402" i="28" l="1"/>
</calcChain>
</file>

<file path=xl/sharedStrings.xml><?xml version="1.0" encoding="utf-8"?>
<sst xmlns="http://schemas.openxmlformats.org/spreadsheetml/2006/main" count="11934" uniqueCount="1315">
  <si>
    <t>日期</t>
  </si>
  <si>
    <t>日用品</t>
  </si>
  <si>
    <t>顾客编号</t>
    <phoneticPr fontId="11" type="noConversion"/>
  </si>
  <si>
    <t>季度</t>
    <phoneticPr fontId="11" type="noConversion"/>
  </si>
  <si>
    <t>消费金额</t>
    <phoneticPr fontId="11" type="noConversion"/>
  </si>
  <si>
    <t>C00001</t>
  </si>
  <si>
    <t>第一季度</t>
  </si>
  <si>
    <t>第二季度</t>
  </si>
  <si>
    <t>第三季度</t>
  </si>
  <si>
    <t>第四季度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</si>
  <si>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</si>
  <si>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</si>
  <si>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</si>
  <si>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</si>
  <si>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</si>
  <si>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</si>
  <si>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</si>
  <si>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</si>
  <si>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</si>
  <si>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</si>
  <si>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</si>
  <si>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</si>
  <si>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</si>
  <si>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</si>
  <si>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</si>
  <si>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</si>
  <si>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</si>
  <si>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</si>
  <si>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</si>
  <si>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</si>
  <si>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</si>
  <si>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</si>
  <si>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</si>
  <si>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</si>
  <si>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</si>
  <si>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</si>
  <si>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</si>
  <si>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</si>
  <si>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</si>
  <si>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</si>
  <si>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</si>
  <si>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</si>
  <si>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</si>
  <si>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</si>
  <si>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</si>
  <si>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</si>
  <si>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</si>
  <si>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</si>
  <si>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</si>
  <si>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</si>
  <si>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</si>
  <si>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</si>
  <si>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</si>
  <si>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</si>
  <si>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</si>
  <si>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</si>
  <si>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</si>
  <si>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</si>
  <si>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</si>
  <si>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</si>
  <si>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</si>
  <si>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</si>
  <si>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</si>
  <si>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</si>
  <si>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</si>
  <si>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</si>
  <si>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</si>
  <si>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</si>
  <si>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</si>
  <si>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</si>
  <si>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</si>
  <si>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</si>
  <si>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</si>
  <si>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</si>
  <si>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</si>
  <si>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</si>
  <si>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</si>
  <si>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</si>
  <si>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</si>
  <si>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</si>
  <si>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</si>
  <si>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  <phoneticPr fontId="11" type="noConversion"/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</si>
  <si>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</si>
  <si>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</si>
  <si>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</si>
  <si>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</si>
  <si>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</si>
  <si>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</si>
  <si>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</si>
  <si>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</si>
  <si>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</si>
  <si>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</si>
  <si>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</si>
  <si>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</si>
  <si>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</si>
  <si>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</si>
  <si>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</si>
  <si>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</si>
  <si>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</si>
  <si>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</si>
  <si>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</si>
  <si>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</si>
  <si>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</si>
  <si>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</si>
  <si>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</si>
  <si>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</si>
  <si>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</si>
  <si>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</si>
  <si>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</si>
  <si>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性别</t>
    <phoneticPr fontId="11" type="noConversion"/>
  </si>
  <si>
    <t>生日</t>
  </si>
  <si>
    <t>年龄</t>
    <phoneticPr fontId="11" type="noConversion"/>
  </si>
  <si>
    <t>年龄段</t>
    <phoneticPr fontId="11" type="noConversion"/>
  </si>
  <si>
    <t>年消费金额</t>
    <phoneticPr fontId="11" type="noConversion"/>
  </si>
  <si>
    <t>男</t>
  </si>
  <si>
    <t>女</t>
  </si>
  <si>
    <t>C00073</t>
  </si>
  <si>
    <t>45-49岁</t>
  </si>
  <si>
    <t>40-44岁</t>
  </si>
  <si>
    <t>55-59岁</t>
  </si>
  <si>
    <t>50-54岁</t>
  </si>
  <si>
    <t>30岁以下</t>
  </si>
  <si>
    <t>70-74岁</t>
  </si>
  <si>
    <t>65-69岁</t>
  </si>
  <si>
    <t>60-64岁</t>
  </si>
  <si>
    <t>75岁及以上</t>
  </si>
  <si>
    <t>30-34岁</t>
  </si>
  <si>
    <t>35-39岁</t>
  </si>
  <si>
    <t>订单编号</t>
    <phoneticPr fontId="4" type="noConversion"/>
  </si>
  <si>
    <t>产品代码</t>
    <phoneticPr fontId="4" type="noConversion"/>
  </si>
  <si>
    <t>产品名称</t>
    <phoneticPr fontId="4" type="noConversion"/>
  </si>
  <si>
    <t>产品类别</t>
    <phoneticPr fontId="4" type="noConversion"/>
  </si>
  <si>
    <t>单价</t>
  </si>
  <si>
    <t>数量</t>
  </si>
  <si>
    <t>折扣</t>
  </si>
  <si>
    <t>金额</t>
    <phoneticPr fontId="4" type="noConversion"/>
  </si>
  <si>
    <t>客户代码</t>
    <phoneticPr fontId="4" type="noConversion"/>
  </si>
  <si>
    <t>订货日期</t>
    <phoneticPr fontId="4" type="noConversion"/>
  </si>
  <si>
    <t>发货日期</t>
  </si>
  <si>
    <t>发货地区</t>
    <phoneticPr fontId="4" type="noConversion"/>
  </si>
  <si>
    <t>发货城市</t>
    <phoneticPr fontId="4" type="noConversion"/>
  </si>
  <si>
    <t>订单金额</t>
    <phoneticPr fontId="4" type="noConversion"/>
  </si>
  <si>
    <t>VINET</t>
  </si>
  <si>
    <t>TOMSP</t>
  </si>
  <si>
    <t>HANAR</t>
  </si>
  <si>
    <t>VICTE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</si>
  <si>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</si>
  <si>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</si>
  <si>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</si>
  <si>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</si>
  <si>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</si>
  <si>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</si>
  <si>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</si>
  <si>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</si>
  <si>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</si>
  <si>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</si>
  <si>
    <t>FOLKO</t>
  </si>
  <si>
    <t>BLONP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</si>
  <si>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</si>
  <si>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</si>
  <si>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</si>
  <si>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</si>
  <si>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</si>
  <si>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</si>
  <si>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</si>
  <si>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</si>
  <si>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</si>
  <si>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</si>
  <si>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</si>
  <si>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</si>
  <si>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</si>
  <si>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</si>
  <si>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</si>
  <si>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</si>
  <si>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</si>
  <si>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</si>
  <si>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</si>
  <si>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</si>
  <si>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</si>
  <si>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</si>
  <si>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</si>
  <si>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</si>
  <si>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</si>
  <si>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</si>
  <si>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</si>
  <si>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</si>
  <si>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</si>
  <si>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</si>
  <si>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</si>
  <si>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</si>
  <si>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</si>
  <si>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</si>
  <si>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</si>
  <si>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</si>
  <si>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</si>
  <si>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</si>
  <si>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</si>
  <si>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</si>
  <si>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</si>
  <si>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</si>
  <si>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</si>
  <si>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</si>
  <si>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</si>
  <si>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</si>
  <si>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</si>
  <si>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</si>
  <si>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</si>
  <si>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</si>
  <si>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</si>
  <si>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</si>
  <si>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</si>
  <si>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</si>
  <si>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</si>
  <si>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</si>
  <si>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</si>
  <si>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</si>
  <si>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</si>
  <si>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</si>
  <si>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</si>
  <si>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</si>
  <si>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</si>
  <si>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</si>
  <si>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</si>
  <si>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</si>
  <si>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</si>
  <si>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饮料</t>
  </si>
  <si>
    <t>点心</t>
  </si>
  <si>
    <t>肉/家禽</t>
  </si>
  <si>
    <t>调味品</t>
  </si>
  <si>
    <t>海鲜</t>
  </si>
  <si>
    <t>谷类/麦片</t>
  </si>
  <si>
    <t>特制品</t>
  </si>
  <si>
    <t>员工编号</t>
  </si>
  <si>
    <t>姓名</t>
  </si>
  <si>
    <t>性别</t>
  </si>
  <si>
    <t>年龄</t>
  </si>
  <si>
    <t>部门</t>
  </si>
  <si>
    <t>Word</t>
  </si>
  <si>
    <t>Excel</t>
  </si>
  <si>
    <t>PowerPoint</t>
  </si>
  <si>
    <t>Outlook</t>
  </si>
  <si>
    <t>Visio</t>
  </si>
  <si>
    <t>平均成绩</t>
  </si>
  <si>
    <t>260</t>
  </si>
  <si>
    <t>闫舒雯</t>
  </si>
  <si>
    <t>研发部</t>
  </si>
  <si>
    <t>334</t>
  </si>
  <si>
    <t>朱姿</t>
  </si>
  <si>
    <t>255</t>
  </si>
  <si>
    <t>薛惠文</t>
  </si>
  <si>
    <t>229</t>
  </si>
  <si>
    <t>王怡琳</t>
  </si>
  <si>
    <t>236</t>
  </si>
  <si>
    <t>王紫怡</t>
  </si>
  <si>
    <t>265</t>
  </si>
  <si>
    <t>杨美涵</t>
  </si>
  <si>
    <t>190</t>
  </si>
  <si>
    <t>苏子涵</t>
  </si>
  <si>
    <t>097</t>
  </si>
  <si>
    <t>李梦骐</t>
  </si>
  <si>
    <t>239</t>
  </si>
  <si>
    <t>魏钰函</t>
  </si>
  <si>
    <t>001</t>
    <phoneticPr fontId="4" type="noConversion"/>
  </si>
  <si>
    <t>包一兰</t>
  </si>
  <si>
    <t>233</t>
  </si>
  <si>
    <t>王燚</t>
  </si>
  <si>
    <t>189</t>
  </si>
  <si>
    <t>苏畅</t>
  </si>
  <si>
    <t>274</t>
  </si>
  <si>
    <t>姚雯</t>
  </si>
  <si>
    <t>030</t>
  </si>
  <si>
    <t>冯佳慧</t>
  </si>
  <si>
    <t>309</t>
  </si>
  <si>
    <t>张玉薇</t>
  </si>
  <si>
    <t>066</t>
  </si>
  <si>
    <t>胡玮鑫</t>
  </si>
  <si>
    <t>188</t>
  </si>
  <si>
    <t>宋奕璇</t>
  </si>
  <si>
    <t>156</t>
  </si>
  <si>
    <t>买依依</t>
  </si>
  <si>
    <t>221</t>
  </si>
  <si>
    <t>王唯</t>
  </si>
  <si>
    <t>077</t>
  </si>
  <si>
    <t>焦雪巍</t>
  </si>
  <si>
    <t>204</t>
  </si>
  <si>
    <t>王嘉文</t>
  </si>
  <si>
    <t>106</t>
  </si>
  <si>
    <t>李雅琪</t>
  </si>
  <si>
    <t>062</t>
  </si>
  <si>
    <t>郝宇晶</t>
  </si>
  <si>
    <t>333</t>
  </si>
  <si>
    <t>朱滢</t>
  </si>
  <si>
    <t>238</t>
  </si>
  <si>
    <t>魏一凡</t>
  </si>
  <si>
    <t>301</t>
  </si>
  <si>
    <t>张雪</t>
  </si>
  <si>
    <t>028</t>
  </si>
  <si>
    <t>范振勤</t>
  </si>
  <si>
    <t>175</t>
  </si>
  <si>
    <t>任雅睿</t>
  </si>
  <si>
    <t>199</t>
  </si>
  <si>
    <t>王豪</t>
  </si>
  <si>
    <t>050</t>
  </si>
  <si>
    <t>郭若斐</t>
  </si>
  <si>
    <t>081</t>
  </si>
  <si>
    <t>康璐</t>
  </si>
  <si>
    <t>138</t>
  </si>
  <si>
    <t>卢美珩</t>
  </si>
  <si>
    <t>004</t>
  </si>
  <si>
    <t>曾雪依</t>
  </si>
  <si>
    <t>270</t>
  </si>
  <si>
    <t>杨薇潼</t>
  </si>
  <si>
    <t>192</t>
  </si>
  <si>
    <t>孙梦洁</t>
  </si>
  <si>
    <t>126</t>
  </si>
  <si>
    <t>刘妙溪</t>
  </si>
  <si>
    <t>120</t>
  </si>
  <si>
    <t>刘寒齐</t>
  </si>
  <si>
    <t>305</t>
  </si>
  <si>
    <t>张奕涵</t>
  </si>
  <si>
    <t>170</t>
  </si>
  <si>
    <t>乔悦文</t>
  </si>
  <si>
    <t>316</t>
  </si>
  <si>
    <t>张子卓</t>
  </si>
  <si>
    <t>151</t>
  </si>
  <si>
    <t>马路遥</t>
  </si>
  <si>
    <t>119</t>
  </si>
  <si>
    <t>刘港</t>
  </si>
  <si>
    <t>026</t>
  </si>
  <si>
    <t>范林瑶</t>
  </si>
  <si>
    <t>096</t>
  </si>
  <si>
    <t>李梦珂</t>
  </si>
  <si>
    <t>008</t>
  </si>
  <si>
    <t>陈府华</t>
  </si>
  <si>
    <t>180</t>
  </si>
  <si>
    <t>盛莹莹</t>
  </si>
  <si>
    <t>043</t>
  </si>
  <si>
    <t>高镱校</t>
  </si>
  <si>
    <t>136</t>
  </si>
  <si>
    <t>刘子怡</t>
  </si>
  <si>
    <t>027</t>
  </si>
  <si>
    <t>范梦琪</t>
  </si>
  <si>
    <t>009</t>
  </si>
  <si>
    <t>陈润祺</t>
  </si>
  <si>
    <t>125</t>
  </si>
  <si>
    <t>刘梦云</t>
  </si>
  <si>
    <t>037</t>
  </si>
  <si>
    <t>高继航</t>
  </si>
  <si>
    <t>072</t>
  </si>
  <si>
    <t>黄雨佳</t>
  </si>
  <si>
    <t>205</t>
  </si>
  <si>
    <t>王敬</t>
  </si>
  <si>
    <t>018</t>
  </si>
  <si>
    <t>丁雪飞</t>
  </si>
  <si>
    <t>148</t>
  </si>
  <si>
    <t>吕霏</t>
  </si>
  <si>
    <t>227</t>
  </si>
  <si>
    <t>王瑶</t>
  </si>
  <si>
    <t>261</t>
  </si>
  <si>
    <t>燕宏鑫</t>
  </si>
  <si>
    <t>物流部</t>
  </si>
  <si>
    <t>272</t>
  </si>
  <si>
    <t>杨子暄</t>
  </si>
  <si>
    <t>141</t>
  </si>
  <si>
    <t>卢欣怡</t>
  </si>
  <si>
    <t>172</t>
  </si>
  <si>
    <t>秦宇萱</t>
  </si>
  <si>
    <t>245</t>
  </si>
  <si>
    <t>谢箐</t>
  </si>
  <si>
    <t>040</t>
  </si>
  <si>
    <t>高惟逸</t>
  </si>
  <si>
    <t>084</t>
  </si>
  <si>
    <t>李崇智</t>
  </si>
  <si>
    <t>277</t>
  </si>
  <si>
    <t>余晓辉</t>
  </si>
  <si>
    <t>279</t>
  </si>
  <si>
    <t>袁亚男</t>
  </si>
  <si>
    <t>254</t>
  </si>
  <si>
    <t>许艳亮</t>
  </si>
  <si>
    <t>280</t>
  </si>
  <si>
    <t>袁怡宁</t>
  </si>
  <si>
    <t>174</t>
  </si>
  <si>
    <t>任家漪　</t>
  </si>
  <si>
    <t>325</t>
  </si>
  <si>
    <t>郑馨</t>
  </si>
  <si>
    <t>064</t>
  </si>
  <si>
    <t>何雨润</t>
  </si>
  <si>
    <t>206</t>
  </si>
  <si>
    <t>王珺</t>
  </si>
  <si>
    <t>176</t>
  </si>
  <si>
    <t>荣佳</t>
  </si>
  <si>
    <t>128</t>
  </si>
  <si>
    <t>刘庶贺</t>
  </si>
  <si>
    <t>331</t>
  </si>
  <si>
    <t>朱亚婷</t>
  </si>
  <si>
    <t>332</t>
  </si>
  <si>
    <t>朱怡滢</t>
  </si>
  <si>
    <t>014</t>
  </si>
  <si>
    <t>崔梦鑫</t>
  </si>
  <si>
    <t>228</t>
  </si>
  <si>
    <t>王怡飞</t>
  </si>
  <si>
    <t>090</t>
  </si>
  <si>
    <t>李佳一</t>
  </si>
  <si>
    <t>177</t>
  </si>
  <si>
    <t>申芳赫</t>
  </si>
  <si>
    <t>264</t>
  </si>
  <si>
    <t>杨璐煜</t>
  </si>
  <si>
    <t>070</t>
  </si>
  <si>
    <t>黄梦圆</t>
  </si>
  <si>
    <t>208</t>
  </si>
  <si>
    <t>王乐语</t>
  </si>
  <si>
    <t>104</t>
  </si>
  <si>
    <t>李笑</t>
  </si>
  <si>
    <t>256</t>
  </si>
  <si>
    <t>薛宇格</t>
  </si>
  <si>
    <t>045</t>
  </si>
  <si>
    <t>弓佳琪</t>
  </si>
  <si>
    <t>039</t>
  </si>
  <si>
    <t>高铭莉</t>
  </si>
  <si>
    <t>092</t>
  </si>
  <si>
    <t>李菁菁</t>
  </si>
  <si>
    <t>162</t>
  </si>
  <si>
    <t>孟子明</t>
  </si>
  <si>
    <t>296</t>
  </si>
  <si>
    <t>张巍</t>
  </si>
  <si>
    <t>306</t>
  </si>
  <si>
    <t>张予菲</t>
  </si>
  <si>
    <t>187</t>
  </si>
  <si>
    <t>宋欣蔚</t>
  </si>
  <si>
    <t>002</t>
  </si>
  <si>
    <t>蔡迪嘉</t>
  </si>
  <si>
    <t>253</t>
  </si>
  <si>
    <t>许琬婷</t>
  </si>
  <si>
    <t>074</t>
  </si>
  <si>
    <t>贾烨</t>
  </si>
  <si>
    <t>262</t>
  </si>
  <si>
    <t>杨靖莹</t>
  </si>
  <si>
    <t>230</t>
  </si>
  <si>
    <t>王艺</t>
  </si>
  <si>
    <t>031</t>
  </si>
  <si>
    <t>冯嘉欣</t>
  </si>
  <si>
    <t>214</t>
  </si>
  <si>
    <t>王琪</t>
  </si>
  <si>
    <t>137</t>
  </si>
  <si>
    <t>娄容荣</t>
  </si>
  <si>
    <t>318</t>
  </si>
  <si>
    <t>赵世楠</t>
  </si>
  <si>
    <t>328</t>
  </si>
  <si>
    <t>朱琳</t>
  </si>
  <si>
    <t>145</t>
  </si>
  <si>
    <t>罗嘉</t>
  </si>
  <si>
    <t>186</t>
  </si>
  <si>
    <t>宋晓</t>
  </si>
  <si>
    <t>086</t>
  </si>
  <si>
    <t>李涵安</t>
  </si>
  <si>
    <t>006</t>
  </si>
  <si>
    <t>陈贝嘉</t>
  </si>
  <si>
    <t>282</t>
  </si>
  <si>
    <t>翟笑晨</t>
  </si>
  <si>
    <t>094</t>
  </si>
  <si>
    <t>李铃坪</t>
  </si>
  <si>
    <t>103</t>
  </si>
  <si>
    <t>李翔</t>
  </si>
  <si>
    <t>300</t>
  </si>
  <si>
    <t>张馨</t>
  </si>
  <si>
    <t>080</t>
  </si>
  <si>
    <t>康晶菡</t>
  </si>
  <si>
    <t>219</t>
  </si>
  <si>
    <t>王婉晴</t>
  </si>
  <si>
    <t>102</t>
  </si>
  <si>
    <t>李婉茹</t>
  </si>
  <si>
    <t>108</t>
  </si>
  <si>
    <t>李宜庭</t>
  </si>
  <si>
    <t>326</t>
  </si>
  <si>
    <t>周乐琪</t>
  </si>
  <si>
    <t>079</t>
  </si>
  <si>
    <t>金雨馨</t>
  </si>
  <si>
    <t>057</t>
  </si>
  <si>
    <t>韩冰天</t>
  </si>
  <si>
    <t>143</t>
  </si>
  <si>
    <t>栾家晨</t>
  </si>
  <si>
    <t>121</t>
  </si>
  <si>
    <t>刘家行</t>
  </si>
  <si>
    <t>122</t>
  </si>
  <si>
    <t>刘家旭</t>
  </si>
  <si>
    <t>321</t>
  </si>
  <si>
    <t>赵晓坤</t>
  </si>
  <si>
    <t>324</t>
  </si>
  <si>
    <t>郑昊</t>
  </si>
  <si>
    <t>采购部</t>
  </si>
  <si>
    <t>226</t>
  </si>
  <si>
    <t>王亚楠</t>
  </si>
  <si>
    <t>157</t>
  </si>
  <si>
    <t>毛鑫雨</t>
  </si>
  <si>
    <t>323</t>
  </si>
  <si>
    <t>赵子绅</t>
  </si>
  <si>
    <t>312</t>
  </si>
  <si>
    <t>张喆</t>
  </si>
  <si>
    <t>320</t>
  </si>
  <si>
    <t>赵思琪</t>
  </si>
  <si>
    <t>286</t>
  </si>
  <si>
    <t>张佳琪</t>
  </si>
  <si>
    <t>225</t>
  </si>
  <si>
    <t>王亚辰</t>
  </si>
  <si>
    <t>032</t>
  </si>
  <si>
    <t>冯艺帆</t>
  </si>
  <si>
    <t>158</t>
  </si>
  <si>
    <t>孟冠政</t>
  </si>
  <si>
    <t>164</t>
  </si>
  <si>
    <t>苗卓然</t>
  </si>
  <si>
    <t>271</t>
  </si>
  <si>
    <t>杨昱淼</t>
  </si>
  <si>
    <t>178</t>
  </si>
  <si>
    <t>沈嘉仪</t>
  </si>
  <si>
    <t>287</t>
  </si>
  <si>
    <t>张佳钰</t>
  </si>
  <si>
    <t>036</t>
  </si>
  <si>
    <t>付梓兵</t>
  </si>
  <si>
    <t>201</t>
  </si>
  <si>
    <t>王佳薇</t>
  </si>
  <si>
    <t>275</t>
  </si>
  <si>
    <t>易欣</t>
  </si>
  <si>
    <t>196</t>
  </si>
  <si>
    <t>陶子溪</t>
  </si>
  <si>
    <t>101</t>
  </si>
  <si>
    <t>李宛樾</t>
  </si>
  <si>
    <t>012</t>
  </si>
  <si>
    <t>程心怡</t>
  </si>
  <si>
    <t>048</t>
  </si>
  <si>
    <t>郭珂颖</t>
  </si>
  <si>
    <t>093</t>
  </si>
  <si>
    <t>李婧茹</t>
  </si>
  <si>
    <t>258</t>
  </si>
  <si>
    <t>闫嘉文</t>
  </si>
  <si>
    <t>303</t>
  </si>
  <si>
    <t>张怡</t>
  </si>
  <si>
    <t>216</t>
  </si>
  <si>
    <t>王偲</t>
  </si>
  <si>
    <t>124</t>
  </si>
  <si>
    <t>刘孟坤</t>
  </si>
  <si>
    <t>307</t>
  </si>
  <si>
    <t>张宇轩</t>
  </si>
  <si>
    <t>281</t>
  </si>
  <si>
    <t>翟雯婧</t>
  </si>
  <si>
    <t>134</t>
  </si>
  <si>
    <t>刘洋</t>
  </si>
  <si>
    <t>047</t>
  </si>
  <si>
    <t>桂晨曦</t>
  </si>
  <si>
    <t>016</t>
  </si>
  <si>
    <t>党靖雯</t>
  </si>
  <si>
    <t>053</t>
  </si>
  <si>
    <t>郭紫琳</t>
  </si>
  <si>
    <t>076</t>
  </si>
  <si>
    <t>姜梦涵</t>
  </si>
  <si>
    <t>218</t>
  </si>
  <si>
    <t>王彤婕</t>
  </si>
  <si>
    <t>154</t>
  </si>
  <si>
    <t>马鑫瑞</t>
  </si>
  <si>
    <t>117</t>
  </si>
  <si>
    <t>刘聪慧</t>
  </si>
  <si>
    <t>193</t>
  </si>
  <si>
    <t>孙榕</t>
  </si>
  <si>
    <t>131</t>
  </si>
  <si>
    <t>刘心宇</t>
  </si>
  <si>
    <t>149</t>
  </si>
  <si>
    <t>吕韦</t>
  </si>
  <si>
    <t>098</t>
  </si>
  <si>
    <t>李明蔚</t>
  </si>
  <si>
    <t>100</t>
  </si>
  <si>
    <t>李琪</t>
  </si>
  <si>
    <t>213</t>
  </si>
  <si>
    <t>王鹏飞　</t>
  </si>
  <si>
    <t>241</t>
  </si>
  <si>
    <t>吴思桐</t>
  </si>
  <si>
    <t>257</t>
  </si>
  <si>
    <t>荀康乐</t>
  </si>
  <si>
    <t>155</t>
  </si>
  <si>
    <t>马芝帆</t>
  </si>
  <si>
    <t>244</t>
  </si>
  <si>
    <t>肖欣怡</t>
  </si>
  <si>
    <t>243</t>
  </si>
  <si>
    <t>席慕</t>
  </si>
  <si>
    <t>051</t>
  </si>
  <si>
    <t>郭雨昕</t>
  </si>
  <si>
    <t>129</t>
  </si>
  <si>
    <t>刘向洋</t>
  </si>
  <si>
    <t>269</t>
  </si>
  <si>
    <t>杨舒涵</t>
  </si>
  <si>
    <t>285</t>
  </si>
  <si>
    <t>张格</t>
  </si>
  <si>
    <t>083</t>
  </si>
  <si>
    <t>康译文</t>
  </si>
  <si>
    <t>215</t>
  </si>
  <si>
    <t>王睿</t>
  </si>
  <si>
    <t>095</t>
  </si>
  <si>
    <t>李美桦</t>
  </si>
  <si>
    <t>038</t>
  </si>
  <si>
    <t>高继阳</t>
  </si>
  <si>
    <t>311</t>
  </si>
  <si>
    <t>张越</t>
  </si>
  <si>
    <t>195</t>
  </si>
  <si>
    <t>谭子琦</t>
  </si>
  <si>
    <t>267</t>
  </si>
  <si>
    <t>杨霈</t>
  </si>
  <si>
    <t>行政部</t>
  </si>
  <si>
    <t>194</t>
  </si>
  <si>
    <t>孙文婧</t>
  </si>
  <si>
    <t>067</t>
  </si>
  <si>
    <t>胡宇晨</t>
  </si>
  <si>
    <t>185</t>
  </si>
  <si>
    <t>宋祺雯</t>
  </si>
  <si>
    <t>232</t>
  </si>
  <si>
    <t>王艺丹</t>
  </si>
  <si>
    <t>163</t>
  </si>
  <si>
    <t>苗雨菲</t>
  </si>
  <si>
    <t>023</t>
  </si>
  <si>
    <t>段雨佳</t>
  </si>
  <si>
    <t>059</t>
  </si>
  <si>
    <t>韩园</t>
  </si>
  <si>
    <t>302</t>
  </si>
  <si>
    <t>张一涵</t>
  </si>
  <si>
    <t>015</t>
  </si>
  <si>
    <t>崔艺萱</t>
  </si>
  <si>
    <t>021</t>
  </si>
  <si>
    <t>杜思雨</t>
  </si>
  <si>
    <t>165</t>
  </si>
  <si>
    <t>闵丹阳</t>
  </si>
  <si>
    <t>252</t>
  </si>
  <si>
    <t>徐子怡</t>
  </si>
  <si>
    <t>111</t>
  </si>
  <si>
    <t>李月</t>
  </si>
  <si>
    <t>089</t>
  </si>
  <si>
    <t>李佳欣</t>
  </si>
  <si>
    <t>212</t>
  </si>
  <si>
    <t>王沛</t>
  </si>
  <si>
    <t>179</t>
  </si>
  <si>
    <t>沈馨儒</t>
  </si>
  <si>
    <t>065</t>
  </si>
  <si>
    <t>胡静宜</t>
  </si>
  <si>
    <t>317</t>
  </si>
  <si>
    <t>赵琪</t>
  </si>
  <si>
    <t>139</t>
  </si>
  <si>
    <t>卢蓉洁</t>
  </si>
  <si>
    <t>159</t>
  </si>
  <si>
    <t>孟沛杉</t>
  </si>
  <si>
    <t>276</t>
  </si>
  <si>
    <t>尹誉</t>
  </si>
  <si>
    <t>234</t>
  </si>
  <si>
    <t>王滢滢</t>
  </si>
  <si>
    <t>035</t>
  </si>
  <si>
    <t>付一冉</t>
  </si>
  <si>
    <t>209</t>
  </si>
  <si>
    <t>王萌萌</t>
  </si>
  <si>
    <t>078</t>
  </si>
  <si>
    <t>金笑含</t>
  </si>
  <si>
    <t>005</t>
  </si>
  <si>
    <t>常援琪</t>
  </si>
  <si>
    <t>314</t>
  </si>
  <si>
    <t>张子玄</t>
  </si>
  <si>
    <t>044</t>
  </si>
  <si>
    <t>耿悦棋</t>
  </si>
  <si>
    <t>308</t>
  </si>
  <si>
    <t>张雨涵</t>
  </si>
  <si>
    <t>288</t>
  </si>
  <si>
    <t>张婧雯</t>
  </si>
  <si>
    <t>130</t>
  </si>
  <si>
    <t>刘啸洋</t>
  </si>
  <si>
    <t>304</t>
  </si>
  <si>
    <t>张艺馨</t>
  </si>
  <si>
    <t>278</t>
  </si>
  <si>
    <t>余怡诺</t>
  </si>
  <si>
    <t>052</t>
  </si>
  <si>
    <t>郭子菡</t>
  </si>
  <si>
    <t>171</t>
  </si>
  <si>
    <t>秦梦慧</t>
  </si>
  <si>
    <t>184</t>
  </si>
  <si>
    <t>宋梦婷</t>
  </si>
  <si>
    <t>240</t>
  </si>
  <si>
    <t>吴金灿</t>
  </si>
  <si>
    <t>123</t>
  </si>
  <si>
    <t>刘镭霆</t>
  </si>
  <si>
    <t>198</t>
  </si>
  <si>
    <t>铁金梦</t>
  </si>
  <si>
    <t>283</t>
  </si>
  <si>
    <t>张蓓琰</t>
  </si>
  <si>
    <t>013</t>
  </si>
  <si>
    <t>程孜懿</t>
  </si>
  <si>
    <t>298</t>
  </si>
  <si>
    <t>张文馨</t>
  </si>
  <si>
    <t>091</t>
  </si>
  <si>
    <t>李嘉雪</t>
  </si>
  <si>
    <t>034</t>
  </si>
  <si>
    <t>付晓</t>
  </si>
  <si>
    <t>150</t>
  </si>
  <si>
    <t>吕笑颜</t>
  </si>
  <si>
    <t>生产部</t>
  </si>
  <si>
    <t>068</t>
  </si>
  <si>
    <t>胡煜垚</t>
  </si>
  <si>
    <t>173</t>
  </si>
  <si>
    <t>饶雨萱</t>
  </si>
  <si>
    <t>085</t>
  </si>
  <si>
    <t>李放</t>
  </si>
  <si>
    <t>220</t>
  </si>
  <si>
    <t>王婉颖</t>
  </si>
  <si>
    <t>056</t>
  </si>
  <si>
    <t>韩贝宁</t>
  </si>
  <si>
    <t>152</t>
  </si>
  <si>
    <t>马橤</t>
  </si>
  <si>
    <t>211</t>
  </si>
  <si>
    <t>王宁</t>
  </si>
  <si>
    <t>132</t>
  </si>
  <si>
    <t>刘昕</t>
  </si>
  <si>
    <t>181</t>
  </si>
  <si>
    <t>石苑蓓</t>
  </si>
  <si>
    <t>046</t>
  </si>
  <si>
    <t>谷胜昊</t>
  </si>
  <si>
    <t>135</t>
  </si>
  <si>
    <t>刘姿彤</t>
  </si>
  <si>
    <t>116</t>
  </si>
  <si>
    <t>刘贝</t>
  </si>
  <si>
    <t>041</t>
  </si>
  <si>
    <t>高雅轩</t>
  </si>
  <si>
    <t>042</t>
  </si>
  <si>
    <t>高艺嘉</t>
  </si>
  <si>
    <t>197</t>
  </si>
  <si>
    <t>田文倩</t>
  </si>
  <si>
    <t>142</t>
  </si>
  <si>
    <t>卢祎玮</t>
  </si>
  <si>
    <t>069</t>
  </si>
  <si>
    <t>胡子鸣</t>
  </si>
  <si>
    <t>251</t>
  </si>
  <si>
    <t>徐薪</t>
  </si>
  <si>
    <t>295</t>
  </si>
  <si>
    <t>张双锦</t>
  </si>
  <si>
    <t>250</t>
  </si>
  <si>
    <t>徐唯一</t>
  </si>
  <si>
    <t>182</t>
  </si>
  <si>
    <t>宋涵</t>
  </si>
  <si>
    <t>115</t>
  </si>
  <si>
    <t>梁怡欣</t>
  </si>
  <si>
    <t>019</t>
  </si>
  <si>
    <t>董安妮</t>
  </si>
  <si>
    <t>049</t>
  </si>
  <si>
    <t>郭琳琳</t>
  </si>
  <si>
    <t>166</t>
  </si>
  <si>
    <t>莫玉湘</t>
  </si>
  <si>
    <t>112</t>
  </si>
  <si>
    <t>李玥瑶</t>
  </si>
  <si>
    <t>210</t>
  </si>
  <si>
    <t>王梦茜</t>
  </si>
  <si>
    <t>011</t>
  </si>
  <si>
    <t>程晓洁</t>
  </si>
  <si>
    <t>266</t>
  </si>
  <si>
    <t>杨梦瑶</t>
  </si>
  <si>
    <t>268</t>
  </si>
  <si>
    <t>杨鹏远</t>
  </si>
  <si>
    <t>113</t>
  </si>
  <si>
    <t>梁朝正</t>
  </si>
  <si>
    <t>168</t>
  </si>
  <si>
    <t>牛钰睿</t>
  </si>
  <si>
    <t>082</t>
  </si>
  <si>
    <t>康雪蓓</t>
  </si>
  <si>
    <t>033</t>
  </si>
  <si>
    <t>付晨霖</t>
  </si>
  <si>
    <t>029</t>
  </si>
  <si>
    <t>范芷瑜</t>
  </si>
  <si>
    <t>146</t>
  </si>
  <si>
    <t>罗妍</t>
  </si>
  <si>
    <t>169</t>
  </si>
  <si>
    <t>牛子颖</t>
  </si>
  <si>
    <t>054</t>
  </si>
  <si>
    <t>海敬</t>
  </si>
  <si>
    <t>319</t>
  </si>
  <si>
    <t>赵思婕</t>
  </si>
  <si>
    <t>247</t>
  </si>
  <si>
    <t>徐冰琦</t>
  </si>
  <si>
    <t>315</t>
  </si>
  <si>
    <t>张子璇</t>
  </si>
  <si>
    <t>118</t>
  </si>
  <si>
    <t>刘德容</t>
  </si>
  <si>
    <t>246</t>
  </si>
  <si>
    <t>谢若凌</t>
  </si>
  <si>
    <t>322</t>
  </si>
  <si>
    <t>赵子钧</t>
  </si>
  <si>
    <t>291</t>
  </si>
  <si>
    <t>张茜</t>
  </si>
  <si>
    <t>290</t>
  </si>
  <si>
    <t>张诺琛</t>
  </si>
  <si>
    <t>273</t>
  </si>
  <si>
    <t>姚婉菁</t>
  </si>
  <si>
    <t>263</t>
  </si>
  <si>
    <t>杨款款</t>
  </si>
  <si>
    <t>109</t>
  </si>
  <si>
    <t>李艺昕</t>
  </si>
  <si>
    <t>203</t>
  </si>
  <si>
    <t>王嘉蔚</t>
  </si>
  <si>
    <t>200</t>
  </si>
  <si>
    <t>王佳慧</t>
  </si>
  <si>
    <t>133</t>
  </si>
  <si>
    <t>刘妍</t>
  </si>
  <si>
    <t>313</t>
  </si>
  <si>
    <t>张子涵</t>
  </si>
  <si>
    <t>114</t>
  </si>
  <si>
    <t>梁锦</t>
  </si>
  <si>
    <t>183</t>
  </si>
  <si>
    <t>宋佳峥</t>
  </si>
  <si>
    <t>140</t>
  </si>
  <si>
    <t>卢润瑶</t>
  </si>
  <si>
    <t>297</t>
  </si>
  <si>
    <t>张玮豪</t>
  </si>
  <si>
    <t>231</t>
  </si>
  <si>
    <t>王艺博</t>
  </si>
  <si>
    <t>020</t>
  </si>
  <si>
    <t>杜格格</t>
  </si>
  <si>
    <t>087</t>
  </si>
  <si>
    <t>李湖龙</t>
  </si>
  <si>
    <t>市场部</t>
  </si>
  <si>
    <t>010</t>
  </si>
  <si>
    <t>陈嵩吟</t>
  </si>
  <si>
    <t>235</t>
  </si>
  <si>
    <t>王子玥</t>
  </si>
  <si>
    <t>058</t>
  </si>
  <si>
    <t>韩姝</t>
  </si>
  <si>
    <t>099</t>
  </si>
  <si>
    <t>李培育</t>
  </si>
  <si>
    <t>144</t>
  </si>
  <si>
    <t>罗典</t>
  </si>
  <si>
    <t>105</t>
  </si>
  <si>
    <t>李欣雨</t>
  </si>
  <si>
    <t>063</t>
  </si>
  <si>
    <t>郝宇淼</t>
  </si>
  <si>
    <t>329</t>
  </si>
  <si>
    <t>朱琪帆</t>
  </si>
  <si>
    <t>153</t>
  </si>
  <si>
    <t>马小珂</t>
  </si>
  <si>
    <t>022</t>
  </si>
  <si>
    <t>杜悦</t>
  </si>
  <si>
    <t>289</t>
  </si>
  <si>
    <t>张珂瑜</t>
  </si>
  <si>
    <t>237</t>
  </si>
  <si>
    <t>魏佳瑶</t>
  </si>
  <si>
    <t>259</t>
  </si>
  <si>
    <t>闫珂</t>
  </si>
  <si>
    <t>294</t>
  </si>
  <si>
    <t>张芮</t>
  </si>
  <si>
    <t>025</t>
  </si>
  <si>
    <t>范丁玉</t>
  </si>
  <si>
    <t>055</t>
  </si>
  <si>
    <t>韩安宁</t>
  </si>
  <si>
    <t>061</t>
  </si>
  <si>
    <t>郝晶晶</t>
  </si>
  <si>
    <t>248</t>
  </si>
  <si>
    <t>徐靓洁</t>
  </si>
  <si>
    <t>207</t>
  </si>
  <si>
    <t>王凯文</t>
  </si>
  <si>
    <t>147</t>
  </si>
  <si>
    <t>罗羿</t>
  </si>
  <si>
    <t>284</t>
  </si>
  <si>
    <t>张度</t>
  </si>
  <si>
    <t>024</t>
  </si>
  <si>
    <t>樊佳磊</t>
  </si>
  <si>
    <t>249</t>
  </si>
  <si>
    <t>徐如成</t>
  </si>
  <si>
    <t>073</t>
  </si>
  <si>
    <t>黄梓童</t>
  </si>
  <si>
    <t>293</t>
  </si>
  <si>
    <t>张琼</t>
  </si>
  <si>
    <t>071</t>
  </si>
  <si>
    <t>黄圣雅</t>
  </si>
  <si>
    <t>017</t>
  </si>
  <si>
    <t>邓智航</t>
  </si>
  <si>
    <t>222</t>
  </si>
  <si>
    <t>王晓</t>
  </si>
  <si>
    <t>299</t>
  </si>
  <si>
    <t>张雯</t>
  </si>
  <si>
    <t>075</t>
  </si>
  <si>
    <t>江洲</t>
  </si>
  <si>
    <t>223</t>
  </si>
  <si>
    <t>王晓晗</t>
  </si>
  <si>
    <t>110</t>
  </si>
  <si>
    <t>李永远</t>
  </si>
  <si>
    <t>224</t>
  </si>
  <si>
    <t>王馨语</t>
  </si>
  <si>
    <t>217</t>
  </si>
  <si>
    <t>王彤</t>
  </si>
  <si>
    <t>127</t>
  </si>
  <si>
    <t>刘世英</t>
  </si>
  <si>
    <t>202</t>
  </si>
  <si>
    <t>王嘉宁</t>
  </si>
  <si>
    <t>088</t>
  </si>
  <si>
    <t>李惠嘉</t>
  </si>
  <si>
    <t>060</t>
  </si>
  <si>
    <t>韩子薇</t>
  </si>
  <si>
    <t>167</t>
  </si>
  <si>
    <t>宁慧</t>
  </si>
  <si>
    <t>191</t>
  </si>
  <si>
    <t>孙萌</t>
  </si>
  <si>
    <t>330</t>
  </si>
  <si>
    <t>朱文博</t>
  </si>
  <si>
    <t>161</t>
  </si>
  <si>
    <t>孟淇</t>
  </si>
  <si>
    <t>160</t>
  </si>
  <si>
    <t>孟其鸿</t>
  </si>
  <si>
    <t>007</t>
  </si>
  <si>
    <t>陈贝一</t>
  </si>
  <si>
    <t>003</t>
  </si>
  <si>
    <t>曹雅君</t>
  </si>
  <si>
    <t>242</t>
  </si>
  <si>
    <t>吴子昕</t>
  </si>
  <si>
    <t>310</t>
  </si>
  <si>
    <t>张煜</t>
  </si>
  <si>
    <t>292</t>
  </si>
  <si>
    <t>张俏颜</t>
  </si>
  <si>
    <t>107</t>
  </si>
  <si>
    <t>李怡雪</t>
  </si>
  <si>
    <t>327</t>
  </si>
  <si>
    <t>朱婧</t>
  </si>
  <si>
    <t>学校名称</t>
  </si>
  <si>
    <t>班号</t>
  </si>
  <si>
    <t>学号</t>
  </si>
  <si>
    <t>物理</t>
    <phoneticPr fontId="5" type="noConversion"/>
  </si>
  <si>
    <t>滨海市第一中学</t>
  </si>
  <si>
    <t>滨海市第二中学</t>
  </si>
  <si>
    <t>滨海市第三中学</t>
  </si>
  <si>
    <t>滨海市第四中学</t>
  </si>
  <si>
    <t>学校</t>
  </si>
  <si>
    <t>班级</t>
  </si>
  <si>
    <t>考试学生数</t>
  </si>
  <si>
    <t>最高分</t>
  </si>
  <si>
    <t>最低分</t>
  </si>
  <si>
    <t>平均分</t>
  </si>
  <si>
    <t>按班级汇总</t>
    <phoneticPr fontId="3" type="noConversion"/>
  </si>
  <si>
    <t>按学校汇总</t>
    <phoneticPr fontId="3" type="noConversion"/>
  </si>
  <si>
    <t>福建省厦门市思明区莲岳路118号中烟大厦1702室</t>
  </si>
  <si>
    <t>广东省深圳市南山区蛇口港湾大道2号</t>
  </si>
  <si>
    <t>上海市闵行区浦星路699号</t>
  </si>
  <si>
    <t>上海市浦东新区世纪大道100号上海环球金融中心56楼</t>
  </si>
  <si>
    <t>海南省海口市琼山区红城湖路22号</t>
  </si>
  <si>
    <t>云南省昆明市官渡区拓东路6号</t>
  </si>
  <si>
    <t>重庆市渝中区中山三路155号</t>
  </si>
  <si>
    <t>广东省深圳市龙岗区坂田</t>
  </si>
  <si>
    <t>江西省南昌市西湖区洪城路289号</t>
  </si>
  <si>
    <t>北京市海淀区东北旺西路8号</t>
  </si>
  <si>
    <t>北京市西城区西绒线胡同51号中国会</t>
  </si>
  <si>
    <t>贵州省贵阳市云岩区中山西路51号</t>
  </si>
  <si>
    <t>贵州省贵阳市中山西路51号</t>
  </si>
  <si>
    <t>辽宁省大连中山区长江路123号大连日航酒店4层清苑厅</t>
  </si>
  <si>
    <t>四川省成都市城市名人酒店</t>
  </si>
  <si>
    <t>山西省大同市南城墙永泰西门</t>
  </si>
  <si>
    <t>浙江省杭州市西湖区北山路78号香格里拉饭店东楼1栋555房</t>
  </si>
  <si>
    <t>浙江省杭州市西湖区紫金港路21号</t>
  </si>
  <si>
    <t>北京市西城区阜成门外大街29号</t>
  </si>
  <si>
    <t>福建省厦门市软件园二期观日路44号9楼</t>
  </si>
  <si>
    <t>广东省广州市天河区黄埔大道666号</t>
  </si>
  <si>
    <t>广东省广州市天河区林和西路1号广州国际贸易中心42层</t>
  </si>
  <si>
    <t>江苏省南京市白下区汉中路89号</t>
  </si>
  <si>
    <t>天津市和平区南京路189号</t>
  </si>
  <si>
    <t>山东省青岛市颐中皇冠假日酒店三层多功能厅</t>
  </si>
  <si>
    <t>广东省东莞市新城市商务中心区会展北路</t>
  </si>
  <si>
    <t>北京市利星行广场微软大厦206体验中心</t>
  </si>
  <si>
    <t>上海市延安东路100号联谊大厦20楼</t>
  </si>
  <si>
    <t>上海市天平宾馆6层</t>
  </si>
  <si>
    <t>山东省济南市经四小纬二路</t>
  </si>
  <si>
    <t>吉林省长春市东南湖大路1281号</t>
  </si>
  <si>
    <t>河北省廊坊市经济技术开发区华祥路66号</t>
  </si>
  <si>
    <t>广东省珠海市香洲人民东路121号</t>
  </si>
  <si>
    <t>广东省广州市天河区林和西路167号</t>
  </si>
  <si>
    <t>天津市河西区友谊北路银丰花园</t>
  </si>
  <si>
    <t>陕西省西安市南大街30号中大国际大厦605室</t>
  </si>
  <si>
    <t>北京市海淀区知春路113银网中心A座</t>
  </si>
  <si>
    <t>湖北省武汉市经济技术开发区东风大道10号</t>
  </si>
  <si>
    <t>江苏省扬州市汶河北路42号蓝天大厦</t>
  </si>
  <si>
    <t>四川省成都市人民南路一段86号城市之心27楼A座</t>
  </si>
  <si>
    <t>四川省绵阳市绵山路64号</t>
  </si>
  <si>
    <t>江苏省南京市汉中路2号金陵饭店</t>
  </si>
  <si>
    <t>重庆市渝州路68号</t>
  </si>
  <si>
    <t>广东省惠州市巽寮喜来登酒店</t>
  </si>
  <si>
    <t>福建省厦门市湖里区湖里高新科技园361度大厦</t>
  </si>
  <si>
    <t>北京市东城区朝阳门北大街1号</t>
  </si>
  <si>
    <t>上海市静安区华山路250号，上海希尔顿酒店</t>
  </si>
  <si>
    <t>安徽省合肥市蜀山经济开发区创业大道3号创业大道3号</t>
  </si>
  <si>
    <t>北京市海淀区永嘉北路6号</t>
  </si>
  <si>
    <t>河北省保定市朝阳南大街2266号</t>
  </si>
  <si>
    <t>天津市武清开发区新源道北18号</t>
  </si>
  <si>
    <t>浙江省苏州市阊胥路483号创元科技园金阊软件园5号楼5101室</t>
  </si>
  <si>
    <t>江西省南昌市高新区京东大道698号</t>
  </si>
  <si>
    <t>广东省佛山市顺德区容桂高新技术开发区建业中路13号</t>
  </si>
  <si>
    <t>辽宁省沈阳市和平区青年大街390号</t>
  </si>
  <si>
    <t>福建省福州市湖东路中山大厦，兴业银行</t>
  </si>
  <si>
    <t>北京市西城区宣武门西大街32号</t>
  </si>
  <si>
    <t>湖北省武汉市宝丰路6号香溢大酒店20楼</t>
  </si>
  <si>
    <t>河南省郑州金水区金水路115号</t>
  </si>
  <si>
    <t>重庆市北部新区高新园星光大道天王星A1座</t>
  </si>
  <si>
    <t>上海市浦东上丰路1111号</t>
  </si>
  <si>
    <t>北京市方恒假日酒店5号会议室</t>
  </si>
  <si>
    <t>浙江省嘉兴市南湖区亚中路1号</t>
  </si>
  <si>
    <t>上海市静安区海防路555号同乐坊11号楼3楼</t>
  </si>
  <si>
    <t>陕西省西安市曲江南路曲江文化大厦1903室</t>
  </si>
  <si>
    <t>广东省广州市珠江新城广东移动全球通大厦</t>
  </si>
  <si>
    <t>吉林省长春市青荫路435号</t>
  </si>
  <si>
    <t>广东省广州市机场路278号</t>
  </si>
  <si>
    <t>浙江省苏州市工业园区苏虹东路288号</t>
  </si>
  <si>
    <t>北京市国家会议中心</t>
  </si>
  <si>
    <t>北京市朝阳区光华路2号阳光100G座上海文广大夏7层</t>
  </si>
  <si>
    <t>北京市中关村微软MPR办公室</t>
  </si>
  <si>
    <t>上海市虹桥区喜来登太平洋大饭店四层地中海厅</t>
  </si>
  <si>
    <t>广东省深圳市嘉里建设广场2座12层体验中心</t>
  </si>
  <si>
    <t>上海市徐汇区虹桥路3号港汇中心二座10层10.072室</t>
  </si>
  <si>
    <t>广东省广州市越秀区白云路18号4楼405室</t>
  </si>
  <si>
    <t>浙江省杭州市大厦武林广场1号</t>
  </si>
  <si>
    <t>四川省成都市世纪城路936号</t>
  </si>
  <si>
    <t>山东省太仓市上海东路288号</t>
  </si>
  <si>
    <t>江苏省江阴市新桥镇陶新中路8号</t>
  </si>
  <si>
    <t>浙江省嘉兴市环城南路393号</t>
  </si>
  <si>
    <t>贵州省贵阳市云岩区安云路樱花巷20号</t>
  </si>
  <si>
    <t>浙江省苏州市干将西路1296号</t>
  </si>
  <si>
    <t>北京市香山饭店</t>
  </si>
  <si>
    <t>河南省郑州市金水区城东路289号</t>
  </si>
  <si>
    <t>山东省烟台市莱山区港城东大街299号</t>
  </si>
  <si>
    <t>云南省昆明市金鹰广场酒店</t>
  </si>
  <si>
    <t>上海市长宁区福泉北路33号</t>
  </si>
  <si>
    <t>上海市国际贵都大饭店</t>
  </si>
  <si>
    <t>山东省青岛市宁夏路288号青岛软件园3号楼501 微软青岛办事处</t>
  </si>
  <si>
    <t>甘肃省兰州市锦江阳光酒店东海厅</t>
  </si>
  <si>
    <t>北京市东城区和平里中街12号</t>
  </si>
  <si>
    <t>河南省郑州市金水东路与民生路</t>
  </si>
  <si>
    <t>上海市徐汇区港汇中心二座微软公司9楼</t>
  </si>
  <si>
    <t>统计项目</t>
    <phoneticPr fontId="4" type="noConversion"/>
  </si>
  <si>
    <t>日期</t>
    <phoneticPr fontId="4" type="noConversion"/>
  </si>
  <si>
    <t>徐亚楠</t>
  </si>
  <si>
    <t>孟天祥</t>
  </si>
  <si>
    <t>余雅丽</t>
  </si>
  <si>
    <t>关天胜</t>
  </si>
  <si>
    <t>王崇江</t>
  </si>
  <si>
    <t>赵琳艳</t>
  </si>
  <si>
    <t>陈祥通</t>
  </si>
  <si>
    <t>王天宇</t>
  </si>
  <si>
    <t>方文成</t>
  </si>
  <si>
    <t>钱顺卓</t>
  </si>
  <si>
    <t>黎浩然</t>
  </si>
  <si>
    <t>刘露露</t>
  </si>
  <si>
    <t>徐志晨</t>
  </si>
  <si>
    <t>张哲宇</t>
  </si>
  <si>
    <t>王炫皓</t>
  </si>
  <si>
    <t>王海德</t>
  </si>
  <si>
    <t>谢丽秋</t>
  </si>
  <si>
    <t>刘长辉</t>
  </si>
  <si>
    <t>李晓梅</t>
  </si>
  <si>
    <t>王雅林</t>
  </si>
  <si>
    <t>边金双</t>
  </si>
  <si>
    <t>方嘉康</t>
  </si>
  <si>
    <t>李雅洁</t>
  </si>
  <si>
    <t>邹佳楠</t>
  </si>
  <si>
    <t>王欣荣</t>
  </si>
  <si>
    <t>杨国强</t>
  </si>
  <si>
    <t>Contoso 公司差旅报销管理</t>
    <phoneticPr fontId="4" type="noConversion"/>
  </si>
  <si>
    <t>报销人</t>
    <phoneticPr fontId="4" type="noConversion"/>
  </si>
  <si>
    <t>活动地点</t>
    <phoneticPr fontId="4" type="noConversion"/>
  </si>
  <si>
    <t>地区</t>
    <phoneticPr fontId="4" type="noConversion"/>
  </si>
  <si>
    <t>费用类别编号</t>
    <phoneticPr fontId="4" type="noConversion"/>
  </si>
  <si>
    <t>费用类别</t>
    <phoneticPr fontId="4" type="noConversion"/>
  </si>
  <si>
    <t>差旅费用金额</t>
    <phoneticPr fontId="4" type="noConversion"/>
  </si>
  <si>
    <t>是否加班</t>
    <phoneticPr fontId="4" type="noConversion"/>
  </si>
  <si>
    <t>福建省</t>
    <phoneticPr fontId="4" type="noConversion"/>
  </si>
  <si>
    <t>BIC-001</t>
    <phoneticPr fontId="4" type="noConversion"/>
  </si>
  <si>
    <t>广东省</t>
  </si>
  <si>
    <t>BIC-002</t>
  </si>
  <si>
    <t>上海市</t>
  </si>
  <si>
    <t>BIC-003</t>
  </si>
  <si>
    <t>BIC-004</t>
  </si>
  <si>
    <t>钱顺卓</t>
    <phoneticPr fontId="4" type="noConversion"/>
  </si>
  <si>
    <t>海南省</t>
  </si>
  <si>
    <t>BIC-005</t>
  </si>
  <si>
    <t>云南省</t>
  </si>
  <si>
    <t>BIC-006</t>
  </si>
  <si>
    <t>BIC-007</t>
  </si>
  <si>
    <t>江西省</t>
  </si>
  <si>
    <t>北京市</t>
  </si>
  <si>
    <t>贵州省</t>
  </si>
  <si>
    <t>BIC-008</t>
  </si>
  <si>
    <t>BIC-009</t>
  </si>
  <si>
    <t>辽宁省</t>
  </si>
  <si>
    <t>BIC-010</t>
  </si>
  <si>
    <t>四川省</t>
  </si>
  <si>
    <t>山西省</t>
  </si>
  <si>
    <t>浙江省</t>
  </si>
  <si>
    <t>唐雅林</t>
  </si>
  <si>
    <t>福建省</t>
  </si>
  <si>
    <t>江苏省</t>
  </si>
  <si>
    <t>天津市</t>
  </si>
  <si>
    <t>山东省</t>
  </si>
  <si>
    <t>新疆省石河子市石河子信息办公室</t>
  </si>
  <si>
    <t>新疆省</t>
  </si>
  <si>
    <t>重庆市</t>
  </si>
  <si>
    <t>吉林省</t>
  </si>
  <si>
    <t>河北省</t>
  </si>
  <si>
    <t>陕西省</t>
  </si>
  <si>
    <t>湖北省</t>
  </si>
  <si>
    <t>安徽省</t>
  </si>
  <si>
    <t>BIC-001</t>
  </si>
  <si>
    <t>大连市烟草专卖局（大连市五四路26号）</t>
  </si>
  <si>
    <t>大连市</t>
  </si>
  <si>
    <t>杭州市滨江区南环路3758号</t>
  </si>
  <si>
    <t>杭州市</t>
  </si>
  <si>
    <t>河南省</t>
  </si>
  <si>
    <t>甘肃省</t>
  </si>
  <si>
    <t>宁夏省银川市兴庆区北京东路477号柏悦酒店6楼中华厅</t>
  </si>
  <si>
    <t>宁夏省</t>
  </si>
  <si>
    <t>总计</t>
    <phoneticPr fontId="4" type="noConversion"/>
  </si>
  <si>
    <t xml:space="preserve"> </t>
    <phoneticPr fontId="4" type="noConversion"/>
  </si>
  <si>
    <t>差旅成本分析报告</t>
    <phoneticPr fontId="4" type="noConversion"/>
  </si>
  <si>
    <t>统计信息</t>
    <phoneticPr fontId="4" type="noConversion"/>
  </si>
  <si>
    <t>2013年第二季度发生在北京市的差旅费用金额总计为：</t>
    <phoneticPr fontId="4" type="noConversion"/>
  </si>
  <si>
    <t>2013年钱顺卓报销的火车票总计金额为：</t>
    <phoneticPr fontId="4" type="noConversion"/>
  </si>
  <si>
    <t>2013年差旅费用金额中，飞机票占所有报销费用的比例为（保留2位小数）</t>
    <phoneticPr fontId="4" type="noConversion"/>
  </si>
  <si>
    <t>2013年发生在周末（星期六和星期日）中的通讯补助总金额为：</t>
    <phoneticPr fontId="4" type="noConversion"/>
  </si>
  <si>
    <t>是</t>
  </si>
  <si>
    <t>否</t>
  </si>
  <si>
    <t>语文</t>
  </si>
  <si>
    <t>数学</t>
  </si>
  <si>
    <t>英语</t>
  </si>
  <si>
    <t>生物</t>
  </si>
  <si>
    <t>地理</t>
  </si>
  <si>
    <t>历史</t>
  </si>
  <si>
    <t>政治</t>
  </si>
  <si>
    <t>总分</t>
  </si>
  <si>
    <t>包宏伟</t>
  </si>
  <si>
    <t>陈万地</t>
  </si>
  <si>
    <t>杜学江</t>
  </si>
  <si>
    <t>符合</t>
  </si>
  <si>
    <t>吉祥</t>
  </si>
  <si>
    <t>李北大</t>
  </si>
  <si>
    <t>李娜娜</t>
  </si>
  <si>
    <t>刘康锋</t>
  </si>
  <si>
    <t>刘鹏举</t>
  </si>
  <si>
    <t>倪冬声</t>
  </si>
  <si>
    <t>齐飞扬</t>
  </si>
  <si>
    <t>苏解放</t>
  </si>
  <si>
    <t>孙玉敏</t>
  </si>
  <si>
    <t>王清华</t>
  </si>
  <si>
    <t>谢如康</t>
  </si>
  <si>
    <t>闫朝霞</t>
  </si>
  <si>
    <t>曾令煊</t>
  </si>
  <si>
    <t>张桂花</t>
  </si>
  <si>
    <t>猪肉</t>
  </si>
  <si>
    <t>糙米</t>
  </si>
  <si>
    <t>酸奶酪</t>
  </si>
  <si>
    <t>沙茶</t>
  </si>
  <si>
    <t>猪肉干</t>
  </si>
  <si>
    <t>虾子</t>
  </si>
  <si>
    <t>海苔酱</t>
  </si>
  <si>
    <t>糯米</t>
  </si>
  <si>
    <t>小米</t>
  </si>
  <si>
    <t>桂花糕</t>
  </si>
  <si>
    <t>浪花奶酪</t>
  </si>
  <si>
    <t>花奶酪</t>
  </si>
  <si>
    <t>温馨奶酪</t>
  </si>
  <si>
    <t>运动饮料</t>
  </si>
  <si>
    <t>薯条</t>
  </si>
  <si>
    <t>汽水</t>
  </si>
  <si>
    <t>鸭肉</t>
  </si>
  <si>
    <t>鸡精</t>
  </si>
  <si>
    <t>牛奶</t>
  </si>
  <si>
    <t>饼干</t>
  </si>
  <si>
    <t>鱿鱼</t>
  </si>
  <si>
    <t>光明奶酪</t>
  </si>
  <si>
    <t>盐水鸭</t>
  </si>
  <si>
    <t>辣椒粉</t>
  </si>
  <si>
    <t>牛肉干</t>
  </si>
  <si>
    <t>麻油</t>
  </si>
  <si>
    <t>白奶酪</t>
  </si>
  <si>
    <t>花生</t>
  </si>
  <si>
    <t>干贝</t>
  </si>
  <si>
    <t>山渣片</t>
  </si>
  <si>
    <t>苏打水</t>
  </si>
  <si>
    <t>蜜桃汁</t>
  </si>
  <si>
    <t>海鲜粉</t>
  </si>
  <si>
    <t>白米</t>
  </si>
  <si>
    <t>黄鱼</t>
  </si>
  <si>
    <t>德国奶酪</t>
  </si>
  <si>
    <t>虾米</t>
  </si>
  <si>
    <t>柠檬汁</t>
  </si>
  <si>
    <t>柳橙汁</t>
  </si>
  <si>
    <t>蟹</t>
  </si>
  <si>
    <t>意大利奶酪</t>
  </si>
  <si>
    <t>龙虾</t>
  </si>
  <si>
    <t>烤肉酱</t>
  </si>
  <si>
    <t>蚝油</t>
  </si>
  <si>
    <t>甜辣酱</t>
  </si>
  <si>
    <t>海哲皮</t>
  </si>
  <si>
    <t>浓缩咖啡</t>
  </si>
  <si>
    <t>糖果</t>
  </si>
  <si>
    <t>味精</t>
  </si>
  <si>
    <t>矿泉水</t>
  </si>
  <si>
    <t>苹果汁</t>
  </si>
  <si>
    <t>啤酒</t>
  </si>
  <si>
    <t>蚵</t>
  </si>
  <si>
    <t>鸡肉</t>
  </si>
  <si>
    <t>绿豆糕</t>
  </si>
  <si>
    <t>蕃茄酱</t>
  </si>
  <si>
    <t>黄豆</t>
  </si>
  <si>
    <t>墨鱼</t>
  </si>
  <si>
    <t>大众奶酪</t>
  </si>
  <si>
    <t>黑奶酪</t>
  </si>
  <si>
    <t>肉松</t>
  </si>
  <si>
    <t>盐</t>
  </si>
  <si>
    <t>酱油</t>
  </si>
  <si>
    <t>海参</t>
  </si>
  <si>
    <t>三合一麦片</t>
  </si>
  <si>
    <t>巧克力</t>
  </si>
  <si>
    <t>绿茶</t>
  </si>
  <si>
    <t>棉花糖</t>
  </si>
  <si>
    <t>蛋糕</t>
  </si>
  <si>
    <t>燕麦</t>
  </si>
  <si>
    <t>胡椒粉</t>
  </si>
  <si>
    <t>玉米饼</t>
  </si>
  <si>
    <t>雪鱼</t>
  </si>
  <si>
    <t>玉米片</t>
  </si>
  <si>
    <t>海鲜酱</t>
  </si>
  <si>
    <t>鸡</t>
  </si>
  <si>
    <t>华北</t>
  </si>
  <si>
    <t>天津</t>
  </si>
  <si>
    <t>华东</t>
  </si>
  <si>
    <t>青岛</t>
  </si>
  <si>
    <t>南昌</t>
  </si>
  <si>
    <t>秦皇岛</t>
  </si>
  <si>
    <t>南京</t>
  </si>
  <si>
    <t>华南</t>
  </si>
  <si>
    <t>深圳</t>
  </si>
  <si>
    <t>东北</t>
  </si>
  <si>
    <t>大连</t>
  </si>
  <si>
    <t>北京</t>
  </si>
  <si>
    <t>温州</t>
  </si>
  <si>
    <t>石家庄</t>
  </si>
  <si>
    <t>常州</t>
  </si>
  <si>
    <t>张家口</t>
  </si>
  <si>
    <t>海口</t>
  </si>
  <si>
    <t>西北</t>
  </si>
  <si>
    <t>西安</t>
  </si>
  <si>
    <t>西南</t>
  </si>
  <si>
    <t>重庆</t>
  </si>
  <si>
    <t>上海</t>
  </si>
  <si>
    <t>厦门</t>
  </si>
  <si>
    <t>飞机票</t>
  </si>
  <si>
    <t>酒店住宿</t>
  </si>
  <si>
    <t>餐饮费</t>
  </si>
  <si>
    <t>出租车费</t>
  </si>
  <si>
    <t>火车票</t>
  </si>
  <si>
    <t>高速道桥费</t>
  </si>
  <si>
    <t>燃油费</t>
  </si>
  <si>
    <t>停车费</t>
  </si>
  <si>
    <t>通讯补助</t>
  </si>
  <si>
    <t>其他</t>
  </si>
  <si>
    <t>Contoso 公司差旅报销管理</t>
  </si>
  <si>
    <t>报销人</t>
  </si>
  <si>
    <t>活动地点</t>
  </si>
  <si>
    <t>地区</t>
  </si>
  <si>
    <t>费用类别编号</t>
  </si>
  <si>
    <t>费用类别</t>
  </si>
  <si>
    <t>差旅费用金额</t>
  </si>
  <si>
    <t>1、</t>
  </si>
  <si>
    <t>当条件区域与求值区域相同</t>
  </si>
  <si>
    <t>2、</t>
  </si>
  <si>
    <t>河北省石河子市石河子信息办公室</t>
  </si>
  <si>
    <t>山西省银川市兴庆区北京东路477号柏悦酒店6楼中华厅</t>
  </si>
  <si>
    <t xml:space="preserve"> </t>
  </si>
  <si>
    <t>计算所有差旅费用总和</t>
  </si>
  <si>
    <t>计算1500元以内的差旅费用总和</t>
  </si>
  <si>
    <t>计算孟天祥费用的总和</t>
  </si>
  <si>
    <t>计算2013年第三季度福建省差旅费用总和</t>
  </si>
  <si>
    <t>差旅成本分析报告</t>
  </si>
  <si>
    <t>统计项目</t>
  </si>
  <si>
    <t>统计信息</t>
  </si>
  <si>
    <t>2013年第二季度发生在北京市的差旅费用金额总计为：</t>
  </si>
  <si>
    <t>2013年钱顺卓报销的火车票总计金额为：</t>
  </si>
  <si>
    <t>2013年发生在周末（星期六和星期日）中的通讯补助总金额为：</t>
  </si>
  <si>
    <t>2013年差旅费用金额中，飞机票占所有报销费用的比例为（保留2位小数）</t>
    <phoneticPr fontId="3" type="noConversion"/>
  </si>
  <si>
    <t>班级</t>
    <phoneticPr fontId="3" type="noConversion"/>
  </si>
  <si>
    <t>人数</t>
    <phoneticPr fontId="3" type="noConversion"/>
  </si>
  <si>
    <t>人均水果数</t>
    <phoneticPr fontId="3" type="noConversion"/>
  </si>
  <si>
    <t>一班</t>
    <phoneticPr fontId="3" type="noConversion"/>
  </si>
  <si>
    <t>二班</t>
    <phoneticPr fontId="3" type="noConversion"/>
  </si>
  <si>
    <t>三班</t>
    <phoneticPr fontId="3" type="noConversion"/>
  </si>
  <si>
    <t>四班</t>
    <phoneticPr fontId="3" type="noConversion"/>
  </si>
  <si>
    <t>五班</t>
    <phoneticPr fontId="3" type="noConversion"/>
  </si>
  <si>
    <t>六班</t>
    <phoneticPr fontId="3" type="noConversion"/>
  </si>
  <si>
    <t>七班</t>
    <phoneticPr fontId="3" type="noConversion"/>
  </si>
  <si>
    <t>sum(区域)求和</t>
    <phoneticPr fontId="3" type="noConversion"/>
  </si>
  <si>
    <t>vaerage(区域)求平均值</t>
    <phoneticPr fontId="3" type="noConversion"/>
  </si>
  <si>
    <t>求差旅费用超过1200元的所有费用总和</t>
    <phoneticPr fontId="3" type="noConversion"/>
  </si>
  <si>
    <t>单条件求和</t>
    <phoneticPr fontId="3" type="noConversion"/>
  </si>
  <si>
    <r>
      <t>sumif(</t>
    </r>
    <r>
      <rPr>
        <sz val="16"/>
        <color theme="9" tint="-0.249977111117893"/>
        <rFont val="等线"/>
        <family val="3"/>
        <charset val="134"/>
        <scheme val="minor"/>
      </rPr>
      <t>条件区域</t>
    </r>
    <r>
      <rPr>
        <sz val="16"/>
        <color rgb="FF0070C0"/>
        <rFont val="等线"/>
        <family val="3"/>
        <charset val="134"/>
        <scheme val="minor"/>
      </rPr>
      <t>,"</t>
    </r>
    <r>
      <rPr>
        <sz val="16"/>
        <color theme="9" tint="-0.249977111117893"/>
        <rFont val="等线"/>
        <family val="3"/>
        <charset val="134"/>
        <scheme val="minor"/>
      </rPr>
      <t>条件</t>
    </r>
    <r>
      <rPr>
        <sz val="16"/>
        <color rgb="FF0070C0"/>
        <rFont val="等线"/>
        <family val="3"/>
        <charset val="134"/>
        <scheme val="minor"/>
      </rPr>
      <t>",</t>
    </r>
    <r>
      <rPr>
        <sz val="16"/>
        <color rgb="FF00B050"/>
        <rFont val="等线"/>
        <family val="3"/>
        <charset val="134"/>
        <scheme val="minor"/>
      </rPr>
      <t>求值区域</t>
    </r>
    <r>
      <rPr>
        <sz val="16"/>
        <color rgb="FF0070C0"/>
        <rFont val="等线"/>
        <family val="3"/>
        <charset val="134"/>
        <scheme val="minor"/>
      </rPr>
      <t>)</t>
    </r>
    <phoneticPr fontId="3" type="noConversion"/>
  </si>
  <si>
    <t>求所有飞机票的总金额</t>
    <phoneticPr fontId="3" type="noConversion"/>
  </si>
  <si>
    <t>当条件区域与求值区域不同</t>
    <phoneticPr fontId="3" type="noConversion"/>
  </si>
  <si>
    <t>飞机票</t>
    <phoneticPr fontId="3" type="noConversion"/>
  </si>
  <si>
    <t>求2013年第二季度火车票花了多少钱</t>
    <phoneticPr fontId="3" type="noConversion"/>
  </si>
  <si>
    <t>sumifs(求值区域,条件区域1,"条件1",条件区域2,"条件2",条件区域3,"条件3",…)</t>
    <phoneticPr fontId="3" type="noConversion"/>
  </si>
  <si>
    <t>注意：条件区域,"条件"  必需是成对出现</t>
    <phoneticPr fontId="3" type="noConversion"/>
  </si>
  <si>
    <t>averageif 单条件求平均值 同sumif</t>
    <phoneticPr fontId="3" type="noConversion"/>
  </si>
  <si>
    <t>averageifs  多条件求平均值   sumifs</t>
    <phoneticPr fontId="3" type="noConversion"/>
  </si>
  <si>
    <t>总水果数</t>
    <phoneticPr fontId="3" type="noConversion"/>
  </si>
  <si>
    <t>客观题平均分</t>
  </si>
  <si>
    <t>主观题平均分</t>
  </si>
  <si>
    <t>SUM()</t>
    <phoneticPr fontId="3" type="noConversion"/>
  </si>
  <si>
    <t>求和</t>
    <phoneticPr fontId="3" type="noConversion"/>
  </si>
  <si>
    <t>average()</t>
    <phoneticPr fontId="3" type="noConversion"/>
  </si>
  <si>
    <t>平均值</t>
    <phoneticPr fontId="3" type="noConversion"/>
  </si>
  <si>
    <t>Contoso 公司差旅报销管理</t>
    <phoneticPr fontId="3" type="noConversion"/>
  </si>
  <si>
    <t>求所有差旅费用总金额</t>
    <phoneticPr fontId="3" type="noConversion"/>
  </si>
  <si>
    <t>sumif()</t>
    <phoneticPr fontId="3" type="noConversion"/>
  </si>
  <si>
    <r>
      <t>sumif(</t>
    </r>
    <r>
      <rPr>
        <sz val="16"/>
        <color rgb="FFFFC000"/>
        <rFont val="等线"/>
        <family val="3"/>
        <charset val="134"/>
        <scheme val="minor"/>
      </rPr>
      <t>区域</t>
    </r>
    <r>
      <rPr>
        <sz val="16"/>
        <color rgb="FF0070C0"/>
        <rFont val="等线"/>
        <family val="3"/>
        <charset val="134"/>
        <scheme val="minor"/>
      </rPr>
      <t>,"</t>
    </r>
    <r>
      <rPr>
        <sz val="16"/>
        <color theme="9" tint="-0.499984740745262"/>
        <rFont val="等线"/>
        <family val="3"/>
        <charset val="134"/>
        <scheme val="minor"/>
      </rPr>
      <t>条件</t>
    </r>
    <r>
      <rPr>
        <sz val="16"/>
        <color rgb="FF0070C0"/>
        <rFont val="等线"/>
        <family val="3"/>
        <charset val="134"/>
        <scheme val="minor"/>
      </rPr>
      <t>")</t>
    </r>
    <phoneticPr fontId="3" type="noConversion"/>
  </si>
  <si>
    <t>火车票</t>
    <phoneticPr fontId="3" type="noConversion"/>
  </si>
  <si>
    <t>多条件求和</t>
    <phoneticPr fontId="3" type="noConversion"/>
  </si>
  <si>
    <t>sumifs()</t>
    <phoneticPr fontId="3" type="noConversion"/>
  </si>
  <si>
    <t>通讯补助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</si>
</sst>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¥&quot;#,##0.00;&quot;¥&quot;\-#,##0.00"/>
    <numFmt numFmtId="176" formatCode="&quot;¥&quot;#,##0_);[Red]\(&quot;¥&quot;#,##0\)"/>
    <numFmt numFmtId="177" formatCode="&quot;¥&quot;#,##0.00_);[Red]\(&quot;¥&quot;#,##0.00\)"/>
    <numFmt numFmtId="178" formatCode="yy&quot;年&quot;m&quot;月&quot;d&quot;日&quot;;@"/>
    <numFmt numFmtId="179" formatCode="0%;;&quot;-&quot;"/>
    <numFmt numFmtId="180" formatCode="0.00_);[Red]\(0.00\)"/>
    <numFmt numFmtId="181" formatCode="0_ "/>
    <numFmt numFmtId="182" formatCode="0.00_ "/>
    <numFmt numFmtId="183" formatCode="[$-F800]dddd\,\ mmmm\ dd\,\ yyyy"/>
    <numFmt numFmtId="184" formatCode="yyyy&quot;年&quot;m&quot;月&quot;d&quot;日&quot;\ aaaa"/>
    <numFmt numFmtId="185" formatCode="_ [$¥-804]* #,##0.00_ ;_ [$¥-804]* \-#,##0.00_ ;_ [$¥-804]* &quot;-&quot;??_ ;_ @_ "/>
    <numFmt numFmtId="186" formatCode="0_);[Red]\(0\)"/>
    <numFmt numFmtId="187" formatCode="[DBNum2][$-804]General"/>
    <numFmt numFmtId="188" formatCode="_ \¥* #,##0.00_ ;_ \¥* \-#,##0.00_ ;_ \¥* &quot;-&quot;??_ ;_ @_ "/>
  </numFmts>
  <fonts count="5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軟正黑體"/>
      <family val="2"/>
      <charset val="136"/>
    </font>
    <font>
      <b/>
      <sz val="12"/>
      <color theme="1"/>
      <name val="等线"/>
      <family val="3"/>
      <charset val="134"/>
      <scheme val="minor"/>
    </font>
    <font>
      <sz val="9"/>
      <name val="微軟正黑體"/>
      <family val="2"/>
      <charset val="136"/>
    </font>
    <font>
      <sz val="9"/>
      <color theme="1"/>
      <name val="Arial"/>
      <family val="2"/>
    </font>
    <font>
      <sz val="12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20"/>
      <color theme="0"/>
      <name val="黑体"/>
      <family val="3"/>
      <charset val="134"/>
    </font>
    <font>
      <b/>
      <sz val="10"/>
      <color theme="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8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7030A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sz val="16"/>
      <color rgb="FF7030A0"/>
      <name val="等线"/>
      <family val="3"/>
      <charset val="134"/>
      <scheme val="minor"/>
    </font>
    <font>
      <sz val="16"/>
      <color rgb="FF0070C0"/>
      <name val="等线"/>
      <family val="3"/>
      <charset val="134"/>
      <scheme val="minor"/>
    </font>
    <font>
      <sz val="16"/>
      <color rgb="FFFFC000"/>
      <name val="等线"/>
      <family val="3"/>
      <charset val="134"/>
      <scheme val="minor"/>
    </font>
    <font>
      <sz val="16"/>
      <color theme="9" tint="-0.499984740745262"/>
      <name val="等线"/>
      <family val="3"/>
      <charset val="134"/>
      <scheme val="minor"/>
    </font>
    <font>
      <sz val="16"/>
      <color theme="9" tint="-0.249977111117893"/>
      <name val="等线"/>
      <family val="3"/>
      <charset val="134"/>
      <scheme val="minor"/>
    </font>
    <font>
      <sz val="16"/>
      <color rgb="FF00B050"/>
      <name val="等线"/>
      <family val="3"/>
      <charset val="134"/>
      <scheme val="minor"/>
    </font>
    <font>
      <sz val="16"/>
      <color theme="1"/>
      <name val="Arial Unicode MS"/>
      <family val="2"/>
    </font>
    <font>
      <sz val="18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6"/>
      <color rgb="FF0070C0"/>
      <name val="Arial Unicode MS"/>
      <family val="2"/>
    </font>
    <font>
      <sz val="16"/>
      <color rgb="FFFF0000"/>
      <name val="Arial Unicode MS"/>
      <family val="2"/>
    </font>
    <font>
      <sz val="26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b/>
      <sz val="26"/>
      <color theme="1"/>
      <name val="黑体"/>
      <family val="3"/>
      <charset val="134"/>
    </font>
    <font>
      <sz val="18"/>
      <color theme="1"/>
      <name val="等线"/>
      <family val="3"/>
      <charset val="134"/>
      <scheme val="minor"/>
    </font>
    <font>
      <sz val="18"/>
      <color theme="1"/>
      <name val="Arial Unicode MS"/>
      <family val="2"/>
    </font>
    <font>
      <sz val="14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0"/>
      <name val="Arial Unicode MS"/>
      <family val="2"/>
    </font>
    <font>
      <sz val="12"/>
      <color rgb="FFFF0000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4"/>
      <color theme="1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5117038483843"/>
        <bgColor theme="5" tint="0.79995117038483843"/>
      </patternFill>
    </fill>
  </fills>
  <borders count="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7"/>
      </top>
      <bottom/>
      <diagonal/>
    </border>
    <border>
      <left style="thin">
        <color theme="0"/>
      </left>
      <right style="thin">
        <color theme="7"/>
      </right>
      <top style="thin">
        <color theme="7"/>
      </top>
      <bottom/>
      <diagonal/>
    </border>
    <border>
      <left style="thin">
        <color theme="0"/>
      </left>
      <right/>
      <top style="thin">
        <color theme="7"/>
      </top>
      <bottom style="thin">
        <color theme="7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/>
    <xf numFmtId="0" fontId="1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18" fillId="0" borderId="0"/>
    <xf numFmtId="9" fontId="1" fillId="0" borderId="0" applyFont="0" applyFill="0" applyBorder="0" applyAlignment="0" applyProtection="0">
      <alignment vertical="center"/>
    </xf>
    <xf numFmtId="0" fontId="29" fillId="0" borderId="0">
      <alignment vertical="center"/>
    </xf>
  </cellStyleXfs>
  <cellXfs count="180">
    <xf numFmtId="0" fontId="0" fillId="0" borderId="0" xfId="0"/>
    <xf numFmtId="0" fontId="1" fillId="0" borderId="0" xfId="2">
      <alignment vertical="center"/>
    </xf>
    <xf numFmtId="0" fontId="10" fillId="3" borderId="2" xfId="3" applyFont="1" applyFill="1" applyBorder="1" applyAlignment="1">
      <alignment horizontal="center" vertical="center"/>
    </xf>
    <xf numFmtId="0" fontId="12" fillId="0" borderId="0" xfId="3" applyFont="1">
      <alignment vertical="center"/>
    </xf>
    <xf numFmtId="0" fontId="9" fillId="0" borderId="0" xfId="3">
      <alignment vertical="center"/>
    </xf>
    <xf numFmtId="0" fontId="13" fillId="0" borderId="0" xfId="3" applyFont="1" applyAlignment="1">
      <alignment horizontal="center" vertical="center" wrapText="1"/>
    </xf>
    <xf numFmtId="176" fontId="13" fillId="0" borderId="0" xfId="3" applyNumberFormat="1" applyFont="1">
      <alignment vertical="center"/>
    </xf>
    <xf numFmtId="177" fontId="12" fillId="0" borderId="0" xfId="3" applyNumberFormat="1" applyFont="1">
      <alignment vertical="center"/>
    </xf>
    <xf numFmtId="176" fontId="12" fillId="0" borderId="0" xfId="3" applyNumberFormat="1" applyFont="1">
      <alignment vertical="center"/>
    </xf>
    <xf numFmtId="1" fontId="12" fillId="0" borderId="0" xfId="3" applyNumberFormat="1" applyFont="1">
      <alignment vertical="center"/>
    </xf>
    <xf numFmtId="0" fontId="6" fillId="0" borderId="0" xfId="3" applyFont="1">
      <alignment vertical="center"/>
    </xf>
    <xf numFmtId="0" fontId="14" fillId="2" borderId="3" xfId="3" applyFont="1" applyFill="1" applyBorder="1">
      <alignment vertical="center"/>
    </xf>
    <xf numFmtId="0" fontId="14" fillId="2" borderId="4" xfId="3" applyFont="1" applyFill="1" applyBorder="1">
      <alignment vertical="center"/>
    </xf>
    <xf numFmtId="178" fontId="14" fillId="2" borderId="4" xfId="3" applyNumberFormat="1" applyFont="1" applyFill="1" applyBorder="1">
      <alignment vertical="center"/>
    </xf>
    <xf numFmtId="0" fontId="14" fillId="2" borderId="5" xfId="3" applyFont="1" applyFill="1" applyBorder="1">
      <alignment vertical="center"/>
    </xf>
    <xf numFmtId="0" fontId="15" fillId="0" borderId="0" xfId="3" applyFont="1">
      <alignment vertical="center"/>
    </xf>
    <xf numFmtId="0" fontId="13" fillId="0" borderId="0" xfId="3" applyFont="1">
      <alignment vertical="center"/>
    </xf>
    <xf numFmtId="0" fontId="13" fillId="0" borderId="6" xfId="3" applyFont="1" applyBorder="1">
      <alignment vertical="center"/>
    </xf>
    <xf numFmtId="178" fontId="13" fillId="0" borderId="0" xfId="3" applyNumberFormat="1" applyFont="1">
      <alignment vertical="center"/>
    </xf>
    <xf numFmtId="176" fontId="13" fillId="0" borderId="7" xfId="3" applyNumberFormat="1" applyFont="1" applyBorder="1">
      <alignment vertical="center"/>
    </xf>
    <xf numFmtId="14" fontId="12" fillId="0" borderId="0" xfId="3" applyNumberFormat="1" applyFont="1">
      <alignment vertical="center"/>
    </xf>
    <xf numFmtId="14" fontId="13" fillId="0" borderId="0" xfId="3" applyNumberFormat="1" applyFont="1">
      <alignment vertical="center"/>
    </xf>
    <xf numFmtId="0" fontId="13" fillId="0" borderId="8" xfId="3" applyFont="1" applyBorder="1">
      <alignment vertical="center"/>
    </xf>
    <xf numFmtId="0" fontId="13" fillId="0" borderId="9" xfId="3" applyFont="1" applyBorder="1">
      <alignment vertical="center"/>
    </xf>
    <xf numFmtId="178" fontId="13" fillId="0" borderId="9" xfId="3" applyNumberFormat="1" applyFont="1" applyBorder="1">
      <alignment vertical="center"/>
    </xf>
    <xf numFmtId="0" fontId="7" fillId="0" borderId="3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7" fontId="8" fillId="0" borderId="11" xfId="2" applyNumberFormat="1" applyFont="1" applyBorder="1" applyAlignment="1">
      <alignment horizontal="center" vertical="center"/>
    </xf>
    <xf numFmtId="179" fontId="8" fillId="0" borderId="11" xfId="2" applyNumberFormat="1" applyFont="1" applyBorder="1" applyAlignment="1">
      <alignment horizontal="center" vertical="center"/>
    </xf>
    <xf numFmtId="7" fontId="8" fillId="0" borderId="12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7" fontId="8" fillId="0" borderId="3" xfId="2" applyNumberFormat="1" applyFont="1" applyBorder="1" applyAlignment="1">
      <alignment horizontal="center" vertical="center"/>
    </xf>
    <xf numFmtId="179" fontId="8" fillId="0" borderId="3" xfId="2" applyNumberFormat="1" applyFont="1" applyBorder="1" applyAlignment="1">
      <alignment horizontal="center" vertical="center"/>
    </xf>
    <xf numFmtId="7" fontId="8" fillId="0" borderId="10" xfId="2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7" fontId="8" fillId="0" borderId="13" xfId="2" applyNumberFormat="1" applyFont="1" applyBorder="1" applyAlignment="1">
      <alignment horizontal="center" vertical="center"/>
    </xf>
    <xf numFmtId="179" fontId="8" fillId="0" borderId="13" xfId="2" applyNumberFormat="1" applyFont="1" applyBorder="1" applyAlignment="1">
      <alignment horizontal="center" vertical="center"/>
    </xf>
    <xf numFmtId="7" fontId="8" fillId="0" borderId="14" xfId="2" applyNumberFormat="1" applyFont="1" applyBorder="1" applyAlignment="1">
      <alignment horizontal="center" vertical="center"/>
    </xf>
    <xf numFmtId="0" fontId="8" fillId="0" borderId="0" xfId="2" applyFont="1">
      <alignment vertical="center"/>
    </xf>
    <xf numFmtId="180" fontId="8" fillId="0" borderId="11" xfId="2" applyNumberFormat="1" applyFont="1" applyBorder="1" applyAlignment="1">
      <alignment horizontal="center" vertical="center"/>
    </xf>
    <xf numFmtId="14" fontId="8" fillId="0" borderId="11" xfId="2" applyNumberFormat="1" applyFont="1" applyBorder="1" applyAlignment="1">
      <alignment horizontal="center" vertical="center"/>
    </xf>
    <xf numFmtId="14" fontId="8" fillId="0" borderId="0" xfId="2" applyNumberFormat="1" applyFont="1">
      <alignment vertical="center"/>
    </xf>
    <xf numFmtId="180" fontId="8" fillId="0" borderId="3" xfId="2" applyNumberFormat="1" applyFont="1" applyBorder="1" applyAlignment="1">
      <alignment horizontal="center" vertical="center"/>
    </xf>
    <xf numFmtId="14" fontId="8" fillId="0" borderId="3" xfId="2" applyNumberFormat="1" applyFont="1" applyBorder="1" applyAlignment="1">
      <alignment horizontal="center" vertical="center"/>
    </xf>
    <xf numFmtId="180" fontId="8" fillId="0" borderId="13" xfId="2" applyNumberFormat="1" applyFont="1" applyBorder="1" applyAlignment="1">
      <alignment horizontal="center" vertical="center"/>
    </xf>
    <xf numFmtId="14" fontId="8" fillId="0" borderId="13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14" fontId="1" fillId="0" borderId="0" xfId="2" applyNumberFormat="1">
      <alignment vertical="center"/>
    </xf>
    <xf numFmtId="0" fontId="17" fillId="0" borderId="3" xfId="2" applyFont="1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3" xfId="2" quotePrefix="1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49" fontId="2" fillId="0" borderId="0" xfId="1" applyNumberFormat="1"/>
    <xf numFmtId="49" fontId="19" fillId="0" borderId="0" xfId="1" applyNumberFormat="1" applyFont="1"/>
    <xf numFmtId="0" fontId="19" fillId="0" borderId="0" xfId="1" applyFont="1"/>
    <xf numFmtId="0" fontId="2" fillId="0" borderId="0" xfId="1"/>
    <xf numFmtId="181" fontId="2" fillId="0" borderId="0" xfId="1" applyNumberFormat="1"/>
    <xf numFmtId="182" fontId="2" fillId="0" borderId="0" xfId="1" applyNumberFormat="1"/>
    <xf numFmtId="0" fontId="21" fillId="2" borderId="17" xfId="2" applyFont="1" applyFill="1" applyBorder="1" applyAlignment="1">
      <alignment horizontal="center" vertical="center"/>
    </xf>
    <xf numFmtId="0" fontId="22" fillId="8" borderId="19" xfId="2" applyFont="1" applyFill="1" applyBorder="1" applyAlignment="1">
      <alignment horizontal="center" vertical="center"/>
    </xf>
    <xf numFmtId="0" fontId="22" fillId="8" borderId="19" xfId="2" applyFont="1" applyFill="1" applyBorder="1">
      <alignment vertical="center"/>
    </xf>
    <xf numFmtId="0" fontId="22" fillId="3" borderId="21" xfId="2" applyFont="1" applyFill="1" applyBorder="1" applyAlignment="1">
      <alignment horizontal="center" vertical="center"/>
    </xf>
    <xf numFmtId="0" fontId="22" fillId="3" borderId="21" xfId="2" applyFont="1" applyFill="1" applyBorder="1">
      <alignment vertical="center"/>
    </xf>
    <xf numFmtId="0" fontId="22" fillId="8" borderId="21" xfId="2" applyFont="1" applyFill="1" applyBorder="1" applyAlignment="1">
      <alignment horizontal="center" vertical="center"/>
    </xf>
    <xf numFmtId="0" fontId="22" fillId="8" borderId="21" xfId="2" applyFont="1" applyFill="1" applyBorder="1">
      <alignment vertical="center"/>
    </xf>
    <xf numFmtId="0" fontId="26" fillId="0" borderId="0" xfId="2" applyFont="1">
      <alignment vertical="center"/>
    </xf>
    <xf numFmtId="0" fontId="26" fillId="0" borderId="0" xfId="2" applyFont="1" applyAlignment="1">
      <alignment horizontal="center" vertical="center"/>
    </xf>
    <xf numFmtId="183" fontId="21" fillId="2" borderId="0" xfId="2" applyNumberFormat="1" applyFont="1" applyFill="1" applyAlignment="1">
      <alignment horizontal="center" vertical="center"/>
    </xf>
    <xf numFmtId="183" fontId="21" fillId="2" borderId="17" xfId="2" applyNumberFormat="1" applyFont="1" applyFill="1" applyBorder="1" applyAlignment="1">
      <alignment horizontal="center" vertical="center"/>
    </xf>
    <xf numFmtId="184" fontId="22" fillId="8" borderId="18" xfId="2" applyNumberFormat="1" applyFont="1" applyFill="1" applyBorder="1" applyAlignment="1">
      <alignment horizontal="center" vertical="center"/>
    </xf>
    <xf numFmtId="0" fontId="22" fillId="8" borderId="19" xfId="2" applyFont="1" applyFill="1" applyBorder="1" applyAlignment="1">
      <alignment horizontal="left" vertical="center"/>
    </xf>
    <xf numFmtId="185" fontId="22" fillId="8" borderId="19" xfId="2" applyNumberFormat="1" applyFont="1" applyFill="1" applyBorder="1">
      <alignment vertical="center"/>
    </xf>
    <xf numFmtId="186" fontId="22" fillId="8" borderId="19" xfId="2" applyNumberFormat="1" applyFont="1" applyFill="1" applyBorder="1" applyAlignment="1">
      <alignment horizontal="center" vertical="center"/>
    </xf>
    <xf numFmtId="184" fontId="22" fillId="3" borderId="20" xfId="2" applyNumberFormat="1" applyFont="1" applyFill="1" applyBorder="1" applyAlignment="1">
      <alignment horizontal="center" vertical="center"/>
    </xf>
    <xf numFmtId="0" fontId="22" fillId="3" borderId="21" xfId="2" applyFont="1" applyFill="1" applyBorder="1" applyAlignment="1">
      <alignment horizontal="left" vertical="center"/>
    </xf>
    <xf numFmtId="185" fontId="22" fillId="3" borderId="21" xfId="2" applyNumberFormat="1" applyFont="1" applyFill="1" applyBorder="1">
      <alignment vertical="center"/>
    </xf>
    <xf numFmtId="186" fontId="22" fillId="3" borderId="21" xfId="2" applyNumberFormat="1" applyFont="1" applyFill="1" applyBorder="1" applyAlignment="1">
      <alignment horizontal="center" vertical="center"/>
    </xf>
    <xf numFmtId="184" fontId="22" fillId="8" borderId="20" xfId="2" applyNumberFormat="1" applyFont="1" applyFill="1" applyBorder="1" applyAlignment="1">
      <alignment horizontal="center" vertical="center"/>
    </xf>
    <xf numFmtId="0" fontId="22" fillId="8" borderId="21" xfId="2" applyFont="1" applyFill="1" applyBorder="1" applyAlignment="1">
      <alignment horizontal="left" vertical="center"/>
    </xf>
    <xf numFmtId="185" fontId="22" fillId="8" borderId="21" xfId="2" applyNumberFormat="1" applyFont="1" applyFill="1" applyBorder="1">
      <alignment vertical="center"/>
    </xf>
    <xf numFmtId="186" fontId="22" fillId="8" borderId="21" xfId="2" applyNumberFormat="1" applyFont="1" applyFill="1" applyBorder="1" applyAlignment="1">
      <alignment horizontal="center" vertical="center"/>
    </xf>
    <xf numFmtId="187" fontId="26" fillId="0" borderId="0" xfId="2" applyNumberFormat="1" applyFont="1">
      <alignment vertical="center"/>
    </xf>
    <xf numFmtId="0" fontId="22" fillId="0" borderId="0" xfId="2" applyFont="1">
      <alignment vertical="center"/>
    </xf>
    <xf numFmtId="0" fontId="21" fillId="2" borderId="18" xfId="2" applyFont="1" applyFill="1" applyBorder="1" applyAlignment="1">
      <alignment horizontal="center" vertical="center"/>
    </xf>
    <xf numFmtId="0" fontId="21" fillId="2" borderId="19" xfId="2" applyFont="1" applyFill="1" applyBorder="1" applyAlignment="1">
      <alignment horizontal="center" vertical="center"/>
    </xf>
    <xf numFmtId="0" fontId="21" fillId="2" borderId="19" xfId="2" applyFont="1" applyFill="1" applyBorder="1" applyAlignment="1">
      <alignment horizontal="left" vertical="center"/>
    </xf>
    <xf numFmtId="185" fontId="21" fillId="2" borderId="19" xfId="2" applyNumberFormat="1" applyFont="1" applyFill="1" applyBorder="1">
      <alignment vertical="center"/>
    </xf>
    <xf numFmtId="183" fontId="26" fillId="0" borderId="0" xfId="2" applyNumberFormat="1" applyFont="1">
      <alignment vertical="center"/>
    </xf>
    <xf numFmtId="183" fontId="26" fillId="0" borderId="0" xfId="2" applyNumberFormat="1" applyFont="1" applyAlignment="1">
      <alignment horizontal="center" vertical="center"/>
    </xf>
    <xf numFmtId="0" fontId="27" fillId="0" borderId="0" xfId="2" applyFont="1">
      <alignment vertical="center"/>
    </xf>
    <xf numFmtId="0" fontId="24" fillId="0" borderId="0" xfId="2" applyFont="1">
      <alignment vertical="center"/>
    </xf>
    <xf numFmtId="0" fontId="23" fillId="4" borderId="0" xfId="2" applyFont="1" applyFill="1">
      <alignment vertical="center"/>
    </xf>
    <xf numFmtId="0" fontId="23" fillId="4" borderId="17" xfId="2" applyFont="1" applyFill="1" applyBorder="1">
      <alignment vertical="center"/>
    </xf>
    <xf numFmtId="0" fontId="24" fillId="11" borderId="18" xfId="2" applyFont="1" applyFill="1" applyBorder="1">
      <alignment vertical="center"/>
    </xf>
    <xf numFmtId="185" fontId="24" fillId="11" borderId="19" xfId="2" applyNumberFormat="1" applyFont="1" applyFill="1" applyBorder="1">
      <alignment vertical="center"/>
    </xf>
    <xf numFmtId="0" fontId="24" fillId="5" borderId="20" xfId="2" applyFont="1" applyFill="1" applyBorder="1">
      <alignment vertical="center"/>
    </xf>
    <xf numFmtId="185" fontId="24" fillId="5" borderId="21" xfId="2" applyNumberFormat="1" applyFont="1" applyFill="1" applyBorder="1">
      <alignment vertical="center"/>
    </xf>
    <xf numFmtId="0" fontId="24" fillId="11" borderId="20" xfId="2" applyFont="1" applyFill="1" applyBorder="1">
      <alignment vertical="center"/>
    </xf>
    <xf numFmtId="10" fontId="24" fillId="11" borderId="21" xfId="2" applyNumberFormat="1" applyFont="1" applyFill="1" applyBorder="1">
      <alignment vertical="center"/>
    </xf>
    <xf numFmtId="0" fontId="16" fillId="6" borderId="15" xfId="2" applyFont="1" applyFill="1" applyBorder="1" applyAlignment="1">
      <alignment horizontal="center" vertical="center"/>
    </xf>
    <xf numFmtId="0" fontId="16" fillId="6" borderId="22" xfId="2" applyFont="1" applyFill="1" applyBorder="1" applyAlignment="1">
      <alignment horizontal="center" vertical="center"/>
    </xf>
    <xf numFmtId="0" fontId="16" fillId="6" borderId="23" xfId="2" applyFont="1" applyFill="1" applyBorder="1" applyAlignment="1">
      <alignment horizontal="center" vertical="center"/>
    </xf>
    <xf numFmtId="49" fontId="1" fillId="9" borderId="15" xfId="2" applyNumberFormat="1" applyFill="1" applyBorder="1" applyAlignment="1">
      <alignment horizontal="center" vertical="center"/>
    </xf>
    <xf numFmtId="0" fontId="1" fillId="9" borderId="22" xfId="2" applyFill="1" applyBorder="1" applyAlignment="1">
      <alignment horizontal="center" vertical="center"/>
    </xf>
    <xf numFmtId="182" fontId="1" fillId="9" borderId="22" xfId="2" applyNumberFormat="1" applyFill="1" applyBorder="1">
      <alignment vertical="center"/>
    </xf>
    <xf numFmtId="182" fontId="1" fillId="9" borderId="23" xfId="2" applyNumberFormat="1" applyFill="1" applyBorder="1">
      <alignment vertical="center"/>
    </xf>
    <xf numFmtId="49" fontId="1" fillId="10" borderId="15" xfId="2" applyNumberFormat="1" applyFill="1" applyBorder="1" applyAlignment="1">
      <alignment horizontal="center" vertical="center"/>
    </xf>
    <xf numFmtId="0" fontId="1" fillId="10" borderId="22" xfId="2" applyFill="1" applyBorder="1" applyAlignment="1">
      <alignment horizontal="center" vertical="center"/>
    </xf>
    <xf numFmtId="182" fontId="1" fillId="10" borderId="22" xfId="2" applyNumberFormat="1" applyFill="1" applyBorder="1">
      <alignment vertical="center"/>
    </xf>
    <xf numFmtId="49" fontId="1" fillId="10" borderId="16" xfId="2" applyNumberFormat="1" applyFill="1" applyBorder="1" applyAlignment="1">
      <alignment horizontal="center" vertical="center"/>
    </xf>
    <xf numFmtId="0" fontId="1" fillId="10" borderId="24" xfId="2" applyFill="1" applyBorder="1" applyAlignment="1">
      <alignment horizontal="center" vertical="center"/>
    </xf>
    <xf numFmtId="182" fontId="1" fillId="10" borderId="24" xfId="2" applyNumberFormat="1" applyFill="1" applyBorder="1">
      <alignment vertical="center"/>
    </xf>
    <xf numFmtId="0" fontId="26" fillId="0" borderId="0" xfId="7" applyFont="1">
      <alignment vertical="center"/>
    </xf>
    <xf numFmtId="0" fontId="30" fillId="0" borderId="0" xfId="7" applyFont="1" applyAlignment="1">
      <alignment horizontal="center" vertical="center"/>
    </xf>
    <xf numFmtId="0" fontId="30" fillId="0" borderId="0" xfId="7" applyFont="1">
      <alignment vertical="center"/>
    </xf>
    <xf numFmtId="183" fontId="29" fillId="0" borderId="0" xfId="7" applyNumberFormat="1">
      <alignment vertical="center"/>
    </xf>
    <xf numFmtId="0" fontId="29" fillId="0" borderId="0" xfId="7">
      <alignment vertical="center"/>
    </xf>
    <xf numFmtId="188" fontId="29" fillId="0" borderId="0" xfId="7" applyNumberFormat="1">
      <alignment vertical="center"/>
    </xf>
    <xf numFmtId="0" fontId="31" fillId="0" borderId="0" xfId="7" applyFont="1">
      <alignment vertical="center"/>
    </xf>
    <xf numFmtId="188" fontId="32" fillId="0" borderId="0" xfId="7" applyNumberFormat="1" applyFont="1">
      <alignment vertical="center"/>
    </xf>
    <xf numFmtId="0" fontId="33" fillId="0" borderId="0" xfId="7" applyFont="1">
      <alignment vertical="center"/>
    </xf>
    <xf numFmtId="0" fontId="34" fillId="0" borderId="0" xfId="7" applyFont="1">
      <alignment vertical="center"/>
    </xf>
    <xf numFmtId="0" fontId="32" fillId="0" borderId="0" xfId="7" applyFont="1">
      <alignment vertical="center"/>
    </xf>
    <xf numFmtId="187" fontId="26" fillId="0" borderId="0" xfId="7" applyNumberFormat="1" applyFont="1">
      <alignment vertical="center"/>
    </xf>
    <xf numFmtId="0" fontId="39" fillId="0" borderId="0" xfId="7" applyFont="1">
      <alignment vertical="center"/>
    </xf>
    <xf numFmtId="0" fontId="40" fillId="0" borderId="0" xfId="7" applyFont="1">
      <alignment vertical="center"/>
    </xf>
    <xf numFmtId="0" fontId="41" fillId="0" borderId="0" xfId="7" applyFont="1">
      <alignment vertical="center"/>
    </xf>
    <xf numFmtId="0" fontId="42" fillId="0" borderId="0" xfId="7" applyFont="1">
      <alignment vertical="center"/>
    </xf>
    <xf numFmtId="0" fontId="43" fillId="0" borderId="0" xfId="7" applyFont="1">
      <alignment vertical="center"/>
    </xf>
    <xf numFmtId="0" fontId="44" fillId="0" borderId="0" xfId="7" applyFont="1">
      <alignment vertical="center"/>
    </xf>
    <xf numFmtId="0" fontId="45" fillId="0" borderId="0" xfId="7" applyFont="1">
      <alignment vertical="center"/>
    </xf>
    <xf numFmtId="183" fontId="26" fillId="0" borderId="0" xfId="7" applyNumberFormat="1" applyFont="1">
      <alignment vertical="center"/>
    </xf>
    <xf numFmtId="0" fontId="26" fillId="0" borderId="0" xfId="7" applyFont="1" applyAlignment="1">
      <alignment horizontal="center" vertical="center"/>
    </xf>
    <xf numFmtId="188" fontId="26" fillId="0" borderId="0" xfId="7" applyNumberFormat="1" applyFont="1">
      <alignment vertical="center"/>
    </xf>
    <xf numFmtId="183" fontId="26" fillId="0" borderId="0" xfId="7" applyNumberFormat="1" applyFont="1" applyAlignment="1">
      <alignment horizontal="center" vertical="center"/>
    </xf>
    <xf numFmtId="188" fontId="27" fillId="0" borderId="0" xfId="7" applyNumberFormat="1" applyFont="1">
      <alignment vertical="center"/>
    </xf>
    <xf numFmtId="0" fontId="47" fillId="0" borderId="0" xfId="7" applyFont="1">
      <alignment vertical="center"/>
    </xf>
    <xf numFmtId="0" fontId="29" fillId="3" borderId="11" xfId="7" applyFill="1" applyBorder="1">
      <alignment vertical="center"/>
    </xf>
    <xf numFmtId="188" fontId="48" fillId="0" borderId="0" xfId="7" applyNumberFormat="1" applyFont="1">
      <alignment vertical="center"/>
    </xf>
    <xf numFmtId="0" fontId="48" fillId="0" borderId="0" xfId="7" applyFont="1">
      <alignment vertical="center"/>
    </xf>
    <xf numFmtId="0" fontId="29" fillId="0" borderId="3" xfId="7" applyBorder="1">
      <alignment vertical="center"/>
    </xf>
    <xf numFmtId="0" fontId="29" fillId="3" borderId="3" xfId="7" applyFill="1" applyBorder="1">
      <alignment vertical="center"/>
    </xf>
    <xf numFmtId="0" fontId="49" fillId="0" borderId="0" xfId="7" applyFont="1">
      <alignment vertical="center"/>
    </xf>
    <xf numFmtId="0" fontId="50" fillId="0" borderId="0" xfId="7" applyFont="1">
      <alignment vertical="center"/>
    </xf>
    <xf numFmtId="0" fontId="52" fillId="0" borderId="0" xfId="7" applyFont="1">
      <alignment vertical="center"/>
    </xf>
    <xf numFmtId="0" fontId="53" fillId="4" borderId="0" xfId="7" applyFont="1" applyFill="1">
      <alignment vertical="center"/>
    </xf>
    <xf numFmtId="0" fontId="53" fillId="4" borderId="17" xfId="7" applyFont="1" applyFill="1" applyBorder="1">
      <alignment vertical="center"/>
    </xf>
    <xf numFmtId="0" fontId="52" fillId="11" borderId="18" xfId="7" applyFont="1" applyFill="1" applyBorder="1">
      <alignment vertical="center"/>
    </xf>
    <xf numFmtId="0" fontId="52" fillId="11" borderId="19" xfId="7" applyFont="1" applyFill="1" applyBorder="1">
      <alignment vertical="center"/>
    </xf>
    <xf numFmtId="0" fontId="52" fillId="12" borderId="20" xfId="7" applyFont="1" applyFill="1" applyBorder="1">
      <alignment vertical="center"/>
    </xf>
    <xf numFmtId="0" fontId="52" fillId="12" borderId="21" xfId="7" applyFont="1" applyFill="1" applyBorder="1">
      <alignment vertical="center"/>
    </xf>
    <xf numFmtId="0" fontId="52" fillId="11" borderId="20" xfId="7" applyFont="1" applyFill="1" applyBorder="1">
      <alignment vertical="center"/>
    </xf>
    <xf numFmtId="0" fontId="52" fillId="11" borderId="21" xfId="7" applyFont="1" applyFill="1" applyBorder="1">
      <alignment vertical="center"/>
    </xf>
    <xf numFmtId="183" fontId="29" fillId="3" borderId="25" xfId="7" applyNumberFormat="1" applyFill="1" applyBorder="1">
      <alignment vertical="center"/>
    </xf>
    <xf numFmtId="183" fontId="29" fillId="0" borderId="4" xfId="7" applyNumberFormat="1" applyBorder="1">
      <alignment vertical="center"/>
    </xf>
    <xf numFmtId="183" fontId="29" fillId="3" borderId="4" xfId="7" applyNumberFormat="1" applyFill="1" applyBorder="1">
      <alignment vertical="center"/>
    </xf>
    <xf numFmtId="188" fontId="29" fillId="3" borderId="11" xfId="7" applyNumberFormat="1" applyFill="1" applyBorder="1">
      <alignment vertical="center"/>
    </xf>
    <xf numFmtId="188" fontId="29" fillId="0" borderId="3" xfId="7" applyNumberFormat="1" applyBorder="1">
      <alignment vertical="center"/>
    </xf>
    <xf numFmtId="188" fontId="29" fillId="3" borderId="3" xfId="7" applyNumberFormat="1" applyFill="1" applyBorder="1">
      <alignment vertical="center"/>
    </xf>
    <xf numFmtId="183" fontId="46" fillId="0" borderId="0" xfId="7" applyNumberFormat="1" applyFont="1">
      <alignment vertical="center"/>
    </xf>
    <xf numFmtId="0" fontId="46" fillId="0" borderId="6" xfId="7" applyFont="1" applyBorder="1">
      <alignment vertical="center"/>
    </xf>
    <xf numFmtId="188" fontId="46" fillId="0" borderId="6" xfId="7" applyNumberFormat="1" applyFont="1" applyBorder="1">
      <alignment vertical="center"/>
    </xf>
    <xf numFmtId="0" fontId="54" fillId="0" borderId="0" xfId="7" applyFont="1">
      <alignment vertical="center"/>
    </xf>
    <xf numFmtId="0" fontId="55" fillId="0" borderId="0" xfId="0" applyFont="1"/>
    <xf numFmtId="188" fontId="30" fillId="0" borderId="0" xfId="7" applyNumberFormat="1" applyFont="1">
      <alignment vertical="center"/>
    </xf>
    <xf numFmtId="0" fontId="51" fillId="0" borderId="0" xfId="7" applyFont="1">
      <alignment vertical="center"/>
    </xf>
    <xf numFmtId="0" fontId="10" fillId="0" borderId="2" xfId="3" applyFont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0" fillId="0" borderId="0" xfId="3" applyFont="1" applyAlignment="1">
      <alignment vertical="center" wrapText="1"/>
    </xf>
    <xf numFmtId="0" fontId="10" fillId="0" borderId="2" xfId="3" applyFont="1" applyBorder="1" applyAlignment="1">
      <alignment vertical="center" wrapText="1"/>
    </xf>
    <xf numFmtId="0" fontId="56" fillId="0" borderId="0" xfId="2" applyFont="1">
      <alignment vertical="center"/>
    </xf>
    <xf numFmtId="0" fontId="57" fillId="0" borderId="0" xfId="2" applyFont="1">
      <alignment vertical="center"/>
    </xf>
    <xf numFmtId="0" fontId="25" fillId="0" borderId="0" xfId="7" applyFont="1" applyAlignment="1">
      <alignment horizontal="center" vertical="center"/>
    </xf>
    <xf numFmtId="0" fontId="51" fillId="0" borderId="0" xfId="7" applyFont="1" applyAlignment="1">
      <alignment horizontal="center" vertical="center"/>
    </xf>
    <xf numFmtId="0" fontId="20" fillId="7" borderId="0" xfId="1" applyFont="1" applyFill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</cellXfs>
  <cellStyles count="8">
    <cellStyle name="百分比 2" xfId="6" xr:uid="{3DA0AC3A-EA55-4673-A717-2B29EBACAE33}"/>
    <cellStyle name="常规" xfId="0" builtinId="0"/>
    <cellStyle name="常规 2" xfId="1" xr:uid="{264E5BFE-DEC8-4AEE-AEBF-62ED40413C98}"/>
    <cellStyle name="常规 3" xfId="2" xr:uid="{C631933E-4C91-4149-892B-EC940B547481}"/>
    <cellStyle name="常规 4" xfId="3" xr:uid="{3F0326A8-CF1A-47F6-A7F0-B49F1A41545D}"/>
    <cellStyle name="常规 5" xfId="4" xr:uid="{2C261D5B-224F-4F70-97AF-CF62BAB43BA0}"/>
    <cellStyle name="常规 6" xfId="5" xr:uid="{5A4482F1-EBBB-469C-9542-99E59F91B12F}"/>
    <cellStyle name="常规 7" xfId="7" xr:uid="{C4DAA77F-C1E1-4300-AC7E-92CB45C344EB}"/>
  </cellStyles>
  <dxfs count="15"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</dxf>
    <dxf>
      <fill>
        <patternFill>
          <bgColor theme="9" tint="0.59996337778862885"/>
        </patternFill>
      </fill>
    </dxf>
    <dxf>
      <numFmt numFmtId="188" formatCode="_ \¥* #,##0.00_ ;_ \¥* \-#,##0.00_ ;_ \¥* &quot;-&quot;??_ ;_ @_ 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83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colors>
    <mruColors>
      <color rgb="FF0033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0</xdr:row>
      <xdr:rowOff>0</xdr:rowOff>
    </xdr:from>
    <xdr:ext cx="4914900" cy="8477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1A184FA-5725-E419-00D1-10F962DFDA1D}"/>
            </a:ext>
          </a:extLst>
        </xdr:cNvPr>
        <xdr:cNvSpPr txBox="1"/>
      </xdr:nvSpPr>
      <xdr:spPr>
        <a:xfrm>
          <a:off x="4038600" y="0"/>
          <a:ext cx="4914900" cy="8477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/>
            <a:t>SUMPRODUCT(</a:t>
          </a:r>
          <a:r>
            <a:rPr lang="zh-CN" altLang="en-US" sz="2000">
              <a:solidFill>
                <a:srgbClr val="00B050"/>
              </a:solidFill>
            </a:rPr>
            <a:t>区域</a:t>
          </a:r>
          <a:r>
            <a:rPr lang="en-US" altLang="zh-CN" sz="2000">
              <a:solidFill>
                <a:srgbClr val="00B050"/>
              </a:solidFill>
            </a:rPr>
            <a:t>1</a:t>
          </a:r>
          <a:r>
            <a:rPr lang="en-US" altLang="zh-CN" sz="2000"/>
            <a:t>*</a:t>
          </a:r>
          <a:r>
            <a:rPr lang="zh-CN" altLang="en-US" sz="2000">
              <a:solidFill>
                <a:srgbClr val="00B0F0"/>
              </a:solidFill>
            </a:rPr>
            <a:t>区域</a:t>
          </a:r>
          <a:r>
            <a:rPr lang="en-US" altLang="zh-CN" sz="2000">
              <a:solidFill>
                <a:srgbClr val="00B0F0"/>
              </a:solidFill>
            </a:rPr>
            <a:t>2</a:t>
          </a:r>
          <a:r>
            <a:rPr lang="en-US" altLang="zh-CN" sz="2000"/>
            <a:t>)</a:t>
          </a:r>
        </a:p>
        <a:p>
          <a:r>
            <a:rPr lang="zh-CN" altLang="en-US" sz="2000"/>
            <a:t>求相应的数组与区域对应乘积的和</a:t>
          </a:r>
        </a:p>
        <a:p>
          <a:endParaRPr lang="zh-CN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78918" cy="40504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3AC3089-8D1A-F24F-28CF-D1C7B391434E}"/>
            </a:ext>
          </a:extLst>
        </xdr:cNvPr>
        <xdr:cNvSpPr txBox="1"/>
      </xdr:nvSpPr>
      <xdr:spPr>
        <a:xfrm>
          <a:off x="0" y="0"/>
          <a:ext cx="4478918" cy="40504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800"/>
            <a:t>请使用公式计算</a:t>
          </a:r>
          <a:r>
            <a:rPr lang="en-US" altLang="zh-CN" sz="1800"/>
            <a:t>"</a:t>
          </a:r>
          <a:r>
            <a:rPr lang="zh-CN" altLang="en-US" sz="1800"/>
            <a:t>总分</a:t>
          </a:r>
          <a:r>
            <a:rPr lang="en-US" altLang="zh-CN" sz="1800"/>
            <a:t>"</a:t>
          </a:r>
          <a:r>
            <a:rPr lang="zh-CN" altLang="en-US" sz="1800"/>
            <a:t>与</a:t>
          </a:r>
          <a:r>
            <a:rPr lang="en-US" altLang="zh-CN" sz="1800"/>
            <a:t>"</a:t>
          </a:r>
          <a:r>
            <a:rPr lang="zh-CN" altLang="en-US" sz="1800"/>
            <a:t>平均分</a:t>
          </a:r>
          <a:r>
            <a:rPr lang="en-US" altLang="zh-CN" sz="1800"/>
            <a:t>"</a:t>
          </a:r>
          <a:r>
            <a:rPr lang="zh-CN" altLang="en-US" sz="1800"/>
            <a:t>列的内容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11385746" cy="40504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6A3AC7E-55BB-E1F0-0C27-F345E57674C8}"/>
            </a:ext>
          </a:extLst>
        </xdr:cNvPr>
        <xdr:cNvSpPr txBox="1"/>
      </xdr:nvSpPr>
      <xdr:spPr>
        <a:xfrm>
          <a:off x="0" y="66675"/>
          <a:ext cx="11385746" cy="40504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计算每个员工5个考核科目（Word、Excel、PowerPoint、Outlook和Visio）的平均成绩，并填写在“平均成绩”列。</a:t>
          </a:r>
          <a:endParaRPr lang="zh-CN" altLang="en-US" sz="18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0</xdr:row>
      <xdr:rowOff>0</xdr:rowOff>
    </xdr:from>
    <xdr:ext cx="5295900" cy="133350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EA64948-159D-E9AB-ADAB-339DE44D8CEE}"/>
            </a:ext>
          </a:extLst>
        </xdr:cNvPr>
        <xdr:cNvSpPr txBox="1"/>
      </xdr:nvSpPr>
      <xdr:spPr>
        <a:xfrm>
          <a:off x="6124575" y="0"/>
          <a:ext cx="5295900" cy="13335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在F列中计算每位顾客2016年全年消费金额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各季度的消费情况位于“2016年消费”工作表中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将F列的计算结果修改为货币格式，且只显示 0 位小数。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（提示：为便于计算，可修改“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2016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年消费”工作表的结构）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428626</xdr:colOff>
      <xdr:row>0</xdr:row>
      <xdr:rowOff>19050</xdr:rowOff>
    </xdr:from>
    <xdr:ext cx="4286250" cy="134318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AC91221-5DAC-AB3E-DC7C-E6CDDCA05DBC}"/>
            </a:ext>
          </a:extLst>
        </xdr:cNvPr>
        <xdr:cNvSpPr txBox="1"/>
      </xdr:nvSpPr>
      <xdr:spPr>
        <a:xfrm>
          <a:off x="6395086" y="19050"/>
          <a:ext cx="4286250" cy="134318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订单明细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工作表为基础，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在G列计算每订单的订单金额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该信息可在“订单明细”工作表中查找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（注意：一个订单可能包含多个产品）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10010775" cy="93345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4FF281C-AF54-46A1-A7A7-D5A8932D6152}"/>
            </a:ext>
          </a:extLst>
        </xdr:cNvPr>
        <xdr:cNvSpPr txBox="1"/>
      </xdr:nvSpPr>
      <xdr:spPr>
        <a:xfrm>
          <a:off x="0" y="85725"/>
          <a:ext cx="10010775" cy="9334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成绩单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工作表为基础，在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列中按班级计算每个班的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平均分，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列中按学校计算每个学校的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平均分</a:t>
          </a:r>
          <a:endParaRPr lang="zh-CN" altLang="zh-CN" sz="1600">
            <a:effectLst/>
          </a:endParaRPr>
        </a:p>
        <a:p>
          <a:endParaRPr lang="zh-CN" altLang="en-US" sz="16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66675</xdr:rowOff>
    </xdr:from>
    <xdr:ext cx="10249729" cy="40504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D2E68B0-0E87-FFFF-7350-13B67B773126}"/>
            </a:ext>
          </a:extLst>
        </xdr:cNvPr>
        <xdr:cNvSpPr txBox="1"/>
      </xdr:nvSpPr>
      <xdr:spPr>
        <a:xfrm>
          <a:off x="0" y="1695450"/>
          <a:ext cx="10249729" cy="40504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800"/>
            <a:t>以</a:t>
          </a:r>
          <a:r>
            <a:rPr lang="en-US" altLang="zh-CN" sz="1800"/>
            <a:t>"</a:t>
          </a:r>
          <a:r>
            <a:rPr lang="zh-CN" altLang="en-US" sz="1800"/>
            <a:t>费用报销管理</a:t>
          </a:r>
          <a:r>
            <a:rPr lang="en-US" altLang="zh-CN" sz="1800"/>
            <a:t>"</a:t>
          </a:r>
          <a:r>
            <a:rPr lang="zh-CN" altLang="en-US" sz="1800"/>
            <a:t>工作表为基础，在此表中根据</a:t>
          </a:r>
          <a:r>
            <a:rPr lang="en-US" altLang="zh-CN" sz="1800"/>
            <a:t>"</a:t>
          </a:r>
          <a:r>
            <a:rPr lang="zh-CN" altLang="en-US" sz="1800"/>
            <a:t>统计项目</a:t>
          </a:r>
          <a:r>
            <a:rPr lang="en-US" altLang="zh-CN" sz="1800"/>
            <a:t>"</a:t>
          </a:r>
          <a:r>
            <a:rPr lang="zh-CN" altLang="en-US" sz="1800"/>
            <a:t>的要求，使用公式计算各项目的统计信息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27Excel16&#292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2032;&#26448;&#21450;&#20316;&#19994;/15&#12289;&#20989;&#25968;G&#20316;&#19994;(SUM&#31995;&#21015;&#20989;&#25968;&#20026;&#20027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35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明细"/>
      <sheetName val="订单信息"/>
      <sheetName val="产品信息"/>
      <sheetName val="客户信息"/>
      <sheetName val="客户等级"/>
      <sheetName val="产品类别分析"/>
      <sheetName val="地区和城市分析"/>
    </sheetNames>
    <sheetDataSet>
      <sheetData sheetId="0"/>
      <sheetData sheetId="1"/>
      <sheetData sheetId="2">
        <row r="1">
          <cell r="A1" t="str">
            <v>产品代码</v>
          </cell>
          <cell r="B1" t="str">
            <v>产品名称</v>
          </cell>
          <cell r="C1" t="str">
            <v>产品类别</v>
          </cell>
          <cell r="D1" t="str">
            <v>单价</v>
          </cell>
        </row>
        <row r="2">
          <cell r="A2">
            <v>1</v>
          </cell>
          <cell r="B2" t="str">
            <v>苹果汁</v>
          </cell>
          <cell r="C2" t="str">
            <v>日用品</v>
          </cell>
          <cell r="D2">
            <v>18</v>
          </cell>
        </row>
        <row r="3">
          <cell r="A3">
            <v>2</v>
          </cell>
          <cell r="B3" t="str">
            <v>牛奶</v>
          </cell>
          <cell r="C3" t="str">
            <v>饮料</v>
          </cell>
          <cell r="D3">
            <v>19</v>
          </cell>
        </row>
        <row r="4">
          <cell r="A4">
            <v>3</v>
          </cell>
          <cell r="B4" t="str">
            <v>蕃茄酱</v>
          </cell>
          <cell r="C4" t="str">
            <v>调味品</v>
          </cell>
          <cell r="D4">
            <v>10</v>
          </cell>
        </row>
        <row r="5">
          <cell r="A5">
            <v>4</v>
          </cell>
          <cell r="B5" t="str">
            <v>盐</v>
          </cell>
          <cell r="C5" t="str">
            <v>调味品</v>
          </cell>
          <cell r="D5">
            <v>22</v>
          </cell>
        </row>
        <row r="6">
          <cell r="A6">
            <v>5</v>
          </cell>
          <cell r="B6" t="str">
            <v>麻油</v>
          </cell>
          <cell r="C6" t="str">
            <v>调味品</v>
          </cell>
          <cell r="D6">
            <v>21.35</v>
          </cell>
        </row>
        <row r="7">
          <cell r="A7">
            <v>6</v>
          </cell>
          <cell r="B7" t="str">
            <v>酱油</v>
          </cell>
          <cell r="C7" t="str">
            <v>调味品</v>
          </cell>
          <cell r="D7">
            <v>25</v>
          </cell>
        </row>
        <row r="8">
          <cell r="A8">
            <v>7</v>
          </cell>
          <cell r="B8" t="str">
            <v>海鲜粉</v>
          </cell>
          <cell r="C8" t="str">
            <v>特制品</v>
          </cell>
          <cell r="D8">
            <v>30</v>
          </cell>
        </row>
        <row r="9">
          <cell r="A9">
            <v>8</v>
          </cell>
          <cell r="B9" t="str">
            <v>胡椒粉</v>
          </cell>
          <cell r="C9" t="str">
            <v>调味品</v>
          </cell>
          <cell r="D9">
            <v>40</v>
          </cell>
        </row>
        <row r="10">
          <cell r="A10">
            <v>9</v>
          </cell>
          <cell r="B10" t="str">
            <v>鸡</v>
          </cell>
          <cell r="C10" t="str">
            <v>肉/家禽</v>
          </cell>
          <cell r="D10">
            <v>97</v>
          </cell>
        </row>
        <row r="11">
          <cell r="A11">
            <v>10</v>
          </cell>
          <cell r="B11" t="str">
            <v>蟹</v>
          </cell>
          <cell r="C11" t="str">
            <v>海鲜</v>
          </cell>
          <cell r="D11">
            <v>31</v>
          </cell>
        </row>
        <row r="12">
          <cell r="A12">
            <v>11</v>
          </cell>
          <cell r="B12" t="str">
            <v>大众奶酪</v>
          </cell>
          <cell r="C12" t="str">
            <v>日用品</v>
          </cell>
          <cell r="D12">
            <v>21</v>
          </cell>
        </row>
        <row r="13">
          <cell r="A13">
            <v>12</v>
          </cell>
          <cell r="B13" t="str">
            <v>德国奶酪</v>
          </cell>
          <cell r="C13" t="str">
            <v>日用品</v>
          </cell>
          <cell r="D13">
            <v>38</v>
          </cell>
        </row>
        <row r="14">
          <cell r="A14">
            <v>13</v>
          </cell>
          <cell r="B14" t="str">
            <v>龙虾</v>
          </cell>
          <cell r="C14" t="str">
            <v>海鲜</v>
          </cell>
          <cell r="D14">
            <v>6</v>
          </cell>
        </row>
        <row r="15">
          <cell r="A15">
            <v>14</v>
          </cell>
          <cell r="B15" t="str">
            <v>沙茶</v>
          </cell>
          <cell r="C15" t="str">
            <v>特制品</v>
          </cell>
          <cell r="D15">
            <v>23.25</v>
          </cell>
        </row>
        <row r="16">
          <cell r="A16">
            <v>15</v>
          </cell>
          <cell r="B16" t="str">
            <v>味精</v>
          </cell>
          <cell r="C16" t="str">
            <v>调味品</v>
          </cell>
          <cell r="D16">
            <v>15.5</v>
          </cell>
        </row>
        <row r="17">
          <cell r="A17">
            <v>16</v>
          </cell>
          <cell r="B17" t="str">
            <v>饼干</v>
          </cell>
          <cell r="C17" t="str">
            <v>点心</v>
          </cell>
          <cell r="D17">
            <v>17.45</v>
          </cell>
        </row>
        <row r="18">
          <cell r="A18">
            <v>17</v>
          </cell>
          <cell r="B18" t="str">
            <v>猪肉</v>
          </cell>
          <cell r="C18" t="str">
            <v>肉/家禽</v>
          </cell>
          <cell r="D18">
            <v>39</v>
          </cell>
        </row>
        <row r="19">
          <cell r="A19">
            <v>18</v>
          </cell>
          <cell r="B19" t="str">
            <v>墨鱼</v>
          </cell>
          <cell r="C19" t="str">
            <v>海鲜</v>
          </cell>
          <cell r="D19">
            <v>62.5</v>
          </cell>
        </row>
        <row r="20">
          <cell r="A20">
            <v>19</v>
          </cell>
          <cell r="B20" t="str">
            <v>糖果</v>
          </cell>
          <cell r="C20" t="str">
            <v>点心</v>
          </cell>
          <cell r="D20">
            <v>9.1999999999999993</v>
          </cell>
        </row>
        <row r="21">
          <cell r="A21">
            <v>20</v>
          </cell>
          <cell r="B21" t="str">
            <v>桂花糕</v>
          </cell>
          <cell r="C21" t="str">
            <v>点心</v>
          </cell>
          <cell r="D21">
            <v>81</v>
          </cell>
        </row>
        <row r="22">
          <cell r="A22">
            <v>21</v>
          </cell>
          <cell r="B22" t="str">
            <v>花生</v>
          </cell>
          <cell r="C22" t="str">
            <v>点心</v>
          </cell>
          <cell r="D22">
            <v>10</v>
          </cell>
        </row>
        <row r="23">
          <cell r="A23">
            <v>22</v>
          </cell>
          <cell r="B23" t="str">
            <v>糯米</v>
          </cell>
          <cell r="C23" t="str">
            <v>谷类/麦片</v>
          </cell>
          <cell r="D23">
            <v>21</v>
          </cell>
        </row>
        <row r="24">
          <cell r="A24">
            <v>23</v>
          </cell>
          <cell r="B24" t="str">
            <v>燕麦</v>
          </cell>
          <cell r="C24" t="str">
            <v>谷类/麦片</v>
          </cell>
          <cell r="D24">
            <v>9</v>
          </cell>
        </row>
        <row r="25">
          <cell r="A25">
            <v>24</v>
          </cell>
          <cell r="B25" t="str">
            <v>汽水</v>
          </cell>
          <cell r="C25" t="str">
            <v>饮料</v>
          </cell>
          <cell r="D25">
            <v>4.5</v>
          </cell>
        </row>
        <row r="26">
          <cell r="A26">
            <v>25</v>
          </cell>
          <cell r="B26" t="str">
            <v>巧克力</v>
          </cell>
          <cell r="C26" t="str">
            <v>点心</v>
          </cell>
          <cell r="D26">
            <v>14</v>
          </cell>
        </row>
        <row r="27">
          <cell r="A27">
            <v>26</v>
          </cell>
          <cell r="B27" t="str">
            <v>棉花糖</v>
          </cell>
          <cell r="C27" t="str">
            <v>点心</v>
          </cell>
          <cell r="D27">
            <v>31.23</v>
          </cell>
        </row>
        <row r="28">
          <cell r="A28">
            <v>27</v>
          </cell>
          <cell r="B28" t="str">
            <v>牛肉干</v>
          </cell>
          <cell r="C28" t="str">
            <v>点心</v>
          </cell>
          <cell r="D28">
            <v>43.9</v>
          </cell>
        </row>
        <row r="29">
          <cell r="A29">
            <v>28</v>
          </cell>
          <cell r="B29" t="str">
            <v>烤肉酱</v>
          </cell>
          <cell r="C29" t="str">
            <v>特制品</v>
          </cell>
          <cell r="D29">
            <v>45.6</v>
          </cell>
        </row>
        <row r="30">
          <cell r="A30">
            <v>29</v>
          </cell>
          <cell r="B30" t="str">
            <v>鸭肉</v>
          </cell>
          <cell r="C30" t="str">
            <v>肉/家禽</v>
          </cell>
          <cell r="D30">
            <v>123.79</v>
          </cell>
        </row>
        <row r="31">
          <cell r="A31">
            <v>30</v>
          </cell>
          <cell r="B31" t="str">
            <v>黄鱼</v>
          </cell>
          <cell r="C31" t="str">
            <v>海鲜</v>
          </cell>
          <cell r="D31">
            <v>25.89</v>
          </cell>
        </row>
        <row r="32">
          <cell r="A32">
            <v>31</v>
          </cell>
          <cell r="B32" t="str">
            <v>温馨奶酪</v>
          </cell>
          <cell r="C32" t="str">
            <v>日用品</v>
          </cell>
          <cell r="D32">
            <v>12.5</v>
          </cell>
        </row>
        <row r="33">
          <cell r="A33">
            <v>32</v>
          </cell>
          <cell r="B33" t="str">
            <v>白奶酪</v>
          </cell>
          <cell r="C33" t="str">
            <v>日用品</v>
          </cell>
          <cell r="D33">
            <v>32</v>
          </cell>
        </row>
        <row r="34">
          <cell r="A34">
            <v>33</v>
          </cell>
          <cell r="B34" t="str">
            <v>浪花奶酪</v>
          </cell>
          <cell r="C34" t="str">
            <v>日用品</v>
          </cell>
          <cell r="D34">
            <v>2.5</v>
          </cell>
        </row>
        <row r="35">
          <cell r="A35">
            <v>34</v>
          </cell>
          <cell r="B35" t="str">
            <v>啤酒</v>
          </cell>
          <cell r="C35" t="str">
            <v>饮料</v>
          </cell>
          <cell r="D35">
            <v>14</v>
          </cell>
        </row>
        <row r="36">
          <cell r="A36">
            <v>35</v>
          </cell>
          <cell r="B36" t="str">
            <v>蜜桃汁</v>
          </cell>
          <cell r="C36" t="str">
            <v>饮料</v>
          </cell>
          <cell r="D36">
            <v>18</v>
          </cell>
        </row>
        <row r="37">
          <cell r="A37">
            <v>36</v>
          </cell>
          <cell r="B37" t="str">
            <v>鱿鱼</v>
          </cell>
          <cell r="C37" t="str">
            <v>海鲜</v>
          </cell>
          <cell r="D37">
            <v>19</v>
          </cell>
        </row>
        <row r="38">
          <cell r="A38">
            <v>37</v>
          </cell>
          <cell r="B38" t="str">
            <v>干贝</v>
          </cell>
          <cell r="C38" t="str">
            <v>海鲜</v>
          </cell>
          <cell r="D38">
            <v>26</v>
          </cell>
        </row>
        <row r="39">
          <cell r="A39">
            <v>38</v>
          </cell>
          <cell r="B39" t="str">
            <v>绿茶</v>
          </cell>
          <cell r="C39" t="str">
            <v>饮料</v>
          </cell>
          <cell r="D39">
            <v>263.5</v>
          </cell>
        </row>
        <row r="40">
          <cell r="A40">
            <v>39</v>
          </cell>
          <cell r="B40" t="str">
            <v>运动饮料</v>
          </cell>
          <cell r="C40" t="str">
            <v>饮料</v>
          </cell>
          <cell r="D40">
            <v>18</v>
          </cell>
        </row>
        <row r="41">
          <cell r="A41">
            <v>40</v>
          </cell>
          <cell r="B41" t="str">
            <v>虾米</v>
          </cell>
          <cell r="C41" t="str">
            <v>海鲜</v>
          </cell>
          <cell r="D41">
            <v>18.399999999999999</v>
          </cell>
        </row>
        <row r="42">
          <cell r="A42">
            <v>41</v>
          </cell>
          <cell r="B42" t="str">
            <v>虾子</v>
          </cell>
          <cell r="C42" t="str">
            <v>海鲜</v>
          </cell>
          <cell r="D42">
            <v>9.65</v>
          </cell>
        </row>
        <row r="43">
          <cell r="A43">
            <v>42</v>
          </cell>
          <cell r="B43" t="str">
            <v>糙米</v>
          </cell>
          <cell r="C43" t="str">
            <v>谷类/麦片</v>
          </cell>
          <cell r="D43">
            <v>14</v>
          </cell>
        </row>
        <row r="44">
          <cell r="A44">
            <v>43</v>
          </cell>
          <cell r="B44" t="str">
            <v>柳橙汁</v>
          </cell>
          <cell r="C44" t="str">
            <v>饮料</v>
          </cell>
          <cell r="D44">
            <v>46</v>
          </cell>
        </row>
        <row r="45">
          <cell r="A45">
            <v>44</v>
          </cell>
          <cell r="B45" t="str">
            <v>蚝油</v>
          </cell>
          <cell r="C45" t="str">
            <v>调味品</v>
          </cell>
          <cell r="D45">
            <v>19.45</v>
          </cell>
        </row>
        <row r="46">
          <cell r="A46">
            <v>45</v>
          </cell>
          <cell r="B46" t="str">
            <v>雪鱼</v>
          </cell>
          <cell r="C46" t="str">
            <v>海鲜</v>
          </cell>
          <cell r="D46">
            <v>9.5</v>
          </cell>
        </row>
        <row r="47">
          <cell r="A47">
            <v>46</v>
          </cell>
          <cell r="B47" t="str">
            <v>蚵</v>
          </cell>
          <cell r="C47" t="str">
            <v>海鲜</v>
          </cell>
          <cell r="D47">
            <v>12</v>
          </cell>
        </row>
        <row r="48">
          <cell r="A48">
            <v>47</v>
          </cell>
          <cell r="B48" t="str">
            <v>蛋糕</v>
          </cell>
          <cell r="C48" t="str">
            <v>点心</v>
          </cell>
          <cell r="D48">
            <v>9.5</v>
          </cell>
        </row>
        <row r="49">
          <cell r="A49">
            <v>48</v>
          </cell>
          <cell r="B49" t="str">
            <v>玉米片</v>
          </cell>
          <cell r="C49" t="str">
            <v>点心</v>
          </cell>
          <cell r="D49">
            <v>12.75</v>
          </cell>
        </row>
        <row r="50">
          <cell r="A50">
            <v>49</v>
          </cell>
          <cell r="B50" t="str">
            <v>薯条</v>
          </cell>
          <cell r="C50" t="str">
            <v>点心</v>
          </cell>
          <cell r="D50">
            <v>20</v>
          </cell>
        </row>
        <row r="51">
          <cell r="A51">
            <v>50</v>
          </cell>
          <cell r="B51" t="str">
            <v>玉米饼</v>
          </cell>
          <cell r="C51" t="str">
            <v>点心</v>
          </cell>
          <cell r="D51">
            <v>16.25</v>
          </cell>
        </row>
        <row r="52">
          <cell r="A52">
            <v>51</v>
          </cell>
          <cell r="B52" t="str">
            <v>猪肉干</v>
          </cell>
          <cell r="C52" t="str">
            <v>特制品</v>
          </cell>
          <cell r="D52">
            <v>53</v>
          </cell>
        </row>
        <row r="53">
          <cell r="A53">
            <v>52</v>
          </cell>
          <cell r="B53" t="str">
            <v>三合一麦片</v>
          </cell>
          <cell r="C53" t="str">
            <v>谷类/麦片</v>
          </cell>
          <cell r="D53">
            <v>7</v>
          </cell>
        </row>
        <row r="54">
          <cell r="A54">
            <v>53</v>
          </cell>
          <cell r="B54" t="str">
            <v>盐水鸭</v>
          </cell>
          <cell r="C54" t="str">
            <v>肉/家禽</v>
          </cell>
          <cell r="D54">
            <v>32.799999999999997</v>
          </cell>
        </row>
        <row r="55">
          <cell r="A55">
            <v>54</v>
          </cell>
          <cell r="B55" t="str">
            <v>鸡肉</v>
          </cell>
          <cell r="C55" t="str">
            <v>肉/家禽</v>
          </cell>
          <cell r="D55">
            <v>7.45</v>
          </cell>
        </row>
        <row r="56">
          <cell r="A56">
            <v>55</v>
          </cell>
          <cell r="B56" t="str">
            <v>鸭肉</v>
          </cell>
          <cell r="C56" t="str">
            <v>肉/家禽</v>
          </cell>
          <cell r="D56">
            <v>24</v>
          </cell>
        </row>
        <row r="57">
          <cell r="A57">
            <v>56</v>
          </cell>
          <cell r="B57" t="str">
            <v>白米</v>
          </cell>
          <cell r="C57" t="str">
            <v>谷类/麦片</v>
          </cell>
          <cell r="D57">
            <v>38</v>
          </cell>
        </row>
        <row r="58">
          <cell r="A58">
            <v>57</v>
          </cell>
          <cell r="B58" t="str">
            <v>小米</v>
          </cell>
          <cell r="C58" t="str">
            <v>谷类/麦片</v>
          </cell>
          <cell r="D58">
            <v>19.5</v>
          </cell>
        </row>
        <row r="59">
          <cell r="A59">
            <v>58</v>
          </cell>
          <cell r="B59" t="str">
            <v>海参</v>
          </cell>
          <cell r="C59" t="str">
            <v>海鲜</v>
          </cell>
          <cell r="D59">
            <v>13.25</v>
          </cell>
        </row>
        <row r="60">
          <cell r="A60">
            <v>59</v>
          </cell>
          <cell r="B60" t="str">
            <v>光明奶酪</v>
          </cell>
          <cell r="C60" t="str">
            <v>日用品</v>
          </cell>
          <cell r="D60">
            <v>55</v>
          </cell>
        </row>
        <row r="61">
          <cell r="A61">
            <v>60</v>
          </cell>
          <cell r="B61" t="str">
            <v>花奶酪</v>
          </cell>
          <cell r="C61" t="str">
            <v>日用品</v>
          </cell>
          <cell r="D61">
            <v>34</v>
          </cell>
        </row>
        <row r="62">
          <cell r="A62">
            <v>61</v>
          </cell>
          <cell r="B62" t="str">
            <v>海鲜酱</v>
          </cell>
          <cell r="C62" t="str">
            <v>调味品</v>
          </cell>
          <cell r="D62">
            <v>28.5</v>
          </cell>
        </row>
        <row r="63">
          <cell r="A63">
            <v>62</v>
          </cell>
          <cell r="B63" t="str">
            <v>山渣片</v>
          </cell>
          <cell r="C63" t="str">
            <v>点心</v>
          </cell>
          <cell r="D63">
            <v>49.3</v>
          </cell>
        </row>
        <row r="64">
          <cell r="A64">
            <v>63</v>
          </cell>
          <cell r="B64" t="str">
            <v>甜辣酱</v>
          </cell>
          <cell r="C64" t="str">
            <v>调味品</v>
          </cell>
          <cell r="D64">
            <v>43.9</v>
          </cell>
        </row>
        <row r="65">
          <cell r="A65">
            <v>64</v>
          </cell>
          <cell r="B65" t="str">
            <v>黄豆</v>
          </cell>
          <cell r="C65" t="str">
            <v>谷类/麦片</v>
          </cell>
          <cell r="D65">
            <v>33.25</v>
          </cell>
        </row>
        <row r="66">
          <cell r="A66">
            <v>65</v>
          </cell>
          <cell r="B66" t="str">
            <v>海苔酱</v>
          </cell>
          <cell r="C66" t="str">
            <v>调味品</v>
          </cell>
          <cell r="D66">
            <v>21.05</v>
          </cell>
        </row>
        <row r="67">
          <cell r="A67">
            <v>66</v>
          </cell>
          <cell r="B67" t="str">
            <v>肉松</v>
          </cell>
          <cell r="C67" t="str">
            <v>调味品</v>
          </cell>
          <cell r="D67">
            <v>17</v>
          </cell>
        </row>
        <row r="68">
          <cell r="A68">
            <v>67</v>
          </cell>
          <cell r="B68" t="str">
            <v>矿泉水</v>
          </cell>
          <cell r="C68" t="str">
            <v>饮料</v>
          </cell>
          <cell r="D68">
            <v>14</v>
          </cell>
        </row>
        <row r="69">
          <cell r="A69">
            <v>68</v>
          </cell>
          <cell r="B69" t="str">
            <v>绿豆糕</v>
          </cell>
          <cell r="C69" t="str">
            <v>点心</v>
          </cell>
          <cell r="D69">
            <v>12.5</v>
          </cell>
        </row>
        <row r="70">
          <cell r="A70">
            <v>69</v>
          </cell>
          <cell r="B70" t="str">
            <v>黑奶酪</v>
          </cell>
          <cell r="C70" t="str">
            <v>日用品</v>
          </cell>
          <cell r="D70">
            <v>36</v>
          </cell>
        </row>
        <row r="71">
          <cell r="A71">
            <v>70</v>
          </cell>
          <cell r="B71" t="str">
            <v>苏打水</v>
          </cell>
          <cell r="C71" t="str">
            <v>饮料</v>
          </cell>
          <cell r="D71">
            <v>15</v>
          </cell>
        </row>
        <row r="72">
          <cell r="A72">
            <v>71</v>
          </cell>
          <cell r="B72" t="str">
            <v>意大利奶酪</v>
          </cell>
          <cell r="C72" t="str">
            <v>日用品</v>
          </cell>
          <cell r="D72">
            <v>21.5</v>
          </cell>
        </row>
        <row r="73">
          <cell r="A73">
            <v>72</v>
          </cell>
          <cell r="B73" t="str">
            <v>酸奶酪</v>
          </cell>
          <cell r="C73" t="str">
            <v>日用品</v>
          </cell>
          <cell r="D73">
            <v>34.799999999999997</v>
          </cell>
        </row>
        <row r="74">
          <cell r="A74">
            <v>73</v>
          </cell>
          <cell r="B74" t="str">
            <v>海哲皮</v>
          </cell>
          <cell r="C74" t="str">
            <v>海鲜</v>
          </cell>
          <cell r="D74">
            <v>15</v>
          </cell>
        </row>
        <row r="75">
          <cell r="A75">
            <v>74</v>
          </cell>
          <cell r="B75" t="str">
            <v>鸡精</v>
          </cell>
          <cell r="C75" t="str">
            <v>特制品</v>
          </cell>
          <cell r="D75">
            <v>10</v>
          </cell>
        </row>
        <row r="76">
          <cell r="A76">
            <v>75</v>
          </cell>
          <cell r="B76" t="str">
            <v>浓缩咖啡</v>
          </cell>
          <cell r="C76" t="str">
            <v>饮料</v>
          </cell>
          <cell r="D76">
            <v>7.75</v>
          </cell>
        </row>
        <row r="77">
          <cell r="A77">
            <v>76</v>
          </cell>
          <cell r="B77" t="str">
            <v>柠檬汁</v>
          </cell>
          <cell r="C77" t="str">
            <v>饮料</v>
          </cell>
          <cell r="D77">
            <v>18</v>
          </cell>
        </row>
        <row r="78">
          <cell r="A78">
            <v>77</v>
          </cell>
          <cell r="B78" t="str">
            <v>辣椒粉</v>
          </cell>
          <cell r="C78" t="str">
            <v>调味品</v>
          </cell>
          <cell r="D78">
            <v>13</v>
          </cell>
        </row>
      </sheetData>
      <sheetData sheetId="3">
        <row r="1">
          <cell r="A1" t="str">
            <v>客户代码</v>
          </cell>
          <cell r="B1" t="str">
            <v>客户名称</v>
          </cell>
          <cell r="C1" t="str">
            <v>联系人</v>
          </cell>
          <cell r="D1" t="str">
            <v>联系人职务</v>
          </cell>
          <cell r="E1" t="str">
            <v>城市</v>
          </cell>
          <cell r="F1" t="str">
            <v>地区</v>
          </cell>
          <cell r="G1" t="str">
            <v>客户等级</v>
          </cell>
        </row>
        <row r="2">
          <cell r="A2" t="str">
            <v>QUEDE</v>
          </cell>
          <cell r="B2" t="str">
            <v>4568.32</v>
          </cell>
          <cell r="C2" t="str">
            <v>王先生</v>
          </cell>
          <cell r="D2" t="str">
            <v>结算经理</v>
          </cell>
          <cell r="E2" t="str">
            <v>北京</v>
          </cell>
          <cell r="F2" t="str">
            <v>华北</v>
          </cell>
          <cell r="G2" t="str">
            <v>10级</v>
          </cell>
        </row>
        <row r="3">
          <cell r="A3" t="str">
            <v>FOLIG</v>
          </cell>
          <cell r="B3" t="str">
            <v>嘉业</v>
          </cell>
          <cell r="C3" t="str">
            <v>刘先生</v>
          </cell>
          <cell r="D3" t="str">
            <v>助理销售代理</v>
          </cell>
          <cell r="E3" t="str">
            <v>石家庄</v>
          </cell>
          <cell r="F3" t="str">
            <v>华北</v>
          </cell>
          <cell r="G3" t="str">
            <v>10级</v>
          </cell>
        </row>
        <row r="4">
          <cell r="A4" t="str">
            <v>SEVES</v>
          </cell>
          <cell r="B4" t="str">
            <v>艾德高科技</v>
          </cell>
          <cell r="C4" t="str">
            <v>谢小姐</v>
          </cell>
          <cell r="D4" t="str">
            <v>销售经理</v>
          </cell>
          <cell r="E4" t="str">
            <v>天津</v>
          </cell>
          <cell r="F4" t="str">
            <v>华北</v>
          </cell>
          <cell r="G4" t="str">
            <v>8级</v>
          </cell>
        </row>
        <row r="5">
          <cell r="A5" t="str">
            <v>PARIS</v>
          </cell>
          <cell r="B5" t="str">
            <v>立日</v>
          </cell>
          <cell r="C5" t="str">
            <v>李柏麟</v>
          </cell>
          <cell r="D5" t="str">
            <v>物主</v>
          </cell>
          <cell r="E5" t="str">
            <v>石家庄</v>
          </cell>
          <cell r="F5" t="str">
            <v>华北</v>
          </cell>
          <cell r="G5" t="str">
            <v>10级</v>
          </cell>
        </row>
        <row r="6">
          <cell r="A6" t="str">
            <v>CHOPS</v>
          </cell>
          <cell r="B6" t="str">
            <v>浩天旅行社</v>
          </cell>
          <cell r="C6" t="str">
            <v>方先生</v>
          </cell>
          <cell r="D6" t="str">
            <v>物主</v>
          </cell>
          <cell r="E6" t="str">
            <v>天津</v>
          </cell>
          <cell r="F6" t="str">
            <v>华北</v>
          </cell>
          <cell r="G6" t="str">
            <v>10级</v>
          </cell>
        </row>
        <row r="7">
          <cell r="A7" t="str">
            <v>GREAL</v>
          </cell>
          <cell r="B7" t="str">
            <v>仪和贸易</v>
          </cell>
          <cell r="C7" t="str">
            <v>王先生</v>
          </cell>
          <cell r="D7" t="str">
            <v>市场经理</v>
          </cell>
          <cell r="E7" t="str">
            <v>北京</v>
          </cell>
          <cell r="F7" t="str">
            <v>华北</v>
          </cell>
          <cell r="G7" t="str">
            <v>10级</v>
          </cell>
        </row>
        <row r="8">
          <cell r="A8" t="str">
            <v>HILAA</v>
          </cell>
          <cell r="B8" t="str">
            <v>远东开发</v>
          </cell>
          <cell r="C8" t="str">
            <v>王先生</v>
          </cell>
          <cell r="D8" t="str">
            <v>销售代表</v>
          </cell>
          <cell r="E8" t="str">
            <v>深圳</v>
          </cell>
          <cell r="F8" t="str">
            <v>华南</v>
          </cell>
          <cell r="G8" t="str">
            <v>8级</v>
          </cell>
        </row>
        <row r="9">
          <cell r="A9" t="str">
            <v>ANATR</v>
          </cell>
          <cell r="B9" t="str">
            <v>东南实业</v>
          </cell>
          <cell r="C9" t="str">
            <v>王先生</v>
          </cell>
          <cell r="D9" t="str">
            <v>物主</v>
          </cell>
          <cell r="E9" t="str">
            <v>天津</v>
          </cell>
          <cell r="F9" t="str">
            <v>华北</v>
          </cell>
          <cell r="G9" t="str">
            <v>10级</v>
          </cell>
        </row>
        <row r="10">
          <cell r="A10" t="str">
            <v>BERGS</v>
          </cell>
          <cell r="B10" t="str">
            <v>通恒机械</v>
          </cell>
          <cell r="C10" t="str">
            <v>黄小姐</v>
          </cell>
          <cell r="D10" t="str">
            <v>采购员</v>
          </cell>
          <cell r="E10" t="str">
            <v>南京</v>
          </cell>
          <cell r="F10" t="str">
            <v>华东</v>
          </cell>
          <cell r="G10" t="str">
            <v>8级</v>
          </cell>
        </row>
        <row r="11">
          <cell r="A11" t="str">
            <v>LONEP</v>
          </cell>
          <cell r="B11" t="str">
            <v>正太实业</v>
          </cell>
          <cell r="C11" t="str">
            <v>林慧音</v>
          </cell>
          <cell r="D11" t="str">
            <v>销售经理</v>
          </cell>
          <cell r="E11" t="str">
            <v>天津</v>
          </cell>
          <cell r="F11" t="str">
            <v>华北</v>
          </cell>
          <cell r="G11" t="str">
            <v>10级</v>
          </cell>
        </row>
        <row r="12">
          <cell r="A12" t="str">
            <v>WARTH</v>
          </cell>
          <cell r="B12" t="str">
            <v>升格企业</v>
          </cell>
          <cell r="C12" t="str">
            <v>王俊元</v>
          </cell>
          <cell r="D12" t="str">
            <v>结算经理</v>
          </cell>
          <cell r="E12" t="str">
            <v>石家庄</v>
          </cell>
          <cell r="F12" t="str">
            <v>华北</v>
          </cell>
          <cell r="G12" t="str">
            <v>8级</v>
          </cell>
        </row>
        <row r="13">
          <cell r="A13" t="str">
            <v>EASTC</v>
          </cell>
          <cell r="B13" t="str">
            <v>中通</v>
          </cell>
          <cell r="C13" t="str">
            <v>林小姐</v>
          </cell>
          <cell r="D13" t="str">
            <v>销售代理</v>
          </cell>
          <cell r="E13" t="str">
            <v>天津</v>
          </cell>
          <cell r="F13" t="str">
            <v>华北</v>
          </cell>
          <cell r="G13" t="str">
            <v>9级</v>
          </cell>
        </row>
        <row r="14">
          <cell r="A14" t="str">
            <v>RANCH</v>
          </cell>
          <cell r="B14" t="str">
            <v>大东补习班</v>
          </cell>
          <cell r="C14" t="str">
            <v>陈小姐</v>
          </cell>
          <cell r="D14" t="str">
            <v>销售代表</v>
          </cell>
          <cell r="E14" t="str">
            <v>深圳</v>
          </cell>
          <cell r="F14" t="str">
            <v>华南</v>
          </cell>
          <cell r="G14" t="str">
            <v>10级</v>
          </cell>
        </row>
        <row r="15">
          <cell r="A15" t="str">
            <v>LILAS</v>
          </cell>
          <cell r="B15" t="str">
            <v>富泰人寿</v>
          </cell>
          <cell r="C15" t="str">
            <v>陈先生</v>
          </cell>
          <cell r="D15" t="str">
            <v>结算经理</v>
          </cell>
          <cell r="E15" t="str">
            <v>天津</v>
          </cell>
          <cell r="F15" t="str">
            <v>华北</v>
          </cell>
          <cell r="G15" t="str">
            <v>8级</v>
          </cell>
        </row>
        <row r="16">
          <cell r="A16" t="str">
            <v>RICSU</v>
          </cell>
          <cell r="B16" t="str">
            <v>永大企业</v>
          </cell>
          <cell r="C16" t="str">
            <v>余小姐</v>
          </cell>
          <cell r="D16" t="str">
            <v>销售经理</v>
          </cell>
          <cell r="E16" t="str">
            <v>南京</v>
          </cell>
          <cell r="F16" t="str">
            <v>华东</v>
          </cell>
          <cell r="G16" t="str">
            <v>9级</v>
          </cell>
        </row>
        <row r="17">
          <cell r="A17" t="str">
            <v>NORTS</v>
          </cell>
          <cell r="B17" t="str">
            <v>富同企业</v>
          </cell>
          <cell r="C17" t="str">
            <v>王先生</v>
          </cell>
          <cell r="D17" t="str">
            <v>销售员</v>
          </cell>
          <cell r="E17" t="str">
            <v>石家庄</v>
          </cell>
          <cell r="F17" t="str">
            <v>华北</v>
          </cell>
          <cell r="G17" t="str">
            <v>10级</v>
          </cell>
        </row>
        <row r="18">
          <cell r="A18" t="str">
            <v>SANTG</v>
          </cell>
          <cell r="B18" t="str">
            <v>汉光企管</v>
          </cell>
          <cell r="C18" t="str">
            <v>王先生</v>
          </cell>
          <cell r="D18" t="str">
            <v>物主</v>
          </cell>
          <cell r="E18" t="str">
            <v>重庆</v>
          </cell>
          <cell r="F18" t="str">
            <v>西南</v>
          </cell>
          <cell r="G18" t="str">
            <v>10级</v>
          </cell>
        </row>
        <row r="19">
          <cell r="A19" t="str">
            <v>LEHMS</v>
          </cell>
          <cell r="B19" t="str">
            <v>幸义房屋</v>
          </cell>
          <cell r="C19" t="str">
            <v>刘先生</v>
          </cell>
          <cell r="D19" t="str">
            <v>销售代表</v>
          </cell>
          <cell r="E19" t="str">
            <v>南京</v>
          </cell>
          <cell r="F19" t="str">
            <v>华东</v>
          </cell>
          <cell r="G19" t="str">
            <v>8级</v>
          </cell>
        </row>
        <row r="20">
          <cell r="A20" t="str">
            <v>VICTE</v>
          </cell>
          <cell r="B20" t="str">
            <v>千固</v>
          </cell>
          <cell r="C20" t="str">
            <v>苏先生</v>
          </cell>
          <cell r="D20" t="str">
            <v>销售代理</v>
          </cell>
          <cell r="E20" t="str">
            <v>秦皇岛</v>
          </cell>
          <cell r="F20" t="str">
            <v>华北</v>
          </cell>
          <cell r="G20" t="str">
            <v>9级</v>
          </cell>
        </row>
        <row r="21">
          <cell r="A21" t="str">
            <v>SAVEA</v>
          </cell>
          <cell r="B21" t="str">
            <v>大钰贸易</v>
          </cell>
          <cell r="C21" t="str">
            <v>胡继尧</v>
          </cell>
          <cell r="D21" t="str">
            <v>销售代表</v>
          </cell>
          <cell r="E21" t="str">
            <v>重庆</v>
          </cell>
          <cell r="F21" t="str">
            <v>西南</v>
          </cell>
          <cell r="G21" t="str">
            <v>5级</v>
          </cell>
        </row>
        <row r="22">
          <cell r="A22" t="str">
            <v>HANAR</v>
          </cell>
          <cell r="B22" t="str">
            <v>实翼</v>
          </cell>
          <cell r="C22" t="str">
            <v>谢小姐</v>
          </cell>
          <cell r="D22" t="str">
            <v>结算经理</v>
          </cell>
          <cell r="E22" t="str">
            <v>南昌</v>
          </cell>
          <cell r="F22" t="str">
            <v>华东</v>
          </cell>
          <cell r="G22" t="str">
            <v>9级</v>
          </cell>
        </row>
        <row r="23">
          <cell r="A23" t="str">
            <v>SUPRD</v>
          </cell>
          <cell r="B23" t="str">
            <v>福星制衣厂</v>
          </cell>
          <cell r="C23" t="str">
            <v>徐先生</v>
          </cell>
          <cell r="D23" t="str">
            <v>结算经理</v>
          </cell>
          <cell r="E23" t="str">
            <v>天津</v>
          </cell>
          <cell r="F23" t="str">
            <v>华北</v>
          </cell>
          <cell r="G23" t="str">
            <v>7级</v>
          </cell>
        </row>
        <row r="24">
          <cell r="A24" t="str">
            <v>BLAUS</v>
          </cell>
          <cell r="B24" t="str">
            <v>森通</v>
          </cell>
          <cell r="C24" t="str">
            <v>王先生</v>
          </cell>
          <cell r="D24" t="str">
            <v>销售代表</v>
          </cell>
          <cell r="E24" t="str">
            <v>天津</v>
          </cell>
          <cell r="F24" t="str">
            <v>华北</v>
          </cell>
          <cell r="G24" t="str">
            <v>10级</v>
          </cell>
        </row>
        <row r="25">
          <cell r="A25" t="str">
            <v>PERIC</v>
          </cell>
          <cell r="B25" t="str">
            <v>就业广兑</v>
          </cell>
          <cell r="C25" t="str">
            <v>唐小姐</v>
          </cell>
          <cell r="D25" t="str">
            <v>销售代表</v>
          </cell>
          <cell r="E25" t="str">
            <v>天津</v>
          </cell>
          <cell r="F25" t="str">
            <v>华北</v>
          </cell>
          <cell r="G25" t="str">
            <v>10级</v>
          </cell>
        </row>
        <row r="26">
          <cell r="A26" t="str">
            <v>GROSR</v>
          </cell>
          <cell r="B26" t="str">
            <v>光远商贸</v>
          </cell>
          <cell r="C26" t="str">
            <v>陈先生</v>
          </cell>
          <cell r="D26" t="str">
            <v>物主</v>
          </cell>
          <cell r="E26" t="str">
            <v>天津</v>
          </cell>
          <cell r="F26" t="str">
            <v>华北</v>
          </cell>
          <cell r="G26" t="str">
            <v>10级</v>
          </cell>
        </row>
        <row r="27">
          <cell r="A27" t="str">
            <v>BONAP</v>
          </cell>
          <cell r="B27" t="str">
            <v>祥通</v>
          </cell>
          <cell r="C27" t="str">
            <v>刘先生</v>
          </cell>
          <cell r="D27" t="str">
            <v>物主</v>
          </cell>
          <cell r="E27" t="str">
            <v>重庆</v>
          </cell>
          <cell r="F27" t="str">
            <v>西南</v>
          </cell>
          <cell r="G27" t="str">
            <v>8级</v>
          </cell>
        </row>
        <row r="28">
          <cell r="A28" t="str">
            <v>PICCO</v>
          </cell>
          <cell r="B28" t="str">
            <v>顶上系统</v>
          </cell>
          <cell r="C28" t="str">
            <v>方先生</v>
          </cell>
          <cell r="D28" t="str">
            <v>销售经理</v>
          </cell>
          <cell r="E28" t="str">
            <v>常州</v>
          </cell>
          <cell r="F28" t="str">
            <v>华东</v>
          </cell>
          <cell r="G28" t="str">
            <v>7级</v>
          </cell>
        </row>
        <row r="29">
          <cell r="A29" t="str">
            <v>SPLIR</v>
          </cell>
          <cell r="B29" t="str">
            <v>昇昕</v>
          </cell>
          <cell r="C29" t="str">
            <v>谢小姐</v>
          </cell>
          <cell r="D29" t="str">
            <v>销售经理</v>
          </cell>
          <cell r="E29" t="str">
            <v>深圳</v>
          </cell>
          <cell r="F29" t="str">
            <v>华南</v>
          </cell>
          <cell r="G29" t="str">
            <v>8级</v>
          </cell>
        </row>
        <row r="30">
          <cell r="A30" t="str">
            <v>FRANR</v>
          </cell>
          <cell r="B30" t="str">
            <v>国银贸易</v>
          </cell>
          <cell r="C30" t="str">
            <v>余小姐</v>
          </cell>
          <cell r="D30" t="str">
            <v>市场经理</v>
          </cell>
          <cell r="E30" t="str">
            <v>南京</v>
          </cell>
          <cell r="F30" t="str">
            <v>华东</v>
          </cell>
          <cell r="G30" t="str">
            <v>10级</v>
          </cell>
        </row>
        <row r="31">
          <cell r="A31" t="str">
            <v>VINET</v>
          </cell>
          <cell r="B31" t="str">
            <v>山泰企业</v>
          </cell>
          <cell r="C31" t="str">
            <v>黎先生</v>
          </cell>
          <cell r="D31" t="str">
            <v>结算经理</v>
          </cell>
          <cell r="E31" t="str">
            <v>天津</v>
          </cell>
          <cell r="F31" t="str">
            <v>华北</v>
          </cell>
          <cell r="G31" t="str">
            <v>10级</v>
          </cell>
        </row>
        <row r="32">
          <cell r="A32" t="str">
            <v>TOMSP</v>
          </cell>
          <cell r="B32" t="str">
            <v>东帝望</v>
          </cell>
          <cell r="C32" t="str">
            <v>成先生</v>
          </cell>
          <cell r="D32" t="str">
            <v>市场经理</v>
          </cell>
          <cell r="E32" t="str">
            <v>青岛</v>
          </cell>
          <cell r="F32" t="str">
            <v>华东</v>
          </cell>
          <cell r="G32" t="str">
            <v>10级</v>
          </cell>
        </row>
        <row r="33">
          <cell r="A33" t="str">
            <v>BOTTM</v>
          </cell>
          <cell r="B33" t="str">
            <v>广通</v>
          </cell>
          <cell r="C33" t="str">
            <v>王先生</v>
          </cell>
          <cell r="D33" t="str">
            <v>结算经理</v>
          </cell>
          <cell r="E33" t="str">
            <v>重庆</v>
          </cell>
          <cell r="F33" t="str">
            <v>西南</v>
          </cell>
          <cell r="G33" t="str">
            <v>9级</v>
          </cell>
        </row>
        <row r="34">
          <cell r="A34" t="str">
            <v>BOLID</v>
          </cell>
          <cell r="B34" t="str">
            <v>迈多贸易</v>
          </cell>
          <cell r="C34" t="str">
            <v>陈先生</v>
          </cell>
          <cell r="D34" t="str">
            <v>物主</v>
          </cell>
          <cell r="E34" t="str">
            <v>西安</v>
          </cell>
          <cell r="F34" t="str">
            <v>西北</v>
          </cell>
          <cell r="G34" t="str">
            <v>10级</v>
          </cell>
        </row>
        <row r="35">
          <cell r="A35" t="str">
            <v>CENTC</v>
          </cell>
          <cell r="B35" t="str">
            <v>三捷实业</v>
          </cell>
          <cell r="C35" t="str">
            <v>王先生</v>
          </cell>
          <cell r="D35" t="str">
            <v>市场经理</v>
          </cell>
          <cell r="E35" t="str">
            <v>大连</v>
          </cell>
          <cell r="F35" t="str">
            <v>东北</v>
          </cell>
          <cell r="G35" t="str">
            <v>10级</v>
          </cell>
        </row>
        <row r="36">
          <cell r="A36" t="str">
            <v>MEREP</v>
          </cell>
          <cell r="B36" t="str">
            <v>华科</v>
          </cell>
          <cell r="C36" t="str">
            <v>吴小姐</v>
          </cell>
          <cell r="D36" t="str">
            <v>市场助理</v>
          </cell>
          <cell r="E36" t="str">
            <v>大连</v>
          </cell>
          <cell r="F36" t="str">
            <v>东北</v>
          </cell>
          <cell r="G36" t="str">
            <v>6级</v>
          </cell>
        </row>
        <row r="37">
          <cell r="A37" t="str">
            <v>SIMOB</v>
          </cell>
          <cell r="B37" t="str">
            <v>百达电子</v>
          </cell>
          <cell r="C37" t="str">
            <v>徐文彬</v>
          </cell>
          <cell r="D37" t="str">
            <v>物主</v>
          </cell>
          <cell r="E37" t="str">
            <v>天津</v>
          </cell>
          <cell r="F37" t="str">
            <v>华北</v>
          </cell>
          <cell r="G37" t="str">
            <v>7级</v>
          </cell>
        </row>
        <row r="38">
          <cell r="A38" t="str">
            <v>MAGAA</v>
          </cell>
          <cell r="B38" t="str">
            <v>阳林</v>
          </cell>
          <cell r="C38" t="str">
            <v>刘先生</v>
          </cell>
          <cell r="D38" t="str">
            <v>市场经理</v>
          </cell>
          <cell r="E38" t="str">
            <v>深圳</v>
          </cell>
          <cell r="F38" t="str">
            <v>华南</v>
          </cell>
          <cell r="G38" t="str">
            <v>10级</v>
          </cell>
        </row>
        <row r="39">
          <cell r="A39" t="str">
            <v>QUICK</v>
          </cell>
          <cell r="B39" t="str">
            <v>高上补习班</v>
          </cell>
          <cell r="C39" t="str">
            <v>徐先生</v>
          </cell>
          <cell r="D39" t="str">
            <v>结算经理</v>
          </cell>
          <cell r="E39" t="str">
            <v>天津</v>
          </cell>
          <cell r="F39" t="str">
            <v>华北</v>
          </cell>
          <cell r="G39" t="str">
            <v>1级</v>
          </cell>
        </row>
        <row r="40">
          <cell r="A40" t="str">
            <v>FURIB</v>
          </cell>
          <cell r="B40" t="str">
            <v>康浦</v>
          </cell>
          <cell r="C40" t="str">
            <v>王先生</v>
          </cell>
          <cell r="D40" t="str">
            <v>销售经理</v>
          </cell>
          <cell r="E40" t="str">
            <v>南京</v>
          </cell>
          <cell r="F40" t="str">
            <v>华东</v>
          </cell>
          <cell r="G40" t="str">
            <v>9级</v>
          </cell>
        </row>
        <row r="41">
          <cell r="A41" t="str">
            <v>WOLZA</v>
          </cell>
          <cell r="B41" t="str">
            <v>汉典电机</v>
          </cell>
          <cell r="C41" t="str">
            <v>刘先生</v>
          </cell>
          <cell r="D41" t="str">
            <v>物主</v>
          </cell>
          <cell r="E41" t="str">
            <v>天津</v>
          </cell>
          <cell r="F41" t="str">
            <v>华北</v>
          </cell>
          <cell r="G41" t="str">
            <v>10级</v>
          </cell>
        </row>
        <row r="42">
          <cell r="A42" t="str">
            <v>QUEEN</v>
          </cell>
          <cell r="B42" t="str">
            <v>鹰之翼留学服务中心</v>
          </cell>
          <cell r="C42" t="str">
            <v>赵小姐</v>
          </cell>
          <cell r="D42" t="str">
            <v>市场助理</v>
          </cell>
          <cell r="E42" t="str">
            <v>北京</v>
          </cell>
          <cell r="F42" t="str">
            <v>华北</v>
          </cell>
          <cell r="G42" t="str">
            <v>8级</v>
          </cell>
        </row>
        <row r="43">
          <cell r="A43" t="str">
            <v>LETSS</v>
          </cell>
          <cell r="B43" t="str">
            <v>兴中保险</v>
          </cell>
          <cell r="C43" t="str">
            <v>方先生</v>
          </cell>
          <cell r="D43" t="str">
            <v>物主</v>
          </cell>
          <cell r="E43" t="str">
            <v>厦门</v>
          </cell>
          <cell r="F43" t="str">
            <v>华南</v>
          </cell>
          <cell r="G43" t="str">
            <v>10级</v>
          </cell>
        </row>
        <row r="44">
          <cell r="A44" t="str">
            <v>ALFKI</v>
          </cell>
          <cell r="B44" t="str">
            <v>三川实业</v>
          </cell>
          <cell r="C44" t="str">
            <v>刘小姐</v>
          </cell>
          <cell r="D44" t="str">
            <v>销售代表</v>
          </cell>
          <cell r="E44" t="str">
            <v>天津</v>
          </cell>
          <cell r="F44" t="str">
            <v>华北</v>
          </cell>
          <cell r="G44" t="str">
            <v>10级</v>
          </cell>
        </row>
        <row r="45">
          <cell r="A45" t="str">
            <v>ERNSH</v>
          </cell>
          <cell r="B45" t="str">
            <v>正人资源</v>
          </cell>
          <cell r="C45" t="str">
            <v>谢小姐</v>
          </cell>
          <cell r="D45" t="str">
            <v>销售经理</v>
          </cell>
          <cell r="E45" t="str">
            <v>深圳</v>
          </cell>
          <cell r="F45" t="str">
            <v>华南</v>
          </cell>
          <cell r="G45" t="str">
            <v>2级</v>
          </cell>
        </row>
        <row r="46">
          <cell r="A46" t="str">
            <v>RICAR</v>
          </cell>
          <cell r="B46" t="str">
            <v>宇欣实业</v>
          </cell>
          <cell r="C46" t="str">
            <v>黄雅玲</v>
          </cell>
          <cell r="D46" t="str">
            <v>助理销售代理</v>
          </cell>
          <cell r="E46" t="str">
            <v>天津</v>
          </cell>
          <cell r="F46" t="str">
            <v>华北</v>
          </cell>
          <cell r="G46" t="str">
            <v>9级</v>
          </cell>
        </row>
        <row r="47">
          <cell r="A47" t="str">
            <v>PRINI</v>
          </cell>
          <cell r="B47" t="str">
            <v>康毅系统</v>
          </cell>
          <cell r="C47" t="str">
            <v>林彩瑜</v>
          </cell>
          <cell r="D47" t="str">
            <v>销售代表</v>
          </cell>
          <cell r="E47" t="str">
            <v>张家口</v>
          </cell>
          <cell r="F47" t="str">
            <v>华北</v>
          </cell>
          <cell r="G47" t="str">
            <v>10级</v>
          </cell>
        </row>
        <row r="48">
          <cell r="A48" t="str">
            <v>OTTIK</v>
          </cell>
          <cell r="B48" t="str">
            <v>一诠精密工业</v>
          </cell>
          <cell r="C48" t="str">
            <v>刘先生</v>
          </cell>
          <cell r="D48" t="str">
            <v>物主</v>
          </cell>
          <cell r="E48" t="str">
            <v>深圳</v>
          </cell>
          <cell r="F48" t="str">
            <v>华南</v>
          </cell>
          <cell r="G48" t="str">
            <v>9级</v>
          </cell>
        </row>
        <row r="49">
          <cell r="A49" t="str">
            <v>TRADH</v>
          </cell>
          <cell r="B49" t="str">
            <v>亚太公司</v>
          </cell>
          <cell r="C49" t="str">
            <v>陈先生</v>
          </cell>
          <cell r="D49" t="str">
            <v>销售代表</v>
          </cell>
          <cell r="E49" t="str">
            <v>石家庄</v>
          </cell>
          <cell r="F49" t="str">
            <v>华北</v>
          </cell>
          <cell r="G49" t="str">
            <v>10级</v>
          </cell>
        </row>
        <row r="50">
          <cell r="A50" t="str">
            <v>LINOD</v>
          </cell>
          <cell r="B50" t="str">
            <v>保信人寿</v>
          </cell>
          <cell r="C50" t="str">
            <v>方先生</v>
          </cell>
          <cell r="D50" t="str">
            <v>物主</v>
          </cell>
          <cell r="E50" t="str">
            <v>海口</v>
          </cell>
          <cell r="F50" t="str">
            <v>华南</v>
          </cell>
          <cell r="G50" t="str">
            <v>10级</v>
          </cell>
        </row>
        <row r="51">
          <cell r="A51" t="str">
            <v>WHITC</v>
          </cell>
          <cell r="B51" t="str">
            <v>椅天文化事业</v>
          </cell>
          <cell r="C51" t="str">
            <v>方先生</v>
          </cell>
          <cell r="D51" t="str">
            <v>物主</v>
          </cell>
          <cell r="E51" t="str">
            <v>常州</v>
          </cell>
          <cell r="F51" t="str">
            <v>华东</v>
          </cell>
          <cell r="G51" t="str">
            <v>9级</v>
          </cell>
        </row>
        <row r="52">
          <cell r="A52" t="str">
            <v>HUNGO</v>
          </cell>
          <cell r="B52" t="str">
            <v>师大贸易</v>
          </cell>
          <cell r="C52" t="str">
            <v>苏先生</v>
          </cell>
          <cell r="D52" t="str">
            <v>销售员</v>
          </cell>
          <cell r="E52" t="str">
            <v>天津</v>
          </cell>
          <cell r="F52" t="str">
            <v>华北</v>
          </cell>
          <cell r="G52" t="str">
            <v>6级</v>
          </cell>
        </row>
        <row r="53">
          <cell r="A53" t="str">
            <v>GOURL</v>
          </cell>
          <cell r="B53" t="str">
            <v>业兴</v>
          </cell>
          <cell r="C53" t="str">
            <v>李柏麟</v>
          </cell>
          <cell r="D53" t="str">
            <v>销售员</v>
          </cell>
          <cell r="E53" t="str">
            <v>上海</v>
          </cell>
          <cell r="F53" t="str">
            <v>华东</v>
          </cell>
          <cell r="G53" t="str">
            <v>10级</v>
          </cell>
        </row>
        <row r="54">
          <cell r="A54" t="str">
            <v>COMMI</v>
          </cell>
          <cell r="B54" t="str">
            <v>同恒</v>
          </cell>
          <cell r="C54" t="str">
            <v>刘先生</v>
          </cell>
          <cell r="D54" t="str">
            <v>销售员</v>
          </cell>
          <cell r="E54" t="str">
            <v>天津</v>
          </cell>
          <cell r="F54" t="str">
            <v>华北</v>
          </cell>
          <cell r="G54" t="str">
            <v>10级</v>
          </cell>
        </row>
        <row r="55">
          <cell r="A55" t="str">
            <v>WELLI</v>
          </cell>
          <cell r="B55" t="str">
            <v>凯诚国际</v>
          </cell>
          <cell r="C55" t="str">
            <v>刘先生</v>
          </cell>
          <cell r="D55" t="str">
            <v>销售经理</v>
          </cell>
          <cell r="E55" t="str">
            <v>深圳</v>
          </cell>
          <cell r="F55" t="str">
            <v>华南</v>
          </cell>
          <cell r="G55" t="str">
            <v>10级</v>
          </cell>
        </row>
        <row r="56">
          <cell r="A56" t="str">
            <v>ROMEY</v>
          </cell>
          <cell r="B56" t="str">
            <v>德化食品</v>
          </cell>
          <cell r="C56" t="str">
            <v>王先生</v>
          </cell>
          <cell r="D56" t="str">
            <v>结算经理</v>
          </cell>
          <cell r="E56" t="str">
            <v>天津</v>
          </cell>
          <cell r="F56" t="str">
            <v>华北</v>
          </cell>
          <cell r="G56" t="str">
            <v>10级</v>
          </cell>
        </row>
        <row r="57">
          <cell r="A57" t="str">
            <v>ANTON</v>
          </cell>
          <cell r="B57" t="str">
            <v>坦森行贸易</v>
          </cell>
          <cell r="C57" t="str">
            <v>王炫皓</v>
          </cell>
          <cell r="D57" t="str">
            <v>物主</v>
          </cell>
          <cell r="E57" t="str">
            <v>石家庄</v>
          </cell>
          <cell r="F57" t="str">
            <v>华北</v>
          </cell>
          <cell r="G57" t="str">
            <v>9级</v>
          </cell>
        </row>
        <row r="58">
          <cell r="A58" t="str">
            <v>HUNGC</v>
          </cell>
          <cell r="B58" t="str">
            <v>五金机械</v>
          </cell>
          <cell r="C58" t="str">
            <v>苏先生</v>
          </cell>
          <cell r="D58" t="str">
            <v>销售代表</v>
          </cell>
          <cell r="E58" t="str">
            <v>大连</v>
          </cell>
          <cell r="F58" t="str">
            <v>东北</v>
          </cell>
          <cell r="G58" t="str">
            <v>10级</v>
          </cell>
        </row>
        <row r="59">
          <cell r="A59" t="str">
            <v>FAMIA</v>
          </cell>
          <cell r="B59" t="str">
            <v>红阳事业</v>
          </cell>
          <cell r="C59" t="str">
            <v>王先生</v>
          </cell>
          <cell r="D59" t="str">
            <v>市场助理</v>
          </cell>
          <cell r="E59" t="str">
            <v>深圳</v>
          </cell>
          <cell r="F59" t="str">
            <v>华南</v>
          </cell>
          <cell r="G59" t="str">
            <v>10级</v>
          </cell>
        </row>
        <row r="60">
          <cell r="A60" t="str">
            <v>DRACD</v>
          </cell>
          <cell r="B60" t="str">
            <v>世邦</v>
          </cell>
          <cell r="C60" t="str">
            <v>黎先生</v>
          </cell>
          <cell r="D60" t="str">
            <v>采购员</v>
          </cell>
          <cell r="E60" t="str">
            <v>海口</v>
          </cell>
          <cell r="F60" t="str">
            <v>华南</v>
          </cell>
          <cell r="G60" t="str">
            <v>10级</v>
          </cell>
        </row>
        <row r="61">
          <cell r="A61" t="str">
            <v>LAMAI</v>
          </cell>
          <cell r="B61" t="str">
            <v>池春建设</v>
          </cell>
          <cell r="C61" t="str">
            <v>王先生</v>
          </cell>
          <cell r="D61" t="str">
            <v>销售经理</v>
          </cell>
          <cell r="E61" t="str">
            <v>天津</v>
          </cell>
          <cell r="F61" t="str">
            <v>华北</v>
          </cell>
          <cell r="G61" t="str">
            <v>9级</v>
          </cell>
        </row>
        <row r="62">
          <cell r="A62" t="str">
            <v>THEBI</v>
          </cell>
          <cell r="B62" t="str">
            <v>上河工业</v>
          </cell>
          <cell r="C62" t="str">
            <v>谢小姐</v>
          </cell>
          <cell r="D62" t="str">
            <v>市场经理</v>
          </cell>
          <cell r="E62" t="str">
            <v>海口</v>
          </cell>
          <cell r="F62" t="str">
            <v>华南</v>
          </cell>
          <cell r="G62" t="str">
            <v>10级</v>
          </cell>
        </row>
        <row r="63">
          <cell r="A63" t="str">
            <v>GODOS</v>
          </cell>
          <cell r="B63" t="str">
            <v>建资</v>
          </cell>
          <cell r="C63" t="str">
            <v>陈先生</v>
          </cell>
          <cell r="D63" t="str">
            <v>销售经理</v>
          </cell>
          <cell r="E63" t="str">
            <v>张家口</v>
          </cell>
          <cell r="F63" t="str">
            <v>华北</v>
          </cell>
          <cell r="G63" t="str">
            <v>10级</v>
          </cell>
        </row>
        <row r="64">
          <cell r="A64" t="str">
            <v>VAFFE</v>
          </cell>
          <cell r="B64" t="str">
            <v>中硕贸易</v>
          </cell>
          <cell r="C64" t="str">
            <v>苏先生</v>
          </cell>
          <cell r="D64" t="str">
            <v>销售经理</v>
          </cell>
          <cell r="E64" t="str">
            <v>深圳</v>
          </cell>
          <cell r="F64" t="str">
            <v>华南</v>
          </cell>
          <cell r="G64" t="str">
            <v>9级</v>
          </cell>
        </row>
        <row r="65">
          <cell r="A65" t="str">
            <v>CONSH</v>
          </cell>
          <cell r="B65" t="str">
            <v>万海</v>
          </cell>
          <cell r="C65" t="str">
            <v>林小姐</v>
          </cell>
          <cell r="D65" t="str">
            <v>销售代表</v>
          </cell>
          <cell r="E65" t="str">
            <v>厦门</v>
          </cell>
          <cell r="F65" t="str">
            <v>华南</v>
          </cell>
          <cell r="G65" t="str">
            <v>10级</v>
          </cell>
        </row>
        <row r="66">
          <cell r="A66" t="str">
            <v>LACOR</v>
          </cell>
          <cell r="B66" t="str">
            <v>霸力建设</v>
          </cell>
          <cell r="C66" t="str">
            <v>谢小姐</v>
          </cell>
          <cell r="D66" t="str">
            <v>销售代表</v>
          </cell>
          <cell r="E66" t="str">
            <v>重庆</v>
          </cell>
          <cell r="F66" t="str">
            <v>西南</v>
          </cell>
          <cell r="G66" t="str">
            <v>10级</v>
          </cell>
        </row>
        <row r="67">
          <cell r="A67" t="str">
            <v>RATTC</v>
          </cell>
          <cell r="B67" t="str">
            <v>学仁贸易</v>
          </cell>
          <cell r="C67" t="str">
            <v>余小姐</v>
          </cell>
          <cell r="D67" t="str">
            <v>助理销售代表</v>
          </cell>
          <cell r="E67" t="str">
            <v>温州</v>
          </cell>
          <cell r="F67" t="str">
            <v>华东</v>
          </cell>
          <cell r="G67" t="str">
            <v>4级</v>
          </cell>
        </row>
        <row r="68">
          <cell r="A68" t="str">
            <v>MORGK</v>
          </cell>
          <cell r="B68" t="str">
            <v>仲堂企业</v>
          </cell>
          <cell r="C68" t="str">
            <v>徐文彬</v>
          </cell>
          <cell r="D68" t="str">
            <v>市场助理</v>
          </cell>
          <cell r="E68" t="str">
            <v>天津</v>
          </cell>
          <cell r="F68" t="str">
            <v>华北</v>
          </cell>
          <cell r="G68" t="str">
            <v>10级</v>
          </cell>
        </row>
        <row r="69">
          <cell r="A69" t="str">
            <v>OLDWO</v>
          </cell>
          <cell r="B69" t="str">
            <v>瑞栈工艺</v>
          </cell>
          <cell r="C69" t="str">
            <v>苏先生</v>
          </cell>
          <cell r="D69" t="str">
            <v>销售代表</v>
          </cell>
          <cell r="E69" t="str">
            <v>南京</v>
          </cell>
          <cell r="F69" t="str">
            <v>华东</v>
          </cell>
          <cell r="G69" t="str">
            <v>9级</v>
          </cell>
        </row>
        <row r="70">
          <cell r="A70" t="str">
            <v>CACTU</v>
          </cell>
          <cell r="B70" t="str">
            <v>威航货运</v>
          </cell>
          <cell r="C70" t="str">
            <v>刘先生</v>
          </cell>
          <cell r="D70" t="str">
            <v>销售代理</v>
          </cell>
          <cell r="E70" t="str">
            <v>大连</v>
          </cell>
          <cell r="F70" t="str">
            <v>东北</v>
          </cell>
          <cell r="G70" t="str">
            <v>10级</v>
          </cell>
        </row>
        <row r="71">
          <cell r="A71" t="str">
            <v>FISSA</v>
          </cell>
          <cell r="B71" t="str">
            <v>嘉元实业</v>
          </cell>
          <cell r="C71" t="str">
            <v>刘小姐</v>
          </cell>
          <cell r="D71" t="str">
            <v>结算经理</v>
          </cell>
          <cell r="E71" t="str">
            <v>天津</v>
          </cell>
          <cell r="F71" t="str">
            <v>华北</v>
          </cell>
          <cell r="G71" t="str">
            <v>10级</v>
          </cell>
        </row>
        <row r="72">
          <cell r="A72" t="str">
            <v>FOLKO</v>
          </cell>
          <cell r="B72" t="str">
            <v>五洲信托</v>
          </cell>
          <cell r="C72" t="str">
            <v>苏先生</v>
          </cell>
          <cell r="D72" t="str">
            <v>物主</v>
          </cell>
          <cell r="E72" t="str">
            <v>南京</v>
          </cell>
          <cell r="F72" t="str">
            <v>华东</v>
          </cell>
          <cell r="G72" t="str">
            <v>9级</v>
          </cell>
        </row>
        <row r="73">
          <cell r="A73" t="str">
            <v>LAUGB</v>
          </cell>
          <cell r="B73" t="str">
            <v>和福建设</v>
          </cell>
          <cell r="C73" t="str">
            <v>刘先生</v>
          </cell>
          <cell r="D73" t="str">
            <v>市场助理</v>
          </cell>
          <cell r="E73" t="str">
            <v>天津</v>
          </cell>
          <cell r="F73" t="str">
            <v>华北</v>
          </cell>
          <cell r="G73" t="str">
            <v>10级</v>
          </cell>
        </row>
        <row r="74">
          <cell r="A74" t="str">
            <v>AROUT</v>
          </cell>
          <cell r="B74" t="str">
            <v>国顶</v>
          </cell>
          <cell r="C74" t="str">
            <v>方先生</v>
          </cell>
          <cell r="D74" t="str">
            <v>销售代表</v>
          </cell>
          <cell r="E74" t="str">
            <v>深圳</v>
          </cell>
          <cell r="F74" t="str">
            <v>华南</v>
          </cell>
          <cell r="G74" t="str">
            <v>10级</v>
          </cell>
        </row>
        <row r="75">
          <cell r="A75" t="str">
            <v>FRANK</v>
          </cell>
          <cell r="B75" t="str">
            <v>友恒信托</v>
          </cell>
          <cell r="C75" t="str">
            <v>余小姐</v>
          </cell>
          <cell r="D75" t="str">
            <v>市场经理</v>
          </cell>
          <cell r="E75" t="str">
            <v>秦皇岛</v>
          </cell>
          <cell r="F75" t="str">
            <v>华北</v>
          </cell>
          <cell r="G75" t="str">
            <v>7级</v>
          </cell>
        </row>
        <row r="76">
          <cell r="A76" t="str">
            <v>BSBEV</v>
          </cell>
          <cell r="B76" t="str">
            <v>光明杂志</v>
          </cell>
          <cell r="C76" t="str">
            <v>谢丽秋</v>
          </cell>
          <cell r="D76" t="str">
            <v>销售代表</v>
          </cell>
          <cell r="E76" t="str">
            <v>深圳</v>
          </cell>
          <cell r="F76" t="str">
            <v>华南</v>
          </cell>
          <cell r="G76" t="str">
            <v>10级</v>
          </cell>
        </row>
        <row r="77">
          <cell r="A77" t="str">
            <v>OCEAN</v>
          </cell>
          <cell r="B77" t="str">
            <v>利合材料</v>
          </cell>
          <cell r="C77" t="str">
            <v>陈先生</v>
          </cell>
          <cell r="D77" t="str">
            <v>销售代理</v>
          </cell>
          <cell r="E77" t="str">
            <v>秦皇岛</v>
          </cell>
          <cell r="F77" t="str">
            <v>华北</v>
          </cell>
          <cell r="G77" t="str">
            <v>10级</v>
          </cell>
        </row>
        <row r="78">
          <cell r="A78" t="str">
            <v>WILMK</v>
          </cell>
          <cell r="B78" t="str">
            <v>志远</v>
          </cell>
          <cell r="C78" t="str">
            <v>王小姐</v>
          </cell>
          <cell r="D78" t="str">
            <v>物主/市场助理</v>
          </cell>
          <cell r="E78" t="str">
            <v>张家口</v>
          </cell>
          <cell r="F78" t="str">
            <v>华北</v>
          </cell>
          <cell r="G78" t="str">
            <v>10级</v>
          </cell>
        </row>
        <row r="79">
          <cell r="A79" t="str">
            <v>DUMON</v>
          </cell>
          <cell r="B79" t="str">
            <v>迈策船舶</v>
          </cell>
          <cell r="C79" t="str">
            <v>王俊元</v>
          </cell>
          <cell r="D79" t="str">
            <v>物主</v>
          </cell>
          <cell r="E79" t="str">
            <v>常州</v>
          </cell>
          <cell r="F79" t="str">
            <v>华东</v>
          </cell>
          <cell r="G79" t="str">
            <v>10级</v>
          </cell>
        </row>
        <row r="80">
          <cell r="A80" t="str">
            <v>REGGC</v>
          </cell>
          <cell r="B80" t="str">
            <v>建国科技</v>
          </cell>
          <cell r="C80" t="str">
            <v>陈先生</v>
          </cell>
          <cell r="D80" t="str">
            <v>销售员</v>
          </cell>
          <cell r="E80" t="str">
            <v>天津</v>
          </cell>
          <cell r="F80" t="str">
            <v>华北</v>
          </cell>
          <cell r="G80" t="str">
            <v>10级</v>
          </cell>
        </row>
        <row r="81">
          <cell r="A81" t="str">
            <v>WANDK</v>
          </cell>
          <cell r="B81" t="str">
            <v>凯旋科技</v>
          </cell>
          <cell r="C81" t="str">
            <v>方先生</v>
          </cell>
          <cell r="D81" t="str">
            <v>销售代表</v>
          </cell>
          <cell r="E81" t="str">
            <v>天津</v>
          </cell>
          <cell r="F81" t="str">
            <v>华北</v>
          </cell>
          <cell r="G81" t="str">
            <v>9级</v>
          </cell>
        </row>
        <row r="82">
          <cell r="A82" t="str">
            <v>TORTU</v>
          </cell>
          <cell r="B82" t="str">
            <v>协昌妮绒</v>
          </cell>
          <cell r="C82" t="str">
            <v>王先生</v>
          </cell>
          <cell r="D82" t="str">
            <v>物主</v>
          </cell>
          <cell r="E82" t="str">
            <v>天津</v>
          </cell>
          <cell r="F82" t="str">
            <v>华北</v>
          </cell>
          <cell r="G82" t="str">
            <v>9级</v>
          </cell>
        </row>
        <row r="83">
          <cell r="A83" t="str">
            <v>GALED</v>
          </cell>
          <cell r="B83" t="str">
            <v>东旗</v>
          </cell>
          <cell r="C83" t="str">
            <v>王先生</v>
          </cell>
          <cell r="D83" t="str">
            <v>市场经理</v>
          </cell>
          <cell r="E83" t="str">
            <v>深圳</v>
          </cell>
          <cell r="F83" t="str">
            <v>华南</v>
          </cell>
          <cell r="G83" t="str">
            <v>10级</v>
          </cell>
        </row>
        <row r="84">
          <cell r="A84" t="str">
            <v>BLONP</v>
          </cell>
          <cell r="B84" t="str">
            <v>国皓</v>
          </cell>
          <cell r="C84" t="str">
            <v>黄雅玲</v>
          </cell>
          <cell r="D84" t="str">
            <v>市场经理</v>
          </cell>
          <cell r="E84" t="str">
            <v>大连</v>
          </cell>
          <cell r="F84" t="str">
            <v>东北</v>
          </cell>
          <cell r="G84" t="str">
            <v>6级</v>
          </cell>
        </row>
        <row r="85">
          <cell r="A85" t="str">
            <v>FRANS</v>
          </cell>
          <cell r="B85" t="str">
            <v>文成</v>
          </cell>
          <cell r="C85" t="str">
            <v>唐小姐</v>
          </cell>
          <cell r="D85" t="str">
            <v>销售代表</v>
          </cell>
          <cell r="E85" t="str">
            <v>常州</v>
          </cell>
          <cell r="F85" t="str">
            <v>华东</v>
          </cell>
          <cell r="G85" t="str">
            <v>10级</v>
          </cell>
        </row>
        <row r="86">
          <cell r="A86" t="str">
            <v>LAZYK</v>
          </cell>
          <cell r="B86" t="str">
            <v>春永建设</v>
          </cell>
          <cell r="C86" t="str">
            <v>王先生</v>
          </cell>
          <cell r="D86" t="str">
            <v>市场经理</v>
          </cell>
          <cell r="E86" t="str">
            <v>深圳</v>
          </cell>
          <cell r="F86" t="str">
            <v>华南</v>
          </cell>
          <cell r="G86" t="str">
            <v>10级</v>
          </cell>
        </row>
        <row r="87">
          <cell r="A87" t="str">
            <v>SPECD</v>
          </cell>
          <cell r="B87" t="str">
            <v>赐芳股份</v>
          </cell>
          <cell r="C87" t="str">
            <v>刘先生</v>
          </cell>
          <cell r="D87" t="str">
            <v>市场经理</v>
          </cell>
          <cell r="E87" t="str">
            <v>厦门</v>
          </cell>
          <cell r="F87" t="str">
            <v>华南</v>
          </cell>
          <cell r="G87" t="str">
            <v>10级</v>
          </cell>
        </row>
        <row r="88">
          <cell r="A88" t="str">
            <v>MAISD</v>
          </cell>
          <cell r="B88" t="str">
            <v>悦海</v>
          </cell>
          <cell r="C88" t="str">
            <v>陈玉美</v>
          </cell>
          <cell r="D88" t="str">
            <v>销售代理</v>
          </cell>
          <cell r="E88" t="str">
            <v>青岛</v>
          </cell>
          <cell r="F88" t="str">
            <v>华东</v>
          </cell>
          <cell r="G88" t="str">
            <v>10级</v>
          </cell>
        </row>
        <row r="89">
          <cell r="A89" t="str">
            <v>KOENE</v>
          </cell>
          <cell r="B89" t="str">
            <v>永业房屋</v>
          </cell>
          <cell r="C89" t="str">
            <v>谢丽秋</v>
          </cell>
          <cell r="D89" t="str">
            <v>销售员</v>
          </cell>
          <cell r="E89" t="str">
            <v>重庆</v>
          </cell>
          <cell r="F89" t="str">
            <v>西南</v>
          </cell>
          <cell r="G89" t="str">
            <v>9级</v>
          </cell>
        </row>
        <row r="90">
          <cell r="A90" t="str">
            <v>THECR</v>
          </cell>
          <cell r="B90" t="str">
            <v>新巨企业</v>
          </cell>
          <cell r="C90" t="str">
            <v>成先生</v>
          </cell>
          <cell r="D90" t="str">
            <v>市场助理</v>
          </cell>
          <cell r="E90" t="str">
            <v>成都</v>
          </cell>
          <cell r="F90" t="str">
            <v>西南</v>
          </cell>
          <cell r="G90" t="str">
            <v>10级</v>
          </cell>
        </row>
        <row r="91">
          <cell r="A91" t="str">
            <v>ISLAT</v>
          </cell>
          <cell r="B91" t="str">
            <v>鑫增贸易</v>
          </cell>
          <cell r="C91" t="str">
            <v>周先生</v>
          </cell>
          <cell r="D91" t="str">
            <v>市场经理</v>
          </cell>
          <cell r="E91" t="str">
            <v>西安</v>
          </cell>
          <cell r="F91" t="str">
            <v>西北</v>
          </cell>
          <cell r="G91" t="str">
            <v>10级</v>
          </cell>
        </row>
        <row r="92">
          <cell r="A92" t="str">
            <v>TRAIH</v>
          </cell>
          <cell r="B92" t="str">
            <v>伸格公司</v>
          </cell>
          <cell r="C92" t="str">
            <v>林小姐</v>
          </cell>
          <cell r="D92" t="str">
            <v>销售员</v>
          </cell>
          <cell r="E92" t="str">
            <v>深圳</v>
          </cell>
          <cell r="F92" t="str">
            <v>华南</v>
          </cell>
          <cell r="G92" t="str">
            <v>10级</v>
          </cell>
        </row>
      </sheetData>
      <sheetData sheetId="4"/>
      <sheetData sheetId="5">
        <row r="1">
          <cell r="B1" t="str">
            <v>销售额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年"/>
      <sheetName val="2017年"/>
      <sheetName val="2018年"/>
      <sheetName val="分类统计"/>
      <sheetName val="销售资料"/>
      <sheetName val="销售汇总"/>
      <sheetName val="身份证校对(SUMPRODUCT)"/>
      <sheetName val="客户资料"/>
      <sheetName val="2016年消费"/>
      <sheetName val="订单明细"/>
      <sheetName val="订单信息"/>
      <sheetName val="产品类别分析"/>
      <sheetName val="成绩单(vaerage)"/>
      <sheetName val="销售情况表"/>
      <sheetName val="月统计表"/>
      <sheetName val="一季度销售情况表"/>
      <sheetName val="二季度销售情况表 "/>
      <sheetName val="产品销售汇总表"/>
      <sheetName val="成绩单"/>
      <sheetName val="按班级汇总"/>
      <sheetName val="订单明细 (2)"/>
      <sheetName val="统计报告"/>
      <sheetName val="小赵的美好生活"/>
      <sheetName val="销售订单"/>
      <sheetName val="2013年图书销售分析"/>
      <sheetName val="费用报销管理"/>
      <sheetName val="差旅成本分析报告"/>
      <sheetName val="第一学期期末成绩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服饰配件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年"/>
      <sheetName val="2017年"/>
      <sheetName val="2018年"/>
      <sheetName val="分类统计"/>
      <sheetName val="Sheet3"/>
      <sheetName val="透视分析"/>
      <sheetName val="玩转"/>
      <sheetName val="透视分析（方法二）"/>
    </sheetNames>
    <sheetDataSet>
      <sheetData sheetId="0"/>
      <sheetData sheetId="1"/>
      <sheetData sheetId="2"/>
      <sheetData sheetId="3"/>
      <sheetData sheetId="4">
        <row r="3">
          <cell r="F3" t="str">
            <v>工资及奖金</v>
          </cell>
        </row>
        <row r="4">
          <cell r="F4" t="str">
            <v>社保</v>
          </cell>
        </row>
        <row r="5">
          <cell r="F5" t="str">
            <v>住房公积金</v>
          </cell>
        </row>
        <row r="6">
          <cell r="F6" t="str">
            <v>个人所得税</v>
          </cell>
        </row>
        <row r="7">
          <cell r="F7" t="str">
            <v>销售收入</v>
          </cell>
        </row>
        <row r="8">
          <cell r="F8" t="str">
            <v>其他收入</v>
          </cell>
        </row>
        <row r="9">
          <cell r="F9" t="str">
            <v>采购成本</v>
          </cell>
        </row>
        <row r="10">
          <cell r="F10" t="str">
            <v>费用</v>
          </cell>
        </row>
        <row r="11">
          <cell r="F11" t="str">
            <v>其他税费</v>
          </cell>
        </row>
        <row r="12">
          <cell r="F12" t="str">
            <v>其他支出</v>
          </cell>
        </row>
        <row r="13">
          <cell r="F13" t="str">
            <v>实收资本</v>
          </cell>
        </row>
        <row r="14">
          <cell r="F14" t="str">
            <v>对外投资</v>
          </cell>
        </row>
        <row r="15">
          <cell r="F15" t="str">
            <v>往来</v>
          </cell>
        </row>
        <row r="16">
          <cell r="F16" t="str">
            <v>提现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109094-1030-46F1-BF11-BA88EF9BBB21}" name="表2" displayName="表2" ref="A2:G401" totalsRowShown="0" headerRowDxfId="14" dataDxfId="13" tableBorderDxfId="12" headerRowCellStyle="常规 7" dataCellStyle="常规 7">
  <autoFilter ref="A2:G401" xr:uid="{CC109094-1030-46F1-BF11-BA88EF9BBB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4ACD3D5-2DBB-4675-B068-F967B062AC1B}" name="日期" dataDxfId="11" dataCellStyle="常规 7"/>
    <tableColumn id="2" xr3:uid="{EFD9C3F0-DFAD-4521-8AB4-10F2FEA2A436}" name="报销人" dataDxfId="10" dataCellStyle="常规 7"/>
    <tableColumn id="3" xr3:uid="{37DDC215-8C69-4DCA-A6DA-8994FEF88B0A}" name="活动地点" dataDxfId="9" dataCellStyle="常规 7"/>
    <tableColumn id="4" xr3:uid="{312D9BFE-3BFB-4A89-90D8-838946B673BB}" name="地区" dataDxfId="8" dataCellStyle="常规 7">
      <calculatedColumnFormula>LEFT(C3,3)</calculatedColumnFormula>
    </tableColumn>
    <tableColumn id="5" xr3:uid="{426217A5-C336-40A2-8C87-0A3D4C6304A2}" name="费用类别编号" dataDxfId="7" dataCellStyle="常规 7"/>
    <tableColumn id="6" xr3:uid="{06BB790C-8952-4E01-A85C-2033A21952E1}" name="费用类别" dataDxfId="6" dataCellStyle="常规 7"/>
    <tableColumn id="7" xr3:uid="{E9EECD05-D967-42B0-B2CF-06FCD884A55B}" name="差旅费用金额" dataDxfId="5" dataCellStyle="常规 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BB67-0B2E-46DE-AF72-EDAD033099E8}">
  <dimension ref="A1:K403"/>
  <sheetViews>
    <sheetView workbookViewId="0">
      <selection activeCell="I18" sqref="I18"/>
    </sheetView>
  </sheetViews>
  <sheetFormatPr defaultColWidth="9" defaultRowHeight="13.2"/>
  <cols>
    <col min="1" max="1" width="15.44140625" style="134" customWidth="1"/>
    <col min="2" max="2" width="8.44140625" style="137" customWidth="1"/>
    <col min="3" max="3" width="51.109375" style="115" hidden="1" customWidth="1"/>
    <col min="4" max="4" width="7" style="115" customWidth="1"/>
    <col min="5" max="5" width="8.44140625" style="115" hidden="1" customWidth="1"/>
    <col min="6" max="6" width="12.21875" style="115" customWidth="1"/>
    <col min="7" max="7" width="15.109375" style="136" customWidth="1"/>
    <col min="8" max="8" width="2.77734375" style="115" customWidth="1"/>
    <col min="9" max="9" width="51.88671875" style="115" customWidth="1"/>
    <col min="10" max="10" width="26.88671875" style="115" customWidth="1"/>
    <col min="11" max="11" width="14.33203125" style="115" customWidth="1"/>
    <col min="12" max="16384" width="9" style="115"/>
  </cols>
  <sheetData>
    <row r="1" spans="1:11" ht="36.75" customHeight="1">
      <c r="A1" s="175" t="s">
        <v>1307</v>
      </c>
      <c r="B1" s="175"/>
      <c r="C1" s="175"/>
      <c r="D1" s="175"/>
      <c r="E1" s="175"/>
      <c r="F1" s="175"/>
      <c r="G1" s="175"/>
      <c r="I1" s="116" t="s">
        <v>1287</v>
      </c>
      <c r="J1" s="117" t="s">
        <v>1288</v>
      </c>
    </row>
    <row r="2" spans="1:11" ht="23.25" customHeight="1">
      <c r="A2" s="118" t="s">
        <v>0</v>
      </c>
      <c r="B2" s="119" t="s">
        <v>1254</v>
      </c>
      <c r="C2" s="119" t="s">
        <v>1255</v>
      </c>
      <c r="D2" s="119" t="s">
        <v>1256</v>
      </c>
      <c r="E2" s="119" t="s">
        <v>1257</v>
      </c>
      <c r="F2" s="119" t="s">
        <v>1258</v>
      </c>
      <c r="G2" s="120" t="s">
        <v>1259</v>
      </c>
      <c r="I2" s="121" t="s">
        <v>1308</v>
      </c>
      <c r="J2" s="136"/>
    </row>
    <row r="3" spans="1:11" ht="32.4">
      <c r="A3" s="118">
        <v>41294</v>
      </c>
      <c r="B3" s="119" t="s">
        <v>1030</v>
      </c>
      <c r="C3" s="119" t="s">
        <v>933</v>
      </c>
      <c r="D3" s="119" t="str">
        <f>LEFT(C3,3)</f>
        <v>福建省</v>
      </c>
      <c r="E3" s="119" t="s">
        <v>1099</v>
      </c>
      <c r="F3" s="119" t="s">
        <v>1243</v>
      </c>
      <c r="G3" s="120">
        <v>1210</v>
      </c>
      <c r="I3" s="167">
        <f>SUM(G3:G401)</f>
        <v>289285.09999999986</v>
      </c>
      <c r="J3" s="122">
        <f>AVERAGE(G3:G401)</f>
        <v>725.02531328320765</v>
      </c>
    </row>
    <row r="4" spans="1:11" ht="13.8">
      <c r="A4" s="118">
        <v>41295</v>
      </c>
      <c r="B4" s="119" t="s">
        <v>1035</v>
      </c>
      <c r="C4" s="119" t="s">
        <v>934</v>
      </c>
      <c r="D4" s="119" t="str">
        <f t="shared" ref="D4:D67" si="0">LEFT(C4,3)</f>
        <v>广东省</v>
      </c>
      <c r="E4" s="119" t="s">
        <v>1066</v>
      </c>
      <c r="F4" s="119" t="s">
        <v>1244</v>
      </c>
      <c r="G4" s="120">
        <v>220</v>
      </c>
    </row>
    <row r="5" spans="1:11" ht="21.75" customHeight="1">
      <c r="A5" s="118">
        <v>41296</v>
      </c>
      <c r="B5" s="119" t="s">
        <v>1036</v>
      </c>
      <c r="C5" s="119" t="s">
        <v>935</v>
      </c>
      <c r="D5" s="119" t="str">
        <f t="shared" si="0"/>
        <v>上海市</v>
      </c>
      <c r="E5" s="119" t="s">
        <v>1068</v>
      </c>
      <c r="F5" s="119" t="s">
        <v>1245</v>
      </c>
      <c r="G5" s="120">
        <v>3000</v>
      </c>
      <c r="I5" s="123" t="s">
        <v>1289</v>
      </c>
      <c r="K5" s="165" t="s">
        <v>1290</v>
      </c>
    </row>
    <row r="6" spans="1:11" ht="21.75" customHeight="1">
      <c r="A6" s="118">
        <v>41297</v>
      </c>
      <c r="B6" s="119" t="s">
        <v>1037</v>
      </c>
      <c r="C6" s="119" t="s">
        <v>936</v>
      </c>
      <c r="D6" s="119" t="str">
        <f t="shared" si="0"/>
        <v>上海市</v>
      </c>
      <c r="E6" s="119" t="s">
        <v>1069</v>
      </c>
      <c r="F6" s="119" t="s">
        <v>1246</v>
      </c>
      <c r="G6" s="120">
        <v>300</v>
      </c>
      <c r="H6" s="115" t="s">
        <v>1260</v>
      </c>
      <c r="I6" s="124" t="s">
        <v>1261</v>
      </c>
      <c r="K6" s="165" t="s">
        <v>1309</v>
      </c>
    </row>
    <row r="7" spans="1:11" ht="21.75" customHeight="1">
      <c r="A7" s="118">
        <v>41298</v>
      </c>
      <c r="B7" s="119" t="s">
        <v>1038</v>
      </c>
      <c r="C7" s="119" t="s">
        <v>937</v>
      </c>
      <c r="D7" s="119" t="str">
        <f t="shared" si="0"/>
        <v>海南省</v>
      </c>
      <c r="E7" s="119" t="s">
        <v>1072</v>
      </c>
      <c r="F7" s="119" t="s">
        <v>1247</v>
      </c>
      <c r="G7" s="120">
        <v>100</v>
      </c>
      <c r="I7" s="124" t="s">
        <v>1310</v>
      </c>
    </row>
    <row r="8" spans="1:11" ht="32.4">
      <c r="A8" s="118">
        <v>41299</v>
      </c>
      <c r="B8" s="119" t="s">
        <v>1033</v>
      </c>
      <c r="C8" s="119" t="s">
        <v>938</v>
      </c>
      <c r="D8" s="119" t="str">
        <f t="shared" si="0"/>
        <v>云南省</v>
      </c>
      <c r="E8" s="119" t="s">
        <v>1074</v>
      </c>
      <c r="F8" s="119" t="s">
        <v>1248</v>
      </c>
      <c r="G8" s="120">
        <v>2500</v>
      </c>
      <c r="I8" s="117">
        <f>SUMIF(G3:G401,"&gt;1200")</f>
        <v>121198.76666666653</v>
      </c>
      <c r="J8" s="125"/>
    </row>
    <row r="9" spans="1:11" ht="21.75" customHeight="1">
      <c r="A9" s="118">
        <v>41300</v>
      </c>
      <c r="B9" s="119" t="s">
        <v>1039</v>
      </c>
      <c r="C9" s="119" t="s">
        <v>940</v>
      </c>
      <c r="D9" s="119" t="str">
        <f t="shared" si="0"/>
        <v>广东省</v>
      </c>
      <c r="E9" s="119" t="s">
        <v>1075</v>
      </c>
      <c r="F9" s="119" t="s">
        <v>1249</v>
      </c>
      <c r="G9" s="120">
        <v>140</v>
      </c>
      <c r="I9" s="123" t="s">
        <v>1292</v>
      </c>
      <c r="J9" s="117" t="s">
        <v>1298</v>
      </c>
    </row>
    <row r="10" spans="1:11" ht="21.75" customHeight="1">
      <c r="A10" s="118">
        <v>41301</v>
      </c>
      <c r="B10" s="119" t="s">
        <v>1040</v>
      </c>
      <c r="C10" s="119" t="s">
        <v>941</v>
      </c>
      <c r="D10" s="119" t="str">
        <f t="shared" si="0"/>
        <v>江西省</v>
      </c>
      <c r="E10" s="119" t="s">
        <v>1072</v>
      </c>
      <c r="F10" s="119" t="s">
        <v>1311</v>
      </c>
      <c r="G10" s="120">
        <v>200</v>
      </c>
      <c r="H10" s="115" t="s">
        <v>1262</v>
      </c>
      <c r="I10" s="124" t="s">
        <v>1293</v>
      </c>
    </row>
    <row r="11" spans="1:11" ht="21.75" customHeight="1">
      <c r="A11" s="118">
        <v>41302</v>
      </c>
      <c r="B11" s="119" t="s">
        <v>1035</v>
      </c>
      <c r="C11" s="119" t="s">
        <v>942</v>
      </c>
      <c r="D11" s="119" t="str">
        <f t="shared" si="0"/>
        <v>北京市</v>
      </c>
      <c r="E11" s="119" t="s">
        <v>1074</v>
      </c>
      <c r="F11" s="119" t="s">
        <v>1248</v>
      </c>
      <c r="G11" s="120">
        <v>345</v>
      </c>
      <c r="I11" s="124" t="s">
        <v>1291</v>
      </c>
      <c r="J11" s="126"/>
    </row>
    <row r="12" spans="1:11" ht="32.25" customHeight="1">
      <c r="A12" s="118">
        <v>41303</v>
      </c>
      <c r="B12" s="119" t="s">
        <v>1041</v>
      </c>
      <c r="C12" s="119" t="s">
        <v>943</v>
      </c>
      <c r="D12" s="119" t="str">
        <f t="shared" si="0"/>
        <v>北京市</v>
      </c>
      <c r="E12" s="119" t="s">
        <v>1075</v>
      </c>
      <c r="F12" s="119" t="s">
        <v>1249</v>
      </c>
      <c r="G12" s="120">
        <v>22</v>
      </c>
      <c r="I12" s="117">
        <f>SUMIF(F3:F401,"飞机票",G3:G401)</f>
        <v>14593.79999999999</v>
      </c>
      <c r="J12" s="125"/>
    </row>
    <row r="13" spans="1:11" ht="21.75" customHeight="1">
      <c r="A13" s="118">
        <v>41304</v>
      </c>
      <c r="B13" s="119" t="s">
        <v>1042</v>
      </c>
      <c r="C13" s="119" t="s">
        <v>944</v>
      </c>
      <c r="D13" s="119" t="str">
        <f t="shared" si="0"/>
        <v>贵州省</v>
      </c>
      <c r="E13" s="119" t="s">
        <v>1079</v>
      </c>
      <c r="F13" s="119" t="s">
        <v>1294</v>
      </c>
      <c r="G13" s="120">
        <v>246</v>
      </c>
      <c r="I13" s="123" t="s">
        <v>1295</v>
      </c>
      <c r="K13" s="117" t="s">
        <v>1299</v>
      </c>
    </row>
    <row r="14" spans="1:11" ht="21.75" customHeight="1">
      <c r="A14" s="118">
        <v>41305</v>
      </c>
      <c r="B14" s="119" t="s">
        <v>1043</v>
      </c>
      <c r="C14" s="119" t="s">
        <v>945</v>
      </c>
      <c r="D14" s="119" t="str">
        <f t="shared" si="0"/>
        <v>贵州省</v>
      </c>
      <c r="E14" s="119" t="s">
        <v>1080</v>
      </c>
      <c r="F14" s="119" t="s">
        <v>1251</v>
      </c>
      <c r="G14" s="120">
        <v>388</v>
      </c>
      <c r="I14" s="127"/>
      <c r="J14" s="128" t="s">
        <v>1312</v>
      </c>
    </row>
    <row r="15" spans="1:11" ht="21.75" customHeight="1">
      <c r="A15" s="118">
        <v>41306</v>
      </c>
      <c r="B15" s="119" t="s">
        <v>1044</v>
      </c>
      <c r="C15" s="119" t="s">
        <v>946</v>
      </c>
      <c r="D15" s="119" t="str">
        <f t="shared" si="0"/>
        <v>辽宁省</v>
      </c>
      <c r="E15" s="119" t="s">
        <v>1082</v>
      </c>
      <c r="F15" s="119" t="s">
        <v>1252</v>
      </c>
      <c r="G15" s="120">
        <v>29</v>
      </c>
      <c r="I15" s="127"/>
      <c r="J15" s="129" t="s">
        <v>1313</v>
      </c>
    </row>
    <row r="16" spans="1:11" ht="21.75" customHeight="1">
      <c r="A16" s="118">
        <v>41307</v>
      </c>
      <c r="B16" s="119" t="s">
        <v>1045</v>
      </c>
      <c r="C16" s="119" t="s">
        <v>947</v>
      </c>
      <c r="D16" s="119" t="str">
        <f t="shared" si="0"/>
        <v>四川省</v>
      </c>
      <c r="E16" s="119" t="s">
        <v>1068</v>
      </c>
      <c r="F16" s="119" t="s">
        <v>1245</v>
      </c>
      <c r="G16" s="120">
        <v>500</v>
      </c>
      <c r="I16" s="130" t="s">
        <v>1296</v>
      </c>
    </row>
    <row r="17" spans="1:10" ht="21.75" customHeight="1">
      <c r="A17" s="118">
        <v>41308</v>
      </c>
      <c r="B17" s="119" t="s">
        <v>1033</v>
      </c>
      <c r="C17" s="119" t="s">
        <v>948</v>
      </c>
      <c r="D17" s="119" t="str">
        <f t="shared" si="0"/>
        <v>山西省</v>
      </c>
      <c r="E17" s="119" t="s">
        <v>1069</v>
      </c>
      <c r="F17" s="119" t="s">
        <v>1246</v>
      </c>
      <c r="G17" s="120">
        <v>458.7</v>
      </c>
      <c r="I17" s="131" t="s">
        <v>1297</v>
      </c>
    </row>
    <row r="18" spans="1:10" ht="39.75" customHeight="1">
      <c r="A18" s="118">
        <v>41309</v>
      </c>
      <c r="B18" s="119" t="s">
        <v>1032</v>
      </c>
      <c r="C18" s="119" t="s">
        <v>949</v>
      </c>
      <c r="D18" s="119" t="str">
        <f t="shared" si="0"/>
        <v>浙江省</v>
      </c>
      <c r="E18" s="119" t="s">
        <v>1072</v>
      </c>
      <c r="F18" s="119" t="s">
        <v>1247</v>
      </c>
      <c r="G18" s="120">
        <v>532.6</v>
      </c>
      <c r="I18" s="168">
        <f>SUMIFS(G3:G401,F3:F401,"火车票",A3:A401,"&gt;=2013/4/1",A3:A401,"&lt;=2013/6/30")</f>
        <v>25438.33333333331</v>
      </c>
      <c r="J18" s="132"/>
    </row>
    <row r="19" spans="1:10" ht="20.100000000000001" customHeight="1">
      <c r="A19" s="118">
        <v>41310</v>
      </c>
      <c r="B19" s="119" t="s">
        <v>1086</v>
      </c>
      <c r="C19" s="119" t="s">
        <v>950</v>
      </c>
      <c r="D19" s="119" t="str">
        <f t="shared" si="0"/>
        <v>浙江省</v>
      </c>
      <c r="E19" s="119" t="s">
        <v>1074</v>
      </c>
      <c r="F19" s="119" t="s">
        <v>1248</v>
      </c>
      <c r="G19" s="120">
        <v>606.5</v>
      </c>
      <c r="I19" s="127"/>
    </row>
    <row r="20" spans="1:10" ht="20.100000000000001" customHeight="1">
      <c r="A20" s="118">
        <v>41311</v>
      </c>
      <c r="B20" s="119" t="s">
        <v>1038</v>
      </c>
      <c r="C20" s="119" t="s">
        <v>951</v>
      </c>
      <c r="D20" s="119" t="str">
        <f t="shared" si="0"/>
        <v>北京市</v>
      </c>
      <c r="E20" s="119" t="s">
        <v>1075</v>
      </c>
      <c r="F20" s="119" t="s">
        <v>1249</v>
      </c>
      <c r="G20" s="120">
        <v>680.4</v>
      </c>
      <c r="I20" s="127"/>
    </row>
    <row r="21" spans="1:10" ht="13.8">
      <c r="A21" s="118">
        <v>41312</v>
      </c>
      <c r="B21" s="119" t="s">
        <v>1046</v>
      </c>
      <c r="C21" s="119" t="s">
        <v>952</v>
      </c>
      <c r="D21" s="119" t="str">
        <f t="shared" si="0"/>
        <v>福建省</v>
      </c>
      <c r="E21" s="119" t="s">
        <v>1072</v>
      </c>
      <c r="F21" s="119" t="s">
        <v>1247</v>
      </c>
      <c r="G21" s="120">
        <v>754.3</v>
      </c>
      <c r="I21" s="133"/>
    </row>
    <row r="22" spans="1:10" ht="13.8">
      <c r="A22" s="118">
        <v>41313</v>
      </c>
      <c r="B22" s="119" t="s">
        <v>1047</v>
      </c>
      <c r="C22" s="119" t="s">
        <v>953</v>
      </c>
      <c r="D22" s="119" t="str">
        <f t="shared" si="0"/>
        <v>广东省</v>
      </c>
      <c r="E22" s="119" t="s">
        <v>1074</v>
      </c>
      <c r="F22" s="119" t="s">
        <v>1248</v>
      </c>
      <c r="G22" s="120">
        <v>828.2</v>
      </c>
      <c r="I22" s="133"/>
    </row>
    <row r="23" spans="1:10" ht="13.8">
      <c r="A23" s="118">
        <v>41314</v>
      </c>
      <c r="B23" s="119" t="s">
        <v>1037</v>
      </c>
      <c r="C23" s="119" t="s">
        <v>954</v>
      </c>
      <c r="D23" s="119" t="str">
        <f t="shared" si="0"/>
        <v>广东省</v>
      </c>
      <c r="E23" s="119" t="s">
        <v>1075</v>
      </c>
      <c r="F23" s="119" t="s">
        <v>1249</v>
      </c>
      <c r="G23" s="120">
        <v>902.1</v>
      </c>
      <c r="I23" s="133"/>
    </row>
    <row r="24" spans="1:10" ht="13.8">
      <c r="A24" s="118">
        <v>41315</v>
      </c>
      <c r="B24" s="119" t="s">
        <v>1048</v>
      </c>
      <c r="C24" s="119" t="s">
        <v>955</v>
      </c>
      <c r="D24" s="119" t="str">
        <f t="shared" si="0"/>
        <v>江苏省</v>
      </c>
      <c r="E24" s="119" t="s">
        <v>1079</v>
      </c>
      <c r="F24" s="119" t="s">
        <v>1250</v>
      </c>
      <c r="G24" s="120">
        <v>976</v>
      </c>
      <c r="I24" s="133"/>
    </row>
    <row r="25" spans="1:10" ht="13.8">
      <c r="A25" s="118">
        <v>41316</v>
      </c>
      <c r="B25" s="119" t="s">
        <v>1045</v>
      </c>
      <c r="C25" s="119" t="s">
        <v>956</v>
      </c>
      <c r="D25" s="119" t="str">
        <f t="shared" si="0"/>
        <v>天津市</v>
      </c>
      <c r="E25" s="119" t="s">
        <v>1080</v>
      </c>
      <c r="F25" s="119" t="s">
        <v>1251</v>
      </c>
      <c r="G25" s="120">
        <v>1049.9000000000001</v>
      </c>
      <c r="I25" s="133"/>
    </row>
    <row r="26" spans="1:10" ht="13.8">
      <c r="A26" s="118">
        <v>41317</v>
      </c>
      <c r="B26" s="119" t="s">
        <v>1033</v>
      </c>
      <c r="C26" s="119" t="s">
        <v>957</v>
      </c>
      <c r="D26" s="119" t="str">
        <f t="shared" si="0"/>
        <v>山东省</v>
      </c>
      <c r="E26" s="119" t="s">
        <v>1074</v>
      </c>
      <c r="F26" s="119" t="s">
        <v>1248</v>
      </c>
      <c r="G26" s="120">
        <v>1123.8</v>
      </c>
      <c r="I26" s="133"/>
    </row>
    <row r="27" spans="1:10" ht="13.8">
      <c r="A27" s="118">
        <v>41318</v>
      </c>
      <c r="B27" s="119" t="s">
        <v>1086</v>
      </c>
      <c r="C27" s="119" t="s">
        <v>958</v>
      </c>
      <c r="D27" s="119" t="str">
        <f t="shared" si="0"/>
        <v>广东省</v>
      </c>
      <c r="E27" s="119" t="s">
        <v>1075</v>
      </c>
      <c r="F27" s="119" t="s">
        <v>1249</v>
      </c>
      <c r="G27" s="120">
        <v>1197.7</v>
      </c>
      <c r="I27" s="133"/>
    </row>
    <row r="28" spans="1:10" ht="13.8">
      <c r="A28" s="118">
        <v>41319</v>
      </c>
      <c r="B28" s="119" t="s">
        <v>1038</v>
      </c>
      <c r="C28" s="119" t="s">
        <v>1263</v>
      </c>
      <c r="D28" s="119" t="str">
        <f t="shared" si="0"/>
        <v>河北省</v>
      </c>
      <c r="E28" s="119" t="s">
        <v>1072</v>
      </c>
      <c r="F28" s="119" t="s">
        <v>1247</v>
      </c>
      <c r="G28" s="120">
        <v>1271.5999999999999</v>
      </c>
      <c r="I28" s="133"/>
    </row>
    <row r="29" spans="1:10" ht="13.8">
      <c r="A29" s="118">
        <v>41320</v>
      </c>
      <c r="B29" s="119" t="s">
        <v>1040</v>
      </c>
      <c r="C29" s="119" t="s">
        <v>939</v>
      </c>
      <c r="D29" s="119" t="str">
        <f t="shared" si="0"/>
        <v>重庆市</v>
      </c>
      <c r="E29" s="119" t="s">
        <v>1074</v>
      </c>
      <c r="F29" s="119" t="s">
        <v>1248</v>
      </c>
      <c r="G29" s="120">
        <v>120</v>
      </c>
      <c r="I29" s="133"/>
    </row>
    <row r="30" spans="1:10" ht="13.8">
      <c r="A30" s="118">
        <v>41321</v>
      </c>
      <c r="B30" s="119" t="s">
        <v>1042</v>
      </c>
      <c r="C30" s="119" t="s">
        <v>959</v>
      </c>
      <c r="D30" s="119" t="str">
        <f t="shared" si="0"/>
        <v>北京市</v>
      </c>
      <c r="E30" s="119" t="s">
        <v>1075</v>
      </c>
      <c r="F30" s="119" t="s">
        <v>1249</v>
      </c>
      <c r="G30" s="120">
        <v>200</v>
      </c>
      <c r="I30" s="133"/>
    </row>
    <row r="31" spans="1:10" ht="13.8">
      <c r="A31" s="118">
        <v>41322</v>
      </c>
      <c r="B31" s="119" t="s">
        <v>1049</v>
      </c>
      <c r="C31" s="119" t="s">
        <v>960</v>
      </c>
      <c r="D31" s="119" t="str">
        <f t="shared" si="0"/>
        <v>上海市</v>
      </c>
      <c r="E31" s="119" t="s">
        <v>1079</v>
      </c>
      <c r="F31" s="119" t="s">
        <v>1250</v>
      </c>
      <c r="G31" s="120">
        <v>3000</v>
      </c>
      <c r="I31" s="133"/>
    </row>
    <row r="32" spans="1:10" ht="13.8">
      <c r="A32" s="118">
        <v>41323</v>
      </c>
      <c r="B32" s="119" t="s">
        <v>1034</v>
      </c>
      <c r="C32" s="119" t="s">
        <v>961</v>
      </c>
      <c r="D32" s="119" t="str">
        <f t="shared" si="0"/>
        <v>上海市</v>
      </c>
      <c r="E32" s="119" t="s">
        <v>1080</v>
      </c>
      <c r="F32" s="119" t="s">
        <v>1251</v>
      </c>
      <c r="G32" s="120">
        <v>300</v>
      </c>
      <c r="I32" s="133"/>
    </row>
    <row r="33" spans="1:9" ht="13.8">
      <c r="A33" s="118">
        <v>41324</v>
      </c>
      <c r="B33" s="119" t="s">
        <v>1035</v>
      </c>
      <c r="C33" s="119" t="s">
        <v>962</v>
      </c>
      <c r="D33" s="119" t="str">
        <f t="shared" si="0"/>
        <v>山东省</v>
      </c>
      <c r="E33" s="119" t="s">
        <v>1082</v>
      </c>
      <c r="F33" s="119" t="s">
        <v>1252</v>
      </c>
      <c r="G33" s="120">
        <v>100</v>
      </c>
      <c r="I33" s="133"/>
    </row>
    <row r="34" spans="1:9" ht="13.8">
      <c r="A34" s="118">
        <v>41325</v>
      </c>
      <c r="B34" s="119" t="s">
        <v>1031</v>
      </c>
      <c r="C34" s="119" t="s">
        <v>963</v>
      </c>
      <c r="D34" s="119" t="str">
        <f t="shared" si="0"/>
        <v>吉林省</v>
      </c>
      <c r="E34" s="119" t="s">
        <v>1068</v>
      </c>
      <c r="F34" s="119" t="s">
        <v>1245</v>
      </c>
      <c r="G34" s="120">
        <v>2500</v>
      </c>
      <c r="I34" s="133"/>
    </row>
    <row r="35" spans="1:9" ht="13.8">
      <c r="A35" s="118">
        <v>41326</v>
      </c>
      <c r="B35" s="119" t="s">
        <v>1050</v>
      </c>
      <c r="C35" s="119" t="s">
        <v>964</v>
      </c>
      <c r="D35" s="119" t="str">
        <f t="shared" si="0"/>
        <v>河北省</v>
      </c>
      <c r="E35" s="119" t="s">
        <v>1069</v>
      </c>
      <c r="F35" s="119" t="s">
        <v>1246</v>
      </c>
      <c r="G35" s="120">
        <v>140</v>
      </c>
      <c r="I35" s="133"/>
    </row>
    <row r="36" spans="1:9" ht="13.8">
      <c r="A36" s="118">
        <v>41327</v>
      </c>
      <c r="B36" s="119" t="s">
        <v>1044</v>
      </c>
      <c r="C36" s="119" t="s">
        <v>965</v>
      </c>
      <c r="D36" s="119" t="str">
        <f t="shared" si="0"/>
        <v>广东省</v>
      </c>
      <c r="E36" s="119" t="s">
        <v>1072</v>
      </c>
      <c r="F36" s="119" t="s">
        <v>1247</v>
      </c>
      <c r="G36" s="120">
        <v>200</v>
      </c>
    </row>
    <row r="37" spans="1:9" ht="13.8">
      <c r="A37" s="118">
        <v>41328</v>
      </c>
      <c r="B37" s="119" t="s">
        <v>1030</v>
      </c>
      <c r="C37" s="119" t="s">
        <v>966</v>
      </c>
      <c r="D37" s="119" t="str">
        <f t="shared" si="0"/>
        <v>广东省</v>
      </c>
      <c r="E37" s="119" t="s">
        <v>1079</v>
      </c>
      <c r="F37" s="119" t="s">
        <v>1250</v>
      </c>
      <c r="G37" s="120">
        <v>345</v>
      </c>
    </row>
    <row r="38" spans="1:9" ht="13.8">
      <c r="A38" s="118">
        <v>41329</v>
      </c>
      <c r="B38" s="119" t="s">
        <v>1040</v>
      </c>
      <c r="C38" s="119" t="s">
        <v>967</v>
      </c>
      <c r="D38" s="119" t="str">
        <f t="shared" si="0"/>
        <v>天津市</v>
      </c>
      <c r="E38" s="119" t="s">
        <v>1080</v>
      </c>
      <c r="F38" s="119" t="s">
        <v>1251</v>
      </c>
      <c r="G38" s="120">
        <v>22</v>
      </c>
    </row>
    <row r="39" spans="1:9" ht="13.8">
      <c r="A39" s="118">
        <v>41330</v>
      </c>
      <c r="B39" s="119" t="s">
        <v>1039</v>
      </c>
      <c r="C39" s="119" t="s">
        <v>968</v>
      </c>
      <c r="D39" s="119" t="str">
        <f t="shared" si="0"/>
        <v>陕西省</v>
      </c>
      <c r="E39" s="119" t="s">
        <v>1082</v>
      </c>
      <c r="F39" s="119" t="s">
        <v>1252</v>
      </c>
      <c r="G39" s="120">
        <v>246</v>
      </c>
    </row>
    <row r="40" spans="1:9" ht="13.8">
      <c r="A40" s="118">
        <v>41331</v>
      </c>
      <c r="B40" s="119" t="s">
        <v>1032</v>
      </c>
      <c r="C40" s="119" t="s">
        <v>969</v>
      </c>
      <c r="D40" s="119" t="str">
        <f t="shared" si="0"/>
        <v>北京市</v>
      </c>
      <c r="E40" s="119" t="s">
        <v>1068</v>
      </c>
      <c r="F40" s="119" t="s">
        <v>1245</v>
      </c>
      <c r="G40" s="120">
        <v>388</v>
      </c>
    </row>
    <row r="41" spans="1:9" ht="13.8">
      <c r="A41" s="118">
        <v>41332</v>
      </c>
      <c r="B41" s="119" t="s">
        <v>1051</v>
      </c>
      <c r="C41" s="119" t="s">
        <v>970</v>
      </c>
      <c r="D41" s="119" t="str">
        <f t="shared" si="0"/>
        <v>湖北省</v>
      </c>
      <c r="E41" s="119" t="s">
        <v>1069</v>
      </c>
      <c r="F41" s="119" t="s">
        <v>1246</v>
      </c>
      <c r="G41" s="120">
        <v>29</v>
      </c>
    </row>
    <row r="42" spans="1:9" ht="13.8">
      <c r="A42" s="118">
        <v>41333</v>
      </c>
      <c r="B42" s="119" t="s">
        <v>1049</v>
      </c>
      <c r="C42" s="119" t="s">
        <v>971</v>
      </c>
      <c r="D42" s="119" t="str">
        <f t="shared" si="0"/>
        <v>江苏省</v>
      </c>
      <c r="E42" s="119" t="s">
        <v>1072</v>
      </c>
      <c r="F42" s="119" t="s">
        <v>1247</v>
      </c>
      <c r="G42" s="120">
        <v>500</v>
      </c>
    </row>
    <row r="43" spans="1:9" ht="13.8">
      <c r="A43" s="118">
        <v>41334</v>
      </c>
      <c r="B43" s="119" t="s">
        <v>1052</v>
      </c>
      <c r="C43" s="119" t="s">
        <v>972</v>
      </c>
      <c r="D43" s="119" t="str">
        <f t="shared" si="0"/>
        <v>四川省</v>
      </c>
      <c r="E43" s="119" t="s">
        <v>1074</v>
      </c>
      <c r="F43" s="119" t="s">
        <v>1248</v>
      </c>
      <c r="G43" s="120">
        <v>458.7</v>
      </c>
    </row>
    <row r="44" spans="1:9" ht="13.8">
      <c r="A44" s="118">
        <v>41335</v>
      </c>
      <c r="B44" s="119" t="s">
        <v>1040</v>
      </c>
      <c r="C44" s="119" t="s">
        <v>973</v>
      </c>
      <c r="D44" s="119" t="str">
        <f t="shared" si="0"/>
        <v>四川省</v>
      </c>
      <c r="E44" s="119" t="s">
        <v>1075</v>
      </c>
      <c r="F44" s="119" t="s">
        <v>1249</v>
      </c>
      <c r="G44" s="120">
        <v>532.6</v>
      </c>
    </row>
    <row r="45" spans="1:9" ht="13.8">
      <c r="A45" s="118">
        <v>41336</v>
      </c>
      <c r="B45" s="119" t="s">
        <v>1046</v>
      </c>
      <c r="C45" s="119" t="s">
        <v>974</v>
      </c>
      <c r="D45" s="119" t="str">
        <f t="shared" si="0"/>
        <v>江苏省</v>
      </c>
      <c r="E45" s="119" t="s">
        <v>1072</v>
      </c>
      <c r="F45" s="119" t="s">
        <v>1247</v>
      </c>
      <c r="G45" s="120">
        <v>606.5</v>
      </c>
    </row>
    <row r="46" spans="1:9" ht="13.8">
      <c r="A46" s="118">
        <v>41337</v>
      </c>
      <c r="B46" s="119" t="s">
        <v>1030</v>
      </c>
      <c r="C46" s="119" t="s">
        <v>975</v>
      </c>
      <c r="D46" s="119" t="str">
        <f t="shared" si="0"/>
        <v>重庆市</v>
      </c>
      <c r="E46" s="119" t="s">
        <v>1074</v>
      </c>
      <c r="F46" s="119" t="s">
        <v>1248</v>
      </c>
      <c r="G46" s="120">
        <v>140</v>
      </c>
    </row>
    <row r="47" spans="1:9" ht="13.8">
      <c r="A47" s="118">
        <v>41338</v>
      </c>
      <c r="B47" s="119" t="s">
        <v>1086</v>
      </c>
      <c r="C47" s="119" t="s">
        <v>976</v>
      </c>
      <c r="D47" s="119" t="str">
        <f t="shared" si="0"/>
        <v>广东省</v>
      </c>
      <c r="E47" s="119" t="s">
        <v>1075</v>
      </c>
      <c r="F47" s="119" t="s">
        <v>1249</v>
      </c>
      <c r="G47" s="120">
        <v>200</v>
      </c>
    </row>
    <row r="48" spans="1:9" ht="13.8">
      <c r="A48" s="118">
        <v>41339</v>
      </c>
      <c r="B48" s="119" t="s">
        <v>1038</v>
      </c>
      <c r="C48" s="119" t="s">
        <v>977</v>
      </c>
      <c r="D48" s="119" t="str">
        <f t="shared" si="0"/>
        <v>福建省</v>
      </c>
      <c r="E48" s="119" t="s">
        <v>1079</v>
      </c>
      <c r="F48" s="119" t="s">
        <v>1250</v>
      </c>
      <c r="G48" s="120">
        <v>345</v>
      </c>
    </row>
    <row r="49" spans="1:7" ht="13.8">
      <c r="A49" s="118">
        <v>41340</v>
      </c>
      <c r="B49" s="119" t="s">
        <v>1040</v>
      </c>
      <c r="C49" s="119" t="s">
        <v>978</v>
      </c>
      <c r="D49" s="119" t="str">
        <f t="shared" si="0"/>
        <v>北京市</v>
      </c>
      <c r="E49" s="119" t="s">
        <v>1080</v>
      </c>
      <c r="F49" s="119" t="s">
        <v>1251</v>
      </c>
      <c r="G49" s="120">
        <v>433.33333333333297</v>
      </c>
    </row>
    <row r="50" spans="1:7" ht="13.8">
      <c r="A50" s="118">
        <v>41341</v>
      </c>
      <c r="B50" s="119" t="s">
        <v>1033</v>
      </c>
      <c r="C50" s="119" t="s">
        <v>979</v>
      </c>
      <c r="D50" s="119" t="str">
        <f t="shared" si="0"/>
        <v>上海市</v>
      </c>
      <c r="E50" s="119" t="s">
        <v>1074</v>
      </c>
      <c r="F50" s="119" t="s">
        <v>1248</v>
      </c>
      <c r="G50" s="120">
        <v>535.83333333333303</v>
      </c>
    </row>
    <row r="51" spans="1:7" ht="13.8">
      <c r="A51" s="118">
        <v>41342</v>
      </c>
      <c r="B51" s="119" t="s">
        <v>1047</v>
      </c>
      <c r="C51" s="119" t="s">
        <v>980</v>
      </c>
      <c r="D51" s="119" t="str">
        <f t="shared" si="0"/>
        <v>安徽省</v>
      </c>
      <c r="E51" s="119" t="s">
        <v>1075</v>
      </c>
      <c r="F51" s="119" t="s">
        <v>1249</v>
      </c>
      <c r="G51" s="120">
        <v>638.33333333333303</v>
      </c>
    </row>
    <row r="52" spans="1:7" ht="13.8">
      <c r="A52" s="118">
        <v>41343</v>
      </c>
      <c r="B52" s="119" t="s">
        <v>1036</v>
      </c>
      <c r="C52" s="119" t="s">
        <v>981</v>
      </c>
      <c r="D52" s="119" t="str">
        <f t="shared" si="0"/>
        <v>北京市</v>
      </c>
      <c r="E52" s="119" t="s">
        <v>1072</v>
      </c>
      <c r="F52" s="119" t="s">
        <v>1247</v>
      </c>
      <c r="G52" s="120">
        <v>740.83333333333303</v>
      </c>
    </row>
    <row r="53" spans="1:7" ht="13.8">
      <c r="A53" s="118">
        <v>41344</v>
      </c>
      <c r="B53" s="119" t="s">
        <v>1049</v>
      </c>
      <c r="C53" s="119" t="s">
        <v>982</v>
      </c>
      <c r="D53" s="119" t="str">
        <f t="shared" si="0"/>
        <v>河北省</v>
      </c>
      <c r="E53" s="119" t="s">
        <v>1074</v>
      </c>
      <c r="F53" s="119" t="s">
        <v>1248</v>
      </c>
      <c r="G53" s="120">
        <v>843.33333333333303</v>
      </c>
    </row>
    <row r="54" spans="1:7" ht="13.8">
      <c r="A54" s="118">
        <v>41345</v>
      </c>
      <c r="B54" s="119" t="s">
        <v>1053</v>
      </c>
      <c r="C54" s="119" t="s">
        <v>983</v>
      </c>
      <c r="D54" s="119" t="str">
        <f t="shared" si="0"/>
        <v>天津市</v>
      </c>
      <c r="E54" s="119" t="s">
        <v>1075</v>
      </c>
      <c r="F54" s="119" t="s">
        <v>1249</v>
      </c>
      <c r="G54" s="120">
        <v>945.83333333333303</v>
      </c>
    </row>
    <row r="55" spans="1:7" ht="13.8">
      <c r="A55" s="118">
        <v>41346</v>
      </c>
      <c r="B55" s="119" t="s">
        <v>1048</v>
      </c>
      <c r="C55" s="119" t="s">
        <v>984</v>
      </c>
      <c r="D55" s="119" t="str">
        <f t="shared" si="0"/>
        <v>浙江省</v>
      </c>
      <c r="E55" s="119" t="s">
        <v>1099</v>
      </c>
      <c r="F55" s="119" t="s">
        <v>1243</v>
      </c>
      <c r="G55" s="120">
        <v>1048.3333333333301</v>
      </c>
    </row>
    <row r="56" spans="1:7" ht="13.8">
      <c r="A56" s="118">
        <v>41347</v>
      </c>
      <c r="B56" s="119" t="s">
        <v>1042</v>
      </c>
      <c r="C56" s="119" t="s">
        <v>985</v>
      </c>
      <c r="D56" s="119" t="str">
        <f t="shared" si="0"/>
        <v>江西省</v>
      </c>
      <c r="E56" s="119" t="s">
        <v>1066</v>
      </c>
      <c r="F56" s="119" t="s">
        <v>1244</v>
      </c>
      <c r="G56" s="120">
        <v>1150.8333333333301</v>
      </c>
    </row>
    <row r="57" spans="1:7" ht="13.8">
      <c r="A57" s="118">
        <v>41348</v>
      </c>
      <c r="B57" s="119" t="s">
        <v>1029</v>
      </c>
      <c r="C57" s="119" t="s">
        <v>986</v>
      </c>
      <c r="D57" s="119" t="str">
        <f t="shared" si="0"/>
        <v>广东省</v>
      </c>
      <c r="E57" s="119" t="s">
        <v>1068</v>
      </c>
      <c r="F57" s="119" t="s">
        <v>1245</v>
      </c>
      <c r="G57" s="120">
        <v>1253.3333333333301</v>
      </c>
    </row>
    <row r="58" spans="1:7" ht="13.8">
      <c r="A58" s="118">
        <v>41349</v>
      </c>
      <c r="B58" s="119" t="s">
        <v>1052</v>
      </c>
      <c r="C58" s="119" t="s">
        <v>987</v>
      </c>
      <c r="D58" s="119" t="str">
        <f t="shared" si="0"/>
        <v>辽宁省</v>
      </c>
      <c r="E58" s="119" t="s">
        <v>1069</v>
      </c>
      <c r="F58" s="119" t="s">
        <v>1246</v>
      </c>
      <c r="G58" s="120">
        <v>1355.8333333333301</v>
      </c>
    </row>
    <row r="59" spans="1:7" ht="13.8">
      <c r="A59" s="118">
        <v>41350</v>
      </c>
      <c r="B59" s="119" t="s">
        <v>1041</v>
      </c>
      <c r="C59" s="119" t="s">
        <v>988</v>
      </c>
      <c r="D59" s="119" t="str">
        <f t="shared" si="0"/>
        <v>福建省</v>
      </c>
      <c r="E59" s="119" t="s">
        <v>1072</v>
      </c>
      <c r="F59" s="119" t="s">
        <v>1247</v>
      </c>
      <c r="G59" s="120">
        <v>1458.3333333333301</v>
      </c>
    </row>
    <row r="60" spans="1:7" ht="13.8">
      <c r="A60" s="118">
        <v>41351</v>
      </c>
      <c r="B60" s="119" t="s">
        <v>1054</v>
      </c>
      <c r="C60" s="119" t="s">
        <v>1100</v>
      </c>
      <c r="D60" s="119" t="str">
        <f t="shared" si="0"/>
        <v>大连市</v>
      </c>
      <c r="E60" s="119" t="s">
        <v>1074</v>
      </c>
      <c r="F60" s="119" t="s">
        <v>1248</v>
      </c>
      <c r="G60" s="120">
        <v>1560.8333333333301</v>
      </c>
    </row>
    <row r="61" spans="1:7" ht="13.8">
      <c r="A61" s="118">
        <v>41352</v>
      </c>
      <c r="B61" s="119" t="s">
        <v>1037</v>
      </c>
      <c r="C61" s="119" t="s">
        <v>1102</v>
      </c>
      <c r="D61" s="119" t="str">
        <f t="shared" si="0"/>
        <v>杭州市</v>
      </c>
      <c r="E61" s="119" t="s">
        <v>1075</v>
      </c>
      <c r="F61" s="119" t="s">
        <v>1249</v>
      </c>
      <c r="G61" s="120">
        <v>1663.3333333333301</v>
      </c>
    </row>
    <row r="62" spans="1:7" ht="13.8">
      <c r="A62" s="118">
        <v>41353</v>
      </c>
      <c r="B62" s="119" t="s">
        <v>1035</v>
      </c>
      <c r="C62" s="119" t="s">
        <v>989</v>
      </c>
      <c r="D62" s="119" t="str">
        <f t="shared" si="0"/>
        <v>北京市</v>
      </c>
      <c r="E62" s="119" t="s">
        <v>1099</v>
      </c>
      <c r="F62" s="119" t="s">
        <v>1243</v>
      </c>
      <c r="G62" s="120">
        <v>433.33333333333297</v>
      </c>
    </row>
    <row r="63" spans="1:7" ht="13.8">
      <c r="A63" s="118">
        <v>41354</v>
      </c>
      <c r="B63" s="119" t="s">
        <v>1042</v>
      </c>
      <c r="C63" s="119" t="s">
        <v>990</v>
      </c>
      <c r="D63" s="119" t="str">
        <f t="shared" si="0"/>
        <v>湖北省</v>
      </c>
      <c r="E63" s="119" t="s">
        <v>1066</v>
      </c>
      <c r="F63" s="119" t="s">
        <v>1244</v>
      </c>
      <c r="G63" s="120">
        <v>535.83333333333303</v>
      </c>
    </row>
    <row r="64" spans="1:7" ht="13.8">
      <c r="A64" s="118">
        <v>41355</v>
      </c>
      <c r="B64" s="119" t="s">
        <v>1086</v>
      </c>
      <c r="C64" s="119" t="s">
        <v>991</v>
      </c>
      <c r="D64" s="119" t="str">
        <f t="shared" si="0"/>
        <v>河南省</v>
      </c>
      <c r="E64" s="119" t="s">
        <v>1068</v>
      </c>
      <c r="F64" s="119" t="s">
        <v>1245</v>
      </c>
      <c r="G64" s="120">
        <v>638.33333333333303</v>
      </c>
    </row>
    <row r="65" spans="1:7" ht="13.8">
      <c r="A65" s="118">
        <v>41356</v>
      </c>
      <c r="B65" s="119" t="s">
        <v>1038</v>
      </c>
      <c r="C65" s="119" t="s">
        <v>992</v>
      </c>
      <c r="D65" s="119" t="str">
        <f t="shared" si="0"/>
        <v>重庆市</v>
      </c>
      <c r="E65" s="119" t="s">
        <v>1069</v>
      </c>
      <c r="F65" s="119" t="s">
        <v>1246</v>
      </c>
      <c r="G65" s="120">
        <v>740.83333333333303</v>
      </c>
    </row>
    <row r="66" spans="1:7" ht="13.8">
      <c r="A66" s="118">
        <v>41357</v>
      </c>
      <c r="B66" s="119" t="s">
        <v>1037</v>
      </c>
      <c r="C66" s="119" t="s">
        <v>993</v>
      </c>
      <c r="D66" s="119" t="str">
        <f t="shared" si="0"/>
        <v>上海市</v>
      </c>
      <c r="E66" s="119" t="s">
        <v>1072</v>
      </c>
      <c r="F66" s="119" t="s">
        <v>1247</v>
      </c>
      <c r="G66" s="120">
        <v>843.33333333333303</v>
      </c>
    </row>
    <row r="67" spans="1:7" ht="13.8">
      <c r="A67" s="118">
        <v>41358</v>
      </c>
      <c r="B67" s="119" t="s">
        <v>1030</v>
      </c>
      <c r="C67" s="119" t="s">
        <v>994</v>
      </c>
      <c r="D67" s="119" t="str">
        <f t="shared" si="0"/>
        <v>北京市</v>
      </c>
      <c r="E67" s="119" t="s">
        <v>1079</v>
      </c>
      <c r="F67" s="119" t="s">
        <v>1250</v>
      </c>
      <c r="G67" s="120">
        <v>945.83333333333303</v>
      </c>
    </row>
    <row r="68" spans="1:7" ht="13.8">
      <c r="A68" s="118">
        <v>41359</v>
      </c>
      <c r="B68" s="119" t="s">
        <v>1053</v>
      </c>
      <c r="C68" s="119" t="s">
        <v>995</v>
      </c>
      <c r="D68" s="119" t="str">
        <f t="shared" ref="D68:D131" si="1">LEFT(C68,3)</f>
        <v>浙江省</v>
      </c>
      <c r="E68" s="119" t="s">
        <v>1080</v>
      </c>
      <c r="F68" s="119" t="s">
        <v>1251</v>
      </c>
      <c r="G68" s="120">
        <v>120</v>
      </c>
    </row>
    <row r="69" spans="1:7" ht="13.8">
      <c r="A69" s="118">
        <v>41360</v>
      </c>
      <c r="B69" s="119" t="s">
        <v>1052</v>
      </c>
      <c r="C69" s="119" t="s">
        <v>996</v>
      </c>
      <c r="D69" s="119" t="str">
        <f t="shared" si="1"/>
        <v>上海市</v>
      </c>
      <c r="E69" s="119" t="s">
        <v>1082</v>
      </c>
      <c r="F69" s="119" t="s">
        <v>1252</v>
      </c>
      <c r="G69" s="120">
        <v>200</v>
      </c>
    </row>
    <row r="70" spans="1:7" ht="13.8">
      <c r="A70" s="118">
        <v>41361</v>
      </c>
      <c r="B70" s="119" t="s">
        <v>1043</v>
      </c>
      <c r="C70" s="119" t="s">
        <v>997</v>
      </c>
      <c r="D70" s="119" t="str">
        <f t="shared" si="1"/>
        <v>陕西省</v>
      </c>
      <c r="E70" s="119" t="s">
        <v>1099</v>
      </c>
      <c r="F70" s="119" t="s">
        <v>1243</v>
      </c>
      <c r="G70" s="120">
        <v>3000</v>
      </c>
    </row>
    <row r="71" spans="1:7" ht="13.8">
      <c r="A71" s="118">
        <v>41362</v>
      </c>
      <c r="B71" s="119" t="s">
        <v>1044</v>
      </c>
      <c r="C71" s="119" t="s">
        <v>998</v>
      </c>
      <c r="D71" s="119" t="str">
        <f t="shared" si="1"/>
        <v>广东省</v>
      </c>
      <c r="E71" s="119" t="s">
        <v>1066</v>
      </c>
      <c r="F71" s="119" t="s">
        <v>1244</v>
      </c>
      <c r="G71" s="120">
        <v>300</v>
      </c>
    </row>
    <row r="72" spans="1:7" ht="13.8">
      <c r="A72" s="118">
        <v>41363</v>
      </c>
      <c r="B72" s="119" t="s">
        <v>1037</v>
      </c>
      <c r="C72" s="119" t="s">
        <v>999</v>
      </c>
      <c r="D72" s="119" t="str">
        <f t="shared" si="1"/>
        <v>吉林省</v>
      </c>
      <c r="E72" s="119" t="s">
        <v>1068</v>
      </c>
      <c r="F72" s="119" t="s">
        <v>1245</v>
      </c>
      <c r="G72" s="120">
        <v>100</v>
      </c>
    </row>
    <row r="73" spans="1:7" ht="13.8">
      <c r="A73" s="118">
        <v>41364</v>
      </c>
      <c r="B73" s="119" t="s">
        <v>1033</v>
      </c>
      <c r="C73" s="119" t="s">
        <v>1000</v>
      </c>
      <c r="D73" s="119" t="str">
        <f t="shared" si="1"/>
        <v>广东省</v>
      </c>
      <c r="E73" s="119" t="s">
        <v>1069</v>
      </c>
      <c r="F73" s="119" t="s">
        <v>1246</v>
      </c>
      <c r="G73" s="120">
        <v>2500</v>
      </c>
    </row>
    <row r="74" spans="1:7" ht="13.8">
      <c r="A74" s="118">
        <v>41365</v>
      </c>
      <c r="B74" s="119" t="s">
        <v>1086</v>
      </c>
      <c r="C74" s="119" t="s">
        <v>1001</v>
      </c>
      <c r="D74" s="119" t="str">
        <f t="shared" si="1"/>
        <v>浙江省</v>
      </c>
      <c r="E74" s="119" t="s">
        <v>1072</v>
      </c>
      <c r="F74" s="119" t="s">
        <v>1247</v>
      </c>
      <c r="G74" s="120">
        <v>140</v>
      </c>
    </row>
    <row r="75" spans="1:7" ht="13.8">
      <c r="A75" s="118">
        <v>41366</v>
      </c>
      <c r="B75" s="119" t="s">
        <v>1035</v>
      </c>
      <c r="C75" s="119" t="s">
        <v>989</v>
      </c>
      <c r="D75" s="119" t="str">
        <f t="shared" si="1"/>
        <v>北京市</v>
      </c>
      <c r="E75" s="119" t="s">
        <v>1074</v>
      </c>
      <c r="F75" s="119" t="s">
        <v>1248</v>
      </c>
      <c r="G75" s="120">
        <v>200</v>
      </c>
    </row>
    <row r="76" spans="1:7" ht="13.8">
      <c r="A76" s="118">
        <v>41367</v>
      </c>
      <c r="B76" s="119" t="s">
        <v>1042</v>
      </c>
      <c r="C76" s="119" t="s">
        <v>1002</v>
      </c>
      <c r="D76" s="119" t="str">
        <f t="shared" si="1"/>
        <v>北京市</v>
      </c>
      <c r="E76" s="119" t="s">
        <v>1075</v>
      </c>
      <c r="F76" s="119" t="s">
        <v>1249</v>
      </c>
      <c r="G76" s="120">
        <v>345</v>
      </c>
    </row>
    <row r="77" spans="1:7" ht="13.8">
      <c r="A77" s="118">
        <v>41368</v>
      </c>
      <c r="B77" s="119" t="s">
        <v>1051</v>
      </c>
      <c r="C77" s="119" t="s">
        <v>1003</v>
      </c>
      <c r="D77" s="119" t="str">
        <f t="shared" si="1"/>
        <v>北京市</v>
      </c>
      <c r="E77" s="119" t="s">
        <v>1072</v>
      </c>
      <c r="F77" s="119" t="s">
        <v>1247</v>
      </c>
      <c r="G77" s="120">
        <v>22</v>
      </c>
    </row>
    <row r="78" spans="1:7" ht="13.8">
      <c r="A78" s="118">
        <v>41369</v>
      </c>
      <c r="B78" s="119" t="s">
        <v>1086</v>
      </c>
      <c r="C78" s="119" t="s">
        <v>1004</v>
      </c>
      <c r="D78" s="119" t="str">
        <f t="shared" si="1"/>
        <v>北京市</v>
      </c>
      <c r="E78" s="119" t="s">
        <v>1074</v>
      </c>
      <c r="F78" s="119" t="s">
        <v>1248</v>
      </c>
      <c r="G78" s="120">
        <v>246</v>
      </c>
    </row>
    <row r="79" spans="1:7" ht="13.8">
      <c r="A79" s="118">
        <v>41370</v>
      </c>
      <c r="B79" s="119" t="s">
        <v>1032</v>
      </c>
      <c r="C79" s="119" t="s">
        <v>1005</v>
      </c>
      <c r="D79" s="119" t="str">
        <f t="shared" si="1"/>
        <v>上海市</v>
      </c>
      <c r="E79" s="119" t="s">
        <v>1075</v>
      </c>
      <c r="F79" s="119" t="s">
        <v>1249</v>
      </c>
      <c r="G79" s="120">
        <v>388</v>
      </c>
    </row>
    <row r="80" spans="1:7" ht="13.8">
      <c r="A80" s="118">
        <v>41371</v>
      </c>
      <c r="B80" s="119" t="s">
        <v>1038</v>
      </c>
      <c r="C80" s="119" t="s">
        <v>1006</v>
      </c>
      <c r="D80" s="119" t="str">
        <f t="shared" si="1"/>
        <v>广东省</v>
      </c>
      <c r="E80" s="119" t="s">
        <v>1079</v>
      </c>
      <c r="F80" s="119" t="s">
        <v>1250</v>
      </c>
      <c r="G80" s="120">
        <v>29</v>
      </c>
    </row>
    <row r="81" spans="1:7" ht="13.8">
      <c r="A81" s="118">
        <v>41372</v>
      </c>
      <c r="B81" s="119" t="s">
        <v>1049</v>
      </c>
      <c r="C81" s="119" t="s">
        <v>1007</v>
      </c>
      <c r="D81" s="119" t="str">
        <f t="shared" si="1"/>
        <v>上海市</v>
      </c>
      <c r="E81" s="119" t="s">
        <v>1080</v>
      </c>
      <c r="F81" s="119" t="s">
        <v>1251</v>
      </c>
      <c r="G81" s="120">
        <v>500</v>
      </c>
    </row>
    <row r="82" spans="1:7" ht="13.8">
      <c r="A82" s="118">
        <v>41373</v>
      </c>
      <c r="B82" s="119" t="s">
        <v>1052</v>
      </c>
      <c r="C82" s="119" t="s">
        <v>1008</v>
      </c>
      <c r="D82" s="119" t="str">
        <f t="shared" si="1"/>
        <v>广东省</v>
      </c>
      <c r="E82" s="119" t="s">
        <v>1082</v>
      </c>
      <c r="F82" s="119" t="s">
        <v>1252</v>
      </c>
      <c r="G82" s="120">
        <v>458.7</v>
      </c>
    </row>
    <row r="83" spans="1:7" ht="13.8">
      <c r="A83" s="118">
        <v>41374</v>
      </c>
      <c r="B83" s="119" t="s">
        <v>1034</v>
      </c>
      <c r="C83" s="119" t="s">
        <v>1009</v>
      </c>
      <c r="D83" s="119" t="str">
        <f t="shared" si="1"/>
        <v>浙江省</v>
      </c>
      <c r="E83" s="119" t="s">
        <v>1068</v>
      </c>
      <c r="F83" s="119" t="s">
        <v>1245</v>
      </c>
      <c r="G83" s="120">
        <v>532.6</v>
      </c>
    </row>
    <row r="84" spans="1:7" ht="13.8">
      <c r="A84" s="118">
        <v>41375</v>
      </c>
      <c r="B84" s="119" t="s">
        <v>1034</v>
      </c>
      <c r="C84" s="119" t="s">
        <v>1010</v>
      </c>
      <c r="D84" s="119" t="str">
        <f t="shared" si="1"/>
        <v>四川省</v>
      </c>
      <c r="E84" s="119" t="s">
        <v>1069</v>
      </c>
      <c r="F84" s="119" t="s">
        <v>1246</v>
      </c>
      <c r="G84" s="120">
        <v>606.5</v>
      </c>
    </row>
    <row r="85" spans="1:7" ht="13.8">
      <c r="A85" s="118">
        <v>41376</v>
      </c>
      <c r="B85" s="119" t="s">
        <v>1030</v>
      </c>
      <c r="C85" s="119" t="s">
        <v>1011</v>
      </c>
      <c r="D85" s="119" t="str">
        <f t="shared" si="1"/>
        <v>山东省</v>
      </c>
      <c r="E85" s="119" t="s">
        <v>1072</v>
      </c>
      <c r="F85" s="119" t="s">
        <v>1247</v>
      </c>
      <c r="G85" s="120">
        <v>680.4</v>
      </c>
    </row>
    <row r="86" spans="1:7" ht="13.8">
      <c r="A86" s="118">
        <v>41377</v>
      </c>
      <c r="B86" s="119" t="s">
        <v>1040</v>
      </c>
      <c r="C86" s="119" t="s">
        <v>1012</v>
      </c>
      <c r="D86" s="119" t="str">
        <f t="shared" si="1"/>
        <v>江苏省</v>
      </c>
      <c r="E86" s="119" t="s">
        <v>1074</v>
      </c>
      <c r="F86" s="119" t="s">
        <v>1248</v>
      </c>
      <c r="G86" s="120">
        <v>754.3</v>
      </c>
    </row>
    <row r="87" spans="1:7" ht="13.8">
      <c r="A87" s="118">
        <v>41378</v>
      </c>
      <c r="B87" s="119" t="s">
        <v>1029</v>
      </c>
      <c r="C87" s="119" t="s">
        <v>1013</v>
      </c>
      <c r="D87" s="119" t="str">
        <f t="shared" si="1"/>
        <v>浙江省</v>
      </c>
      <c r="E87" s="119" t="s">
        <v>1075</v>
      </c>
      <c r="F87" s="119" t="s">
        <v>1249</v>
      </c>
      <c r="G87" s="120">
        <v>828.2</v>
      </c>
    </row>
    <row r="88" spans="1:7" ht="13.8">
      <c r="A88" s="118">
        <v>41379</v>
      </c>
      <c r="B88" s="119" t="s">
        <v>1045</v>
      </c>
      <c r="C88" s="119" t="s">
        <v>1014</v>
      </c>
      <c r="D88" s="119" t="str">
        <f t="shared" si="1"/>
        <v>贵州省</v>
      </c>
      <c r="E88" s="119" t="s">
        <v>1072</v>
      </c>
      <c r="F88" s="119" t="s">
        <v>1247</v>
      </c>
      <c r="G88" s="120">
        <v>902.1</v>
      </c>
    </row>
    <row r="89" spans="1:7" ht="13.8">
      <c r="A89" s="118">
        <v>41380</v>
      </c>
      <c r="B89" s="119" t="s">
        <v>1043</v>
      </c>
      <c r="C89" s="119" t="s">
        <v>1015</v>
      </c>
      <c r="D89" s="119" t="str">
        <f t="shared" si="1"/>
        <v>浙江省</v>
      </c>
      <c r="E89" s="119" t="s">
        <v>1074</v>
      </c>
      <c r="F89" s="119" t="s">
        <v>1248</v>
      </c>
      <c r="G89" s="120">
        <v>976</v>
      </c>
    </row>
    <row r="90" spans="1:7" ht="13.8">
      <c r="A90" s="118">
        <v>41381</v>
      </c>
      <c r="B90" s="119" t="s">
        <v>1052</v>
      </c>
      <c r="C90" s="119" t="s">
        <v>1016</v>
      </c>
      <c r="D90" s="119" t="str">
        <f t="shared" si="1"/>
        <v>北京市</v>
      </c>
      <c r="E90" s="119" t="s">
        <v>1075</v>
      </c>
      <c r="F90" s="119" t="s">
        <v>1249</v>
      </c>
      <c r="G90" s="120">
        <v>1049.9000000000001</v>
      </c>
    </row>
    <row r="91" spans="1:7" ht="13.8">
      <c r="A91" s="118">
        <v>41382</v>
      </c>
      <c r="B91" s="119" t="s">
        <v>1053</v>
      </c>
      <c r="C91" s="119" t="s">
        <v>1017</v>
      </c>
      <c r="D91" s="119" t="str">
        <f t="shared" si="1"/>
        <v>河南省</v>
      </c>
      <c r="E91" s="119" t="s">
        <v>1079</v>
      </c>
      <c r="F91" s="119" t="s">
        <v>1250</v>
      </c>
      <c r="G91" s="120">
        <v>1123.8</v>
      </c>
    </row>
    <row r="92" spans="1:7" ht="13.8">
      <c r="A92" s="118">
        <v>41383</v>
      </c>
      <c r="B92" s="119" t="s">
        <v>1034</v>
      </c>
      <c r="C92" s="119" t="s">
        <v>1018</v>
      </c>
      <c r="D92" s="119" t="str">
        <f t="shared" si="1"/>
        <v>山东省</v>
      </c>
      <c r="E92" s="119" t="s">
        <v>1080</v>
      </c>
      <c r="F92" s="119" t="s">
        <v>1251</v>
      </c>
      <c r="G92" s="120">
        <v>1197.7</v>
      </c>
    </row>
    <row r="93" spans="1:7" ht="13.8">
      <c r="A93" s="118">
        <v>41384</v>
      </c>
      <c r="B93" s="119" t="s">
        <v>1048</v>
      </c>
      <c r="C93" s="119" t="s">
        <v>1019</v>
      </c>
      <c r="D93" s="119" t="str">
        <f t="shared" si="1"/>
        <v>云南省</v>
      </c>
      <c r="E93" s="119" t="s">
        <v>1074</v>
      </c>
      <c r="F93" s="119" t="s">
        <v>1248</v>
      </c>
      <c r="G93" s="120">
        <v>1271.5999999999999</v>
      </c>
    </row>
    <row r="94" spans="1:7" ht="13.8">
      <c r="A94" s="118">
        <v>41385</v>
      </c>
      <c r="B94" s="119" t="s">
        <v>1033</v>
      </c>
      <c r="C94" s="119" t="s">
        <v>1020</v>
      </c>
      <c r="D94" s="119" t="str">
        <f t="shared" si="1"/>
        <v>上海市</v>
      </c>
      <c r="E94" s="119" t="s">
        <v>1075</v>
      </c>
      <c r="F94" s="119" t="s">
        <v>1249</v>
      </c>
      <c r="G94" s="120">
        <v>120</v>
      </c>
    </row>
    <row r="95" spans="1:7" ht="13.8">
      <c r="A95" s="118">
        <v>41386</v>
      </c>
      <c r="B95" s="119" t="s">
        <v>1036</v>
      </c>
      <c r="C95" s="119" t="s">
        <v>1021</v>
      </c>
      <c r="D95" s="119" t="str">
        <f t="shared" si="1"/>
        <v>上海市</v>
      </c>
      <c r="E95" s="119" t="s">
        <v>1072</v>
      </c>
      <c r="F95" s="119" t="s">
        <v>1247</v>
      </c>
      <c r="G95" s="120">
        <v>200</v>
      </c>
    </row>
    <row r="96" spans="1:7" ht="13.8">
      <c r="A96" s="118">
        <v>41387</v>
      </c>
      <c r="B96" s="119" t="s">
        <v>1086</v>
      </c>
      <c r="C96" s="119" t="s">
        <v>1022</v>
      </c>
      <c r="D96" s="119" t="str">
        <f t="shared" si="1"/>
        <v>山东省</v>
      </c>
      <c r="E96" s="119" t="s">
        <v>1074</v>
      </c>
      <c r="F96" s="119" t="s">
        <v>1248</v>
      </c>
      <c r="G96" s="120">
        <v>3000</v>
      </c>
    </row>
    <row r="97" spans="1:7" ht="13.8">
      <c r="A97" s="118">
        <v>41388</v>
      </c>
      <c r="B97" s="119" t="s">
        <v>1048</v>
      </c>
      <c r="C97" s="119" t="s">
        <v>1023</v>
      </c>
      <c r="D97" s="119" t="str">
        <f t="shared" si="1"/>
        <v>甘肃省</v>
      </c>
      <c r="E97" s="119" t="s">
        <v>1075</v>
      </c>
      <c r="F97" s="119" t="s">
        <v>1249</v>
      </c>
      <c r="G97" s="120">
        <v>300</v>
      </c>
    </row>
    <row r="98" spans="1:7" ht="13.8">
      <c r="A98" s="118">
        <v>41389</v>
      </c>
      <c r="B98" s="119" t="s">
        <v>1040</v>
      </c>
      <c r="C98" s="119" t="s">
        <v>1264</v>
      </c>
      <c r="D98" s="119" t="str">
        <f t="shared" si="1"/>
        <v>山西省</v>
      </c>
      <c r="E98" s="119" t="s">
        <v>1079</v>
      </c>
      <c r="F98" s="119" t="s">
        <v>1250</v>
      </c>
      <c r="G98" s="120">
        <v>100</v>
      </c>
    </row>
    <row r="99" spans="1:7" ht="13.8">
      <c r="A99" s="118">
        <v>41390</v>
      </c>
      <c r="B99" s="119" t="s">
        <v>1047</v>
      </c>
      <c r="C99" s="119" t="s">
        <v>1024</v>
      </c>
      <c r="D99" s="119" t="str">
        <f t="shared" si="1"/>
        <v>北京市</v>
      </c>
      <c r="E99" s="119" t="s">
        <v>1080</v>
      </c>
      <c r="F99" s="119" t="s">
        <v>1251</v>
      </c>
      <c r="G99" s="120">
        <v>2500</v>
      </c>
    </row>
    <row r="100" spans="1:7" ht="13.8">
      <c r="A100" s="118">
        <v>41391</v>
      </c>
      <c r="B100" s="119" t="s">
        <v>1035</v>
      </c>
      <c r="C100" s="119" t="s">
        <v>1025</v>
      </c>
      <c r="D100" s="119" t="str">
        <f t="shared" si="1"/>
        <v>河南省</v>
      </c>
      <c r="E100" s="119" t="s">
        <v>1082</v>
      </c>
      <c r="F100" s="119" t="s">
        <v>1252</v>
      </c>
      <c r="G100" s="120">
        <v>140</v>
      </c>
    </row>
    <row r="101" spans="1:7" ht="13.8">
      <c r="A101" s="118">
        <v>41392</v>
      </c>
      <c r="B101" s="119" t="s">
        <v>1050</v>
      </c>
      <c r="C101" s="119" t="s">
        <v>1026</v>
      </c>
      <c r="D101" s="119" t="str">
        <f t="shared" si="1"/>
        <v>上海市</v>
      </c>
      <c r="E101" s="119" t="s">
        <v>1068</v>
      </c>
      <c r="F101" s="119" t="s">
        <v>1245</v>
      </c>
      <c r="G101" s="120">
        <v>200</v>
      </c>
    </row>
    <row r="102" spans="1:7" ht="13.8">
      <c r="A102" s="118">
        <v>41393</v>
      </c>
      <c r="B102" s="119" t="s">
        <v>1041</v>
      </c>
      <c r="C102" s="119" t="s">
        <v>943</v>
      </c>
      <c r="D102" s="119" t="str">
        <f t="shared" si="1"/>
        <v>北京市</v>
      </c>
      <c r="E102" s="119" t="s">
        <v>1069</v>
      </c>
      <c r="F102" s="119" t="s">
        <v>1246</v>
      </c>
      <c r="G102" s="120">
        <v>345</v>
      </c>
    </row>
    <row r="103" spans="1:7" ht="13.8">
      <c r="A103" s="118">
        <v>41394</v>
      </c>
      <c r="B103" s="119" t="s">
        <v>1042</v>
      </c>
      <c r="C103" s="119" t="s">
        <v>944</v>
      </c>
      <c r="D103" s="119" t="str">
        <f t="shared" si="1"/>
        <v>贵州省</v>
      </c>
      <c r="E103" s="119" t="s">
        <v>1072</v>
      </c>
      <c r="F103" s="119" t="s">
        <v>1247</v>
      </c>
      <c r="G103" s="120">
        <v>22</v>
      </c>
    </row>
    <row r="104" spans="1:7" ht="13.8">
      <c r="A104" s="118">
        <v>41395</v>
      </c>
      <c r="B104" s="119" t="s">
        <v>1043</v>
      </c>
      <c r="C104" s="119" t="s">
        <v>945</v>
      </c>
      <c r="D104" s="119" t="str">
        <f t="shared" si="1"/>
        <v>贵州省</v>
      </c>
      <c r="E104" s="119" t="s">
        <v>1079</v>
      </c>
      <c r="F104" s="119" t="s">
        <v>1250</v>
      </c>
      <c r="G104" s="120">
        <v>246</v>
      </c>
    </row>
    <row r="105" spans="1:7" ht="13.8">
      <c r="A105" s="118">
        <v>41396</v>
      </c>
      <c r="B105" s="119" t="s">
        <v>1044</v>
      </c>
      <c r="C105" s="119" t="s">
        <v>946</v>
      </c>
      <c r="D105" s="119" t="str">
        <f t="shared" si="1"/>
        <v>辽宁省</v>
      </c>
      <c r="E105" s="119" t="s">
        <v>1080</v>
      </c>
      <c r="F105" s="119" t="s">
        <v>1251</v>
      </c>
      <c r="G105" s="120">
        <v>388</v>
      </c>
    </row>
    <row r="106" spans="1:7" ht="13.8">
      <c r="A106" s="118">
        <v>41397</v>
      </c>
      <c r="B106" s="119" t="s">
        <v>1045</v>
      </c>
      <c r="C106" s="119" t="s">
        <v>947</v>
      </c>
      <c r="D106" s="119" t="str">
        <f t="shared" si="1"/>
        <v>四川省</v>
      </c>
      <c r="E106" s="119" t="s">
        <v>1082</v>
      </c>
      <c r="F106" s="119" t="s">
        <v>1252</v>
      </c>
      <c r="G106" s="120">
        <v>29</v>
      </c>
    </row>
    <row r="107" spans="1:7" ht="13.8">
      <c r="A107" s="118">
        <v>41398</v>
      </c>
      <c r="B107" s="119" t="s">
        <v>1033</v>
      </c>
      <c r="C107" s="119" t="s">
        <v>948</v>
      </c>
      <c r="D107" s="119" t="str">
        <f t="shared" si="1"/>
        <v>山西省</v>
      </c>
      <c r="E107" s="119" t="s">
        <v>1068</v>
      </c>
      <c r="F107" s="119" t="s">
        <v>1245</v>
      </c>
      <c r="G107" s="120">
        <v>500</v>
      </c>
    </row>
    <row r="108" spans="1:7" ht="13.8">
      <c r="A108" s="118">
        <v>41399</v>
      </c>
      <c r="B108" s="119" t="s">
        <v>1032</v>
      </c>
      <c r="C108" s="119" t="s">
        <v>949</v>
      </c>
      <c r="D108" s="119" t="str">
        <f t="shared" si="1"/>
        <v>浙江省</v>
      </c>
      <c r="E108" s="119" t="s">
        <v>1069</v>
      </c>
      <c r="F108" s="119" t="s">
        <v>1246</v>
      </c>
      <c r="G108" s="120">
        <v>458.7</v>
      </c>
    </row>
    <row r="109" spans="1:7" ht="13.8">
      <c r="A109" s="118">
        <v>41400</v>
      </c>
      <c r="B109" s="119" t="s">
        <v>1086</v>
      </c>
      <c r="C109" s="119" t="s">
        <v>950</v>
      </c>
      <c r="D109" s="119" t="str">
        <f t="shared" si="1"/>
        <v>浙江省</v>
      </c>
      <c r="E109" s="119" t="s">
        <v>1072</v>
      </c>
      <c r="F109" s="119" t="s">
        <v>1247</v>
      </c>
      <c r="G109" s="120">
        <v>532.6</v>
      </c>
    </row>
    <row r="110" spans="1:7" ht="13.8">
      <c r="A110" s="118">
        <v>41401</v>
      </c>
      <c r="B110" s="119" t="s">
        <v>1038</v>
      </c>
      <c r="C110" s="119" t="s">
        <v>951</v>
      </c>
      <c r="D110" s="119" t="str">
        <f t="shared" si="1"/>
        <v>北京市</v>
      </c>
      <c r="E110" s="119" t="s">
        <v>1074</v>
      </c>
      <c r="F110" s="119" t="s">
        <v>1248</v>
      </c>
      <c r="G110" s="120">
        <v>606.5</v>
      </c>
    </row>
    <row r="111" spans="1:7" ht="13.8">
      <c r="A111" s="118">
        <v>41402</v>
      </c>
      <c r="B111" s="119" t="s">
        <v>1046</v>
      </c>
      <c r="C111" s="119" t="s">
        <v>952</v>
      </c>
      <c r="D111" s="119" t="str">
        <f t="shared" si="1"/>
        <v>福建省</v>
      </c>
      <c r="E111" s="119" t="s">
        <v>1075</v>
      </c>
      <c r="F111" s="119" t="s">
        <v>1249</v>
      </c>
      <c r="G111" s="120">
        <v>140</v>
      </c>
    </row>
    <row r="112" spans="1:7" ht="13.8">
      <c r="A112" s="118">
        <v>41403</v>
      </c>
      <c r="B112" s="119" t="s">
        <v>1047</v>
      </c>
      <c r="C112" s="119" t="s">
        <v>953</v>
      </c>
      <c r="D112" s="119" t="str">
        <f t="shared" si="1"/>
        <v>广东省</v>
      </c>
      <c r="E112" s="119" t="s">
        <v>1072</v>
      </c>
      <c r="F112" s="119" t="s">
        <v>1247</v>
      </c>
      <c r="G112" s="120">
        <v>200</v>
      </c>
    </row>
    <row r="113" spans="1:7" ht="13.8">
      <c r="A113" s="118">
        <v>41404</v>
      </c>
      <c r="B113" s="119" t="s">
        <v>1037</v>
      </c>
      <c r="C113" s="119" t="s">
        <v>954</v>
      </c>
      <c r="D113" s="119" t="str">
        <f t="shared" si="1"/>
        <v>广东省</v>
      </c>
      <c r="E113" s="119" t="s">
        <v>1074</v>
      </c>
      <c r="F113" s="119" t="s">
        <v>1248</v>
      </c>
      <c r="G113" s="120">
        <v>345</v>
      </c>
    </row>
    <row r="114" spans="1:7" ht="13.8">
      <c r="A114" s="118">
        <v>41405</v>
      </c>
      <c r="B114" s="119" t="s">
        <v>1048</v>
      </c>
      <c r="C114" s="119" t="s">
        <v>955</v>
      </c>
      <c r="D114" s="119" t="str">
        <f t="shared" si="1"/>
        <v>江苏省</v>
      </c>
      <c r="E114" s="119" t="s">
        <v>1075</v>
      </c>
      <c r="F114" s="119" t="s">
        <v>1249</v>
      </c>
      <c r="G114" s="120">
        <v>433.33333333333297</v>
      </c>
    </row>
    <row r="115" spans="1:7" ht="13.8">
      <c r="A115" s="118">
        <v>41406</v>
      </c>
      <c r="B115" s="119" t="s">
        <v>1045</v>
      </c>
      <c r="C115" s="119" t="s">
        <v>956</v>
      </c>
      <c r="D115" s="119" t="str">
        <f t="shared" si="1"/>
        <v>天津市</v>
      </c>
      <c r="E115" s="119" t="s">
        <v>1079</v>
      </c>
      <c r="F115" s="119" t="s">
        <v>1250</v>
      </c>
      <c r="G115" s="120">
        <v>535.83333333333303</v>
      </c>
    </row>
    <row r="116" spans="1:7" ht="13.8">
      <c r="A116" s="118">
        <v>41407</v>
      </c>
      <c r="B116" s="119" t="s">
        <v>1033</v>
      </c>
      <c r="C116" s="119" t="s">
        <v>957</v>
      </c>
      <c r="D116" s="119" t="str">
        <f t="shared" si="1"/>
        <v>山东省</v>
      </c>
      <c r="E116" s="119" t="s">
        <v>1080</v>
      </c>
      <c r="F116" s="119" t="s">
        <v>1251</v>
      </c>
      <c r="G116" s="120">
        <v>638.33333333333303</v>
      </c>
    </row>
    <row r="117" spans="1:7" ht="13.8">
      <c r="A117" s="118">
        <v>41394</v>
      </c>
      <c r="B117" s="119" t="s">
        <v>1086</v>
      </c>
      <c r="C117" s="119" t="s">
        <v>958</v>
      </c>
      <c r="D117" s="119" t="str">
        <f t="shared" si="1"/>
        <v>广东省</v>
      </c>
      <c r="E117" s="119" t="s">
        <v>1074</v>
      </c>
      <c r="F117" s="119" t="s">
        <v>1248</v>
      </c>
      <c r="G117" s="120">
        <v>740.83333333333303</v>
      </c>
    </row>
    <row r="118" spans="1:7" ht="13.8">
      <c r="A118" s="118">
        <v>41395</v>
      </c>
      <c r="B118" s="119" t="s">
        <v>1038</v>
      </c>
      <c r="C118" s="119" t="s">
        <v>1263</v>
      </c>
      <c r="D118" s="119" t="str">
        <f t="shared" si="1"/>
        <v>河北省</v>
      </c>
      <c r="E118" s="119" t="s">
        <v>1075</v>
      </c>
      <c r="F118" s="119" t="s">
        <v>1249</v>
      </c>
      <c r="G118" s="120">
        <v>843.33333333333303</v>
      </c>
    </row>
    <row r="119" spans="1:7" ht="13.8">
      <c r="A119" s="118">
        <v>41396</v>
      </c>
      <c r="B119" s="119" t="s">
        <v>1037</v>
      </c>
      <c r="C119" s="119" t="s">
        <v>999</v>
      </c>
      <c r="D119" s="119" t="str">
        <f t="shared" si="1"/>
        <v>吉林省</v>
      </c>
      <c r="E119" s="119" t="s">
        <v>1072</v>
      </c>
      <c r="F119" s="119" t="s">
        <v>1247</v>
      </c>
      <c r="G119" s="120">
        <v>945.83333333333303</v>
      </c>
    </row>
    <row r="120" spans="1:7" ht="13.8">
      <c r="A120" s="118">
        <v>41397</v>
      </c>
      <c r="B120" s="119" t="s">
        <v>1033</v>
      </c>
      <c r="C120" s="119" t="s">
        <v>1000</v>
      </c>
      <c r="D120" s="119" t="str">
        <f t="shared" si="1"/>
        <v>广东省</v>
      </c>
      <c r="E120" s="119" t="s">
        <v>1074</v>
      </c>
      <c r="F120" s="119" t="s">
        <v>1248</v>
      </c>
      <c r="G120" s="120">
        <v>1048.3333333333301</v>
      </c>
    </row>
    <row r="121" spans="1:7" ht="13.8">
      <c r="A121" s="118">
        <v>41398</v>
      </c>
      <c r="B121" s="119" t="s">
        <v>1086</v>
      </c>
      <c r="C121" s="119" t="s">
        <v>1001</v>
      </c>
      <c r="D121" s="119" t="str">
        <f t="shared" si="1"/>
        <v>浙江省</v>
      </c>
      <c r="E121" s="119" t="s">
        <v>1075</v>
      </c>
      <c r="F121" s="119" t="s">
        <v>1249</v>
      </c>
      <c r="G121" s="120">
        <v>1150.8333333333301</v>
      </c>
    </row>
    <row r="122" spans="1:7" ht="13.8">
      <c r="A122" s="118">
        <v>41399</v>
      </c>
      <c r="B122" s="119" t="s">
        <v>1035</v>
      </c>
      <c r="C122" s="119" t="s">
        <v>989</v>
      </c>
      <c r="D122" s="119" t="str">
        <f t="shared" si="1"/>
        <v>北京市</v>
      </c>
      <c r="E122" s="119" t="s">
        <v>1099</v>
      </c>
      <c r="F122" s="119" t="s">
        <v>1243</v>
      </c>
      <c r="G122" s="120">
        <v>1253.3333333333301</v>
      </c>
    </row>
    <row r="123" spans="1:7" ht="13.8">
      <c r="A123" s="118">
        <v>41400</v>
      </c>
      <c r="B123" s="119" t="s">
        <v>1042</v>
      </c>
      <c r="C123" s="119" t="s">
        <v>1002</v>
      </c>
      <c r="D123" s="119" t="str">
        <f t="shared" si="1"/>
        <v>北京市</v>
      </c>
      <c r="E123" s="119" t="s">
        <v>1066</v>
      </c>
      <c r="F123" s="119" t="s">
        <v>1244</v>
      </c>
      <c r="G123" s="120">
        <v>1355.8333333333301</v>
      </c>
    </row>
    <row r="124" spans="1:7" ht="13.8">
      <c r="A124" s="118">
        <v>41401</v>
      </c>
      <c r="B124" s="119" t="s">
        <v>1051</v>
      </c>
      <c r="C124" s="119" t="s">
        <v>1003</v>
      </c>
      <c r="D124" s="119" t="str">
        <f t="shared" si="1"/>
        <v>北京市</v>
      </c>
      <c r="E124" s="119" t="s">
        <v>1068</v>
      </c>
      <c r="F124" s="119" t="s">
        <v>1245</v>
      </c>
      <c r="G124" s="120">
        <v>1458.3333333333301</v>
      </c>
    </row>
    <row r="125" spans="1:7" ht="13.8">
      <c r="A125" s="118">
        <v>41402</v>
      </c>
      <c r="B125" s="119" t="s">
        <v>1086</v>
      </c>
      <c r="C125" s="119" t="s">
        <v>1004</v>
      </c>
      <c r="D125" s="119" t="str">
        <f t="shared" si="1"/>
        <v>北京市</v>
      </c>
      <c r="E125" s="119" t="s">
        <v>1069</v>
      </c>
      <c r="F125" s="119" t="s">
        <v>1246</v>
      </c>
      <c r="G125" s="120">
        <v>1560.8333333333301</v>
      </c>
    </row>
    <row r="126" spans="1:7" ht="13.8">
      <c r="A126" s="118">
        <v>41403</v>
      </c>
      <c r="B126" s="119" t="s">
        <v>1032</v>
      </c>
      <c r="C126" s="119" t="s">
        <v>1005</v>
      </c>
      <c r="D126" s="119" t="str">
        <f t="shared" si="1"/>
        <v>上海市</v>
      </c>
      <c r="E126" s="119" t="s">
        <v>1072</v>
      </c>
      <c r="F126" s="119" t="s">
        <v>1247</v>
      </c>
      <c r="G126" s="120">
        <v>1663.3333333333301</v>
      </c>
    </row>
    <row r="127" spans="1:7" ht="13.8">
      <c r="A127" s="118">
        <v>41404</v>
      </c>
      <c r="B127" s="119" t="s">
        <v>1038</v>
      </c>
      <c r="C127" s="119" t="s">
        <v>1006</v>
      </c>
      <c r="D127" s="119" t="str">
        <f t="shared" si="1"/>
        <v>广东省</v>
      </c>
      <c r="E127" s="119" t="s">
        <v>1074</v>
      </c>
      <c r="F127" s="119" t="s">
        <v>1248</v>
      </c>
      <c r="G127" s="120">
        <v>433.33333333333297</v>
      </c>
    </row>
    <row r="128" spans="1:7" ht="13.8">
      <c r="A128" s="118">
        <v>41405</v>
      </c>
      <c r="B128" s="119" t="s">
        <v>1049</v>
      </c>
      <c r="C128" s="119" t="s">
        <v>1007</v>
      </c>
      <c r="D128" s="119" t="str">
        <f t="shared" si="1"/>
        <v>上海市</v>
      </c>
      <c r="E128" s="119" t="s">
        <v>1075</v>
      </c>
      <c r="F128" s="119" t="s">
        <v>1249</v>
      </c>
      <c r="G128" s="120">
        <v>535.83333333333303</v>
      </c>
    </row>
    <row r="129" spans="1:7" ht="13.8">
      <c r="A129" s="118">
        <v>41406</v>
      </c>
      <c r="B129" s="119" t="s">
        <v>1052</v>
      </c>
      <c r="C129" s="119" t="s">
        <v>1008</v>
      </c>
      <c r="D129" s="119" t="str">
        <f t="shared" si="1"/>
        <v>广东省</v>
      </c>
      <c r="E129" s="119" t="s">
        <v>1099</v>
      </c>
      <c r="F129" s="119" t="s">
        <v>1243</v>
      </c>
      <c r="G129" s="120">
        <v>638.33333333333303</v>
      </c>
    </row>
    <row r="130" spans="1:7" ht="13.8">
      <c r="A130" s="118">
        <v>41407</v>
      </c>
      <c r="B130" s="119" t="s">
        <v>1034</v>
      </c>
      <c r="C130" s="119" t="s">
        <v>1009</v>
      </c>
      <c r="D130" s="119" t="str">
        <f t="shared" si="1"/>
        <v>浙江省</v>
      </c>
      <c r="E130" s="119" t="s">
        <v>1066</v>
      </c>
      <c r="F130" s="119" t="s">
        <v>1244</v>
      </c>
      <c r="G130" s="120">
        <v>740.83333333333303</v>
      </c>
    </row>
    <row r="131" spans="1:7" ht="13.8">
      <c r="A131" s="118">
        <v>41408</v>
      </c>
      <c r="B131" s="119" t="s">
        <v>1034</v>
      </c>
      <c r="C131" s="119" t="s">
        <v>1010</v>
      </c>
      <c r="D131" s="119" t="str">
        <f t="shared" si="1"/>
        <v>四川省</v>
      </c>
      <c r="E131" s="119" t="s">
        <v>1068</v>
      </c>
      <c r="F131" s="119" t="s">
        <v>1245</v>
      </c>
      <c r="G131" s="120">
        <v>843.33333333333303</v>
      </c>
    </row>
    <row r="132" spans="1:7" ht="13.8">
      <c r="A132" s="118">
        <v>41409</v>
      </c>
      <c r="B132" s="119" t="s">
        <v>1030</v>
      </c>
      <c r="C132" s="119" t="s">
        <v>1011</v>
      </c>
      <c r="D132" s="119" t="str">
        <f t="shared" ref="D132:D195" si="2">LEFT(C132,3)</f>
        <v>山东省</v>
      </c>
      <c r="E132" s="119" t="s">
        <v>1069</v>
      </c>
      <c r="F132" s="119" t="s">
        <v>1246</v>
      </c>
      <c r="G132" s="120">
        <v>945.83333333333303</v>
      </c>
    </row>
    <row r="133" spans="1:7" ht="13.8">
      <c r="A133" s="118">
        <v>41410</v>
      </c>
      <c r="B133" s="119" t="s">
        <v>1040</v>
      </c>
      <c r="C133" s="119" t="s">
        <v>1012</v>
      </c>
      <c r="D133" s="119" t="str">
        <f t="shared" si="2"/>
        <v>江苏省</v>
      </c>
      <c r="E133" s="119" t="s">
        <v>1072</v>
      </c>
      <c r="F133" s="119" t="s">
        <v>1247</v>
      </c>
      <c r="G133" s="120">
        <v>120</v>
      </c>
    </row>
    <row r="134" spans="1:7" ht="13.8">
      <c r="A134" s="118">
        <v>41411</v>
      </c>
      <c r="B134" s="119" t="s">
        <v>1029</v>
      </c>
      <c r="C134" s="119" t="s">
        <v>1013</v>
      </c>
      <c r="D134" s="119" t="str">
        <f t="shared" si="2"/>
        <v>浙江省</v>
      </c>
      <c r="E134" s="119" t="s">
        <v>1079</v>
      </c>
      <c r="F134" s="119" t="s">
        <v>1250</v>
      </c>
      <c r="G134" s="120">
        <v>200</v>
      </c>
    </row>
    <row r="135" spans="1:7" ht="13.8">
      <c r="A135" s="118">
        <v>41412</v>
      </c>
      <c r="B135" s="119" t="s">
        <v>1045</v>
      </c>
      <c r="C135" s="119" t="s">
        <v>1014</v>
      </c>
      <c r="D135" s="119" t="str">
        <f t="shared" si="2"/>
        <v>贵州省</v>
      </c>
      <c r="E135" s="119" t="s">
        <v>1080</v>
      </c>
      <c r="F135" s="119" t="s">
        <v>1251</v>
      </c>
      <c r="G135" s="120">
        <v>3000</v>
      </c>
    </row>
    <row r="136" spans="1:7" ht="13.8">
      <c r="A136" s="118">
        <v>41413</v>
      </c>
      <c r="B136" s="119" t="s">
        <v>1043</v>
      </c>
      <c r="C136" s="119" t="s">
        <v>1015</v>
      </c>
      <c r="D136" s="119" t="str">
        <f t="shared" si="2"/>
        <v>浙江省</v>
      </c>
      <c r="E136" s="119" t="s">
        <v>1082</v>
      </c>
      <c r="F136" s="119" t="s">
        <v>1252</v>
      </c>
      <c r="G136" s="120">
        <v>300</v>
      </c>
    </row>
    <row r="137" spans="1:7" ht="13.8">
      <c r="A137" s="118">
        <v>41414</v>
      </c>
      <c r="B137" s="119" t="s">
        <v>1052</v>
      </c>
      <c r="C137" s="119" t="s">
        <v>1016</v>
      </c>
      <c r="D137" s="119" t="str">
        <f t="shared" si="2"/>
        <v>北京市</v>
      </c>
      <c r="E137" s="119" t="s">
        <v>1099</v>
      </c>
      <c r="F137" s="119" t="s">
        <v>1243</v>
      </c>
      <c r="G137" s="120">
        <v>100</v>
      </c>
    </row>
    <row r="138" spans="1:7" ht="13.8">
      <c r="A138" s="118">
        <v>41415</v>
      </c>
      <c r="B138" s="119" t="s">
        <v>1053</v>
      </c>
      <c r="C138" s="119" t="s">
        <v>1017</v>
      </c>
      <c r="D138" s="119" t="str">
        <f t="shared" si="2"/>
        <v>河南省</v>
      </c>
      <c r="E138" s="119" t="s">
        <v>1066</v>
      </c>
      <c r="F138" s="119" t="s">
        <v>1244</v>
      </c>
      <c r="G138" s="120">
        <v>2500</v>
      </c>
    </row>
    <row r="139" spans="1:7" ht="13.8">
      <c r="A139" s="118">
        <v>41416</v>
      </c>
      <c r="B139" s="119" t="s">
        <v>1030</v>
      </c>
      <c r="C139" s="119" t="s">
        <v>933</v>
      </c>
      <c r="D139" s="119" t="str">
        <f t="shared" si="2"/>
        <v>福建省</v>
      </c>
      <c r="E139" s="119" t="s">
        <v>1068</v>
      </c>
      <c r="F139" s="119" t="s">
        <v>1245</v>
      </c>
      <c r="G139" s="120">
        <v>140</v>
      </c>
    </row>
    <row r="140" spans="1:7" ht="13.8">
      <c r="A140" s="118">
        <v>41417</v>
      </c>
      <c r="B140" s="119" t="s">
        <v>1035</v>
      </c>
      <c r="C140" s="119" t="s">
        <v>934</v>
      </c>
      <c r="D140" s="119" t="str">
        <f t="shared" si="2"/>
        <v>广东省</v>
      </c>
      <c r="E140" s="119" t="s">
        <v>1069</v>
      </c>
      <c r="F140" s="119" t="s">
        <v>1246</v>
      </c>
      <c r="G140" s="120">
        <v>200</v>
      </c>
    </row>
    <row r="141" spans="1:7" ht="13.8">
      <c r="A141" s="118">
        <v>41418</v>
      </c>
      <c r="B141" s="119" t="s">
        <v>1036</v>
      </c>
      <c r="C141" s="119" t="s">
        <v>935</v>
      </c>
      <c r="D141" s="119" t="str">
        <f t="shared" si="2"/>
        <v>上海市</v>
      </c>
      <c r="E141" s="119" t="s">
        <v>1072</v>
      </c>
      <c r="F141" s="119" t="s">
        <v>1247</v>
      </c>
      <c r="G141" s="120">
        <v>345</v>
      </c>
    </row>
    <row r="142" spans="1:7" ht="13.8">
      <c r="A142" s="118">
        <v>41419</v>
      </c>
      <c r="B142" s="119" t="s">
        <v>1037</v>
      </c>
      <c r="C142" s="119" t="s">
        <v>936</v>
      </c>
      <c r="D142" s="119" t="str">
        <f t="shared" si="2"/>
        <v>上海市</v>
      </c>
      <c r="E142" s="119" t="s">
        <v>1074</v>
      </c>
      <c r="F142" s="119" t="s">
        <v>1248</v>
      </c>
      <c r="G142" s="120">
        <v>22</v>
      </c>
    </row>
    <row r="143" spans="1:7" ht="13.8">
      <c r="A143" s="118">
        <v>41420</v>
      </c>
      <c r="B143" s="119" t="s">
        <v>1038</v>
      </c>
      <c r="C143" s="119" t="s">
        <v>937</v>
      </c>
      <c r="D143" s="119" t="str">
        <f t="shared" si="2"/>
        <v>海南省</v>
      </c>
      <c r="E143" s="119" t="s">
        <v>1075</v>
      </c>
      <c r="F143" s="119" t="s">
        <v>1249</v>
      </c>
      <c r="G143" s="120">
        <v>246</v>
      </c>
    </row>
    <row r="144" spans="1:7" ht="13.8">
      <c r="A144" s="118">
        <v>41421</v>
      </c>
      <c r="B144" s="119" t="s">
        <v>1033</v>
      </c>
      <c r="C144" s="119" t="s">
        <v>938</v>
      </c>
      <c r="D144" s="119" t="str">
        <f t="shared" si="2"/>
        <v>云南省</v>
      </c>
      <c r="E144" s="119" t="s">
        <v>1072</v>
      </c>
      <c r="F144" s="119" t="s">
        <v>1247</v>
      </c>
      <c r="G144" s="120">
        <v>388</v>
      </c>
    </row>
    <row r="145" spans="1:7" ht="13.8">
      <c r="A145" s="118">
        <v>41422</v>
      </c>
      <c r="B145" s="119" t="s">
        <v>1039</v>
      </c>
      <c r="C145" s="119" t="s">
        <v>940</v>
      </c>
      <c r="D145" s="119" t="str">
        <f t="shared" si="2"/>
        <v>广东省</v>
      </c>
      <c r="E145" s="119" t="s">
        <v>1074</v>
      </c>
      <c r="F145" s="119" t="s">
        <v>1248</v>
      </c>
      <c r="G145" s="120">
        <v>29</v>
      </c>
    </row>
    <row r="146" spans="1:7" ht="13.8">
      <c r="A146" s="118">
        <v>41423</v>
      </c>
      <c r="B146" s="119" t="s">
        <v>1040</v>
      </c>
      <c r="C146" s="119" t="s">
        <v>941</v>
      </c>
      <c r="D146" s="119" t="str">
        <f t="shared" si="2"/>
        <v>江西省</v>
      </c>
      <c r="E146" s="119" t="s">
        <v>1075</v>
      </c>
      <c r="F146" s="119" t="s">
        <v>1249</v>
      </c>
      <c r="G146" s="120">
        <v>500</v>
      </c>
    </row>
    <row r="147" spans="1:7" ht="13.8">
      <c r="A147" s="118">
        <v>41424</v>
      </c>
      <c r="B147" s="119" t="s">
        <v>1035</v>
      </c>
      <c r="C147" s="119" t="s">
        <v>942</v>
      </c>
      <c r="D147" s="119" t="str">
        <f t="shared" si="2"/>
        <v>北京市</v>
      </c>
      <c r="E147" s="119" t="s">
        <v>1079</v>
      </c>
      <c r="F147" s="119" t="s">
        <v>1250</v>
      </c>
      <c r="G147" s="120">
        <v>458.7</v>
      </c>
    </row>
    <row r="148" spans="1:7" ht="13.8">
      <c r="A148" s="118">
        <v>41425</v>
      </c>
      <c r="B148" s="119" t="s">
        <v>1041</v>
      </c>
      <c r="C148" s="119" t="s">
        <v>943</v>
      </c>
      <c r="D148" s="119" t="str">
        <f t="shared" si="2"/>
        <v>北京市</v>
      </c>
      <c r="E148" s="119" t="s">
        <v>1080</v>
      </c>
      <c r="F148" s="119" t="s">
        <v>1251</v>
      </c>
      <c r="G148" s="120">
        <v>532.6</v>
      </c>
    </row>
    <row r="149" spans="1:7" ht="13.8">
      <c r="A149" s="118">
        <v>41426</v>
      </c>
      <c r="B149" s="119" t="s">
        <v>1042</v>
      </c>
      <c r="C149" s="119" t="s">
        <v>944</v>
      </c>
      <c r="D149" s="119" t="str">
        <f t="shared" si="2"/>
        <v>贵州省</v>
      </c>
      <c r="E149" s="119" t="s">
        <v>1082</v>
      </c>
      <c r="F149" s="119" t="s">
        <v>1252</v>
      </c>
      <c r="G149" s="120">
        <v>606.5</v>
      </c>
    </row>
    <row r="150" spans="1:7" ht="13.8">
      <c r="A150" s="118">
        <v>41427</v>
      </c>
      <c r="B150" s="119" t="s">
        <v>1043</v>
      </c>
      <c r="C150" s="119" t="s">
        <v>945</v>
      </c>
      <c r="D150" s="119" t="str">
        <f t="shared" si="2"/>
        <v>贵州省</v>
      </c>
      <c r="E150" s="119" t="s">
        <v>1068</v>
      </c>
      <c r="F150" s="119" t="s">
        <v>1245</v>
      </c>
      <c r="G150" s="120">
        <v>680.4</v>
      </c>
    </row>
    <row r="151" spans="1:7" ht="13.8">
      <c r="A151" s="118">
        <v>41428</v>
      </c>
      <c r="B151" s="119" t="s">
        <v>1044</v>
      </c>
      <c r="C151" s="119" t="s">
        <v>946</v>
      </c>
      <c r="D151" s="119" t="str">
        <f t="shared" si="2"/>
        <v>辽宁省</v>
      </c>
      <c r="E151" s="119" t="s">
        <v>1069</v>
      </c>
      <c r="F151" s="119" t="s">
        <v>1246</v>
      </c>
      <c r="G151" s="120">
        <v>754.3</v>
      </c>
    </row>
    <row r="152" spans="1:7" ht="13.8">
      <c r="A152" s="118">
        <v>41429</v>
      </c>
      <c r="B152" s="119" t="s">
        <v>1045</v>
      </c>
      <c r="C152" s="119" t="s">
        <v>947</v>
      </c>
      <c r="D152" s="119" t="str">
        <f t="shared" si="2"/>
        <v>四川省</v>
      </c>
      <c r="E152" s="119" t="s">
        <v>1072</v>
      </c>
      <c r="F152" s="119" t="s">
        <v>1247</v>
      </c>
      <c r="G152" s="120">
        <v>828.2</v>
      </c>
    </row>
    <row r="153" spans="1:7" ht="13.8">
      <c r="A153" s="118">
        <v>41430</v>
      </c>
      <c r="B153" s="119" t="s">
        <v>1033</v>
      </c>
      <c r="C153" s="119" t="s">
        <v>948</v>
      </c>
      <c r="D153" s="119" t="str">
        <f t="shared" si="2"/>
        <v>山西省</v>
      </c>
      <c r="E153" s="119" t="s">
        <v>1074</v>
      </c>
      <c r="F153" s="119" t="s">
        <v>1248</v>
      </c>
      <c r="G153" s="120">
        <v>902.1</v>
      </c>
    </row>
    <row r="154" spans="1:7" ht="13.8">
      <c r="A154" s="118">
        <v>41431</v>
      </c>
      <c r="B154" s="119" t="s">
        <v>1032</v>
      </c>
      <c r="C154" s="119" t="s">
        <v>949</v>
      </c>
      <c r="D154" s="119" t="str">
        <f t="shared" si="2"/>
        <v>浙江省</v>
      </c>
      <c r="E154" s="119" t="s">
        <v>1075</v>
      </c>
      <c r="F154" s="119" t="s">
        <v>1249</v>
      </c>
      <c r="G154" s="120">
        <v>976</v>
      </c>
    </row>
    <row r="155" spans="1:7" ht="13.8">
      <c r="A155" s="118">
        <v>41432</v>
      </c>
      <c r="B155" s="119" t="s">
        <v>1086</v>
      </c>
      <c r="C155" s="119" t="s">
        <v>950</v>
      </c>
      <c r="D155" s="119" t="str">
        <f t="shared" si="2"/>
        <v>浙江省</v>
      </c>
      <c r="E155" s="119" t="s">
        <v>1072</v>
      </c>
      <c r="F155" s="119" t="s">
        <v>1247</v>
      </c>
      <c r="G155" s="120">
        <v>1049.9000000000001</v>
      </c>
    </row>
    <row r="156" spans="1:7" ht="13.8">
      <c r="A156" s="118">
        <v>41433</v>
      </c>
      <c r="B156" s="119" t="s">
        <v>1038</v>
      </c>
      <c r="C156" s="119" t="s">
        <v>951</v>
      </c>
      <c r="D156" s="119" t="str">
        <f t="shared" si="2"/>
        <v>北京市</v>
      </c>
      <c r="E156" s="119" t="s">
        <v>1074</v>
      </c>
      <c r="F156" s="119" t="s">
        <v>1248</v>
      </c>
      <c r="G156" s="120">
        <v>1123.8</v>
      </c>
    </row>
    <row r="157" spans="1:7" ht="13.8">
      <c r="A157" s="118">
        <v>41434</v>
      </c>
      <c r="B157" s="119" t="s">
        <v>1046</v>
      </c>
      <c r="C157" s="119" t="s">
        <v>952</v>
      </c>
      <c r="D157" s="119" t="str">
        <f t="shared" si="2"/>
        <v>福建省</v>
      </c>
      <c r="E157" s="119" t="s">
        <v>1075</v>
      </c>
      <c r="F157" s="119" t="s">
        <v>1249</v>
      </c>
      <c r="G157" s="120">
        <v>1197.7</v>
      </c>
    </row>
    <row r="158" spans="1:7" ht="13.8">
      <c r="A158" s="118">
        <v>41435</v>
      </c>
      <c r="B158" s="119" t="s">
        <v>1047</v>
      </c>
      <c r="C158" s="119" t="s">
        <v>953</v>
      </c>
      <c r="D158" s="119" t="str">
        <f t="shared" si="2"/>
        <v>广东省</v>
      </c>
      <c r="E158" s="119" t="s">
        <v>1079</v>
      </c>
      <c r="F158" s="119" t="s">
        <v>1250</v>
      </c>
      <c r="G158" s="120">
        <v>1271.5999999999999</v>
      </c>
    </row>
    <row r="159" spans="1:7" ht="13.8">
      <c r="A159" s="118">
        <v>41436</v>
      </c>
      <c r="B159" s="119" t="s">
        <v>1037</v>
      </c>
      <c r="C159" s="119" t="s">
        <v>954</v>
      </c>
      <c r="D159" s="119" t="str">
        <f t="shared" si="2"/>
        <v>广东省</v>
      </c>
      <c r="E159" s="119" t="s">
        <v>1080</v>
      </c>
      <c r="F159" s="119" t="s">
        <v>1251</v>
      </c>
      <c r="G159" s="120">
        <v>120</v>
      </c>
    </row>
    <row r="160" spans="1:7" ht="13.8">
      <c r="A160" s="118">
        <v>41437</v>
      </c>
      <c r="B160" s="119" t="s">
        <v>1048</v>
      </c>
      <c r="C160" s="119" t="s">
        <v>955</v>
      </c>
      <c r="D160" s="119" t="str">
        <f t="shared" si="2"/>
        <v>江苏省</v>
      </c>
      <c r="E160" s="119" t="s">
        <v>1074</v>
      </c>
      <c r="F160" s="119" t="s">
        <v>1248</v>
      </c>
      <c r="G160" s="120">
        <v>200</v>
      </c>
    </row>
    <row r="161" spans="1:7" ht="13.8">
      <c r="A161" s="118">
        <v>41438</v>
      </c>
      <c r="B161" s="119" t="s">
        <v>1045</v>
      </c>
      <c r="C161" s="119" t="s">
        <v>956</v>
      </c>
      <c r="D161" s="119" t="str">
        <f t="shared" si="2"/>
        <v>天津市</v>
      </c>
      <c r="E161" s="119" t="s">
        <v>1075</v>
      </c>
      <c r="F161" s="119" t="s">
        <v>1249</v>
      </c>
      <c r="G161" s="120">
        <v>3000</v>
      </c>
    </row>
    <row r="162" spans="1:7" ht="13.8">
      <c r="A162" s="118">
        <v>41439</v>
      </c>
      <c r="B162" s="119" t="s">
        <v>1040</v>
      </c>
      <c r="C162" s="119" t="s">
        <v>978</v>
      </c>
      <c r="D162" s="119" t="str">
        <f t="shared" si="2"/>
        <v>北京市</v>
      </c>
      <c r="E162" s="119" t="s">
        <v>1072</v>
      </c>
      <c r="F162" s="119" t="s">
        <v>1247</v>
      </c>
      <c r="G162" s="120">
        <v>300</v>
      </c>
    </row>
    <row r="163" spans="1:7" ht="13.8">
      <c r="A163" s="118">
        <v>41440</v>
      </c>
      <c r="B163" s="119" t="s">
        <v>1033</v>
      </c>
      <c r="C163" s="119" t="s">
        <v>979</v>
      </c>
      <c r="D163" s="119" t="str">
        <f t="shared" si="2"/>
        <v>上海市</v>
      </c>
      <c r="E163" s="119" t="s">
        <v>1074</v>
      </c>
      <c r="F163" s="119" t="s">
        <v>1248</v>
      </c>
      <c r="G163" s="120">
        <v>100</v>
      </c>
    </row>
    <row r="164" spans="1:7" ht="13.8">
      <c r="A164" s="118">
        <v>41441</v>
      </c>
      <c r="B164" s="119" t="s">
        <v>1047</v>
      </c>
      <c r="C164" s="119" t="s">
        <v>980</v>
      </c>
      <c r="D164" s="119" t="str">
        <f t="shared" si="2"/>
        <v>安徽省</v>
      </c>
      <c r="E164" s="119" t="s">
        <v>1075</v>
      </c>
      <c r="F164" s="119" t="s">
        <v>1249</v>
      </c>
      <c r="G164" s="120">
        <v>2500</v>
      </c>
    </row>
    <row r="165" spans="1:7" ht="13.8">
      <c r="A165" s="118">
        <v>41442</v>
      </c>
      <c r="B165" s="119" t="s">
        <v>1036</v>
      </c>
      <c r="C165" s="119" t="s">
        <v>981</v>
      </c>
      <c r="D165" s="119" t="str">
        <f t="shared" si="2"/>
        <v>北京市</v>
      </c>
      <c r="E165" s="119" t="s">
        <v>1079</v>
      </c>
      <c r="F165" s="119" t="s">
        <v>1250</v>
      </c>
      <c r="G165" s="120">
        <v>140</v>
      </c>
    </row>
    <row r="166" spans="1:7" ht="13.8">
      <c r="A166" s="118">
        <v>41443</v>
      </c>
      <c r="B166" s="119" t="s">
        <v>1049</v>
      </c>
      <c r="C166" s="119" t="s">
        <v>982</v>
      </c>
      <c r="D166" s="119" t="str">
        <f t="shared" si="2"/>
        <v>河北省</v>
      </c>
      <c r="E166" s="119" t="s">
        <v>1080</v>
      </c>
      <c r="F166" s="119" t="s">
        <v>1251</v>
      </c>
      <c r="G166" s="120">
        <v>200</v>
      </c>
    </row>
    <row r="167" spans="1:7" ht="13.8">
      <c r="A167" s="118">
        <v>41444</v>
      </c>
      <c r="B167" s="119" t="s">
        <v>1053</v>
      </c>
      <c r="C167" s="119" t="s">
        <v>983</v>
      </c>
      <c r="D167" s="119" t="str">
        <f t="shared" si="2"/>
        <v>天津市</v>
      </c>
      <c r="E167" s="119" t="s">
        <v>1082</v>
      </c>
      <c r="F167" s="119" t="s">
        <v>1252</v>
      </c>
      <c r="G167" s="120">
        <v>345</v>
      </c>
    </row>
    <row r="168" spans="1:7" ht="13.8">
      <c r="A168" s="118">
        <v>41445</v>
      </c>
      <c r="B168" s="119" t="s">
        <v>1048</v>
      </c>
      <c r="C168" s="119" t="s">
        <v>984</v>
      </c>
      <c r="D168" s="119" t="str">
        <f t="shared" si="2"/>
        <v>浙江省</v>
      </c>
      <c r="E168" s="119" t="s">
        <v>1068</v>
      </c>
      <c r="F168" s="119" t="s">
        <v>1245</v>
      </c>
      <c r="G168" s="120">
        <v>22</v>
      </c>
    </row>
    <row r="169" spans="1:7" ht="13.8">
      <c r="A169" s="118">
        <v>41446</v>
      </c>
      <c r="B169" s="119" t="s">
        <v>1042</v>
      </c>
      <c r="C169" s="119" t="s">
        <v>985</v>
      </c>
      <c r="D169" s="119" t="str">
        <f t="shared" si="2"/>
        <v>江西省</v>
      </c>
      <c r="E169" s="119" t="s">
        <v>1069</v>
      </c>
      <c r="F169" s="119" t="s">
        <v>1246</v>
      </c>
      <c r="G169" s="120">
        <v>246</v>
      </c>
    </row>
    <row r="170" spans="1:7" ht="13.8">
      <c r="A170" s="118">
        <v>41447</v>
      </c>
      <c r="B170" s="119" t="s">
        <v>1029</v>
      </c>
      <c r="C170" s="119" t="s">
        <v>986</v>
      </c>
      <c r="D170" s="119" t="str">
        <f t="shared" si="2"/>
        <v>广东省</v>
      </c>
      <c r="E170" s="119" t="s">
        <v>1072</v>
      </c>
      <c r="F170" s="119" t="s">
        <v>1247</v>
      </c>
      <c r="G170" s="120">
        <v>388</v>
      </c>
    </row>
    <row r="171" spans="1:7" ht="13.8">
      <c r="A171" s="118">
        <v>41448</v>
      </c>
      <c r="B171" s="119" t="s">
        <v>1052</v>
      </c>
      <c r="C171" s="119" t="s">
        <v>987</v>
      </c>
      <c r="D171" s="119" t="str">
        <f t="shared" si="2"/>
        <v>辽宁省</v>
      </c>
      <c r="E171" s="119" t="s">
        <v>1079</v>
      </c>
      <c r="F171" s="119" t="s">
        <v>1250</v>
      </c>
      <c r="G171" s="120">
        <v>29</v>
      </c>
    </row>
    <row r="172" spans="1:7" ht="13.8">
      <c r="A172" s="118">
        <v>41449</v>
      </c>
      <c r="B172" s="119" t="s">
        <v>1041</v>
      </c>
      <c r="C172" s="119" t="s">
        <v>988</v>
      </c>
      <c r="D172" s="119" t="str">
        <f t="shared" si="2"/>
        <v>福建省</v>
      </c>
      <c r="E172" s="119" t="s">
        <v>1080</v>
      </c>
      <c r="F172" s="119" t="s">
        <v>1251</v>
      </c>
      <c r="G172" s="120">
        <v>500</v>
      </c>
    </row>
    <row r="173" spans="1:7" ht="13.8">
      <c r="A173" s="118">
        <v>41450</v>
      </c>
      <c r="B173" s="119" t="s">
        <v>1054</v>
      </c>
      <c r="C173" s="119" t="s">
        <v>1100</v>
      </c>
      <c r="D173" s="119" t="str">
        <f t="shared" si="2"/>
        <v>大连市</v>
      </c>
      <c r="E173" s="119" t="s">
        <v>1082</v>
      </c>
      <c r="F173" s="119" t="s">
        <v>1252</v>
      </c>
      <c r="G173" s="120">
        <v>458.7</v>
      </c>
    </row>
    <row r="174" spans="1:7" ht="13.8">
      <c r="A174" s="118">
        <v>41451</v>
      </c>
      <c r="B174" s="119" t="s">
        <v>1037</v>
      </c>
      <c r="C174" s="119" t="s">
        <v>1102</v>
      </c>
      <c r="D174" s="119" t="str">
        <f t="shared" si="2"/>
        <v>杭州市</v>
      </c>
      <c r="E174" s="119" t="s">
        <v>1068</v>
      </c>
      <c r="F174" s="119" t="s">
        <v>1245</v>
      </c>
      <c r="G174" s="120">
        <v>532.6</v>
      </c>
    </row>
    <row r="175" spans="1:7" ht="13.8">
      <c r="A175" s="118">
        <v>41452</v>
      </c>
      <c r="B175" s="119" t="s">
        <v>1035</v>
      </c>
      <c r="C175" s="119" t="s">
        <v>989</v>
      </c>
      <c r="D175" s="119" t="str">
        <f t="shared" si="2"/>
        <v>北京市</v>
      </c>
      <c r="E175" s="119" t="s">
        <v>1069</v>
      </c>
      <c r="F175" s="119" t="s">
        <v>1246</v>
      </c>
      <c r="G175" s="120">
        <v>606.5</v>
      </c>
    </row>
    <row r="176" spans="1:7" ht="13.8">
      <c r="A176" s="118">
        <v>41453</v>
      </c>
      <c r="B176" s="119" t="s">
        <v>1042</v>
      </c>
      <c r="C176" s="119" t="s">
        <v>990</v>
      </c>
      <c r="D176" s="119" t="str">
        <f t="shared" si="2"/>
        <v>湖北省</v>
      </c>
      <c r="E176" s="119" t="s">
        <v>1072</v>
      </c>
      <c r="F176" s="119" t="s">
        <v>1247</v>
      </c>
      <c r="G176" s="120">
        <v>140</v>
      </c>
    </row>
    <row r="177" spans="1:7" ht="13.8">
      <c r="A177" s="118">
        <v>41454</v>
      </c>
      <c r="B177" s="119" t="s">
        <v>1086</v>
      </c>
      <c r="C177" s="119" t="s">
        <v>991</v>
      </c>
      <c r="D177" s="119" t="str">
        <f t="shared" si="2"/>
        <v>河南省</v>
      </c>
      <c r="E177" s="119" t="s">
        <v>1074</v>
      </c>
      <c r="F177" s="119" t="s">
        <v>1248</v>
      </c>
      <c r="G177" s="120">
        <v>200</v>
      </c>
    </row>
    <row r="178" spans="1:7" ht="13.8">
      <c r="A178" s="118">
        <v>41455</v>
      </c>
      <c r="B178" s="119" t="s">
        <v>1030</v>
      </c>
      <c r="C178" s="119" t="s">
        <v>933</v>
      </c>
      <c r="D178" s="119" t="str">
        <f t="shared" si="2"/>
        <v>福建省</v>
      </c>
      <c r="E178" s="119" t="s">
        <v>1075</v>
      </c>
      <c r="F178" s="119" t="s">
        <v>1249</v>
      </c>
      <c r="G178" s="120">
        <v>345</v>
      </c>
    </row>
    <row r="179" spans="1:7" ht="13.8">
      <c r="A179" s="118">
        <v>41456</v>
      </c>
      <c r="B179" s="119" t="s">
        <v>1035</v>
      </c>
      <c r="C179" s="119" t="s">
        <v>934</v>
      </c>
      <c r="D179" s="119" t="str">
        <f t="shared" si="2"/>
        <v>广东省</v>
      </c>
      <c r="E179" s="119" t="s">
        <v>1072</v>
      </c>
      <c r="F179" s="119" t="s">
        <v>1247</v>
      </c>
      <c r="G179" s="120">
        <v>433.33333333333297</v>
      </c>
    </row>
    <row r="180" spans="1:7" ht="13.8">
      <c r="A180" s="118">
        <v>41380</v>
      </c>
      <c r="B180" s="119" t="s">
        <v>1036</v>
      </c>
      <c r="C180" s="119" t="s">
        <v>935</v>
      </c>
      <c r="D180" s="119" t="str">
        <f t="shared" si="2"/>
        <v>上海市</v>
      </c>
      <c r="E180" s="119" t="s">
        <v>1074</v>
      </c>
      <c r="F180" s="119" t="s">
        <v>1248</v>
      </c>
      <c r="G180" s="120">
        <v>535.83333333333303</v>
      </c>
    </row>
    <row r="181" spans="1:7" ht="13.8">
      <c r="A181" s="118">
        <v>41381</v>
      </c>
      <c r="B181" s="119" t="s">
        <v>1037</v>
      </c>
      <c r="C181" s="119" t="s">
        <v>936</v>
      </c>
      <c r="D181" s="119" t="str">
        <f t="shared" si="2"/>
        <v>上海市</v>
      </c>
      <c r="E181" s="119" t="s">
        <v>1075</v>
      </c>
      <c r="F181" s="119" t="s">
        <v>1249</v>
      </c>
      <c r="G181" s="120">
        <v>638.33333333333303</v>
      </c>
    </row>
    <row r="182" spans="1:7" ht="13.8">
      <c r="A182" s="118">
        <v>41382</v>
      </c>
      <c r="B182" s="119" t="s">
        <v>1038</v>
      </c>
      <c r="C182" s="119" t="s">
        <v>937</v>
      </c>
      <c r="D182" s="119" t="str">
        <f t="shared" si="2"/>
        <v>海南省</v>
      </c>
      <c r="E182" s="119" t="s">
        <v>1079</v>
      </c>
      <c r="F182" s="119" t="s">
        <v>1250</v>
      </c>
      <c r="G182" s="120">
        <v>740.83333333333303</v>
      </c>
    </row>
    <row r="183" spans="1:7" ht="13.8">
      <c r="A183" s="118">
        <v>41383</v>
      </c>
      <c r="B183" s="119" t="s">
        <v>1033</v>
      </c>
      <c r="C183" s="119" t="s">
        <v>938</v>
      </c>
      <c r="D183" s="119" t="str">
        <f t="shared" si="2"/>
        <v>云南省</v>
      </c>
      <c r="E183" s="119" t="s">
        <v>1080</v>
      </c>
      <c r="F183" s="119" t="s">
        <v>1251</v>
      </c>
      <c r="G183" s="120">
        <v>843.33333333333303</v>
      </c>
    </row>
    <row r="184" spans="1:7" ht="13.8">
      <c r="A184" s="118">
        <v>41384</v>
      </c>
      <c r="B184" s="119" t="s">
        <v>1039</v>
      </c>
      <c r="C184" s="119" t="s">
        <v>940</v>
      </c>
      <c r="D184" s="119" t="str">
        <f t="shared" si="2"/>
        <v>广东省</v>
      </c>
      <c r="E184" s="119" t="s">
        <v>1074</v>
      </c>
      <c r="F184" s="119" t="s">
        <v>1248</v>
      </c>
      <c r="G184" s="120">
        <v>945.83333333333303</v>
      </c>
    </row>
    <row r="185" spans="1:7" ht="13.8">
      <c r="A185" s="118">
        <v>41385</v>
      </c>
      <c r="B185" s="119" t="s">
        <v>1040</v>
      </c>
      <c r="C185" s="119" t="s">
        <v>941</v>
      </c>
      <c r="D185" s="119" t="str">
        <f t="shared" si="2"/>
        <v>江西省</v>
      </c>
      <c r="E185" s="119" t="s">
        <v>1075</v>
      </c>
      <c r="F185" s="119" t="s">
        <v>1249</v>
      </c>
      <c r="G185" s="120">
        <v>1048.3333333333301</v>
      </c>
    </row>
    <row r="186" spans="1:7" ht="13.8">
      <c r="A186" s="118">
        <v>41386</v>
      </c>
      <c r="B186" s="119" t="s">
        <v>1035</v>
      </c>
      <c r="C186" s="119" t="s">
        <v>942</v>
      </c>
      <c r="D186" s="119" t="str">
        <f t="shared" si="2"/>
        <v>北京市</v>
      </c>
      <c r="E186" s="119" t="s">
        <v>1072</v>
      </c>
      <c r="F186" s="119" t="s">
        <v>1247</v>
      </c>
      <c r="G186" s="120">
        <v>1150.8333333333301</v>
      </c>
    </row>
    <row r="187" spans="1:7" ht="13.8">
      <c r="A187" s="118">
        <v>41387</v>
      </c>
      <c r="B187" s="119" t="s">
        <v>1041</v>
      </c>
      <c r="C187" s="119" t="s">
        <v>943</v>
      </c>
      <c r="D187" s="119" t="str">
        <f t="shared" si="2"/>
        <v>北京市</v>
      </c>
      <c r="E187" s="119" t="s">
        <v>1074</v>
      </c>
      <c r="F187" s="119" t="s">
        <v>1248</v>
      </c>
      <c r="G187" s="120">
        <v>1253.3333333333301</v>
      </c>
    </row>
    <row r="188" spans="1:7" ht="13.8">
      <c r="A188" s="118">
        <v>41388</v>
      </c>
      <c r="B188" s="119" t="s">
        <v>1042</v>
      </c>
      <c r="C188" s="119" t="s">
        <v>944</v>
      </c>
      <c r="D188" s="119" t="str">
        <f t="shared" si="2"/>
        <v>贵州省</v>
      </c>
      <c r="E188" s="119" t="s">
        <v>1075</v>
      </c>
      <c r="F188" s="119" t="s">
        <v>1249</v>
      </c>
      <c r="G188" s="120">
        <v>1355.8333333333301</v>
      </c>
    </row>
    <row r="189" spans="1:7" ht="13.8">
      <c r="A189" s="118">
        <v>41389</v>
      </c>
      <c r="B189" s="119" t="s">
        <v>1043</v>
      </c>
      <c r="C189" s="119" t="s">
        <v>945</v>
      </c>
      <c r="D189" s="119" t="str">
        <f t="shared" si="2"/>
        <v>贵州省</v>
      </c>
      <c r="E189" s="119" t="s">
        <v>1099</v>
      </c>
      <c r="F189" s="119" t="s">
        <v>1243</v>
      </c>
      <c r="G189" s="120">
        <v>1458.3333333333301</v>
      </c>
    </row>
    <row r="190" spans="1:7" ht="13.8">
      <c r="A190" s="118">
        <v>41390</v>
      </c>
      <c r="B190" s="119" t="s">
        <v>1044</v>
      </c>
      <c r="C190" s="119" t="s">
        <v>946</v>
      </c>
      <c r="D190" s="119" t="str">
        <f t="shared" si="2"/>
        <v>辽宁省</v>
      </c>
      <c r="E190" s="119" t="s">
        <v>1066</v>
      </c>
      <c r="F190" s="119" t="s">
        <v>1244</v>
      </c>
      <c r="G190" s="120">
        <v>1560.8333333333301</v>
      </c>
    </row>
    <row r="191" spans="1:7" ht="13.8">
      <c r="A191" s="118">
        <v>41391</v>
      </c>
      <c r="B191" s="119" t="s">
        <v>1045</v>
      </c>
      <c r="C191" s="119" t="s">
        <v>947</v>
      </c>
      <c r="D191" s="119" t="str">
        <f t="shared" si="2"/>
        <v>四川省</v>
      </c>
      <c r="E191" s="119" t="s">
        <v>1068</v>
      </c>
      <c r="F191" s="119" t="s">
        <v>1245</v>
      </c>
      <c r="G191" s="120">
        <v>1663.3333333333301</v>
      </c>
    </row>
    <row r="192" spans="1:7" ht="13.8">
      <c r="A192" s="118">
        <v>41392</v>
      </c>
      <c r="B192" s="119" t="s">
        <v>1033</v>
      </c>
      <c r="C192" s="119" t="s">
        <v>948</v>
      </c>
      <c r="D192" s="119" t="str">
        <f t="shared" si="2"/>
        <v>山西省</v>
      </c>
      <c r="E192" s="119" t="s">
        <v>1069</v>
      </c>
      <c r="F192" s="119" t="s">
        <v>1246</v>
      </c>
      <c r="G192" s="120">
        <v>433.33333333333297</v>
      </c>
    </row>
    <row r="193" spans="1:7" ht="13.8">
      <c r="A193" s="118">
        <v>41393</v>
      </c>
      <c r="B193" s="119" t="s">
        <v>1032</v>
      </c>
      <c r="C193" s="119" t="s">
        <v>949</v>
      </c>
      <c r="D193" s="119" t="str">
        <f t="shared" si="2"/>
        <v>浙江省</v>
      </c>
      <c r="E193" s="119" t="s">
        <v>1072</v>
      </c>
      <c r="F193" s="119" t="s">
        <v>1247</v>
      </c>
      <c r="G193" s="120">
        <v>535.83333333333303</v>
      </c>
    </row>
    <row r="194" spans="1:7" ht="13.8">
      <c r="A194" s="118">
        <v>41394</v>
      </c>
      <c r="B194" s="119" t="s">
        <v>1086</v>
      </c>
      <c r="C194" s="119" t="s">
        <v>950</v>
      </c>
      <c r="D194" s="119" t="str">
        <f t="shared" si="2"/>
        <v>浙江省</v>
      </c>
      <c r="E194" s="119" t="s">
        <v>1074</v>
      </c>
      <c r="F194" s="119" t="s">
        <v>1248</v>
      </c>
      <c r="G194" s="120">
        <v>638.33333333333303</v>
      </c>
    </row>
    <row r="195" spans="1:7" ht="13.8">
      <c r="A195" s="118">
        <v>41395</v>
      </c>
      <c r="B195" s="119" t="s">
        <v>1038</v>
      </c>
      <c r="C195" s="119" t="s">
        <v>951</v>
      </c>
      <c r="D195" s="119" t="str">
        <f t="shared" si="2"/>
        <v>北京市</v>
      </c>
      <c r="E195" s="119" t="s">
        <v>1075</v>
      </c>
      <c r="F195" s="119" t="s">
        <v>1249</v>
      </c>
      <c r="G195" s="120">
        <v>740.83333333333303</v>
      </c>
    </row>
    <row r="196" spans="1:7" ht="13.8">
      <c r="A196" s="118">
        <v>41396</v>
      </c>
      <c r="B196" s="119" t="s">
        <v>1046</v>
      </c>
      <c r="C196" s="119" t="s">
        <v>952</v>
      </c>
      <c r="D196" s="119" t="str">
        <f t="shared" ref="D196:D259" si="3">LEFT(C196,3)</f>
        <v>福建省</v>
      </c>
      <c r="E196" s="119" t="s">
        <v>1099</v>
      </c>
      <c r="F196" s="119" t="s">
        <v>1243</v>
      </c>
      <c r="G196" s="120">
        <v>843.33333333333303</v>
      </c>
    </row>
    <row r="197" spans="1:7" ht="13.8">
      <c r="A197" s="118">
        <v>41397</v>
      </c>
      <c r="B197" s="119" t="s">
        <v>1047</v>
      </c>
      <c r="C197" s="119" t="s">
        <v>953</v>
      </c>
      <c r="D197" s="119" t="str">
        <f t="shared" si="3"/>
        <v>广东省</v>
      </c>
      <c r="E197" s="119" t="s">
        <v>1066</v>
      </c>
      <c r="F197" s="119" t="s">
        <v>1244</v>
      </c>
      <c r="G197" s="120">
        <v>945.83333333333303</v>
      </c>
    </row>
    <row r="198" spans="1:7" ht="13.8">
      <c r="A198" s="118">
        <v>41398</v>
      </c>
      <c r="B198" s="119" t="s">
        <v>1037</v>
      </c>
      <c r="C198" s="119" t="s">
        <v>954</v>
      </c>
      <c r="D198" s="119" t="str">
        <f t="shared" si="3"/>
        <v>广东省</v>
      </c>
      <c r="E198" s="119" t="s">
        <v>1068</v>
      </c>
      <c r="F198" s="119" t="s">
        <v>1245</v>
      </c>
      <c r="G198" s="120">
        <v>120</v>
      </c>
    </row>
    <row r="199" spans="1:7" ht="13.8">
      <c r="A199" s="118">
        <v>41399</v>
      </c>
      <c r="B199" s="119" t="s">
        <v>1048</v>
      </c>
      <c r="C199" s="119" t="s">
        <v>955</v>
      </c>
      <c r="D199" s="119" t="str">
        <f t="shared" si="3"/>
        <v>江苏省</v>
      </c>
      <c r="E199" s="119" t="s">
        <v>1069</v>
      </c>
      <c r="F199" s="119" t="s">
        <v>1246</v>
      </c>
      <c r="G199" s="120">
        <v>200</v>
      </c>
    </row>
    <row r="200" spans="1:7" ht="13.8">
      <c r="A200" s="118">
        <v>41400</v>
      </c>
      <c r="B200" s="119" t="s">
        <v>1045</v>
      </c>
      <c r="C200" s="119" t="s">
        <v>956</v>
      </c>
      <c r="D200" s="119" t="str">
        <f t="shared" si="3"/>
        <v>天津市</v>
      </c>
      <c r="E200" s="119" t="s">
        <v>1072</v>
      </c>
      <c r="F200" s="119" t="s">
        <v>1247</v>
      </c>
      <c r="G200" s="120">
        <v>3000</v>
      </c>
    </row>
    <row r="201" spans="1:7" ht="13.8">
      <c r="A201" s="118">
        <v>41401</v>
      </c>
      <c r="B201" s="119" t="s">
        <v>1033</v>
      </c>
      <c r="C201" s="119" t="s">
        <v>957</v>
      </c>
      <c r="D201" s="119" t="str">
        <f t="shared" si="3"/>
        <v>山东省</v>
      </c>
      <c r="E201" s="119" t="s">
        <v>1079</v>
      </c>
      <c r="F201" s="119" t="s">
        <v>1250</v>
      </c>
      <c r="G201" s="120">
        <v>300</v>
      </c>
    </row>
    <row r="202" spans="1:7" ht="13.8">
      <c r="A202" s="118">
        <v>41402</v>
      </c>
      <c r="B202" s="119" t="s">
        <v>1086</v>
      </c>
      <c r="C202" s="119" t="s">
        <v>958</v>
      </c>
      <c r="D202" s="119" t="str">
        <f t="shared" si="3"/>
        <v>广东省</v>
      </c>
      <c r="E202" s="119" t="s">
        <v>1080</v>
      </c>
      <c r="F202" s="119" t="s">
        <v>1251</v>
      </c>
      <c r="G202" s="120">
        <v>100</v>
      </c>
    </row>
    <row r="203" spans="1:7" ht="13.8">
      <c r="A203" s="118">
        <v>41403</v>
      </c>
      <c r="B203" s="119" t="s">
        <v>1038</v>
      </c>
      <c r="C203" s="119" t="s">
        <v>1263</v>
      </c>
      <c r="D203" s="119" t="str">
        <f t="shared" si="3"/>
        <v>河北省</v>
      </c>
      <c r="E203" s="119" t="s">
        <v>1082</v>
      </c>
      <c r="F203" s="119" t="s">
        <v>1252</v>
      </c>
      <c r="G203" s="120">
        <v>2500</v>
      </c>
    </row>
    <row r="204" spans="1:7" ht="13.8">
      <c r="A204" s="118">
        <v>41404</v>
      </c>
      <c r="B204" s="119" t="s">
        <v>1040</v>
      </c>
      <c r="C204" s="119" t="s">
        <v>939</v>
      </c>
      <c r="D204" s="119" t="str">
        <f t="shared" si="3"/>
        <v>重庆市</v>
      </c>
      <c r="E204" s="119" t="s">
        <v>1074</v>
      </c>
      <c r="F204" s="119" t="s">
        <v>1248</v>
      </c>
      <c r="G204" s="120">
        <v>140</v>
      </c>
    </row>
    <row r="205" spans="1:7" ht="13.8">
      <c r="A205" s="118">
        <v>41405</v>
      </c>
      <c r="B205" s="119" t="s">
        <v>1042</v>
      </c>
      <c r="C205" s="119" t="s">
        <v>959</v>
      </c>
      <c r="D205" s="119" t="str">
        <f t="shared" si="3"/>
        <v>北京市</v>
      </c>
      <c r="E205" s="119" t="s">
        <v>1075</v>
      </c>
      <c r="F205" s="119" t="s">
        <v>1249</v>
      </c>
      <c r="G205" s="120">
        <v>200</v>
      </c>
    </row>
    <row r="206" spans="1:7" ht="13.8">
      <c r="A206" s="118">
        <v>41406</v>
      </c>
      <c r="B206" s="119" t="s">
        <v>1049</v>
      </c>
      <c r="C206" s="119" t="s">
        <v>960</v>
      </c>
      <c r="D206" s="119" t="str">
        <f t="shared" si="3"/>
        <v>上海市</v>
      </c>
      <c r="E206" s="119" t="s">
        <v>1099</v>
      </c>
      <c r="F206" s="119" t="s">
        <v>1243</v>
      </c>
      <c r="G206" s="120">
        <v>345</v>
      </c>
    </row>
    <row r="207" spans="1:7" ht="13.8">
      <c r="A207" s="118">
        <v>41407</v>
      </c>
      <c r="B207" s="119" t="s">
        <v>1034</v>
      </c>
      <c r="C207" s="119" t="s">
        <v>961</v>
      </c>
      <c r="D207" s="119" t="str">
        <f t="shared" si="3"/>
        <v>上海市</v>
      </c>
      <c r="E207" s="119" t="s">
        <v>1066</v>
      </c>
      <c r="F207" s="119" t="s">
        <v>1244</v>
      </c>
      <c r="G207" s="120">
        <v>22</v>
      </c>
    </row>
    <row r="208" spans="1:7" ht="13.8">
      <c r="A208" s="118">
        <v>41408</v>
      </c>
      <c r="B208" s="119" t="s">
        <v>1035</v>
      </c>
      <c r="C208" s="119" t="s">
        <v>962</v>
      </c>
      <c r="D208" s="119" t="str">
        <f t="shared" si="3"/>
        <v>山东省</v>
      </c>
      <c r="E208" s="119" t="s">
        <v>1068</v>
      </c>
      <c r="F208" s="119" t="s">
        <v>1245</v>
      </c>
      <c r="G208" s="120">
        <v>246</v>
      </c>
    </row>
    <row r="209" spans="1:7" ht="13.8">
      <c r="A209" s="118">
        <v>41409</v>
      </c>
      <c r="B209" s="119" t="s">
        <v>1031</v>
      </c>
      <c r="C209" s="119" t="s">
        <v>963</v>
      </c>
      <c r="D209" s="119" t="str">
        <f t="shared" si="3"/>
        <v>吉林省</v>
      </c>
      <c r="E209" s="119" t="s">
        <v>1069</v>
      </c>
      <c r="F209" s="119" t="s">
        <v>1246</v>
      </c>
      <c r="G209" s="120">
        <v>388</v>
      </c>
    </row>
    <row r="210" spans="1:7" ht="13.8">
      <c r="A210" s="118">
        <v>41410</v>
      </c>
      <c r="B210" s="119" t="s">
        <v>1050</v>
      </c>
      <c r="C210" s="119" t="s">
        <v>964</v>
      </c>
      <c r="D210" s="119" t="str">
        <f t="shared" si="3"/>
        <v>河北省</v>
      </c>
      <c r="E210" s="119" t="s">
        <v>1072</v>
      </c>
      <c r="F210" s="119" t="s">
        <v>1247</v>
      </c>
      <c r="G210" s="120">
        <v>29</v>
      </c>
    </row>
    <row r="211" spans="1:7" ht="13.8">
      <c r="A211" s="118">
        <v>41411</v>
      </c>
      <c r="B211" s="119" t="s">
        <v>1044</v>
      </c>
      <c r="C211" s="119" t="s">
        <v>965</v>
      </c>
      <c r="D211" s="119" t="str">
        <f t="shared" si="3"/>
        <v>广东省</v>
      </c>
      <c r="E211" s="119" t="s">
        <v>1079</v>
      </c>
      <c r="F211" s="119" t="s">
        <v>1250</v>
      </c>
      <c r="G211" s="120">
        <v>500</v>
      </c>
    </row>
    <row r="212" spans="1:7" ht="13.8">
      <c r="A212" s="118">
        <v>41412</v>
      </c>
      <c r="B212" s="119" t="s">
        <v>1030</v>
      </c>
      <c r="C212" s="119" t="s">
        <v>966</v>
      </c>
      <c r="D212" s="119" t="str">
        <f t="shared" si="3"/>
        <v>广东省</v>
      </c>
      <c r="E212" s="119" t="s">
        <v>1080</v>
      </c>
      <c r="F212" s="119" t="s">
        <v>1251</v>
      </c>
      <c r="G212" s="120">
        <v>458.7</v>
      </c>
    </row>
    <row r="213" spans="1:7" ht="13.8">
      <c r="A213" s="118">
        <v>41413</v>
      </c>
      <c r="B213" s="119" t="s">
        <v>1040</v>
      </c>
      <c r="C213" s="119" t="s">
        <v>967</v>
      </c>
      <c r="D213" s="119" t="str">
        <f t="shared" si="3"/>
        <v>天津市</v>
      </c>
      <c r="E213" s="119" t="s">
        <v>1082</v>
      </c>
      <c r="F213" s="119" t="s">
        <v>1252</v>
      </c>
      <c r="G213" s="120">
        <v>532.6</v>
      </c>
    </row>
    <row r="214" spans="1:7" ht="13.8">
      <c r="A214" s="118">
        <v>41414</v>
      </c>
      <c r="B214" s="119" t="s">
        <v>1039</v>
      </c>
      <c r="C214" s="119" t="s">
        <v>968</v>
      </c>
      <c r="D214" s="119" t="str">
        <f t="shared" si="3"/>
        <v>陕西省</v>
      </c>
      <c r="E214" s="119" t="s">
        <v>1099</v>
      </c>
      <c r="F214" s="119" t="s">
        <v>1243</v>
      </c>
      <c r="G214" s="120">
        <v>606.5</v>
      </c>
    </row>
    <row r="215" spans="1:7" ht="13.8">
      <c r="A215" s="118">
        <v>41415</v>
      </c>
      <c r="B215" s="119" t="s">
        <v>1032</v>
      </c>
      <c r="C215" s="119" t="s">
        <v>969</v>
      </c>
      <c r="D215" s="119" t="str">
        <f t="shared" si="3"/>
        <v>北京市</v>
      </c>
      <c r="E215" s="119" t="s">
        <v>1066</v>
      </c>
      <c r="F215" s="119" t="s">
        <v>1244</v>
      </c>
      <c r="G215" s="120">
        <v>680.4</v>
      </c>
    </row>
    <row r="216" spans="1:7" ht="13.8">
      <c r="A216" s="118">
        <v>41416</v>
      </c>
      <c r="B216" s="119" t="s">
        <v>1051</v>
      </c>
      <c r="C216" s="119" t="s">
        <v>970</v>
      </c>
      <c r="D216" s="119" t="str">
        <f t="shared" si="3"/>
        <v>湖北省</v>
      </c>
      <c r="E216" s="119" t="s">
        <v>1068</v>
      </c>
      <c r="F216" s="119" t="s">
        <v>1245</v>
      </c>
      <c r="G216" s="120">
        <v>754.3</v>
      </c>
    </row>
    <row r="217" spans="1:7" ht="13.8">
      <c r="A217" s="118">
        <v>41417</v>
      </c>
      <c r="B217" s="119" t="s">
        <v>1049</v>
      </c>
      <c r="C217" s="119" t="s">
        <v>971</v>
      </c>
      <c r="D217" s="119" t="str">
        <f t="shared" si="3"/>
        <v>江苏省</v>
      </c>
      <c r="E217" s="119" t="s">
        <v>1069</v>
      </c>
      <c r="F217" s="119" t="s">
        <v>1246</v>
      </c>
      <c r="G217" s="120">
        <v>828.2</v>
      </c>
    </row>
    <row r="218" spans="1:7" ht="13.8">
      <c r="A218" s="118">
        <v>41418</v>
      </c>
      <c r="B218" s="119" t="s">
        <v>1052</v>
      </c>
      <c r="C218" s="119" t="s">
        <v>972</v>
      </c>
      <c r="D218" s="119" t="str">
        <f t="shared" si="3"/>
        <v>四川省</v>
      </c>
      <c r="E218" s="119" t="s">
        <v>1072</v>
      </c>
      <c r="F218" s="119" t="s">
        <v>1247</v>
      </c>
      <c r="G218" s="120">
        <v>902.1</v>
      </c>
    </row>
    <row r="219" spans="1:7" ht="13.8">
      <c r="A219" s="118">
        <v>41419</v>
      </c>
      <c r="B219" s="119" t="s">
        <v>1040</v>
      </c>
      <c r="C219" s="119" t="s">
        <v>973</v>
      </c>
      <c r="D219" s="119" t="str">
        <f t="shared" si="3"/>
        <v>四川省</v>
      </c>
      <c r="E219" s="119" t="s">
        <v>1074</v>
      </c>
      <c r="F219" s="119" t="s">
        <v>1248</v>
      </c>
      <c r="G219" s="120">
        <v>976</v>
      </c>
    </row>
    <row r="220" spans="1:7" ht="13.8">
      <c r="A220" s="118">
        <v>41420</v>
      </c>
      <c r="B220" s="119" t="s">
        <v>1046</v>
      </c>
      <c r="C220" s="119" t="s">
        <v>974</v>
      </c>
      <c r="D220" s="119" t="str">
        <f t="shared" si="3"/>
        <v>江苏省</v>
      </c>
      <c r="E220" s="119" t="s">
        <v>1075</v>
      </c>
      <c r="F220" s="119" t="s">
        <v>1249</v>
      </c>
      <c r="G220" s="120">
        <v>1049.9000000000001</v>
      </c>
    </row>
    <row r="221" spans="1:7" ht="13.8">
      <c r="A221" s="118">
        <v>41421</v>
      </c>
      <c r="B221" s="119" t="s">
        <v>1030</v>
      </c>
      <c r="C221" s="119" t="s">
        <v>975</v>
      </c>
      <c r="D221" s="119" t="str">
        <f t="shared" si="3"/>
        <v>重庆市</v>
      </c>
      <c r="E221" s="119" t="s">
        <v>1072</v>
      </c>
      <c r="F221" s="119" t="s">
        <v>1247</v>
      </c>
      <c r="G221" s="120">
        <v>1123.8</v>
      </c>
    </row>
    <row r="222" spans="1:7" ht="13.8">
      <c r="A222" s="118">
        <v>41422</v>
      </c>
      <c r="B222" s="119" t="s">
        <v>1086</v>
      </c>
      <c r="C222" s="119" t="s">
        <v>976</v>
      </c>
      <c r="D222" s="119" t="str">
        <f t="shared" si="3"/>
        <v>广东省</v>
      </c>
      <c r="E222" s="119" t="s">
        <v>1074</v>
      </c>
      <c r="F222" s="119" t="s">
        <v>1248</v>
      </c>
      <c r="G222" s="120">
        <v>1197.7</v>
      </c>
    </row>
    <row r="223" spans="1:7" ht="13.8">
      <c r="A223" s="118">
        <v>41423</v>
      </c>
      <c r="B223" s="119" t="s">
        <v>1038</v>
      </c>
      <c r="C223" s="119" t="s">
        <v>977</v>
      </c>
      <c r="D223" s="119" t="str">
        <f t="shared" si="3"/>
        <v>福建省</v>
      </c>
      <c r="E223" s="119" t="s">
        <v>1075</v>
      </c>
      <c r="F223" s="119" t="s">
        <v>1249</v>
      </c>
      <c r="G223" s="120">
        <v>1271.5999999999999</v>
      </c>
    </row>
    <row r="224" spans="1:7" ht="13.8">
      <c r="A224" s="118">
        <v>41424</v>
      </c>
      <c r="B224" s="119" t="s">
        <v>1040</v>
      </c>
      <c r="C224" s="119" t="s">
        <v>978</v>
      </c>
      <c r="D224" s="119" t="str">
        <f t="shared" si="3"/>
        <v>北京市</v>
      </c>
      <c r="E224" s="119" t="s">
        <v>1079</v>
      </c>
      <c r="F224" s="119" t="s">
        <v>1250</v>
      </c>
      <c r="G224" s="120">
        <v>120</v>
      </c>
    </row>
    <row r="225" spans="1:7" ht="13.8">
      <c r="A225" s="118">
        <v>41425</v>
      </c>
      <c r="B225" s="119" t="s">
        <v>1033</v>
      </c>
      <c r="C225" s="119" t="s">
        <v>979</v>
      </c>
      <c r="D225" s="119" t="str">
        <f t="shared" si="3"/>
        <v>上海市</v>
      </c>
      <c r="E225" s="119" t="s">
        <v>1080</v>
      </c>
      <c r="F225" s="119" t="s">
        <v>1251</v>
      </c>
      <c r="G225" s="120">
        <v>200</v>
      </c>
    </row>
    <row r="226" spans="1:7" ht="13.8">
      <c r="A226" s="118">
        <v>41426</v>
      </c>
      <c r="B226" s="119" t="s">
        <v>1047</v>
      </c>
      <c r="C226" s="119" t="s">
        <v>980</v>
      </c>
      <c r="D226" s="119" t="str">
        <f t="shared" si="3"/>
        <v>安徽省</v>
      </c>
      <c r="E226" s="119" t="s">
        <v>1082</v>
      </c>
      <c r="F226" s="119" t="s">
        <v>1252</v>
      </c>
      <c r="G226" s="120">
        <v>3000</v>
      </c>
    </row>
    <row r="227" spans="1:7" ht="13.8">
      <c r="A227" s="118">
        <v>41427</v>
      </c>
      <c r="B227" s="119" t="s">
        <v>1036</v>
      </c>
      <c r="C227" s="119" t="s">
        <v>981</v>
      </c>
      <c r="D227" s="119" t="str">
        <f t="shared" si="3"/>
        <v>北京市</v>
      </c>
      <c r="E227" s="119" t="s">
        <v>1068</v>
      </c>
      <c r="F227" s="119" t="s">
        <v>1245</v>
      </c>
      <c r="G227" s="120">
        <v>300</v>
      </c>
    </row>
    <row r="228" spans="1:7" ht="13.8">
      <c r="A228" s="118">
        <v>41428</v>
      </c>
      <c r="B228" s="119" t="s">
        <v>1049</v>
      </c>
      <c r="C228" s="119" t="s">
        <v>982</v>
      </c>
      <c r="D228" s="119" t="str">
        <f t="shared" si="3"/>
        <v>河北省</v>
      </c>
      <c r="E228" s="119" t="s">
        <v>1099</v>
      </c>
      <c r="F228" s="119" t="s">
        <v>1243</v>
      </c>
      <c r="G228" s="120">
        <v>100</v>
      </c>
    </row>
    <row r="229" spans="1:7" ht="13.8">
      <c r="A229" s="118">
        <v>41429</v>
      </c>
      <c r="B229" s="119" t="s">
        <v>1053</v>
      </c>
      <c r="C229" s="119" t="s">
        <v>983</v>
      </c>
      <c r="D229" s="119" t="str">
        <f t="shared" si="3"/>
        <v>天津市</v>
      </c>
      <c r="E229" s="119" t="s">
        <v>1066</v>
      </c>
      <c r="F229" s="119" t="s">
        <v>1244</v>
      </c>
      <c r="G229" s="120">
        <v>2500</v>
      </c>
    </row>
    <row r="230" spans="1:7" ht="13.8">
      <c r="A230" s="118">
        <v>41430</v>
      </c>
      <c r="B230" s="119" t="s">
        <v>1048</v>
      </c>
      <c r="C230" s="119" t="s">
        <v>984</v>
      </c>
      <c r="D230" s="119" t="str">
        <f t="shared" si="3"/>
        <v>浙江省</v>
      </c>
      <c r="E230" s="119" t="s">
        <v>1068</v>
      </c>
      <c r="F230" s="119" t="s">
        <v>1245</v>
      </c>
      <c r="G230" s="120">
        <v>140</v>
      </c>
    </row>
    <row r="231" spans="1:7" ht="13.8">
      <c r="A231" s="118">
        <v>41431</v>
      </c>
      <c r="B231" s="119" t="s">
        <v>1042</v>
      </c>
      <c r="C231" s="119" t="s">
        <v>985</v>
      </c>
      <c r="D231" s="119" t="str">
        <f t="shared" si="3"/>
        <v>江西省</v>
      </c>
      <c r="E231" s="119" t="s">
        <v>1069</v>
      </c>
      <c r="F231" s="119" t="s">
        <v>1246</v>
      </c>
      <c r="G231" s="120">
        <v>200</v>
      </c>
    </row>
    <row r="232" spans="1:7" ht="13.8">
      <c r="A232" s="118">
        <v>41432</v>
      </c>
      <c r="B232" s="119" t="s">
        <v>1029</v>
      </c>
      <c r="C232" s="119" t="s">
        <v>986</v>
      </c>
      <c r="D232" s="119" t="str">
        <f t="shared" si="3"/>
        <v>广东省</v>
      </c>
      <c r="E232" s="119" t="s">
        <v>1072</v>
      </c>
      <c r="F232" s="119" t="s">
        <v>1247</v>
      </c>
      <c r="G232" s="120">
        <v>345</v>
      </c>
    </row>
    <row r="233" spans="1:7" ht="13.8">
      <c r="A233" s="118">
        <v>41433</v>
      </c>
      <c r="B233" s="119" t="s">
        <v>1052</v>
      </c>
      <c r="C233" s="119" t="s">
        <v>987</v>
      </c>
      <c r="D233" s="119" t="str">
        <f t="shared" si="3"/>
        <v>辽宁省</v>
      </c>
      <c r="E233" s="119" t="s">
        <v>1074</v>
      </c>
      <c r="F233" s="119" t="s">
        <v>1248</v>
      </c>
      <c r="G233" s="120">
        <v>22</v>
      </c>
    </row>
    <row r="234" spans="1:7" ht="13.8">
      <c r="A234" s="118">
        <v>41434</v>
      </c>
      <c r="B234" s="119" t="s">
        <v>1041</v>
      </c>
      <c r="C234" s="119" t="s">
        <v>988</v>
      </c>
      <c r="D234" s="119" t="str">
        <f t="shared" si="3"/>
        <v>福建省</v>
      </c>
      <c r="E234" s="119" t="s">
        <v>1075</v>
      </c>
      <c r="F234" s="119" t="s">
        <v>1249</v>
      </c>
      <c r="G234" s="120">
        <v>246</v>
      </c>
    </row>
    <row r="235" spans="1:7" ht="13.8">
      <c r="A235" s="118">
        <v>41435</v>
      </c>
      <c r="B235" s="119" t="s">
        <v>1054</v>
      </c>
      <c r="C235" s="119" t="s">
        <v>1100</v>
      </c>
      <c r="D235" s="119" t="str">
        <f t="shared" si="3"/>
        <v>大连市</v>
      </c>
      <c r="E235" s="119" t="s">
        <v>1072</v>
      </c>
      <c r="F235" s="119" t="s">
        <v>1247</v>
      </c>
      <c r="G235" s="120">
        <v>388</v>
      </c>
    </row>
    <row r="236" spans="1:7" ht="13.8">
      <c r="A236" s="118">
        <v>41436</v>
      </c>
      <c r="B236" s="119" t="s">
        <v>1037</v>
      </c>
      <c r="C236" s="119" t="s">
        <v>1102</v>
      </c>
      <c r="D236" s="119" t="str">
        <f t="shared" si="3"/>
        <v>杭州市</v>
      </c>
      <c r="E236" s="119" t="s">
        <v>1074</v>
      </c>
      <c r="F236" s="119" t="s">
        <v>1248</v>
      </c>
      <c r="G236" s="120">
        <v>29</v>
      </c>
    </row>
    <row r="237" spans="1:7" ht="13.8">
      <c r="A237" s="118">
        <v>41437</v>
      </c>
      <c r="B237" s="119" t="s">
        <v>1035</v>
      </c>
      <c r="C237" s="119" t="s">
        <v>989</v>
      </c>
      <c r="D237" s="119" t="str">
        <f t="shared" si="3"/>
        <v>北京市</v>
      </c>
      <c r="E237" s="119" t="s">
        <v>1075</v>
      </c>
      <c r="F237" s="119" t="s">
        <v>1249</v>
      </c>
      <c r="G237" s="120">
        <v>500</v>
      </c>
    </row>
    <row r="238" spans="1:7" ht="13.8">
      <c r="A238" s="118">
        <v>41438</v>
      </c>
      <c r="B238" s="119" t="s">
        <v>1042</v>
      </c>
      <c r="C238" s="119" t="s">
        <v>990</v>
      </c>
      <c r="D238" s="119" t="str">
        <f t="shared" si="3"/>
        <v>湖北省</v>
      </c>
      <c r="E238" s="119" t="s">
        <v>1079</v>
      </c>
      <c r="F238" s="119" t="s">
        <v>1250</v>
      </c>
      <c r="G238" s="120">
        <v>458.7</v>
      </c>
    </row>
    <row r="239" spans="1:7" ht="13.8">
      <c r="A239" s="118">
        <v>41439</v>
      </c>
      <c r="B239" s="119" t="s">
        <v>1086</v>
      </c>
      <c r="C239" s="119" t="s">
        <v>991</v>
      </c>
      <c r="D239" s="119" t="str">
        <f t="shared" si="3"/>
        <v>河南省</v>
      </c>
      <c r="E239" s="119" t="s">
        <v>1080</v>
      </c>
      <c r="F239" s="119" t="s">
        <v>1251</v>
      </c>
      <c r="G239" s="120">
        <v>532.6</v>
      </c>
    </row>
    <row r="240" spans="1:7" ht="13.8">
      <c r="A240" s="118">
        <v>41440</v>
      </c>
      <c r="B240" s="119" t="s">
        <v>1038</v>
      </c>
      <c r="C240" s="119" t="s">
        <v>992</v>
      </c>
      <c r="D240" s="119" t="str">
        <f t="shared" si="3"/>
        <v>重庆市</v>
      </c>
      <c r="E240" s="119" t="s">
        <v>1082</v>
      </c>
      <c r="F240" s="119" t="s">
        <v>1252</v>
      </c>
      <c r="G240" s="120">
        <v>606.5</v>
      </c>
    </row>
    <row r="241" spans="1:7" ht="13.8">
      <c r="A241" s="118">
        <v>41441</v>
      </c>
      <c r="B241" s="119" t="s">
        <v>1037</v>
      </c>
      <c r="C241" s="119" t="s">
        <v>993</v>
      </c>
      <c r="D241" s="119" t="str">
        <f t="shared" si="3"/>
        <v>上海市</v>
      </c>
      <c r="E241" s="119" t="s">
        <v>1068</v>
      </c>
      <c r="F241" s="119" t="s">
        <v>1245</v>
      </c>
      <c r="G241" s="120">
        <v>140</v>
      </c>
    </row>
    <row r="242" spans="1:7" ht="13.8">
      <c r="A242" s="118">
        <v>41442</v>
      </c>
      <c r="B242" s="119" t="s">
        <v>1030</v>
      </c>
      <c r="C242" s="119" t="s">
        <v>994</v>
      </c>
      <c r="D242" s="119" t="str">
        <f t="shared" si="3"/>
        <v>北京市</v>
      </c>
      <c r="E242" s="119" t="s">
        <v>1069</v>
      </c>
      <c r="F242" s="119" t="s">
        <v>1246</v>
      </c>
      <c r="G242" s="120">
        <v>200</v>
      </c>
    </row>
    <row r="243" spans="1:7" ht="13.8">
      <c r="A243" s="118">
        <v>41443</v>
      </c>
      <c r="B243" s="119" t="s">
        <v>1053</v>
      </c>
      <c r="C243" s="119" t="s">
        <v>995</v>
      </c>
      <c r="D243" s="119" t="str">
        <f t="shared" si="3"/>
        <v>浙江省</v>
      </c>
      <c r="E243" s="119" t="s">
        <v>1072</v>
      </c>
      <c r="F243" s="119" t="s">
        <v>1247</v>
      </c>
      <c r="G243" s="120">
        <v>345</v>
      </c>
    </row>
    <row r="244" spans="1:7" ht="13.8">
      <c r="A244" s="118">
        <v>41444</v>
      </c>
      <c r="B244" s="119" t="s">
        <v>1052</v>
      </c>
      <c r="C244" s="119" t="s">
        <v>996</v>
      </c>
      <c r="D244" s="119" t="str">
        <f t="shared" si="3"/>
        <v>上海市</v>
      </c>
      <c r="E244" s="119" t="s">
        <v>1074</v>
      </c>
      <c r="F244" s="119" t="s">
        <v>1248</v>
      </c>
      <c r="G244" s="120">
        <v>433.33333333333297</v>
      </c>
    </row>
    <row r="245" spans="1:7" ht="13.8">
      <c r="A245" s="118">
        <v>41445</v>
      </c>
      <c r="B245" s="119" t="s">
        <v>1043</v>
      </c>
      <c r="C245" s="119" t="s">
        <v>997</v>
      </c>
      <c r="D245" s="119" t="str">
        <f t="shared" si="3"/>
        <v>陕西省</v>
      </c>
      <c r="E245" s="119" t="s">
        <v>1075</v>
      </c>
      <c r="F245" s="119" t="s">
        <v>1249</v>
      </c>
      <c r="G245" s="120">
        <v>535.83333333333303</v>
      </c>
    </row>
    <row r="246" spans="1:7" ht="13.8">
      <c r="A246" s="118">
        <v>41446</v>
      </c>
      <c r="B246" s="119" t="s">
        <v>1044</v>
      </c>
      <c r="C246" s="119" t="s">
        <v>998</v>
      </c>
      <c r="D246" s="119" t="str">
        <f t="shared" si="3"/>
        <v>广东省</v>
      </c>
      <c r="E246" s="119" t="s">
        <v>1072</v>
      </c>
      <c r="F246" s="119" t="s">
        <v>1247</v>
      </c>
      <c r="G246" s="120">
        <v>638.33333333333303</v>
      </c>
    </row>
    <row r="247" spans="1:7" ht="13.8">
      <c r="A247" s="118">
        <v>41447</v>
      </c>
      <c r="B247" s="119" t="s">
        <v>1037</v>
      </c>
      <c r="C247" s="119" t="s">
        <v>999</v>
      </c>
      <c r="D247" s="119" t="str">
        <f t="shared" si="3"/>
        <v>吉林省</v>
      </c>
      <c r="E247" s="119" t="s">
        <v>1074</v>
      </c>
      <c r="F247" s="119" t="s">
        <v>1248</v>
      </c>
      <c r="G247" s="120">
        <v>740.83333333333303</v>
      </c>
    </row>
    <row r="248" spans="1:7" ht="13.8">
      <c r="A248" s="118">
        <v>41448</v>
      </c>
      <c r="B248" s="119" t="s">
        <v>1033</v>
      </c>
      <c r="C248" s="119" t="s">
        <v>1000</v>
      </c>
      <c r="D248" s="119" t="str">
        <f t="shared" si="3"/>
        <v>广东省</v>
      </c>
      <c r="E248" s="119" t="s">
        <v>1075</v>
      </c>
      <c r="F248" s="119" t="s">
        <v>1249</v>
      </c>
      <c r="G248" s="120">
        <v>843.33333333333303</v>
      </c>
    </row>
    <row r="249" spans="1:7" ht="13.8">
      <c r="A249" s="118">
        <v>41449</v>
      </c>
      <c r="B249" s="119" t="s">
        <v>1086</v>
      </c>
      <c r="C249" s="119" t="s">
        <v>1001</v>
      </c>
      <c r="D249" s="119" t="str">
        <f t="shared" si="3"/>
        <v>浙江省</v>
      </c>
      <c r="E249" s="119" t="s">
        <v>1079</v>
      </c>
      <c r="F249" s="119" t="s">
        <v>1250</v>
      </c>
      <c r="G249" s="120">
        <v>945.83333333333303</v>
      </c>
    </row>
    <row r="250" spans="1:7" ht="13.8">
      <c r="A250" s="118">
        <v>41450</v>
      </c>
      <c r="B250" s="119" t="s">
        <v>1035</v>
      </c>
      <c r="C250" s="119" t="s">
        <v>989</v>
      </c>
      <c r="D250" s="119" t="str">
        <f t="shared" si="3"/>
        <v>北京市</v>
      </c>
      <c r="E250" s="119" t="s">
        <v>1080</v>
      </c>
      <c r="F250" s="119" t="s">
        <v>1251</v>
      </c>
      <c r="G250" s="120">
        <v>1048.3333333333301</v>
      </c>
    </row>
    <row r="251" spans="1:7" ht="13.8">
      <c r="A251" s="118">
        <v>41451</v>
      </c>
      <c r="B251" s="119" t="s">
        <v>1042</v>
      </c>
      <c r="C251" s="119" t="s">
        <v>1002</v>
      </c>
      <c r="D251" s="119" t="str">
        <f t="shared" si="3"/>
        <v>北京市</v>
      </c>
      <c r="E251" s="119" t="s">
        <v>1074</v>
      </c>
      <c r="F251" s="119" t="s">
        <v>1248</v>
      </c>
      <c r="G251" s="120">
        <v>1150.8333333333301</v>
      </c>
    </row>
    <row r="252" spans="1:7" ht="13.8">
      <c r="A252" s="118">
        <v>41452</v>
      </c>
      <c r="B252" s="119" t="s">
        <v>1051</v>
      </c>
      <c r="C252" s="119" t="s">
        <v>1003</v>
      </c>
      <c r="D252" s="119" t="str">
        <f t="shared" si="3"/>
        <v>北京市</v>
      </c>
      <c r="E252" s="119" t="s">
        <v>1075</v>
      </c>
      <c r="F252" s="119" t="s">
        <v>1249</v>
      </c>
      <c r="G252" s="120">
        <v>1253.3333333333301</v>
      </c>
    </row>
    <row r="253" spans="1:7" ht="13.8">
      <c r="A253" s="118">
        <v>41453</v>
      </c>
      <c r="B253" s="119" t="s">
        <v>1086</v>
      </c>
      <c r="C253" s="119" t="s">
        <v>1004</v>
      </c>
      <c r="D253" s="119" t="str">
        <f t="shared" si="3"/>
        <v>北京市</v>
      </c>
      <c r="E253" s="119" t="s">
        <v>1072</v>
      </c>
      <c r="F253" s="119" t="s">
        <v>1247</v>
      </c>
      <c r="G253" s="120">
        <v>1355.8333333333301</v>
      </c>
    </row>
    <row r="254" spans="1:7" ht="13.8">
      <c r="A254" s="118">
        <v>41454</v>
      </c>
      <c r="B254" s="119" t="s">
        <v>1032</v>
      </c>
      <c r="C254" s="119" t="s">
        <v>1005</v>
      </c>
      <c r="D254" s="119" t="str">
        <f t="shared" si="3"/>
        <v>上海市</v>
      </c>
      <c r="E254" s="119" t="s">
        <v>1074</v>
      </c>
      <c r="F254" s="119" t="s">
        <v>1248</v>
      </c>
      <c r="G254" s="120">
        <v>1458.3333333333301</v>
      </c>
    </row>
    <row r="255" spans="1:7" ht="13.8">
      <c r="A255" s="118">
        <v>41455</v>
      </c>
      <c r="B255" s="119" t="s">
        <v>1038</v>
      </c>
      <c r="C255" s="119" t="s">
        <v>1006</v>
      </c>
      <c r="D255" s="119" t="str">
        <f t="shared" si="3"/>
        <v>广东省</v>
      </c>
      <c r="E255" s="119" t="s">
        <v>1075</v>
      </c>
      <c r="F255" s="119" t="s">
        <v>1249</v>
      </c>
      <c r="G255" s="120">
        <v>1560.8333333333301</v>
      </c>
    </row>
    <row r="256" spans="1:7" ht="13.8">
      <c r="A256" s="118">
        <v>41441</v>
      </c>
      <c r="B256" s="119" t="s">
        <v>1049</v>
      </c>
      <c r="C256" s="119" t="s">
        <v>1007</v>
      </c>
      <c r="D256" s="119" t="str">
        <f t="shared" si="3"/>
        <v>上海市</v>
      </c>
      <c r="E256" s="119" t="s">
        <v>1079</v>
      </c>
      <c r="F256" s="119" t="s">
        <v>1250</v>
      </c>
      <c r="G256" s="120">
        <v>1663.3333333333301</v>
      </c>
    </row>
    <row r="257" spans="1:7" ht="13.8">
      <c r="A257" s="118">
        <v>41442</v>
      </c>
      <c r="B257" s="119" t="s">
        <v>1052</v>
      </c>
      <c r="C257" s="119" t="s">
        <v>1008</v>
      </c>
      <c r="D257" s="119" t="str">
        <f t="shared" si="3"/>
        <v>广东省</v>
      </c>
      <c r="E257" s="119" t="s">
        <v>1080</v>
      </c>
      <c r="F257" s="119" t="s">
        <v>1251</v>
      </c>
      <c r="G257" s="120">
        <v>433.33333333333297</v>
      </c>
    </row>
    <row r="258" spans="1:7" ht="13.8">
      <c r="A258" s="118">
        <v>41443</v>
      </c>
      <c r="B258" s="119" t="s">
        <v>1034</v>
      </c>
      <c r="C258" s="119" t="s">
        <v>1009</v>
      </c>
      <c r="D258" s="119" t="str">
        <f t="shared" si="3"/>
        <v>浙江省</v>
      </c>
      <c r="E258" s="119" t="s">
        <v>1082</v>
      </c>
      <c r="F258" s="119" t="s">
        <v>1252</v>
      </c>
      <c r="G258" s="120">
        <v>535.83333333333303</v>
      </c>
    </row>
    <row r="259" spans="1:7" ht="13.8">
      <c r="A259" s="118">
        <v>41444</v>
      </c>
      <c r="B259" s="119" t="s">
        <v>1034</v>
      </c>
      <c r="C259" s="119" t="s">
        <v>1010</v>
      </c>
      <c r="D259" s="119" t="str">
        <f t="shared" si="3"/>
        <v>四川省</v>
      </c>
      <c r="E259" s="119" t="s">
        <v>1068</v>
      </c>
      <c r="F259" s="119" t="s">
        <v>1245</v>
      </c>
      <c r="G259" s="120">
        <v>638.33333333333303</v>
      </c>
    </row>
    <row r="260" spans="1:7" ht="13.8">
      <c r="A260" s="118">
        <v>41445</v>
      </c>
      <c r="B260" s="119" t="s">
        <v>1030</v>
      </c>
      <c r="C260" s="119" t="s">
        <v>1011</v>
      </c>
      <c r="D260" s="119" t="str">
        <f t="shared" ref="D260:D323" si="4">LEFT(C260,3)</f>
        <v>山东省</v>
      </c>
      <c r="E260" s="119" t="s">
        <v>1069</v>
      </c>
      <c r="F260" s="119" t="s">
        <v>1246</v>
      </c>
      <c r="G260" s="120">
        <v>740.83333333333303</v>
      </c>
    </row>
    <row r="261" spans="1:7" ht="13.8">
      <c r="A261" s="118">
        <v>41446</v>
      </c>
      <c r="B261" s="119" t="s">
        <v>1040</v>
      </c>
      <c r="C261" s="119" t="s">
        <v>1012</v>
      </c>
      <c r="D261" s="119" t="str">
        <f t="shared" si="4"/>
        <v>江苏省</v>
      </c>
      <c r="E261" s="119" t="s">
        <v>1072</v>
      </c>
      <c r="F261" s="119" t="s">
        <v>1247</v>
      </c>
      <c r="G261" s="120">
        <v>843.33333333333303</v>
      </c>
    </row>
    <row r="262" spans="1:7" ht="13.8">
      <c r="A262" s="118">
        <v>41447</v>
      </c>
      <c r="B262" s="119" t="s">
        <v>1029</v>
      </c>
      <c r="C262" s="119" t="s">
        <v>1013</v>
      </c>
      <c r="D262" s="119" t="str">
        <f t="shared" si="4"/>
        <v>浙江省</v>
      </c>
      <c r="E262" s="119" t="s">
        <v>1079</v>
      </c>
      <c r="F262" s="119" t="s">
        <v>1250</v>
      </c>
      <c r="G262" s="120">
        <v>945.83333333333303</v>
      </c>
    </row>
    <row r="263" spans="1:7" ht="13.8">
      <c r="A263" s="118">
        <v>41448</v>
      </c>
      <c r="B263" s="119" t="s">
        <v>1045</v>
      </c>
      <c r="C263" s="119" t="s">
        <v>1014</v>
      </c>
      <c r="D263" s="119" t="str">
        <f t="shared" si="4"/>
        <v>贵州省</v>
      </c>
      <c r="E263" s="119" t="s">
        <v>1080</v>
      </c>
      <c r="F263" s="119" t="s">
        <v>1251</v>
      </c>
      <c r="G263" s="120">
        <v>120</v>
      </c>
    </row>
    <row r="264" spans="1:7" ht="13.8">
      <c r="A264" s="118">
        <v>41449</v>
      </c>
      <c r="B264" s="119" t="s">
        <v>1043</v>
      </c>
      <c r="C264" s="119" t="s">
        <v>1015</v>
      </c>
      <c r="D264" s="119" t="str">
        <f t="shared" si="4"/>
        <v>浙江省</v>
      </c>
      <c r="E264" s="119" t="s">
        <v>1082</v>
      </c>
      <c r="F264" s="119" t="s">
        <v>1252</v>
      </c>
      <c r="G264" s="120">
        <v>200</v>
      </c>
    </row>
    <row r="265" spans="1:7" ht="13.8">
      <c r="A265" s="118">
        <v>41450</v>
      </c>
      <c r="B265" s="119" t="s">
        <v>1052</v>
      </c>
      <c r="C265" s="119" t="s">
        <v>1016</v>
      </c>
      <c r="D265" s="119" t="str">
        <f t="shared" si="4"/>
        <v>北京市</v>
      </c>
      <c r="E265" s="119" t="s">
        <v>1068</v>
      </c>
      <c r="F265" s="119" t="s">
        <v>1245</v>
      </c>
      <c r="G265" s="120">
        <v>3000</v>
      </c>
    </row>
    <row r="266" spans="1:7" ht="13.8">
      <c r="A266" s="118">
        <v>41451</v>
      </c>
      <c r="B266" s="119" t="s">
        <v>1053</v>
      </c>
      <c r="C266" s="119" t="s">
        <v>1017</v>
      </c>
      <c r="D266" s="119" t="str">
        <f t="shared" si="4"/>
        <v>河南省</v>
      </c>
      <c r="E266" s="119" t="s">
        <v>1069</v>
      </c>
      <c r="F266" s="119" t="s">
        <v>1246</v>
      </c>
      <c r="G266" s="120">
        <v>300</v>
      </c>
    </row>
    <row r="267" spans="1:7" ht="13.8">
      <c r="A267" s="118">
        <v>41452</v>
      </c>
      <c r="B267" s="119" t="s">
        <v>1034</v>
      </c>
      <c r="C267" s="119" t="s">
        <v>1018</v>
      </c>
      <c r="D267" s="119" t="str">
        <f t="shared" si="4"/>
        <v>山东省</v>
      </c>
      <c r="E267" s="119" t="s">
        <v>1072</v>
      </c>
      <c r="F267" s="119" t="s">
        <v>1247</v>
      </c>
      <c r="G267" s="120">
        <v>100</v>
      </c>
    </row>
    <row r="268" spans="1:7" ht="13.8">
      <c r="A268" s="118">
        <v>41453</v>
      </c>
      <c r="B268" s="119" t="s">
        <v>1048</v>
      </c>
      <c r="C268" s="119" t="s">
        <v>1019</v>
      </c>
      <c r="D268" s="119" t="str">
        <f t="shared" si="4"/>
        <v>云南省</v>
      </c>
      <c r="E268" s="119" t="s">
        <v>1074</v>
      </c>
      <c r="F268" s="119" t="s">
        <v>1248</v>
      </c>
      <c r="G268" s="120">
        <v>2500</v>
      </c>
    </row>
    <row r="269" spans="1:7" ht="13.8">
      <c r="A269" s="118">
        <v>41454</v>
      </c>
      <c r="B269" s="119" t="s">
        <v>1033</v>
      </c>
      <c r="C269" s="119" t="s">
        <v>1020</v>
      </c>
      <c r="D269" s="119" t="str">
        <f t="shared" si="4"/>
        <v>上海市</v>
      </c>
      <c r="E269" s="119" t="s">
        <v>1075</v>
      </c>
      <c r="F269" s="119" t="s">
        <v>1249</v>
      </c>
      <c r="G269" s="120">
        <v>140</v>
      </c>
    </row>
    <row r="270" spans="1:7" ht="13.8">
      <c r="A270" s="118">
        <v>41455</v>
      </c>
      <c r="B270" s="119" t="s">
        <v>1036</v>
      </c>
      <c r="C270" s="119" t="s">
        <v>1021</v>
      </c>
      <c r="D270" s="119" t="str">
        <f t="shared" si="4"/>
        <v>上海市</v>
      </c>
      <c r="E270" s="119" t="s">
        <v>1072</v>
      </c>
      <c r="F270" s="119" t="s">
        <v>1247</v>
      </c>
      <c r="G270" s="120">
        <v>200</v>
      </c>
    </row>
    <row r="271" spans="1:7" ht="13.8">
      <c r="A271" s="118">
        <v>41456</v>
      </c>
      <c r="B271" s="119" t="s">
        <v>1086</v>
      </c>
      <c r="C271" s="119" t="s">
        <v>1022</v>
      </c>
      <c r="D271" s="119" t="str">
        <f t="shared" si="4"/>
        <v>山东省</v>
      </c>
      <c r="E271" s="119" t="s">
        <v>1074</v>
      </c>
      <c r="F271" s="119" t="s">
        <v>1248</v>
      </c>
      <c r="G271" s="120">
        <v>345</v>
      </c>
    </row>
    <row r="272" spans="1:7" ht="13.8">
      <c r="A272" s="118">
        <v>41457</v>
      </c>
      <c r="B272" s="119" t="s">
        <v>1048</v>
      </c>
      <c r="C272" s="119" t="s">
        <v>1023</v>
      </c>
      <c r="D272" s="119" t="str">
        <f t="shared" si="4"/>
        <v>甘肃省</v>
      </c>
      <c r="E272" s="119" t="s">
        <v>1075</v>
      </c>
      <c r="F272" s="119" t="s">
        <v>1249</v>
      </c>
      <c r="G272" s="120">
        <v>22</v>
      </c>
    </row>
    <row r="273" spans="1:7" ht="13.8">
      <c r="A273" s="118">
        <v>41458</v>
      </c>
      <c r="B273" s="119" t="s">
        <v>1040</v>
      </c>
      <c r="C273" s="119" t="s">
        <v>1264</v>
      </c>
      <c r="D273" s="119" t="str">
        <f t="shared" si="4"/>
        <v>山西省</v>
      </c>
      <c r="E273" s="119" t="s">
        <v>1079</v>
      </c>
      <c r="F273" s="119" t="s">
        <v>1250</v>
      </c>
      <c r="G273" s="120">
        <v>246</v>
      </c>
    </row>
    <row r="274" spans="1:7" ht="13.8">
      <c r="A274" s="118">
        <v>41459</v>
      </c>
      <c r="B274" s="119" t="s">
        <v>1047</v>
      </c>
      <c r="C274" s="119" t="s">
        <v>1024</v>
      </c>
      <c r="D274" s="119" t="str">
        <f t="shared" si="4"/>
        <v>北京市</v>
      </c>
      <c r="E274" s="119" t="s">
        <v>1080</v>
      </c>
      <c r="F274" s="119" t="s">
        <v>1251</v>
      </c>
      <c r="G274" s="120">
        <v>388</v>
      </c>
    </row>
    <row r="275" spans="1:7" ht="13.8">
      <c r="A275" s="118">
        <v>41460</v>
      </c>
      <c r="B275" s="119" t="s">
        <v>1035</v>
      </c>
      <c r="C275" s="119" t="s">
        <v>1025</v>
      </c>
      <c r="D275" s="119" t="str">
        <f t="shared" si="4"/>
        <v>河南省</v>
      </c>
      <c r="E275" s="119" t="s">
        <v>1074</v>
      </c>
      <c r="F275" s="119" t="s">
        <v>1248</v>
      </c>
      <c r="G275" s="120">
        <v>29</v>
      </c>
    </row>
    <row r="276" spans="1:7" ht="13.8">
      <c r="A276" s="118">
        <v>41461</v>
      </c>
      <c r="B276" s="119" t="s">
        <v>1050</v>
      </c>
      <c r="C276" s="119" t="s">
        <v>1026</v>
      </c>
      <c r="D276" s="119" t="str">
        <f t="shared" si="4"/>
        <v>上海市</v>
      </c>
      <c r="E276" s="119" t="s">
        <v>1075</v>
      </c>
      <c r="F276" s="119" t="s">
        <v>1249</v>
      </c>
      <c r="G276" s="120">
        <v>500</v>
      </c>
    </row>
    <row r="277" spans="1:7" ht="13.8">
      <c r="A277" s="118">
        <v>41462</v>
      </c>
      <c r="B277" s="119" t="s">
        <v>1041</v>
      </c>
      <c r="C277" s="119" t="s">
        <v>943</v>
      </c>
      <c r="D277" s="119" t="str">
        <f t="shared" si="4"/>
        <v>北京市</v>
      </c>
      <c r="E277" s="119" t="s">
        <v>1072</v>
      </c>
      <c r="F277" s="119" t="s">
        <v>1247</v>
      </c>
      <c r="G277" s="120">
        <v>458.7</v>
      </c>
    </row>
    <row r="278" spans="1:7" ht="13.8">
      <c r="A278" s="118">
        <v>41463</v>
      </c>
      <c r="B278" s="119" t="s">
        <v>1042</v>
      </c>
      <c r="C278" s="119" t="s">
        <v>944</v>
      </c>
      <c r="D278" s="119" t="str">
        <f t="shared" si="4"/>
        <v>贵州省</v>
      </c>
      <c r="E278" s="119" t="s">
        <v>1074</v>
      </c>
      <c r="F278" s="119" t="s">
        <v>1248</v>
      </c>
      <c r="G278" s="120">
        <v>532.6</v>
      </c>
    </row>
    <row r="279" spans="1:7" ht="13.8">
      <c r="A279" s="118">
        <v>41464</v>
      </c>
      <c r="B279" s="119" t="s">
        <v>1043</v>
      </c>
      <c r="C279" s="119" t="s">
        <v>945</v>
      </c>
      <c r="D279" s="119" t="str">
        <f t="shared" si="4"/>
        <v>贵州省</v>
      </c>
      <c r="E279" s="119" t="s">
        <v>1075</v>
      </c>
      <c r="F279" s="119" t="s">
        <v>1249</v>
      </c>
      <c r="G279" s="120">
        <v>606.5</v>
      </c>
    </row>
    <row r="280" spans="1:7" ht="13.8">
      <c r="A280" s="118">
        <v>41465</v>
      </c>
      <c r="B280" s="119" t="s">
        <v>1044</v>
      </c>
      <c r="C280" s="119" t="s">
        <v>946</v>
      </c>
      <c r="D280" s="119" t="str">
        <f t="shared" si="4"/>
        <v>辽宁省</v>
      </c>
      <c r="E280" s="119" t="s">
        <v>1099</v>
      </c>
      <c r="F280" s="119" t="s">
        <v>1243</v>
      </c>
      <c r="G280" s="120">
        <v>680.4</v>
      </c>
    </row>
    <row r="281" spans="1:7" ht="13.8">
      <c r="A281" s="118">
        <v>41466</v>
      </c>
      <c r="B281" s="119" t="s">
        <v>1045</v>
      </c>
      <c r="C281" s="119" t="s">
        <v>947</v>
      </c>
      <c r="D281" s="119" t="str">
        <f t="shared" si="4"/>
        <v>四川省</v>
      </c>
      <c r="E281" s="119" t="s">
        <v>1066</v>
      </c>
      <c r="F281" s="119" t="s">
        <v>1244</v>
      </c>
      <c r="G281" s="120">
        <v>754.3</v>
      </c>
    </row>
    <row r="282" spans="1:7" ht="13.8">
      <c r="A282" s="118">
        <v>41467</v>
      </c>
      <c r="B282" s="119" t="s">
        <v>1033</v>
      </c>
      <c r="C282" s="119" t="s">
        <v>948</v>
      </c>
      <c r="D282" s="119" t="str">
        <f t="shared" si="4"/>
        <v>山西省</v>
      </c>
      <c r="E282" s="119" t="s">
        <v>1068</v>
      </c>
      <c r="F282" s="119" t="s">
        <v>1245</v>
      </c>
      <c r="G282" s="120">
        <v>828.2</v>
      </c>
    </row>
    <row r="283" spans="1:7" ht="13.8">
      <c r="A283" s="118">
        <v>41468</v>
      </c>
      <c r="B283" s="119" t="s">
        <v>1032</v>
      </c>
      <c r="C283" s="119" t="s">
        <v>949</v>
      </c>
      <c r="D283" s="119" t="str">
        <f t="shared" si="4"/>
        <v>浙江省</v>
      </c>
      <c r="E283" s="119" t="s">
        <v>1069</v>
      </c>
      <c r="F283" s="119" t="s">
        <v>1246</v>
      </c>
      <c r="G283" s="120">
        <v>902.1</v>
      </c>
    </row>
    <row r="284" spans="1:7" ht="13.8">
      <c r="A284" s="118">
        <v>41469</v>
      </c>
      <c r="B284" s="119" t="s">
        <v>1086</v>
      </c>
      <c r="C284" s="119" t="s">
        <v>950</v>
      </c>
      <c r="D284" s="119" t="str">
        <f t="shared" si="4"/>
        <v>浙江省</v>
      </c>
      <c r="E284" s="119" t="s">
        <v>1072</v>
      </c>
      <c r="F284" s="119" t="s">
        <v>1247</v>
      </c>
      <c r="G284" s="120">
        <v>976</v>
      </c>
    </row>
    <row r="285" spans="1:7" ht="13.8">
      <c r="A285" s="118">
        <v>41470</v>
      </c>
      <c r="B285" s="119" t="s">
        <v>1038</v>
      </c>
      <c r="C285" s="119" t="s">
        <v>951</v>
      </c>
      <c r="D285" s="119" t="str">
        <f t="shared" si="4"/>
        <v>北京市</v>
      </c>
      <c r="E285" s="119" t="s">
        <v>1074</v>
      </c>
      <c r="F285" s="119" t="s">
        <v>1248</v>
      </c>
      <c r="G285" s="120">
        <v>1049.9000000000001</v>
      </c>
    </row>
    <row r="286" spans="1:7" ht="13.8">
      <c r="A286" s="118">
        <v>41471</v>
      </c>
      <c r="B286" s="119" t="s">
        <v>1046</v>
      </c>
      <c r="C286" s="119" t="s">
        <v>952</v>
      </c>
      <c r="D286" s="119" t="str">
        <f t="shared" si="4"/>
        <v>福建省</v>
      </c>
      <c r="E286" s="119" t="s">
        <v>1075</v>
      </c>
      <c r="F286" s="119" t="s">
        <v>1249</v>
      </c>
      <c r="G286" s="120">
        <v>1123.8</v>
      </c>
    </row>
    <row r="287" spans="1:7" ht="13.8">
      <c r="A287" s="118">
        <v>41472</v>
      </c>
      <c r="B287" s="119" t="s">
        <v>1047</v>
      </c>
      <c r="C287" s="119" t="s">
        <v>953</v>
      </c>
      <c r="D287" s="119" t="str">
        <f t="shared" si="4"/>
        <v>广东省</v>
      </c>
      <c r="E287" s="119" t="s">
        <v>1099</v>
      </c>
      <c r="F287" s="119" t="s">
        <v>1243</v>
      </c>
      <c r="G287" s="120">
        <v>1197.7</v>
      </c>
    </row>
    <row r="288" spans="1:7" ht="13.8">
      <c r="A288" s="118">
        <v>41473</v>
      </c>
      <c r="B288" s="119" t="s">
        <v>1037</v>
      </c>
      <c r="C288" s="119" t="s">
        <v>954</v>
      </c>
      <c r="D288" s="119" t="str">
        <f t="shared" si="4"/>
        <v>广东省</v>
      </c>
      <c r="E288" s="119" t="s">
        <v>1066</v>
      </c>
      <c r="F288" s="119" t="s">
        <v>1244</v>
      </c>
      <c r="G288" s="120">
        <v>1271.5999999999999</v>
      </c>
    </row>
    <row r="289" spans="1:7" ht="13.8">
      <c r="A289" s="118">
        <v>41474</v>
      </c>
      <c r="B289" s="119" t="s">
        <v>1048</v>
      </c>
      <c r="C289" s="119" t="s">
        <v>955</v>
      </c>
      <c r="D289" s="119" t="str">
        <f t="shared" si="4"/>
        <v>江苏省</v>
      </c>
      <c r="E289" s="119" t="s">
        <v>1068</v>
      </c>
      <c r="F289" s="119" t="s">
        <v>1245</v>
      </c>
      <c r="G289" s="120">
        <v>120</v>
      </c>
    </row>
    <row r="290" spans="1:7" ht="13.8">
      <c r="A290" s="118">
        <v>41475</v>
      </c>
      <c r="B290" s="119" t="s">
        <v>1045</v>
      </c>
      <c r="C290" s="119" t="s">
        <v>956</v>
      </c>
      <c r="D290" s="119" t="str">
        <f t="shared" si="4"/>
        <v>天津市</v>
      </c>
      <c r="E290" s="119" t="s">
        <v>1069</v>
      </c>
      <c r="F290" s="119" t="s">
        <v>1246</v>
      </c>
      <c r="G290" s="120">
        <v>200</v>
      </c>
    </row>
    <row r="291" spans="1:7" ht="13.8">
      <c r="A291" s="118">
        <v>41476</v>
      </c>
      <c r="B291" s="119" t="s">
        <v>1033</v>
      </c>
      <c r="C291" s="119" t="s">
        <v>957</v>
      </c>
      <c r="D291" s="119" t="str">
        <f t="shared" si="4"/>
        <v>山东省</v>
      </c>
      <c r="E291" s="119" t="s">
        <v>1072</v>
      </c>
      <c r="F291" s="119" t="s">
        <v>1247</v>
      </c>
      <c r="G291" s="120">
        <v>3000</v>
      </c>
    </row>
    <row r="292" spans="1:7" ht="13.8">
      <c r="A292" s="118">
        <v>41477</v>
      </c>
      <c r="B292" s="119" t="s">
        <v>1086</v>
      </c>
      <c r="C292" s="119" t="s">
        <v>958</v>
      </c>
      <c r="D292" s="119" t="str">
        <f t="shared" si="4"/>
        <v>广东省</v>
      </c>
      <c r="E292" s="119" t="s">
        <v>1079</v>
      </c>
      <c r="F292" s="119" t="s">
        <v>1250</v>
      </c>
      <c r="G292" s="120">
        <v>300</v>
      </c>
    </row>
    <row r="293" spans="1:7" ht="13.8">
      <c r="A293" s="118">
        <v>41478</v>
      </c>
      <c r="B293" s="119" t="s">
        <v>1038</v>
      </c>
      <c r="C293" s="119" t="s">
        <v>1263</v>
      </c>
      <c r="D293" s="119" t="str">
        <f t="shared" si="4"/>
        <v>河北省</v>
      </c>
      <c r="E293" s="119" t="s">
        <v>1080</v>
      </c>
      <c r="F293" s="119" t="s">
        <v>1251</v>
      </c>
      <c r="G293" s="120">
        <v>100</v>
      </c>
    </row>
    <row r="294" spans="1:7" ht="13.8">
      <c r="A294" s="118">
        <v>41479</v>
      </c>
      <c r="B294" s="119" t="s">
        <v>1037</v>
      </c>
      <c r="C294" s="119" t="s">
        <v>999</v>
      </c>
      <c r="D294" s="119" t="str">
        <f t="shared" si="4"/>
        <v>吉林省</v>
      </c>
      <c r="E294" s="119" t="s">
        <v>1082</v>
      </c>
      <c r="F294" s="119" t="s">
        <v>1252</v>
      </c>
      <c r="G294" s="120">
        <v>2500</v>
      </c>
    </row>
    <row r="295" spans="1:7" ht="13.8">
      <c r="A295" s="118">
        <v>41480</v>
      </c>
      <c r="B295" s="119" t="s">
        <v>1033</v>
      </c>
      <c r="C295" s="119" t="s">
        <v>1000</v>
      </c>
      <c r="D295" s="119" t="str">
        <f t="shared" si="4"/>
        <v>广东省</v>
      </c>
      <c r="E295" s="119" t="s">
        <v>1099</v>
      </c>
      <c r="F295" s="119" t="s">
        <v>1243</v>
      </c>
      <c r="G295" s="120">
        <v>140</v>
      </c>
    </row>
    <row r="296" spans="1:7" ht="13.8">
      <c r="A296" s="118">
        <v>41481</v>
      </c>
      <c r="B296" s="119" t="s">
        <v>1086</v>
      </c>
      <c r="C296" s="119" t="s">
        <v>1001</v>
      </c>
      <c r="D296" s="119" t="str">
        <f t="shared" si="4"/>
        <v>浙江省</v>
      </c>
      <c r="E296" s="119" t="s">
        <v>1066</v>
      </c>
      <c r="F296" s="119" t="s">
        <v>1244</v>
      </c>
      <c r="G296" s="120">
        <v>200</v>
      </c>
    </row>
    <row r="297" spans="1:7" ht="13.8">
      <c r="A297" s="118">
        <v>41482</v>
      </c>
      <c r="B297" s="119" t="s">
        <v>1035</v>
      </c>
      <c r="C297" s="119" t="s">
        <v>989</v>
      </c>
      <c r="D297" s="119" t="str">
        <f t="shared" si="4"/>
        <v>北京市</v>
      </c>
      <c r="E297" s="119" t="s">
        <v>1068</v>
      </c>
      <c r="F297" s="119" t="s">
        <v>1245</v>
      </c>
      <c r="G297" s="120">
        <v>345</v>
      </c>
    </row>
    <row r="298" spans="1:7" ht="13.8">
      <c r="A298" s="118">
        <v>41483</v>
      </c>
      <c r="B298" s="119" t="s">
        <v>1042</v>
      </c>
      <c r="C298" s="119" t="s">
        <v>1002</v>
      </c>
      <c r="D298" s="119" t="str">
        <f t="shared" si="4"/>
        <v>北京市</v>
      </c>
      <c r="E298" s="119" t="s">
        <v>1069</v>
      </c>
      <c r="F298" s="119" t="s">
        <v>1246</v>
      </c>
      <c r="G298" s="120">
        <v>22</v>
      </c>
    </row>
    <row r="299" spans="1:7" ht="13.8">
      <c r="A299" s="118">
        <v>41484</v>
      </c>
      <c r="B299" s="119" t="s">
        <v>1051</v>
      </c>
      <c r="C299" s="119" t="s">
        <v>1003</v>
      </c>
      <c r="D299" s="119" t="str">
        <f t="shared" si="4"/>
        <v>北京市</v>
      </c>
      <c r="E299" s="119" t="s">
        <v>1072</v>
      </c>
      <c r="F299" s="119" t="s">
        <v>1247</v>
      </c>
      <c r="G299" s="120">
        <v>246</v>
      </c>
    </row>
    <row r="300" spans="1:7" ht="13.8">
      <c r="A300" s="118">
        <v>41485</v>
      </c>
      <c r="B300" s="119" t="s">
        <v>1086</v>
      </c>
      <c r="C300" s="119" t="s">
        <v>1004</v>
      </c>
      <c r="D300" s="119" t="str">
        <f t="shared" si="4"/>
        <v>北京市</v>
      </c>
      <c r="E300" s="119" t="s">
        <v>1074</v>
      </c>
      <c r="F300" s="119" t="s">
        <v>1248</v>
      </c>
      <c r="G300" s="120">
        <v>388</v>
      </c>
    </row>
    <row r="301" spans="1:7" ht="13.8">
      <c r="A301" s="118">
        <v>41486</v>
      </c>
      <c r="B301" s="119" t="s">
        <v>1032</v>
      </c>
      <c r="C301" s="119" t="s">
        <v>1005</v>
      </c>
      <c r="D301" s="119" t="str">
        <f t="shared" si="4"/>
        <v>上海市</v>
      </c>
      <c r="E301" s="119" t="s">
        <v>1075</v>
      </c>
      <c r="F301" s="119" t="s">
        <v>1249</v>
      </c>
      <c r="G301" s="120">
        <v>29</v>
      </c>
    </row>
    <row r="302" spans="1:7" ht="13.8">
      <c r="A302" s="118">
        <v>41487</v>
      </c>
      <c r="B302" s="119" t="s">
        <v>1038</v>
      </c>
      <c r="C302" s="119" t="s">
        <v>1006</v>
      </c>
      <c r="D302" s="119" t="str">
        <f t="shared" si="4"/>
        <v>广东省</v>
      </c>
      <c r="E302" s="119" t="s">
        <v>1072</v>
      </c>
      <c r="F302" s="119" t="s">
        <v>1247</v>
      </c>
      <c r="G302" s="120">
        <v>500</v>
      </c>
    </row>
    <row r="303" spans="1:7" ht="13.8">
      <c r="A303" s="118">
        <v>41488</v>
      </c>
      <c r="B303" s="119" t="s">
        <v>1049</v>
      </c>
      <c r="C303" s="119" t="s">
        <v>1007</v>
      </c>
      <c r="D303" s="119" t="str">
        <f t="shared" si="4"/>
        <v>上海市</v>
      </c>
      <c r="E303" s="119" t="s">
        <v>1074</v>
      </c>
      <c r="F303" s="119" t="s">
        <v>1248</v>
      </c>
      <c r="G303" s="120">
        <v>458.7</v>
      </c>
    </row>
    <row r="304" spans="1:7" ht="13.8">
      <c r="A304" s="118">
        <v>41489</v>
      </c>
      <c r="B304" s="119" t="s">
        <v>1052</v>
      </c>
      <c r="C304" s="119" t="s">
        <v>1008</v>
      </c>
      <c r="D304" s="119" t="str">
        <f t="shared" si="4"/>
        <v>广东省</v>
      </c>
      <c r="E304" s="119" t="s">
        <v>1075</v>
      </c>
      <c r="F304" s="119" t="s">
        <v>1249</v>
      </c>
      <c r="G304" s="120">
        <v>532.6</v>
      </c>
    </row>
    <row r="305" spans="1:7" ht="13.8">
      <c r="A305" s="118">
        <v>41385</v>
      </c>
      <c r="B305" s="119" t="s">
        <v>1034</v>
      </c>
      <c r="C305" s="119" t="s">
        <v>1009</v>
      </c>
      <c r="D305" s="119" t="str">
        <f t="shared" si="4"/>
        <v>浙江省</v>
      </c>
      <c r="E305" s="119" t="s">
        <v>1079</v>
      </c>
      <c r="F305" s="119" t="s">
        <v>1250</v>
      </c>
      <c r="G305" s="120">
        <v>606.5</v>
      </c>
    </row>
    <row r="306" spans="1:7" ht="13.8">
      <c r="A306" s="118">
        <v>41386</v>
      </c>
      <c r="B306" s="119" t="s">
        <v>1034</v>
      </c>
      <c r="C306" s="119" t="s">
        <v>1010</v>
      </c>
      <c r="D306" s="119" t="str">
        <f t="shared" si="4"/>
        <v>四川省</v>
      </c>
      <c r="E306" s="119" t="s">
        <v>1080</v>
      </c>
      <c r="F306" s="119" t="s">
        <v>1251</v>
      </c>
      <c r="G306" s="120">
        <v>140</v>
      </c>
    </row>
    <row r="307" spans="1:7" ht="13.8">
      <c r="A307" s="118">
        <v>41387</v>
      </c>
      <c r="B307" s="119" t="s">
        <v>1030</v>
      </c>
      <c r="C307" s="119" t="s">
        <v>1011</v>
      </c>
      <c r="D307" s="119" t="str">
        <f t="shared" si="4"/>
        <v>山东省</v>
      </c>
      <c r="E307" s="119" t="s">
        <v>1082</v>
      </c>
      <c r="F307" s="119" t="s">
        <v>1252</v>
      </c>
      <c r="G307" s="120">
        <v>200</v>
      </c>
    </row>
    <row r="308" spans="1:7" ht="13.8">
      <c r="A308" s="118">
        <v>41388</v>
      </c>
      <c r="B308" s="119" t="s">
        <v>1040</v>
      </c>
      <c r="C308" s="119" t="s">
        <v>1012</v>
      </c>
      <c r="D308" s="119" t="str">
        <f t="shared" si="4"/>
        <v>江苏省</v>
      </c>
      <c r="E308" s="119" t="s">
        <v>1068</v>
      </c>
      <c r="F308" s="119" t="s">
        <v>1245</v>
      </c>
      <c r="G308" s="120">
        <v>345</v>
      </c>
    </row>
    <row r="309" spans="1:7" ht="13.8">
      <c r="A309" s="118">
        <v>41389</v>
      </c>
      <c r="B309" s="119" t="s">
        <v>1029</v>
      </c>
      <c r="C309" s="119" t="s">
        <v>1013</v>
      </c>
      <c r="D309" s="119" t="str">
        <f t="shared" si="4"/>
        <v>浙江省</v>
      </c>
      <c r="E309" s="119" t="s">
        <v>1069</v>
      </c>
      <c r="F309" s="119" t="s">
        <v>1246</v>
      </c>
      <c r="G309" s="120">
        <v>433.33333333333297</v>
      </c>
    </row>
    <row r="310" spans="1:7" ht="13.8">
      <c r="A310" s="118">
        <v>41390</v>
      </c>
      <c r="B310" s="119" t="s">
        <v>1045</v>
      </c>
      <c r="C310" s="119" t="s">
        <v>1014</v>
      </c>
      <c r="D310" s="119" t="str">
        <f t="shared" si="4"/>
        <v>贵州省</v>
      </c>
      <c r="E310" s="119" t="s">
        <v>1072</v>
      </c>
      <c r="F310" s="119" t="s">
        <v>1247</v>
      </c>
      <c r="G310" s="120">
        <v>535.83333333333303</v>
      </c>
    </row>
    <row r="311" spans="1:7" ht="13.8">
      <c r="A311" s="118">
        <v>41391</v>
      </c>
      <c r="B311" s="119" t="s">
        <v>1043</v>
      </c>
      <c r="C311" s="119" t="s">
        <v>1015</v>
      </c>
      <c r="D311" s="119" t="str">
        <f t="shared" si="4"/>
        <v>浙江省</v>
      </c>
      <c r="E311" s="119" t="s">
        <v>1074</v>
      </c>
      <c r="F311" s="119" t="s">
        <v>1248</v>
      </c>
      <c r="G311" s="120">
        <v>638.33333333333303</v>
      </c>
    </row>
    <row r="312" spans="1:7" ht="13.8">
      <c r="A312" s="118">
        <v>41392</v>
      </c>
      <c r="B312" s="119" t="s">
        <v>1052</v>
      </c>
      <c r="C312" s="119" t="s">
        <v>1016</v>
      </c>
      <c r="D312" s="119" t="str">
        <f t="shared" si="4"/>
        <v>北京市</v>
      </c>
      <c r="E312" s="119" t="s">
        <v>1075</v>
      </c>
      <c r="F312" s="119" t="s">
        <v>1249</v>
      </c>
      <c r="G312" s="120">
        <v>740.83333333333303</v>
      </c>
    </row>
    <row r="313" spans="1:7" ht="13.8">
      <c r="A313" s="118">
        <v>41393</v>
      </c>
      <c r="B313" s="119" t="s">
        <v>1053</v>
      </c>
      <c r="C313" s="119" t="s">
        <v>1017</v>
      </c>
      <c r="D313" s="119" t="str">
        <f t="shared" si="4"/>
        <v>河南省</v>
      </c>
      <c r="E313" s="119" t="s">
        <v>1072</v>
      </c>
      <c r="F313" s="119" t="s">
        <v>1247</v>
      </c>
      <c r="G313" s="120">
        <v>843.33333333333303</v>
      </c>
    </row>
    <row r="314" spans="1:7" ht="13.8">
      <c r="A314" s="118">
        <v>41394</v>
      </c>
      <c r="B314" s="119" t="s">
        <v>1030</v>
      </c>
      <c r="C314" s="119" t="s">
        <v>933</v>
      </c>
      <c r="D314" s="119" t="str">
        <f t="shared" si="4"/>
        <v>福建省</v>
      </c>
      <c r="E314" s="119" t="s">
        <v>1074</v>
      </c>
      <c r="F314" s="119" t="s">
        <v>1248</v>
      </c>
      <c r="G314" s="120">
        <v>945.83333333333303</v>
      </c>
    </row>
    <row r="315" spans="1:7" ht="13.8">
      <c r="A315" s="118">
        <v>41395</v>
      </c>
      <c r="B315" s="119" t="s">
        <v>1035</v>
      </c>
      <c r="C315" s="119" t="s">
        <v>934</v>
      </c>
      <c r="D315" s="119" t="str">
        <f t="shared" si="4"/>
        <v>广东省</v>
      </c>
      <c r="E315" s="119" t="s">
        <v>1075</v>
      </c>
      <c r="F315" s="119" t="s">
        <v>1249</v>
      </c>
      <c r="G315" s="120">
        <v>1048.3333333333301</v>
      </c>
    </row>
    <row r="316" spans="1:7" ht="13.8">
      <c r="A316" s="118">
        <v>41396</v>
      </c>
      <c r="B316" s="119" t="s">
        <v>1036</v>
      </c>
      <c r="C316" s="119" t="s">
        <v>935</v>
      </c>
      <c r="D316" s="119" t="str">
        <f t="shared" si="4"/>
        <v>上海市</v>
      </c>
      <c r="E316" s="119" t="s">
        <v>1079</v>
      </c>
      <c r="F316" s="119" t="s">
        <v>1250</v>
      </c>
      <c r="G316" s="120">
        <v>1150.8333333333301</v>
      </c>
    </row>
    <row r="317" spans="1:7" ht="13.8">
      <c r="A317" s="118">
        <v>41397</v>
      </c>
      <c r="B317" s="119" t="s">
        <v>1037</v>
      </c>
      <c r="C317" s="119" t="s">
        <v>936</v>
      </c>
      <c r="D317" s="119" t="str">
        <f t="shared" si="4"/>
        <v>上海市</v>
      </c>
      <c r="E317" s="119" t="s">
        <v>1080</v>
      </c>
      <c r="F317" s="119" t="s">
        <v>1251</v>
      </c>
      <c r="G317" s="120">
        <v>1253.3333333333301</v>
      </c>
    </row>
    <row r="318" spans="1:7" ht="13.8">
      <c r="A318" s="118">
        <v>41398</v>
      </c>
      <c r="B318" s="119" t="s">
        <v>1038</v>
      </c>
      <c r="C318" s="119" t="s">
        <v>937</v>
      </c>
      <c r="D318" s="119" t="str">
        <f t="shared" si="4"/>
        <v>海南省</v>
      </c>
      <c r="E318" s="119" t="s">
        <v>1074</v>
      </c>
      <c r="F318" s="119" t="s">
        <v>1248</v>
      </c>
      <c r="G318" s="120">
        <v>1355.8333333333301</v>
      </c>
    </row>
    <row r="319" spans="1:7" ht="13.8">
      <c r="A319" s="118">
        <v>41399</v>
      </c>
      <c r="B319" s="119" t="s">
        <v>1033</v>
      </c>
      <c r="C319" s="119" t="s">
        <v>938</v>
      </c>
      <c r="D319" s="119" t="str">
        <f t="shared" si="4"/>
        <v>云南省</v>
      </c>
      <c r="E319" s="119" t="s">
        <v>1075</v>
      </c>
      <c r="F319" s="119" t="s">
        <v>1249</v>
      </c>
      <c r="G319" s="120">
        <v>1458.3333333333301</v>
      </c>
    </row>
    <row r="320" spans="1:7" ht="13.8">
      <c r="A320" s="118">
        <v>41400</v>
      </c>
      <c r="B320" s="119" t="s">
        <v>1039</v>
      </c>
      <c r="C320" s="119" t="s">
        <v>940</v>
      </c>
      <c r="D320" s="119" t="str">
        <f t="shared" si="4"/>
        <v>广东省</v>
      </c>
      <c r="E320" s="119" t="s">
        <v>1072</v>
      </c>
      <c r="F320" s="119" t="s">
        <v>1247</v>
      </c>
      <c r="G320" s="120">
        <v>1560.8333333333301</v>
      </c>
    </row>
    <row r="321" spans="1:7" ht="13.8">
      <c r="A321" s="118">
        <v>41401</v>
      </c>
      <c r="B321" s="119" t="s">
        <v>1040</v>
      </c>
      <c r="C321" s="119" t="s">
        <v>941</v>
      </c>
      <c r="D321" s="119" t="str">
        <f t="shared" si="4"/>
        <v>江西省</v>
      </c>
      <c r="E321" s="119" t="s">
        <v>1074</v>
      </c>
      <c r="F321" s="119" t="s">
        <v>1248</v>
      </c>
      <c r="G321" s="120">
        <v>1663.3333333333301</v>
      </c>
    </row>
    <row r="322" spans="1:7" ht="13.8">
      <c r="A322" s="118">
        <v>41402</v>
      </c>
      <c r="B322" s="119" t="s">
        <v>1035</v>
      </c>
      <c r="C322" s="119" t="s">
        <v>942</v>
      </c>
      <c r="D322" s="119" t="str">
        <f t="shared" si="4"/>
        <v>北京市</v>
      </c>
      <c r="E322" s="119" t="s">
        <v>1075</v>
      </c>
      <c r="F322" s="119" t="s">
        <v>1249</v>
      </c>
      <c r="G322" s="120">
        <v>433.33333333333297</v>
      </c>
    </row>
    <row r="323" spans="1:7" ht="13.8">
      <c r="A323" s="118">
        <v>41403</v>
      </c>
      <c r="B323" s="119" t="s">
        <v>1041</v>
      </c>
      <c r="C323" s="119" t="s">
        <v>943</v>
      </c>
      <c r="D323" s="119" t="str">
        <f t="shared" si="4"/>
        <v>北京市</v>
      </c>
      <c r="E323" s="119" t="s">
        <v>1079</v>
      </c>
      <c r="F323" s="119" t="s">
        <v>1250</v>
      </c>
      <c r="G323" s="120">
        <v>535.83333333333303</v>
      </c>
    </row>
    <row r="324" spans="1:7" ht="13.8">
      <c r="A324" s="118">
        <v>41404</v>
      </c>
      <c r="B324" s="119" t="s">
        <v>1042</v>
      </c>
      <c r="C324" s="119" t="s">
        <v>944</v>
      </c>
      <c r="D324" s="119" t="str">
        <f t="shared" ref="D324:D387" si="5">LEFT(C324,3)</f>
        <v>贵州省</v>
      </c>
      <c r="E324" s="119" t="s">
        <v>1080</v>
      </c>
      <c r="F324" s="119" t="s">
        <v>1251</v>
      </c>
      <c r="G324" s="120">
        <v>638.33333333333303</v>
      </c>
    </row>
    <row r="325" spans="1:7" ht="13.8">
      <c r="A325" s="118">
        <v>41405</v>
      </c>
      <c r="B325" s="119" t="s">
        <v>1043</v>
      </c>
      <c r="C325" s="119" t="s">
        <v>945</v>
      </c>
      <c r="D325" s="119" t="str">
        <f t="shared" si="5"/>
        <v>贵州省</v>
      </c>
      <c r="E325" s="119" t="s">
        <v>1082</v>
      </c>
      <c r="F325" s="119" t="s">
        <v>1252</v>
      </c>
      <c r="G325" s="120">
        <v>740.83333333333303</v>
      </c>
    </row>
    <row r="326" spans="1:7" ht="13.8">
      <c r="A326" s="118">
        <v>41406</v>
      </c>
      <c r="B326" s="119" t="s">
        <v>1044</v>
      </c>
      <c r="C326" s="119" t="s">
        <v>946</v>
      </c>
      <c r="D326" s="119" t="str">
        <f t="shared" si="5"/>
        <v>辽宁省</v>
      </c>
      <c r="E326" s="119" t="s">
        <v>1068</v>
      </c>
      <c r="F326" s="119" t="s">
        <v>1245</v>
      </c>
      <c r="G326" s="120">
        <v>843.33333333333303</v>
      </c>
    </row>
    <row r="327" spans="1:7" ht="13.8">
      <c r="A327" s="118">
        <v>41407</v>
      </c>
      <c r="B327" s="119" t="s">
        <v>1045</v>
      </c>
      <c r="C327" s="119" t="s">
        <v>947</v>
      </c>
      <c r="D327" s="119" t="str">
        <f t="shared" si="5"/>
        <v>四川省</v>
      </c>
      <c r="E327" s="119" t="s">
        <v>1069</v>
      </c>
      <c r="F327" s="119" t="s">
        <v>1246</v>
      </c>
      <c r="G327" s="120">
        <v>945.83333333333303</v>
      </c>
    </row>
    <row r="328" spans="1:7" ht="13.8">
      <c r="A328" s="118">
        <v>41408</v>
      </c>
      <c r="B328" s="119" t="s">
        <v>1033</v>
      </c>
      <c r="C328" s="119" t="s">
        <v>948</v>
      </c>
      <c r="D328" s="119" t="str">
        <f t="shared" si="5"/>
        <v>山西省</v>
      </c>
      <c r="E328" s="119" t="s">
        <v>1072</v>
      </c>
      <c r="F328" s="119" t="s">
        <v>1247</v>
      </c>
      <c r="G328" s="120">
        <v>120</v>
      </c>
    </row>
    <row r="329" spans="1:7" ht="13.8">
      <c r="A329" s="118">
        <v>41409</v>
      </c>
      <c r="B329" s="119" t="s">
        <v>1032</v>
      </c>
      <c r="C329" s="119" t="s">
        <v>949</v>
      </c>
      <c r="D329" s="119" t="str">
        <f t="shared" si="5"/>
        <v>浙江省</v>
      </c>
      <c r="E329" s="119" t="s">
        <v>1079</v>
      </c>
      <c r="F329" s="119" t="s">
        <v>1250</v>
      </c>
      <c r="G329" s="120">
        <v>200</v>
      </c>
    </row>
    <row r="330" spans="1:7" ht="13.8">
      <c r="A330" s="118">
        <v>41410</v>
      </c>
      <c r="B330" s="119" t="s">
        <v>1086</v>
      </c>
      <c r="C330" s="119" t="s">
        <v>950</v>
      </c>
      <c r="D330" s="119" t="str">
        <f t="shared" si="5"/>
        <v>浙江省</v>
      </c>
      <c r="E330" s="119" t="s">
        <v>1080</v>
      </c>
      <c r="F330" s="119" t="s">
        <v>1251</v>
      </c>
      <c r="G330" s="120">
        <v>3000</v>
      </c>
    </row>
    <row r="331" spans="1:7" ht="13.8">
      <c r="A331" s="118">
        <v>41411</v>
      </c>
      <c r="B331" s="119" t="s">
        <v>1038</v>
      </c>
      <c r="C331" s="119" t="s">
        <v>951</v>
      </c>
      <c r="D331" s="119" t="str">
        <f t="shared" si="5"/>
        <v>北京市</v>
      </c>
      <c r="E331" s="119" t="s">
        <v>1082</v>
      </c>
      <c r="F331" s="119" t="s">
        <v>1252</v>
      </c>
      <c r="G331" s="120">
        <v>300</v>
      </c>
    </row>
    <row r="332" spans="1:7" ht="13.8">
      <c r="A332" s="118">
        <v>41412</v>
      </c>
      <c r="B332" s="119" t="s">
        <v>1046</v>
      </c>
      <c r="C332" s="119" t="s">
        <v>952</v>
      </c>
      <c r="D332" s="119" t="str">
        <f t="shared" si="5"/>
        <v>福建省</v>
      </c>
      <c r="E332" s="119" t="s">
        <v>1068</v>
      </c>
      <c r="F332" s="119" t="s">
        <v>1245</v>
      </c>
      <c r="G332" s="120">
        <v>100</v>
      </c>
    </row>
    <row r="333" spans="1:7" ht="13.8">
      <c r="A333" s="118">
        <v>41413</v>
      </c>
      <c r="B333" s="119" t="s">
        <v>1047</v>
      </c>
      <c r="C333" s="119" t="s">
        <v>953</v>
      </c>
      <c r="D333" s="119" t="str">
        <f t="shared" si="5"/>
        <v>广东省</v>
      </c>
      <c r="E333" s="119" t="s">
        <v>1069</v>
      </c>
      <c r="F333" s="119" t="s">
        <v>1246</v>
      </c>
      <c r="G333" s="120">
        <v>2500</v>
      </c>
    </row>
    <row r="334" spans="1:7" ht="13.8">
      <c r="A334" s="118">
        <v>41414</v>
      </c>
      <c r="B334" s="119" t="s">
        <v>1037</v>
      </c>
      <c r="C334" s="119" t="s">
        <v>954</v>
      </c>
      <c r="D334" s="119" t="str">
        <f t="shared" si="5"/>
        <v>广东省</v>
      </c>
      <c r="E334" s="119" t="s">
        <v>1072</v>
      </c>
      <c r="F334" s="119" t="s">
        <v>1247</v>
      </c>
      <c r="G334" s="120">
        <v>140</v>
      </c>
    </row>
    <row r="335" spans="1:7" ht="13.8">
      <c r="A335" s="118">
        <v>41415</v>
      </c>
      <c r="B335" s="119" t="s">
        <v>1048</v>
      </c>
      <c r="C335" s="119" t="s">
        <v>955</v>
      </c>
      <c r="D335" s="119" t="str">
        <f t="shared" si="5"/>
        <v>江苏省</v>
      </c>
      <c r="E335" s="119" t="s">
        <v>1074</v>
      </c>
      <c r="F335" s="119" t="s">
        <v>1248</v>
      </c>
      <c r="G335" s="120">
        <v>200</v>
      </c>
    </row>
    <row r="336" spans="1:7" ht="13.8">
      <c r="A336" s="118">
        <v>41416</v>
      </c>
      <c r="B336" s="119" t="s">
        <v>1045</v>
      </c>
      <c r="C336" s="119" t="s">
        <v>956</v>
      </c>
      <c r="D336" s="119" t="str">
        <f t="shared" si="5"/>
        <v>天津市</v>
      </c>
      <c r="E336" s="119" t="s">
        <v>1075</v>
      </c>
      <c r="F336" s="119" t="s">
        <v>1249</v>
      </c>
      <c r="G336" s="120">
        <v>345</v>
      </c>
    </row>
    <row r="337" spans="1:7" ht="13.8">
      <c r="A337" s="118">
        <v>41417</v>
      </c>
      <c r="B337" s="119" t="s">
        <v>1040</v>
      </c>
      <c r="C337" s="119" t="s">
        <v>978</v>
      </c>
      <c r="D337" s="119" t="str">
        <f t="shared" si="5"/>
        <v>北京市</v>
      </c>
      <c r="E337" s="119" t="s">
        <v>1072</v>
      </c>
      <c r="F337" s="119" t="s">
        <v>1247</v>
      </c>
      <c r="G337" s="120">
        <v>22</v>
      </c>
    </row>
    <row r="338" spans="1:7" ht="13.8">
      <c r="A338" s="118">
        <v>41418</v>
      </c>
      <c r="B338" s="119" t="s">
        <v>1033</v>
      </c>
      <c r="C338" s="119" t="s">
        <v>979</v>
      </c>
      <c r="D338" s="119" t="str">
        <f t="shared" si="5"/>
        <v>上海市</v>
      </c>
      <c r="E338" s="119" t="s">
        <v>1074</v>
      </c>
      <c r="F338" s="119" t="s">
        <v>1248</v>
      </c>
      <c r="G338" s="120">
        <v>246</v>
      </c>
    </row>
    <row r="339" spans="1:7" ht="13.8">
      <c r="A339" s="118">
        <v>41419</v>
      </c>
      <c r="B339" s="119" t="s">
        <v>1047</v>
      </c>
      <c r="C339" s="119" t="s">
        <v>980</v>
      </c>
      <c r="D339" s="119" t="str">
        <f t="shared" si="5"/>
        <v>安徽省</v>
      </c>
      <c r="E339" s="119" t="s">
        <v>1075</v>
      </c>
      <c r="F339" s="119" t="s">
        <v>1249</v>
      </c>
      <c r="G339" s="120">
        <v>388</v>
      </c>
    </row>
    <row r="340" spans="1:7" ht="13.8">
      <c r="A340" s="118">
        <v>41420</v>
      </c>
      <c r="B340" s="119" t="s">
        <v>1036</v>
      </c>
      <c r="C340" s="119" t="s">
        <v>981</v>
      </c>
      <c r="D340" s="119" t="str">
        <f t="shared" si="5"/>
        <v>北京市</v>
      </c>
      <c r="E340" s="119" t="s">
        <v>1079</v>
      </c>
      <c r="F340" s="119" t="s">
        <v>1250</v>
      </c>
      <c r="G340" s="120">
        <v>29</v>
      </c>
    </row>
    <row r="341" spans="1:7" ht="13.8">
      <c r="A341" s="118">
        <v>41421</v>
      </c>
      <c r="B341" s="119" t="s">
        <v>1049</v>
      </c>
      <c r="C341" s="119" t="s">
        <v>982</v>
      </c>
      <c r="D341" s="119" t="str">
        <f t="shared" si="5"/>
        <v>河北省</v>
      </c>
      <c r="E341" s="119" t="s">
        <v>1080</v>
      </c>
      <c r="F341" s="119" t="s">
        <v>1251</v>
      </c>
      <c r="G341" s="120">
        <v>500</v>
      </c>
    </row>
    <row r="342" spans="1:7" ht="13.8">
      <c r="A342" s="118">
        <v>41422</v>
      </c>
      <c r="B342" s="119" t="s">
        <v>1053</v>
      </c>
      <c r="C342" s="119" t="s">
        <v>983</v>
      </c>
      <c r="D342" s="119" t="str">
        <f t="shared" si="5"/>
        <v>天津市</v>
      </c>
      <c r="E342" s="119" t="s">
        <v>1074</v>
      </c>
      <c r="F342" s="119" t="s">
        <v>1248</v>
      </c>
      <c r="G342" s="120">
        <v>458.7</v>
      </c>
    </row>
    <row r="343" spans="1:7" ht="13.8">
      <c r="A343" s="118">
        <v>41423</v>
      </c>
      <c r="B343" s="119" t="s">
        <v>1048</v>
      </c>
      <c r="C343" s="119" t="s">
        <v>984</v>
      </c>
      <c r="D343" s="119" t="str">
        <f t="shared" si="5"/>
        <v>浙江省</v>
      </c>
      <c r="E343" s="119" t="s">
        <v>1075</v>
      </c>
      <c r="F343" s="119" t="s">
        <v>1249</v>
      </c>
      <c r="G343" s="120">
        <v>532.6</v>
      </c>
    </row>
    <row r="344" spans="1:7" ht="13.8">
      <c r="A344" s="118">
        <v>41424</v>
      </c>
      <c r="B344" s="119" t="s">
        <v>1042</v>
      </c>
      <c r="C344" s="119" t="s">
        <v>985</v>
      </c>
      <c r="D344" s="119" t="str">
        <f t="shared" si="5"/>
        <v>江西省</v>
      </c>
      <c r="E344" s="119" t="s">
        <v>1072</v>
      </c>
      <c r="F344" s="119" t="s">
        <v>1247</v>
      </c>
      <c r="G344" s="120">
        <v>606.5</v>
      </c>
    </row>
    <row r="345" spans="1:7" ht="13.8">
      <c r="A345" s="118">
        <v>41425</v>
      </c>
      <c r="B345" s="119" t="s">
        <v>1029</v>
      </c>
      <c r="C345" s="119" t="s">
        <v>986</v>
      </c>
      <c r="D345" s="119" t="str">
        <f t="shared" si="5"/>
        <v>广东省</v>
      </c>
      <c r="E345" s="119" t="s">
        <v>1074</v>
      </c>
      <c r="F345" s="119" t="s">
        <v>1248</v>
      </c>
      <c r="G345" s="120">
        <v>680.4</v>
      </c>
    </row>
    <row r="346" spans="1:7" ht="13.8">
      <c r="A346" s="118">
        <v>41426</v>
      </c>
      <c r="B346" s="119" t="s">
        <v>1052</v>
      </c>
      <c r="C346" s="119" t="s">
        <v>987</v>
      </c>
      <c r="D346" s="119" t="str">
        <f t="shared" si="5"/>
        <v>辽宁省</v>
      </c>
      <c r="E346" s="119" t="s">
        <v>1075</v>
      </c>
      <c r="F346" s="119" t="s">
        <v>1249</v>
      </c>
      <c r="G346" s="120">
        <v>754.3</v>
      </c>
    </row>
    <row r="347" spans="1:7" ht="13.8">
      <c r="A347" s="118">
        <v>41427</v>
      </c>
      <c r="B347" s="119" t="s">
        <v>1041</v>
      </c>
      <c r="C347" s="119" t="s">
        <v>988</v>
      </c>
      <c r="D347" s="119" t="str">
        <f t="shared" si="5"/>
        <v>福建省</v>
      </c>
      <c r="E347" s="119" t="s">
        <v>1099</v>
      </c>
      <c r="F347" s="119" t="s">
        <v>1243</v>
      </c>
      <c r="G347" s="120">
        <v>828.2</v>
      </c>
    </row>
    <row r="348" spans="1:7" ht="13.8">
      <c r="A348" s="118">
        <v>41428</v>
      </c>
      <c r="B348" s="119" t="s">
        <v>1054</v>
      </c>
      <c r="C348" s="119" t="s">
        <v>1100</v>
      </c>
      <c r="D348" s="119" t="str">
        <f t="shared" si="5"/>
        <v>大连市</v>
      </c>
      <c r="E348" s="119" t="s">
        <v>1066</v>
      </c>
      <c r="F348" s="119" t="s">
        <v>1244</v>
      </c>
      <c r="G348" s="120">
        <v>902.1</v>
      </c>
    </row>
    <row r="349" spans="1:7" ht="13.8">
      <c r="A349" s="118">
        <v>41429</v>
      </c>
      <c r="B349" s="119" t="s">
        <v>1037</v>
      </c>
      <c r="C349" s="119" t="s">
        <v>1102</v>
      </c>
      <c r="D349" s="119" t="str">
        <f t="shared" si="5"/>
        <v>杭州市</v>
      </c>
      <c r="E349" s="119" t="s">
        <v>1068</v>
      </c>
      <c r="F349" s="119" t="s">
        <v>1245</v>
      </c>
      <c r="G349" s="120">
        <v>976</v>
      </c>
    </row>
    <row r="350" spans="1:7" ht="13.8">
      <c r="A350" s="118">
        <v>41430</v>
      </c>
      <c r="B350" s="119" t="s">
        <v>1035</v>
      </c>
      <c r="C350" s="119" t="s">
        <v>989</v>
      </c>
      <c r="D350" s="119" t="str">
        <f t="shared" si="5"/>
        <v>北京市</v>
      </c>
      <c r="E350" s="119" t="s">
        <v>1069</v>
      </c>
      <c r="F350" s="119" t="s">
        <v>1246</v>
      </c>
      <c r="G350" s="120">
        <v>1049.9000000000001</v>
      </c>
    </row>
    <row r="351" spans="1:7" ht="13.8">
      <c r="A351" s="118">
        <v>41431</v>
      </c>
      <c r="B351" s="119" t="s">
        <v>1042</v>
      </c>
      <c r="C351" s="119" t="s">
        <v>990</v>
      </c>
      <c r="D351" s="119" t="str">
        <f t="shared" si="5"/>
        <v>湖北省</v>
      </c>
      <c r="E351" s="119" t="s">
        <v>1072</v>
      </c>
      <c r="F351" s="119" t="s">
        <v>1247</v>
      </c>
      <c r="G351" s="120">
        <v>1123.8</v>
      </c>
    </row>
    <row r="352" spans="1:7" ht="13.8">
      <c r="A352" s="118">
        <v>41432</v>
      </c>
      <c r="B352" s="119" t="s">
        <v>1086</v>
      </c>
      <c r="C352" s="119" t="s">
        <v>991</v>
      </c>
      <c r="D352" s="119" t="str">
        <f t="shared" si="5"/>
        <v>河南省</v>
      </c>
      <c r="E352" s="119" t="s">
        <v>1074</v>
      </c>
      <c r="F352" s="119" t="s">
        <v>1248</v>
      </c>
      <c r="G352" s="120">
        <v>1197.7</v>
      </c>
    </row>
    <row r="353" spans="1:7" ht="13.8">
      <c r="A353" s="118">
        <v>41433</v>
      </c>
      <c r="B353" s="119" t="s">
        <v>1030</v>
      </c>
      <c r="C353" s="119" t="s">
        <v>933</v>
      </c>
      <c r="D353" s="119" t="str">
        <f t="shared" si="5"/>
        <v>福建省</v>
      </c>
      <c r="E353" s="119" t="s">
        <v>1075</v>
      </c>
      <c r="F353" s="119" t="s">
        <v>1249</v>
      </c>
      <c r="G353" s="120">
        <v>1271.5999999999999</v>
      </c>
    </row>
    <row r="354" spans="1:7" ht="13.8">
      <c r="A354" s="118">
        <v>41434</v>
      </c>
      <c r="B354" s="119" t="s">
        <v>1035</v>
      </c>
      <c r="C354" s="119" t="s">
        <v>934</v>
      </c>
      <c r="D354" s="119" t="str">
        <f t="shared" si="5"/>
        <v>广东省</v>
      </c>
      <c r="E354" s="119" t="s">
        <v>1099</v>
      </c>
      <c r="F354" s="119" t="s">
        <v>1243</v>
      </c>
      <c r="G354" s="120">
        <v>120</v>
      </c>
    </row>
    <row r="355" spans="1:7" ht="13.8">
      <c r="A355" s="118">
        <v>41435</v>
      </c>
      <c r="B355" s="119" t="s">
        <v>1036</v>
      </c>
      <c r="C355" s="119" t="s">
        <v>935</v>
      </c>
      <c r="D355" s="119" t="str">
        <f t="shared" si="5"/>
        <v>上海市</v>
      </c>
      <c r="E355" s="119" t="s">
        <v>1066</v>
      </c>
      <c r="F355" s="119" t="s">
        <v>1244</v>
      </c>
      <c r="G355" s="120">
        <v>200</v>
      </c>
    </row>
    <row r="356" spans="1:7" ht="13.8">
      <c r="A356" s="118">
        <v>41436</v>
      </c>
      <c r="B356" s="119" t="s">
        <v>1037</v>
      </c>
      <c r="C356" s="119" t="s">
        <v>936</v>
      </c>
      <c r="D356" s="119" t="str">
        <f t="shared" si="5"/>
        <v>上海市</v>
      </c>
      <c r="E356" s="119" t="s">
        <v>1068</v>
      </c>
      <c r="F356" s="119" t="s">
        <v>1245</v>
      </c>
      <c r="G356" s="120">
        <v>3000</v>
      </c>
    </row>
    <row r="357" spans="1:7" ht="13.8">
      <c r="A357" s="118">
        <v>41437</v>
      </c>
      <c r="B357" s="119" t="s">
        <v>1038</v>
      </c>
      <c r="C357" s="119" t="s">
        <v>937</v>
      </c>
      <c r="D357" s="119" t="str">
        <f t="shared" si="5"/>
        <v>海南省</v>
      </c>
      <c r="E357" s="119" t="s">
        <v>1069</v>
      </c>
      <c r="F357" s="119" t="s">
        <v>1246</v>
      </c>
      <c r="G357" s="120">
        <v>300</v>
      </c>
    </row>
    <row r="358" spans="1:7" ht="13.8">
      <c r="A358" s="118">
        <v>41438</v>
      </c>
      <c r="B358" s="119" t="s">
        <v>1033</v>
      </c>
      <c r="C358" s="119" t="s">
        <v>938</v>
      </c>
      <c r="D358" s="119" t="str">
        <f t="shared" si="5"/>
        <v>云南省</v>
      </c>
      <c r="E358" s="119" t="s">
        <v>1072</v>
      </c>
      <c r="F358" s="119" t="s">
        <v>1247</v>
      </c>
      <c r="G358" s="120">
        <v>100</v>
      </c>
    </row>
    <row r="359" spans="1:7" ht="13.8">
      <c r="A359" s="118">
        <v>41439</v>
      </c>
      <c r="B359" s="119" t="s">
        <v>1039</v>
      </c>
      <c r="C359" s="119" t="s">
        <v>940</v>
      </c>
      <c r="D359" s="119" t="str">
        <f t="shared" si="5"/>
        <v>广东省</v>
      </c>
      <c r="E359" s="119" t="s">
        <v>1079</v>
      </c>
      <c r="F359" s="119" t="s">
        <v>1250</v>
      </c>
      <c r="G359" s="120">
        <v>2500</v>
      </c>
    </row>
    <row r="360" spans="1:7" ht="13.8">
      <c r="A360" s="118">
        <v>41440</v>
      </c>
      <c r="B360" s="119" t="s">
        <v>1040</v>
      </c>
      <c r="C360" s="119" t="s">
        <v>941</v>
      </c>
      <c r="D360" s="119" t="str">
        <f t="shared" si="5"/>
        <v>江西省</v>
      </c>
      <c r="E360" s="119" t="s">
        <v>1080</v>
      </c>
      <c r="F360" s="119" t="s">
        <v>1251</v>
      </c>
      <c r="G360" s="120">
        <v>140</v>
      </c>
    </row>
    <row r="361" spans="1:7" ht="13.8">
      <c r="A361" s="118">
        <v>41441</v>
      </c>
      <c r="B361" s="119" t="s">
        <v>1035</v>
      </c>
      <c r="C361" s="119" t="s">
        <v>942</v>
      </c>
      <c r="D361" s="119" t="str">
        <f t="shared" si="5"/>
        <v>北京市</v>
      </c>
      <c r="E361" s="119" t="s">
        <v>1082</v>
      </c>
      <c r="F361" s="119" t="s">
        <v>1252</v>
      </c>
      <c r="G361" s="120">
        <v>200</v>
      </c>
    </row>
    <row r="362" spans="1:7" ht="13.8">
      <c r="A362" s="118">
        <v>41442</v>
      </c>
      <c r="B362" s="119" t="s">
        <v>1041</v>
      </c>
      <c r="C362" s="119" t="s">
        <v>943</v>
      </c>
      <c r="D362" s="119" t="str">
        <f t="shared" si="5"/>
        <v>北京市</v>
      </c>
      <c r="E362" s="119" t="s">
        <v>1099</v>
      </c>
      <c r="F362" s="119" t="s">
        <v>1243</v>
      </c>
      <c r="G362" s="120">
        <v>345</v>
      </c>
    </row>
    <row r="363" spans="1:7" ht="13.8">
      <c r="A363" s="118">
        <v>41443</v>
      </c>
      <c r="B363" s="119" t="s">
        <v>1042</v>
      </c>
      <c r="C363" s="119" t="s">
        <v>944</v>
      </c>
      <c r="D363" s="119" t="str">
        <f t="shared" si="5"/>
        <v>贵州省</v>
      </c>
      <c r="E363" s="119" t="s">
        <v>1066</v>
      </c>
      <c r="F363" s="119" t="s">
        <v>1244</v>
      </c>
      <c r="G363" s="120">
        <v>22</v>
      </c>
    </row>
    <row r="364" spans="1:7" ht="13.8">
      <c r="A364" s="118">
        <v>41444</v>
      </c>
      <c r="B364" s="119" t="s">
        <v>1043</v>
      </c>
      <c r="C364" s="119" t="s">
        <v>945</v>
      </c>
      <c r="D364" s="119" t="str">
        <f t="shared" si="5"/>
        <v>贵州省</v>
      </c>
      <c r="E364" s="119" t="s">
        <v>1068</v>
      </c>
      <c r="F364" s="119" t="s">
        <v>1245</v>
      </c>
      <c r="G364" s="120">
        <v>246</v>
      </c>
    </row>
    <row r="365" spans="1:7" ht="13.8">
      <c r="A365" s="118">
        <v>41445</v>
      </c>
      <c r="B365" s="119" t="s">
        <v>1044</v>
      </c>
      <c r="C365" s="119" t="s">
        <v>946</v>
      </c>
      <c r="D365" s="119" t="str">
        <f t="shared" si="5"/>
        <v>辽宁省</v>
      </c>
      <c r="E365" s="119" t="s">
        <v>1069</v>
      </c>
      <c r="F365" s="119" t="s">
        <v>1246</v>
      </c>
      <c r="G365" s="120">
        <v>388</v>
      </c>
    </row>
    <row r="366" spans="1:7" ht="13.8">
      <c r="A366" s="118">
        <v>41446</v>
      </c>
      <c r="B366" s="119" t="s">
        <v>1045</v>
      </c>
      <c r="C366" s="119" t="s">
        <v>947</v>
      </c>
      <c r="D366" s="119" t="str">
        <f t="shared" si="5"/>
        <v>四川省</v>
      </c>
      <c r="E366" s="119" t="s">
        <v>1072</v>
      </c>
      <c r="F366" s="119" t="s">
        <v>1247</v>
      </c>
      <c r="G366" s="120">
        <v>29</v>
      </c>
    </row>
    <row r="367" spans="1:7" ht="13.8">
      <c r="A367" s="118">
        <v>41447</v>
      </c>
      <c r="B367" s="119" t="s">
        <v>1033</v>
      </c>
      <c r="C367" s="119" t="s">
        <v>948</v>
      </c>
      <c r="D367" s="119" t="str">
        <f t="shared" si="5"/>
        <v>山西省</v>
      </c>
      <c r="E367" s="119" t="s">
        <v>1074</v>
      </c>
      <c r="F367" s="119" t="s">
        <v>1248</v>
      </c>
      <c r="G367" s="120">
        <v>500</v>
      </c>
    </row>
    <row r="368" spans="1:7" ht="13.8">
      <c r="A368" s="118">
        <v>41448</v>
      </c>
      <c r="B368" s="119" t="s">
        <v>1032</v>
      </c>
      <c r="C368" s="119" t="s">
        <v>949</v>
      </c>
      <c r="D368" s="119" t="str">
        <f t="shared" si="5"/>
        <v>浙江省</v>
      </c>
      <c r="E368" s="119" t="s">
        <v>1075</v>
      </c>
      <c r="F368" s="119" t="s">
        <v>1249</v>
      </c>
      <c r="G368" s="120">
        <v>458.7</v>
      </c>
    </row>
    <row r="369" spans="1:7" ht="13.8">
      <c r="A369" s="118">
        <v>41449</v>
      </c>
      <c r="B369" s="119" t="s">
        <v>1086</v>
      </c>
      <c r="C369" s="119" t="s">
        <v>950</v>
      </c>
      <c r="D369" s="119" t="str">
        <f t="shared" si="5"/>
        <v>浙江省</v>
      </c>
      <c r="E369" s="119" t="s">
        <v>1072</v>
      </c>
      <c r="F369" s="119" t="s">
        <v>1247</v>
      </c>
      <c r="G369" s="120">
        <v>532.6</v>
      </c>
    </row>
    <row r="370" spans="1:7" ht="13.8">
      <c r="A370" s="118">
        <v>41450</v>
      </c>
      <c r="B370" s="119" t="s">
        <v>1038</v>
      </c>
      <c r="C370" s="119" t="s">
        <v>951</v>
      </c>
      <c r="D370" s="119" t="str">
        <f t="shared" si="5"/>
        <v>北京市</v>
      </c>
      <c r="E370" s="119" t="s">
        <v>1074</v>
      </c>
      <c r="F370" s="119" t="s">
        <v>1248</v>
      </c>
      <c r="G370" s="120">
        <v>606.5</v>
      </c>
    </row>
    <row r="371" spans="1:7" ht="13.8">
      <c r="A371" s="118">
        <v>41451</v>
      </c>
      <c r="B371" s="119" t="s">
        <v>1046</v>
      </c>
      <c r="C371" s="119" t="s">
        <v>952</v>
      </c>
      <c r="D371" s="119" t="str">
        <f t="shared" si="5"/>
        <v>福建省</v>
      </c>
      <c r="E371" s="119" t="s">
        <v>1075</v>
      </c>
      <c r="F371" s="119" t="s">
        <v>1249</v>
      </c>
      <c r="G371" s="120">
        <v>140</v>
      </c>
    </row>
    <row r="372" spans="1:7" ht="13.8">
      <c r="A372" s="118">
        <v>41452</v>
      </c>
      <c r="B372" s="119" t="s">
        <v>1047</v>
      </c>
      <c r="C372" s="119" t="s">
        <v>953</v>
      </c>
      <c r="D372" s="119" t="str">
        <f t="shared" si="5"/>
        <v>广东省</v>
      </c>
      <c r="E372" s="119" t="s">
        <v>1079</v>
      </c>
      <c r="F372" s="119" t="s">
        <v>1250</v>
      </c>
      <c r="G372" s="120">
        <v>200</v>
      </c>
    </row>
    <row r="373" spans="1:7" ht="13.8">
      <c r="A373" s="118">
        <v>41453</v>
      </c>
      <c r="B373" s="119" t="s">
        <v>1037</v>
      </c>
      <c r="C373" s="119" t="s">
        <v>954</v>
      </c>
      <c r="D373" s="119" t="str">
        <f t="shared" si="5"/>
        <v>广东省</v>
      </c>
      <c r="E373" s="119" t="s">
        <v>1080</v>
      </c>
      <c r="F373" s="119" t="s">
        <v>1251</v>
      </c>
      <c r="G373" s="120">
        <v>345</v>
      </c>
    </row>
    <row r="374" spans="1:7" ht="13.8">
      <c r="A374" s="118">
        <v>41454</v>
      </c>
      <c r="B374" s="119" t="s">
        <v>1048</v>
      </c>
      <c r="C374" s="119" t="s">
        <v>955</v>
      </c>
      <c r="D374" s="119" t="str">
        <f t="shared" si="5"/>
        <v>江苏省</v>
      </c>
      <c r="E374" s="119" t="s">
        <v>1082</v>
      </c>
      <c r="F374" s="119" t="s">
        <v>1252</v>
      </c>
      <c r="G374" s="120">
        <v>433.33333333333297</v>
      </c>
    </row>
    <row r="375" spans="1:7" ht="13.8">
      <c r="A375" s="118">
        <v>41455</v>
      </c>
      <c r="B375" s="119" t="s">
        <v>1045</v>
      </c>
      <c r="C375" s="119" t="s">
        <v>956</v>
      </c>
      <c r="D375" s="119" t="str">
        <f t="shared" si="5"/>
        <v>天津市</v>
      </c>
      <c r="E375" s="119" t="s">
        <v>1068</v>
      </c>
      <c r="F375" s="119" t="s">
        <v>1245</v>
      </c>
      <c r="G375" s="120">
        <v>535.83333333333303</v>
      </c>
    </row>
    <row r="376" spans="1:7" ht="13.8">
      <c r="A376" s="118">
        <v>41456</v>
      </c>
      <c r="B376" s="119" t="s">
        <v>1033</v>
      </c>
      <c r="C376" s="119" t="s">
        <v>957</v>
      </c>
      <c r="D376" s="119" t="str">
        <f t="shared" si="5"/>
        <v>山东省</v>
      </c>
      <c r="E376" s="119" t="s">
        <v>1069</v>
      </c>
      <c r="F376" s="119" t="s">
        <v>1246</v>
      </c>
      <c r="G376" s="120">
        <v>638.33333333333303</v>
      </c>
    </row>
    <row r="377" spans="1:7" ht="13.8">
      <c r="A377" s="118">
        <v>41457</v>
      </c>
      <c r="B377" s="119" t="s">
        <v>1086</v>
      </c>
      <c r="C377" s="119" t="s">
        <v>958</v>
      </c>
      <c r="D377" s="119" t="str">
        <f t="shared" si="5"/>
        <v>广东省</v>
      </c>
      <c r="E377" s="119" t="s">
        <v>1072</v>
      </c>
      <c r="F377" s="119" t="s">
        <v>1247</v>
      </c>
      <c r="G377" s="120">
        <v>740.83333333333303</v>
      </c>
    </row>
    <row r="378" spans="1:7" ht="13.8">
      <c r="A378" s="118">
        <v>41458</v>
      </c>
      <c r="B378" s="119" t="s">
        <v>1038</v>
      </c>
      <c r="C378" s="119" t="s">
        <v>1263</v>
      </c>
      <c r="D378" s="119" t="str">
        <f t="shared" si="5"/>
        <v>河北省</v>
      </c>
      <c r="E378" s="119" t="s">
        <v>1074</v>
      </c>
      <c r="F378" s="119" t="s">
        <v>1248</v>
      </c>
      <c r="G378" s="120">
        <v>843.33333333333303</v>
      </c>
    </row>
    <row r="379" spans="1:7" ht="13.8">
      <c r="A379" s="118">
        <v>41459</v>
      </c>
      <c r="B379" s="119" t="s">
        <v>1040</v>
      </c>
      <c r="C379" s="119" t="s">
        <v>939</v>
      </c>
      <c r="D379" s="119" t="str">
        <f t="shared" si="5"/>
        <v>重庆市</v>
      </c>
      <c r="E379" s="119" t="s">
        <v>1075</v>
      </c>
      <c r="F379" s="119" t="s">
        <v>1249</v>
      </c>
      <c r="G379" s="120">
        <v>945.83333333333303</v>
      </c>
    </row>
    <row r="380" spans="1:7" ht="13.8">
      <c r="A380" s="118">
        <v>41460</v>
      </c>
      <c r="B380" s="119" t="s">
        <v>1042</v>
      </c>
      <c r="C380" s="119" t="s">
        <v>959</v>
      </c>
      <c r="D380" s="119" t="str">
        <f t="shared" si="5"/>
        <v>北京市</v>
      </c>
      <c r="E380" s="119" t="s">
        <v>1072</v>
      </c>
      <c r="F380" s="119" t="s">
        <v>1247</v>
      </c>
      <c r="G380" s="120">
        <v>1048.3333333333301</v>
      </c>
    </row>
    <row r="381" spans="1:7" ht="13.8">
      <c r="A381" s="118">
        <v>41461</v>
      </c>
      <c r="B381" s="119" t="s">
        <v>1049</v>
      </c>
      <c r="C381" s="119" t="s">
        <v>960</v>
      </c>
      <c r="D381" s="119" t="str">
        <f t="shared" si="5"/>
        <v>上海市</v>
      </c>
      <c r="E381" s="119" t="s">
        <v>1074</v>
      </c>
      <c r="F381" s="119" t="s">
        <v>1248</v>
      </c>
      <c r="G381" s="120">
        <v>1150.8333333333301</v>
      </c>
    </row>
    <row r="382" spans="1:7" ht="13.8">
      <c r="A382" s="118">
        <v>41462</v>
      </c>
      <c r="B382" s="119" t="s">
        <v>1034</v>
      </c>
      <c r="C382" s="119" t="s">
        <v>961</v>
      </c>
      <c r="D382" s="119" t="str">
        <f t="shared" si="5"/>
        <v>上海市</v>
      </c>
      <c r="E382" s="119" t="s">
        <v>1075</v>
      </c>
      <c r="F382" s="119" t="s">
        <v>1249</v>
      </c>
      <c r="G382" s="120">
        <v>1253.3333333333301</v>
      </c>
    </row>
    <row r="383" spans="1:7" ht="13.8">
      <c r="A383" s="118">
        <v>41463</v>
      </c>
      <c r="B383" s="119" t="s">
        <v>1035</v>
      </c>
      <c r="C383" s="119" t="s">
        <v>962</v>
      </c>
      <c r="D383" s="119" t="str">
        <f t="shared" si="5"/>
        <v>山东省</v>
      </c>
      <c r="E383" s="119" t="s">
        <v>1079</v>
      </c>
      <c r="F383" s="119" t="s">
        <v>1250</v>
      </c>
      <c r="G383" s="120">
        <v>1355.8333333333301</v>
      </c>
    </row>
    <row r="384" spans="1:7" ht="13.8">
      <c r="A384" s="118">
        <v>41464</v>
      </c>
      <c r="B384" s="119" t="s">
        <v>1031</v>
      </c>
      <c r="C384" s="119" t="s">
        <v>963</v>
      </c>
      <c r="D384" s="119" t="str">
        <f t="shared" si="5"/>
        <v>吉林省</v>
      </c>
      <c r="E384" s="119" t="s">
        <v>1080</v>
      </c>
      <c r="F384" s="119" t="s">
        <v>1251</v>
      </c>
      <c r="G384" s="120">
        <v>1458.3333333333301</v>
      </c>
    </row>
    <row r="385" spans="1:7" ht="13.8">
      <c r="A385" s="118">
        <v>41465</v>
      </c>
      <c r="B385" s="119" t="s">
        <v>1050</v>
      </c>
      <c r="C385" s="119" t="s">
        <v>964</v>
      </c>
      <c r="D385" s="119" t="str">
        <f t="shared" si="5"/>
        <v>河北省</v>
      </c>
      <c r="E385" s="119" t="s">
        <v>1074</v>
      </c>
      <c r="F385" s="119" t="s">
        <v>1248</v>
      </c>
      <c r="G385" s="120">
        <v>1560.8333333333301</v>
      </c>
    </row>
    <row r="386" spans="1:7" ht="13.8">
      <c r="A386" s="118">
        <v>41466</v>
      </c>
      <c r="B386" s="119" t="s">
        <v>1044</v>
      </c>
      <c r="C386" s="119" t="s">
        <v>965</v>
      </c>
      <c r="D386" s="119" t="str">
        <f t="shared" si="5"/>
        <v>广东省</v>
      </c>
      <c r="E386" s="119" t="s">
        <v>1075</v>
      </c>
      <c r="F386" s="119" t="s">
        <v>1249</v>
      </c>
      <c r="G386" s="120">
        <v>1663.3333333333301</v>
      </c>
    </row>
    <row r="387" spans="1:7" ht="13.8">
      <c r="A387" s="118">
        <v>41467</v>
      </c>
      <c r="B387" s="119" t="s">
        <v>1030</v>
      </c>
      <c r="C387" s="119" t="s">
        <v>966</v>
      </c>
      <c r="D387" s="119" t="str">
        <f t="shared" si="5"/>
        <v>广东省</v>
      </c>
      <c r="E387" s="119" t="s">
        <v>1072</v>
      </c>
      <c r="F387" s="119" t="s">
        <v>1247</v>
      </c>
      <c r="G387" s="120">
        <v>433.33333333333297</v>
      </c>
    </row>
    <row r="388" spans="1:7" ht="13.8">
      <c r="A388" s="118">
        <v>41468</v>
      </c>
      <c r="B388" s="119" t="s">
        <v>1040</v>
      </c>
      <c r="C388" s="119" t="s">
        <v>967</v>
      </c>
      <c r="D388" s="119" t="str">
        <f t="shared" ref="D388:D401" si="6">LEFT(C388,3)</f>
        <v>天津市</v>
      </c>
      <c r="E388" s="119" t="s">
        <v>1074</v>
      </c>
      <c r="F388" s="119" t="s">
        <v>1248</v>
      </c>
      <c r="G388" s="120">
        <v>535.83333333333303</v>
      </c>
    </row>
    <row r="389" spans="1:7" ht="13.8">
      <c r="A389" s="118">
        <v>41469</v>
      </c>
      <c r="B389" s="119" t="s">
        <v>1039</v>
      </c>
      <c r="C389" s="119" t="s">
        <v>968</v>
      </c>
      <c r="D389" s="119" t="str">
        <f t="shared" si="6"/>
        <v>陕西省</v>
      </c>
      <c r="E389" s="119" t="s">
        <v>1075</v>
      </c>
      <c r="F389" s="119" t="s">
        <v>1249</v>
      </c>
      <c r="G389" s="120">
        <v>638.33333333333303</v>
      </c>
    </row>
    <row r="390" spans="1:7" ht="13.8">
      <c r="A390" s="118">
        <v>41470</v>
      </c>
      <c r="B390" s="119" t="s">
        <v>1032</v>
      </c>
      <c r="C390" s="119" t="s">
        <v>969</v>
      </c>
      <c r="D390" s="119" t="str">
        <f t="shared" si="6"/>
        <v>北京市</v>
      </c>
      <c r="E390" s="119" t="s">
        <v>1079</v>
      </c>
      <c r="F390" s="119" t="s">
        <v>1250</v>
      </c>
      <c r="G390" s="120">
        <v>740.83333333333303</v>
      </c>
    </row>
    <row r="391" spans="1:7" ht="13.8">
      <c r="A391" s="118">
        <v>41471</v>
      </c>
      <c r="B391" s="119" t="s">
        <v>1051</v>
      </c>
      <c r="C391" s="119" t="s">
        <v>970</v>
      </c>
      <c r="D391" s="119" t="str">
        <f t="shared" si="6"/>
        <v>湖北省</v>
      </c>
      <c r="E391" s="119" t="s">
        <v>1080</v>
      </c>
      <c r="F391" s="119" t="s">
        <v>1251</v>
      </c>
      <c r="G391" s="120">
        <v>843.33333333333303</v>
      </c>
    </row>
    <row r="392" spans="1:7" ht="13.8">
      <c r="A392" s="118">
        <v>41472</v>
      </c>
      <c r="B392" s="119" t="s">
        <v>1049</v>
      </c>
      <c r="C392" s="119" t="s">
        <v>971</v>
      </c>
      <c r="D392" s="119" t="str">
        <f t="shared" si="6"/>
        <v>江苏省</v>
      </c>
      <c r="E392" s="119" t="s">
        <v>1082</v>
      </c>
      <c r="F392" s="119" t="s">
        <v>1252</v>
      </c>
      <c r="G392" s="120">
        <v>945.83333333333303</v>
      </c>
    </row>
    <row r="393" spans="1:7" ht="13.8">
      <c r="A393" s="118">
        <v>41473</v>
      </c>
      <c r="B393" s="119" t="s">
        <v>1052</v>
      </c>
      <c r="C393" s="119" t="s">
        <v>972</v>
      </c>
      <c r="D393" s="119" t="str">
        <f t="shared" si="6"/>
        <v>四川省</v>
      </c>
      <c r="E393" s="119" t="s">
        <v>1068</v>
      </c>
      <c r="F393" s="119" t="s">
        <v>1245</v>
      </c>
      <c r="G393" s="120">
        <v>740.83333333333303</v>
      </c>
    </row>
    <row r="394" spans="1:7" ht="13.8">
      <c r="A394" s="118">
        <v>41474</v>
      </c>
      <c r="B394" s="119" t="s">
        <v>1040</v>
      </c>
      <c r="C394" s="119" t="s">
        <v>973</v>
      </c>
      <c r="D394" s="119" t="str">
        <f t="shared" si="6"/>
        <v>四川省</v>
      </c>
      <c r="E394" s="119" t="s">
        <v>1069</v>
      </c>
      <c r="F394" s="119" t="s">
        <v>1246</v>
      </c>
      <c r="G394" s="120">
        <v>843.33333333333303</v>
      </c>
    </row>
    <row r="395" spans="1:7" ht="13.8">
      <c r="A395" s="118">
        <v>41475</v>
      </c>
      <c r="B395" s="119" t="s">
        <v>1046</v>
      </c>
      <c r="C395" s="119" t="s">
        <v>974</v>
      </c>
      <c r="D395" s="119" t="str">
        <f t="shared" si="6"/>
        <v>江苏省</v>
      </c>
      <c r="E395" s="119" t="s">
        <v>1072</v>
      </c>
      <c r="F395" s="119" t="s">
        <v>1247</v>
      </c>
      <c r="G395" s="120">
        <v>945.83333333333303</v>
      </c>
    </row>
    <row r="396" spans="1:7" ht="13.8">
      <c r="A396" s="118">
        <v>41476</v>
      </c>
      <c r="B396" s="119" t="s">
        <v>1030</v>
      </c>
      <c r="C396" s="119" t="s">
        <v>975</v>
      </c>
      <c r="D396" s="119" t="str">
        <f t="shared" si="6"/>
        <v>重庆市</v>
      </c>
      <c r="E396" s="119" t="s">
        <v>1079</v>
      </c>
      <c r="F396" s="119" t="s">
        <v>1250</v>
      </c>
      <c r="G396" s="120">
        <v>1048.3333333333301</v>
      </c>
    </row>
    <row r="397" spans="1:7" ht="13.8">
      <c r="A397" s="118">
        <v>41477</v>
      </c>
      <c r="B397" s="119" t="s">
        <v>1086</v>
      </c>
      <c r="C397" s="119" t="s">
        <v>976</v>
      </c>
      <c r="D397" s="119" t="str">
        <f t="shared" si="6"/>
        <v>广东省</v>
      </c>
      <c r="E397" s="119" t="s">
        <v>1080</v>
      </c>
      <c r="F397" s="119" t="s">
        <v>1251</v>
      </c>
      <c r="G397" s="120">
        <v>1150.8333333333301</v>
      </c>
    </row>
    <row r="398" spans="1:7" ht="13.8">
      <c r="A398" s="118">
        <v>41478</v>
      </c>
      <c r="B398" s="119" t="s">
        <v>1038</v>
      </c>
      <c r="C398" s="119" t="s">
        <v>977</v>
      </c>
      <c r="D398" s="119" t="str">
        <f t="shared" si="6"/>
        <v>福建省</v>
      </c>
      <c r="E398" s="119" t="s">
        <v>1082</v>
      </c>
      <c r="F398" s="119" t="s">
        <v>1252</v>
      </c>
      <c r="G398" s="120">
        <v>1253.3333333333301</v>
      </c>
    </row>
    <row r="399" spans="1:7" ht="13.8">
      <c r="A399" s="118">
        <v>41479</v>
      </c>
      <c r="B399" s="119" t="s">
        <v>1040</v>
      </c>
      <c r="C399" s="119" t="s">
        <v>978</v>
      </c>
      <c r="D399" s="119" t="str">
        <f t="shared" si="6"/>
        <v>北京市</v>
      </c>
      <c r="E399" s="119" t="s">
        <v>1068</v>
      </c>
      <c r="F399" s="119" t="s">
        <v>1245</v>
      </c>
      <c r="G399" s="120">
        <v>1355.8333333333301</v>
      </c>
    </row>
    <row r="400" spans="1:7" ht="13.8">
      <c r="A400" s="118">
        <v>41480</v>
      </c>
      <c r="B400" s="119" t="s">
        <v>1033</v>
      </c>
      <c r="C400" s="119" t="s">
        <v>979</v>
      </c>
      <c r="D400" s="119" t="str">
        <f t="shared" si="6"/>
        <v>上海市</v>
      </c>
      <c r="E400" s="119" t="s">
        <v>1069</v>
      </c>
      <c r="F400" s="119" t="s">
        <v>1246</v>
      </c>
      <c r="G400" s="120">
        <v>535.83333333333303</v>
      </c>
    </row>
    <row r="401" spans="1:7" ht="13.8">
      <c r="A401" s="118">
        <v>41481</v>
      </c>
      <c r="B401" s="119" t="s">
        <v>1047</v>
      </c>
      <c r="C401" s="119" t="s">
        <v>980</v>
      </c>
      <c r="D401" s="119" t="str">
        <f t="shared" si="6"/>
        <v>安徽省</v>
      </c>
      <c r="E401" s="119" t="s">
        <v>1072</v>
      </c>
      <c r="F401" s="119" t="s">
        <v>1247</v>
      </c>
      <c r="G401" s="120">
        <v>638.33333333333303</v>
      </c>
    </row>
    <row r="402" spans="1:7">
      <c r="B402" s="135"/>
      <c r="F402" s="115" t="s">
        <v>1265</v>
      </c>
    </row>
    <row r="403" spans="1:7">
      <c r="G403" s="138"/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1F37-2681-4345-A3CD-F118B46FAD2D}">
  <sheetPr>
    <tabColor rgb="FF7030A0"/>
  </sheetPr>
  <dimension ref="A1:J831"/>
  <sheetViews>
    <sheetView workbookViewId="0">
      <selection activeCell="G2" sqref="G2:G342"/>
    </sheetView>
  </sheetViews>
  <sheetFormatPr defaultColWidth="9" defaultRowHeight="13.8"/>
  <cols>
    <col min="1" max="2" width="10.88671875" style="48" customWidth="1"/>
    <col min="3" max="4" width="13.44140625" style="48" bestFit="1" customWidth="1"/>
    <col min="5" max="5" width="12.21875" style="48" bestFit="1" customWidth="1"/>
    <col min="6" max="6" width="13.88671875" style="48" bestFit="1" customWidth="1"/>
    <col min="7" max="7" width="12.21875" style="48" customWidth="1"/>
    <col min="8" max="9" width="13.44140625" style="1" bestFit="1" customWidth="1"/>
    <col min="10" max="10" width="11.6640625" style="1" bestFit="1" customWidth="1"/>
    <col min="11" max="16384" width="9" style="1"/>
  </cols>
  <sheetData>
    <row r="1" spans="1:10" s="40" customFormat="1" ht="18" customHeight="1" thickBot="1">
      <c r="A1" s="25" t="s">
        <v>128</v>
      </c>
      <c r="B1" s="25" t="s">
        <v>136</v>
      </c>
      <c r="C1" s="25" t="s">
        <v>137</v>
      </c>
      <c r="D1" s="25" t="s">
        <v>138</v>
      </c>
      <c r="E1" s="25" t="s">
        <v>139</v>
      </c>
      <c r="F1" s="25" t="s">
        <v>140</v>
      </c>
      <c r="G1" s="26" t="s">
        <v>141</v>
      </c>
    </row>
    <row r="2" spans="1:10" s="40" customFormat="1" ht="18" customHeight="1" thickBot="1">
      <c r="A2" s="28">
        <v>10248</v>
      </c>
      <c r="B2" s="41" t="s">
        <v>142</v>
      </c>
      <c r="C2" s="42">
        <v>42005</v>
      </c>
      <c r="D2" s="42">
        <v>42017</v>
      </c>
      <c r="E2" s="28" t="s">
        <v>1220</v>
      </c>
      <c r="F2" s="28" t="s">
        <v>1221</v>
      </c>
      <c r="G2" s="31">
        <f>SUMIF(订单明细!$A$2:$A$907,A2,订单明细!$H$2:$H$907)</f>
        <v>782</v>
      </c>
      <c r="H2" s="43"/>
      <c r="I2" s="43"/>
      <c r="J2" s="43"/>
    </row>
    <row r="3" spans="1:10" s="40" customFormat="1" ht="18" customHeight="1" thickBot="1">
      <c r="A3" s="32">
        <v>10249</v>
      </c>
      <c r="B3" s="44" t="s">
        <v>143</v>
      </c>
      <c r="C3" s="45">
        <v>42006</v>
      </c>
      <c r="D3" s="45">
        <v>42011</v>
      </c>
      <c r="E3" s="32" t="s">
        <v>1222</v>
      </c>
      <c r="F3" s="32" t="s">
        <v>1223</v>
      </c>
      <c r="G3" s="31">
        <f>SUMIF(订单明细!$A$2:$A$907,A3,订单明细!$H$2:$H$907)</f>
        <v>2329.25</v>
      </c>
      <c r="H3" s="43"/>
      <c r="I3" s="43"/>
    </row>
    <row r="4" spans="1:10" s="40" customFormat="1" ht="18" customHeight="1" thickBot="1">
      <c r="A4" s="32">
        <v>10250</v>
      </c>
      <c r="B4" s="44" t="s">
        <v>144</v>
      </c>
      <c r="C4" s="45">
        <v>42009</v>
      </c>
      <c r="D4" s="45">
        <v>42013</v>
      </c>
      <c r="E4" s="32" t="s">
        <v>1222</v>
      </c>
      <c r="F4" s="32" t="s">
        <v>1224</v>
      </c>
      <c r="G4" s="31">
        <f>SUMIF(订单明细!$A$2:$A$907,A4,订单明细!$H$2:$H$907)</f>
        <v>1941.6375</v>
      </c>
      <c r="H4" s="43"/>
      <c r="I4" s="43"/>
    </row>
    <row r="5" spans="1:10" s="40" customFormat="1" ht="18" customHeight="1" thickBot="1">
      <c r="A5" s="32">
        <v>10251</v>
      </c>
      <c r="B5" s="44" t="s">
        <v>145</v>
      </c>
      <c r="C5" s="45">
        <v>42009</v>
      </c>
      <c r="D5" s="45">
        <v>42016</v>
      </c>
      <c r="E5" s="32" t="s">
        <v>1220</v>
      </c>
      <c r="F5" s="32" t="s">
        <v>1225</v>
      </c>
      <c r="G5" s="31">
        <f>SUMIF(订单明细!$A$2:$A$907,A5,订单明细!$H$2:$H$907)</f>
        <v>818.57500000000005</v>
      </c>
      <c r="H5" s="43"/>
      <c r="I5" s="43"/>
    </row>
    <row r="6" spans="1:10" s="40" customFormat="1" ht="18" customHeight="1" thickBot="1">
      <c r="A6" s="32">
        <v>10252</v>
      </c>
      <c r="B6" s="44" t="s">
        <v>146</v>
      </c>
      <c r="C6" s="45">
        <v>42010</v>
      </c>
      <c r="D6" s="45">
        <v>42012</v>
      </c>
      <c r="E6" s="32" t="s">
        <v>1220</v>
      </c>
      <c r="F6" s="32" t="s">
        <v>1221</v>
      </c>
      <c r="G6" s="31">
        <f>SUMIF(订单明细!$A$2:$A$907,A6,订单明细!$H$2:$H$907)</f>
        <v>4497.375</v>
      </c>
      <c r="H6" s="43"/>
      <c r="I6" s="43"/>
    </row>
    <row r="7" spans="1:10" s="40" customFormat="1" ht="18" customHeight="1" thickBot="1">
      <c r="A7" s="32">
        <v>10253</v>
      </c>
      <c r="B7" s="44" t="s">
        <v>144</v>
      </c>
      <c r="C7" s="45">
        <v>42011</v>
      </c>
      <c r="D7" s="45">
        <v>42017</v>
      </c>
      <c r="E7" s="32" t="s">
        <v>1222</v>
      </c>
      <c r="F7" s="32" t="s">
        <v>1224</v>
      </c>
      <c r="G7" s="31">
        <f>SUMIF(订单明细!$A$2:$A$907,A7,订单明细!$H$2:$H$907)</f>
        <v>1806</v>
      </c>
      <c r="H7" s="43"/>
      <c r="I7" s="43"/>
    </row>
    <row r="8" spans="1:10" s="40" customFormat="1" ht="18" customHeight="1" thickBot="1">
      <c r="A8" s="32">
        <v>10254</v>
      </c>
      <c r="B8" s="44" t="s">
        <v>147</v>
      </c>
      <c r="C8" s="45">
        <v>42012</v>
      </c>
      <c r="D8" s="45">
        <v>42024</v>
      </c>
      <c r="E8" s="32" t="s">
        <v>1220</v>
      </c>
      <c r="F8" s="32" t="s">
        <v>1221</v>
      </c>
      <c r="G8" s="31">
        <f>SUMIF(订单明细!$A$2:$A$907,A8,订单明细!$H$2:$H$907)</f>
        <v>695.77499999999998</v>
      </c>
      <c r="H8" s="43"/>
      <c r="I8" s="43"/>
    </row>
    <row r="9" spans="1:10" s="40" customFormat="1" ht="18" customHeight="1" thickBot="1">
      <c r="A9" s="32">
        <v>10255</v>
      </c>
      <c r="B9" s="44" t="s">
        <v>148</v>
      </c>
      <c r="C9" s="45">
        <v>42013</v>
      </c>
      <c r="D9" s="45">
        <v>42016</v>
      </c>
      <c r="E9" s="32" t="s">
        <v>1222</v>
      </c>
      <c r="F9" s="32" t="s">
        <v>1226</v>
      </c>
      <c r="G9" s="31">
        <f>SUMIF(订单明细!$A$2:$A$907,A9,订单明细!$H$2:$H$907)</f>
        <v>3115.75</v>
      </c>
      <c r="H9" s="43"/>
      <c r="I9" s="43"/>
    </row>
    <row r="10" spans="1:10" s="40" customFormat="1" ht="18" customHeight="1" thickBot="1">
      <c r="A10" s="32">
        <v>10256</v>
      </c>
      <c r="B10" s="44" t="s">
        <v>149</v>
      </c>
      <c r="C10" s="45">
        <v>42016</v>
      </c>
      <c r="D10" s="45">
        <v>42018</v>
      </c>
      <c r="E10" s="32" t="s">
        <v>1227</v>
      </c>
      <c r="F10" s="32" t="s">
        <v>1228</v>
      </c>
      <c r="G10" s="31">
        <f>SUMIF(订单明细!$A$2:$A$907,A10,订单明细!$H$2:$H$907)</f>
        <v>648</v>
      </c>
      <c r="H10" s="43"/>
      <c r="I10" s="43"/>
    </row>
    <row r="11" spans="1:10" s="40" customFormat="1" ht="18" customHeight="1" thickBot="1">
      <c r="A11" s="32">
        <v>10257</v>
      </c>
      <c r="B11" s="44" t="s">
        <v>150</v>
      </c>
      <c r="C11" s="45">
        <v>42017</v>
      </c>
      <c r="D11" s="45">
        <v>42023</v>
      </c>
      <c r="E11" s="32" t="s">
        <v>1227</v>
      </c>
      <c r="F11" s="32" t="s">
        <v>1228</v>
      </c>
      <c r="G11" s="31">
        <f>SUMIF(订单明细!$A$2:$A$907,A11,订单明细!$H$2:$H$907)</f>
        <v>1400.5</v>
      </c>
      <c r="H11" s="43"/>
      <c r="I11" s="43"/>
    </row>
    <row r="12" spans="1:10" s="40" customFormat="1" ht="18" customHeight="1" thickBot="1">
      <c r="A12" s="32">
        <v>10258</v>
      </c>
      <c r="B12" s="44" t="s">
        <v>151</v>
      </c>
      <c r="C12" s="45">
        <v>42018</v>
      </c>
      <c r="D12" s="45">
        <v>42024</v>
      </c>
      <c r="E12" s="32" t="s">
        <v>1227</v>
      </c>
      <c r="F12" s="32" t="s">
        <v>1228</v>
      </c>
      <c r="G12" s="31">
        <f>SUMIF(订单明细!$A$2:$A$907,A12,订单明细!$H$2:$H$907)</f>
        <v>2023.8000000000002</v>
      </c>
      <c r="H12" s="43"/>
      <c r="I12" s="43"/>
    </row>
    <row r="13" spans="1:10" s="40" customFormat="1" ht="18" customHeight="1" thickBot="1">
      <c r="A13" s="32">
        <v>10259</v>
      </c>
      <c r="B13" s="44" t="s">
        <v>152</v>
      </c>
      <c r="C13" s="45">
        <v>42019</v>
      </c>
      <c r="D13" s="45">
        <v>42026</v>
      </c>
      <c r="E13" s="32" t="s">
        <v>1229</v>
      </c>
      <c r="F13" s="32" t="s">
        <v>1230</v>
      </c>
      <c r="G13" s="31">
        <f>SUMIF(订单明细!$A$2:$A$907,A13,订单明细!$H$2:$H$907)</f>
        <v>126</v>
      </c>
      <c r="H13" s="43"/>
      <c r="I13" s="43"/>
    </row>
    <row r="14" spans="1:10" s="40" customFormat="1" ht="18" customHeight="1" thickBot="1">
      <c r="A14" s="32">
        <v>10260</v>
      </c>
      <c r="B14" s="44" t="s">
        <v>153</v>
      </c>
      <c r="C14" s="45">
        <v>42020</v>
      </c>
      <c r="D14" s="45">
        <v>42030</v>
      </c>
      <c r="E14" s="32" t="s">
        <v>1227</v>
      </c>
      <c r="F14" s="32" t="s">
        <v>1228</v>
      </c>
      <c r="G14" s="31">
        <f>SUMIF(订单明细!$A$2:$A$907,A14,订单明细!$H$2:$H$907)</f>
        <v>1881.675</v>
      </c>
      <c r="H14" s="43"/>
      <c r="I14" s="43"/>
    </row>
    <row r="15" spans="1:10" s="40" customFormat="1" ht="18" customHeight="1" thickBot="1">
      <c r="A15" s="32">
        <v>10261</v>
      </c>
      <c r="B15" s="44" t="s">
        <v>154</v>
      </c>
      <c r="C15" s="45">
        <v>42020</v>
      </c>
      <c r="D15" s="45">
        <v>42031</v>
      </c>
      <c r="E15" s="32" t="s">
        <v>1220</v>
      </c>
      <c r="F15" s="32" t="s">
        <v>1231</v>
      </c>
      <c r="G15" s="31">
        <f>SUMIF(订单明细!$A$2:$A$907,A15,订单明细!$H$2:$H$907)</f>
        <v>560</v>
      </c>
      <c r="H15" s="43"/>
      <c r="I15" s="43"/>
    </row>
    <row r="16" spans="1:10" s="40" customFormat="1" ht="18" customHeight="1" thickBot="1">
      <c r="A16" s="32">
        <v>10262</v>
      </c>
      <c r="B16" s="44" t="s">
        <v>155</v>
      </c>
      <c r="C16" s="45">
        <v>42023</v>
      </c>
      <c r="D16" s="45">
        <v>42026</v>
      </c>
      <c r="E16" s="32" t="s">
        <v>1222</v>
      </c>
      <c r="F16" s="32" t="s">
        <v>1232</v>
      </c>
      <c r="G16" s="31">
        <f>SUMIF(订单明细!$A$2:$A$907,A16,订单明细!$H$2:$H$907)</f>
        <v>730.96</v>
      </c>
      <c r="H16" s="43"/>
      <c r="I16" s="43"/>
    </row>
    <row r="17" spans="1:9" s="40" customFormat="1" ht="18" customHeight="1" thickBot="1">
      <c r="A17" s="32">
        <v>10263</v>
      </c>
      <c r="B17" s="44" t="s">
        <v>151</v>
      </c>
      <c r="C17" s="45">
        <v>42024</v>
      </c>
      <c r="D17" s="45">
        <v>42032</v>
      </c>
      <c r="E17" s="32" t="s">
        <v>1227</v>
      </c>
      <c r="F17" s="32" t="s">
        <v>1228</v>
      </c>
      <c r="G17" s="31">
        <f>SUMIF(订单明细!$A$2:$A$907,A17,订单明细!$H$2:$H$907)</f>
        <v>2346.3000000000002</v>
      </c>
      <c r="H17" s="43"/>
      <c r="I17" s="43"/>
    </row>
    <row r="18" spans="1:9" s="40" customFormat="1" ht="18" customHeight="1" thickBot="1">
      <c r="A18" s="32">
        <v>10264</v>
      </c>
      <c r="B18" s="44" t="s">
        <v>156</v>
      </c>
      <c r="C18" s="45">
        <v>42025</v>
      </c>
      <c r="D18" s="45">
        <v>42055</v>
      </c>
      <c r="E18" s="32" t="s">
        <v>1222</v>
      </c>
      <c r="F18" s="32" t="s">
        <v>1226</v>
      </c>
      <c r="G18" s="31">
        <f>SUMIF(订单明细!$A$2:$A$907,A18,订单明细!$H$2:$H$907)</f>
        <v>870.0625</v>
      </c>
      <c r="H18" s="43"/>
      <c r="I18" s="43"/>
    </row>
    <row r="19" spans="1:9" s="40" customFormat="1" ht="18" customHeight="1" thickBot="1">
      <c r="A19" s="32">
        <v>10265</v>
      </c>
      <c r="B19" s="44" t="s">
        <v>157</v>
      </c>
      <c r="C19" s="45">
        <v>42026</v>
      </c>
      <c r="D19" s="45">
        <v>42044</v>
      </c>
      <c r="E19" s="32" t="s">
        <v>1229</v>
      </c>
      <c r="F19" s="32" t="s">
        <v>1230</v>
      </c>
      <c r="G19" s="31">
        <f>SUMIF(订单明细!$A$2:$A$907,A19,订单明细!$H$2:$H$907)</f>
        <v>1470</v>
      </c>
      <c r="H19" s="43"/>
      <c r="I19" s="43"/>
    </row>
    <row r="20" spans="1:9" s="40" customFormat="1" ht="18" customHeight="1" thickBot="1">
      <c r="A20" s="32">
        <v>10266</v>
      </c>
      <c r="B20" s="44" t="s">
        <v>158</v>
      </c>
      <c r="C20" s="45">
        <v>42027</v>
      </c>
      <c r="D20" s="45">
        <v>42032</v>
      </c>
      <c r="E20" s="32" t="s">
        <v>1220</v>
      </c>
      <c r="F20" s="32" t="s">
        <v>1233</v>
      </c>
      <c r="G20" s="31">
        <f>SUMIF(订单明细!$A$2:$A$907,A20,订单明细!$H$2:$H$907)</f>
        <v>433.2</v>
      </c>
      <c r="H20" s="43"/>
      <c r="I20" s="43"/>
    </row>
    <row r="21" spans="1:9" s="40" customFormat="1" ht="18" customHeight="1" thickBot="1">
      <c r="A21" s="32">
        <v>10267</v>
      </c>
      <c r="B21" s="44" t="s">
        <v>159</v>
      </c>
      <c r="C21" s="45">
        <v>42030</v>
      </c>
      <c r="D21" s="45">
        <v>42038</v>
      </c>
      <c r="E21" s="32" t="s">
        <v>1220</v>
      </c>
      <c r="F21" s="32" t="s">
        <v>1225</v>
      </c>
      <c r="G21" s="31">
        <f>SUMIF(订单明细!$A$2:$A$907,A21,订单明细!$H$2:$H$907)</f>
        <v>4422</v>
      </c>
      <c r="H21" s="43"/>
      <c r="I21" s="43"/>
    </row>
    <row r="22" spans="1:9" s="40" customFormat="1" ht="18" customHeight="1" thickBot="1">
      <c r="A22" s="32">
        <v>10268</v>
      </c>
      <c r="B22" s="44" t="s">
        <v>160</v>
      </c>
      <c r="C22" s="45">
        <v>42031</v>
      </c>
      <c r="D22" s="45">
        <v>42034</v>
      </c>
      <c r="E22" s="32" t="s">
        <v>1220</v>
      </c>
      <c r="F22" s="32" t="s">
        <v>1221</v>
      </c>
      <c r="G22" s="31">
        <f>SUMIF(订单明细!$A$2:$A$907,A22,订单明细!$H$2:$H$907)</f>
        <v>1377.1000000000001</v>
      </c>
      <c r="H22" s="43"/>
      <c r="I22" s="43"/>
    </row>
    <row r="23" spans="1:9" s="40" customFormat="1" ht="18" customHeight="1" thickBot="1">
      <c r="A23" s="32">
        <v>10269</v>
      </c>
      <c r="B23" s="44" t="s">
        <v>161</v>
      </c>
      <c r="C23" s="45">
        <v>42032</v>
      </c>
      <c r="D23" s="45">
        <v>42041</v>
      </c>
      <c r="E23" s="32" t="s">
        <v>1222</v>
      </c>
      <c r="F23" s="32" t="s">
        <v>1234</v>
      </c>
      <c r="G23" s="31">
        <f>SUMIF(订单明细!$A$2:$A$907,A23,订单明细!$H$2:$H$907)</f>
        <v>803.69999999999993</v>
      </c>
      <c r="H23" s="43"/>
      <c r="I23" s="43"/>
    </row>
    <row r="24" spans="1:9" s="40" customFormat="1" ht="18" customHeight="1" thickBot="1">
      <c r="A24" s="32">
        <v>10270</v>
      </c>
      <c r="B24" s="44" t="s">
        <v>158</v>
      </c>
      <c r="C24" s="45">
        <v>42033</v>
      </c>
      <c r="D24" s="45">
        <v>42034</v>
      </c>
      <c r="E24" s="32" t="s">
        <v>1220</v>
      </c>
      <c r="F24" s="32" t="s">
        <v>1233</v>
      </c>
      <c r="G24" s="31">
        <f>SUMIF(订单明细!$A$2:$A$907,A24,订单明细!$H$2:$H$907)</f>
        <v>1720</v>
      </c>
      <c r="H24" s="43"/>
      <c r="I24" s="43"/>
    </row>
    <row r="25" spans="1:9" s="40" customFormat="1" ht="18" customHeight="1" thickBot="1">
      <c r="A25" s="32">
        <v>10271</v>
      </c>
      <c r="B25" s="44" t="s">
        <v>162</v>
      </c>
      <c r="C25" s="45">
        <v>42033</v>
      </c>
      <c r="D25" s="45">
        <v>42062</v>
      </c>
      <c r="E25" s="32" t="s">
        <v>1227</v>
      </c>
      <c r="F25" s="32" t="s">
        <v>1228</v>
      </c>
      <c r="G25" s="31">
        <f>SUMIF(订单明细!$A$2:$A$907,A25,订单明细!$H$2:$H$907)</f>
        <v>60</v>
      </c>
      <c r="H25" s="43"/>
      <c r="I25" s="43"/>
    </row>
    <row r="26" spans="1:9" s="40" customFormat="1" ht="18" customHeight="1" thickBot="1">
      <c r="A26" s="32">
        <v>10272</v>
      </c>
      <c r="B26" s="44" t="s">
        <v>155</v>
      </c>
      <c r="C26" s="45">
        <v>42034</v>
      </c>
      <c r="D26" s="45">
        <v>42038</v>
      </c>
      <c r="E26" s="32" t="s">
        <v>1222</v>
      </c>
      <c r="F26" s="32" t="s">
        <v>1232</v>
      </c>
      <c r="G26" s="31">
        <f>SUMIF(订单明细!$A$2:$A$907,A26,订单明细!$H$2:$H$907)</f>
        <v>1821.1999999999998</v>
      </c>
      <c r="H26" s="43"/>
      <c r="I26" s="43"/>
    </row>
    <row r="27" spans="1:9" s="40" customFormat="1" ht="18" customHeight="1" thickBot="1">
      <c r="A27" s="32">
        <v>10273</v>
      </c>
      <c r="B27" s="44" t="s">
        <v>163</v>
      </c>
      <c r="C27" s="45">
        <v>42037</v>
      </c>
      <c r="D27" s="45">
        <v>42044</v>
      </c>
      <c r="E27" s="32" t="s">
        <v>1220</v>
      </c>
      <c r="F27" s="32" t="s">
        <v>1221</v>
      </c>
      <c r="G27" s="31">
        <f>SUMIF(订单明细!$A$2:$A$907,A27,订单明细!$H$2:$H$907)</f>
        <v>2548.0249999999996</v>
      </c>
      <c r="H27" s="43"/>
      <c r="I27" s="43"/>
    </row>
    <row r="28" spans="1:9" s="40" customFormat="1" ht="18" customHeight="1" thickBot="1">
      <c r="A28" s="32">
        <v>10274</v>
      </c>
      <c r="B28" s="44" t="s">
        <v>142</v>
      </c>
      <c r="C28" s="45">
        <v>42038</v>
      </c>
      <c r="D28" s="45">
        <v>42048</v>
      </c>
      <c r="E28" s="32" t="s">
        <v>1220</v>
      </c>
      <c r="F28" s="32" t="s">
        <v>1221</v>
      </c>
      <c r="G28" s="31">
        <f>SUMIF(订单明细!$A$2:$A$907,A28,订单明细!$H$2:$H$907)</f>
        <v>673.59999999999991</v>
      </c>
      <c r="H28" s="43"/>
      <c r="I28" s="43"/>
    </row>
    <row r="29" spans="1:9" s="40" customFormat="1" ht="18" customHeight="1" thickBot="1">
      <c r="A29" s="32">
        <v>10275</v>
      </c>
      <c r="B29" s="44" t="s">
        <v>164</v>
      </c>
      <c r="C29" s="45">
        <v>42039</v>
      </c>
      <c r="D29" s="45">
        <v>42041</v>
      </c>
      <c r="E29" s="32" t="s">
        <v>1227</v>
      </c>
      <c r="F29" s="32" t="s">
        <v>1228</v>
      </c>
      <c r="G29" s="31">
        <f>SUMIF(订单明细!$A$2:$A$907,A29,订单明细!$H$2:$H$907)</f>
        <v>364.8</v>
      </c>
      <c r="H29" s="43"/>
      <c r="I29" s="43"/>
    </row>
    <row r="30" spans="1:9" s="40" customFormat="1" ht="18" customHeight="1" thickBot="1">
      <c r="A30" s="32">
        <v>10276</v>
      </c>
      <c r="B30" s="44" t="s">
        <v>165</v>
      </c>
      <c r="C30" s="45">
        <v>42040</v>
      </c>
      <c r="D30" s="45">
        <v>42046</v>
      </c>
      <c r="E30" s="32" t="s">
        <v>1220</v>
      </c>
      <c r="F30" s="32" t="s">
        <v>1221</v>
      </c>
      <c r="G30" s="31">
        <f>SUMIF(订单明细!$A$2:$A$907,A30,订单明细!$H$2:$H$907)</f>
        <v>525</v>
      </c>
      <c r="H30" s="43"/>
      <c r="I30" s="43"/>
    </row>
    <row r="31" spans="1:9" s="40" customFormat="1" ht="18" customHeight="1" thickBot="1">
      <c r="A31" s="32">
        <v>10277</v>
      </c>
      <c r="B31" s="44" t="s">
        <v>166</v>
      </c>
      <c r="C31" s="45">
        <v>42041</v>
      </c>
      <c r="D31" s="45">
        <v>42045</v>
      </c>
      <c r="E31" s="32" t="s">
        <v>1220</v>
      </c>
      <c r="F31" s="32" t="s">
        <v>1221</v>
      </c>
      <c r="G31" s="31">
        <f>SUMIF(订单明细!$A$2:$A$907,A31,订单明细!$H$2:$H$907)</f>
        <v>1503.6</v>
      </c>
      <c r="H31" s="43"/>
      <c r="I31" s="43"/>
    </row>
    <row r="32" spans="1:9" s="40" customFormat="1" ht="18" customHeight="1" thickBot="1">
      <c r="A32" s="32">
        <v>10278</v>
      </c>
      <c r="B32" s="44" t="s">
        <v>167</v>
      </c>
      <c r="C32" s="45">
        <v>42044</v>
      </c>
      <c r="D32" s="45">
        <v>42048</v>
      </c>
      <c r="E32" s="32" t="s">
        <v>1222</v>
      </c>
      <c r="F32" s="32" t="s">
        <v>1226</v>
      </c>
      <c r="G32" s="31">
        <f>SUMIF(订单明细!$A$2:$A$907,A32,订单明细!$H$2:$H$907)</f>
        <v>1862.4</v>
      </c>
      <c r="H32" s="43"/>
      <c r="I32" s="43"/>
    </row>
    <row r="33" spans="1:9" s="40" customFormat="1" ht="18" customHeight="1" thickBot="1">
      <c r="A33" s="32">
        <v>10279</v>
      </c>
      <c r="B33" s="44" t="s">
        <v>168</v>
      </c>
      <c r="C33" s="45">
        <v>42045</v>
      </c>
      <c r="D33" s="45">
        <v>42048</v>
      </c>
      <c r="E33" s="32" t="s">
        <v>1222</v>
      </c>
      <c r="F33" s="32" t="s">
        <v>1226</v>
      </c>
      <c r="G33" s="31">
        <f>SUMIF(订单明细!$A$2:$A$907,A33,订单明细!$H$2:$H$907)</f>
        <v>438.75</v>
      </c>
      <c r="H33" s="43"/>
      <c r="I33" s="43"/>
    </row>
    <row r="34" spans="1:9" s="40" customFormat="1" ht="18" customHeight="1" thickBot="1">
      <c r="A34" s="32">
        <v>10280</v>
      </c>
      <c r="B34" s="44" t="s">
        <v>167</v>
      </c>
      <c r="C34" s="45">
        <v>42046</v>
      </c>
      <c r="D34" s="45">
        <v>42075</v>
      </c>
      <c r="E34" s="32" t="s">
        <v>1222</v>
      </c>
      <c r="F34" s="32" t="s">
        <v>1226</v>
      </c>
      <c r="G34" s="31">
        <f>SUMIF(订单明细!$A$2:$A$907,A34,订单明细!$H$2:$H$907)</f>
        <v>766.5</v>
      </c>
      <c r="H34" s="43"/>
      <c r="I34" s="43"/>
    </row>
    <row r="35" spans="1:9" s="40" customFormat="1" ht="18" customHeight="1" thickBot="1">
      <c r="A35" s="32">
        <v>10281</v>
      </c>
      <c r="B35" s="44" t="s">
        <v>169</v>
      </c>
      <c r="C35" s="45">
        <v>42046</v>
      </c>
      <c r="D35" s="45">
        <v>42053</v>
      </c>
      <c r="E35" s="32" t="s">
        <v>1220</v>
      </c>
      <c r="F35" s="32" t="s">
        <v>1221</v>
      </c>
      <c r="G35" s="31">
        <f>SUMIF(订单明细!$A$2:$A$907,A35,订单明细!$H$2:$H$907)</f>
        <v>108.2</v>
      </c>
      <c r="H35" s="43"/>
      <c r="I35" s="43"/>
    </row>
    <row r="36" spans="1:9" s="40" customFormat="1" ht="18" customHeight="1" thickBot="1">
      <c r="A36" s="32">
        <v>10282</v>
      </c>
      <c r="B36" s="44" t="s">
        <v>169</v>
      </c>
      <c r="C36" s="45">
        <v>42047</v>
      </c>
      <c r="D36" s="45">
        <v>42053</v>
      </c>
      <c r="E36" s="32" t="s">
        <v>1220</v>
      </c>
      <c r="F36" s="32" t="s">
        <v>1221</v>
      </c>
      <c r="G36" s="31">
        <f>SUMIF(订单明细!$A$2:$A$907,A36,订单明细!$H$2:$H$907)</f>
        <v>194.34</v>
      </c>
      <c r="H36" s="43"/>
      <c r="I36" s="43"/>
    </row>
    <row r="37" spans="1:9" s="40" customFormat="1" ht="18" customHeight="1" thickBot="1">
      <c r="A37" s="32">
        <v>10283</v>
      </c>
      <c r="B37" s="44" t="s">
        <v>170</v>
      </c>
      <c r="C37" s="45">
        <v>42048</v>
      </c>
      <c r="D37" s="45">
        <v>42055</v>
      </c>
      <c r="E37" s="32" t="s">
        <v>1220</v>
      </c>
      <c r="F37" s="32" t="s">
        <v>1221</v>
      </c>
      <c r="G37" s="31">
        <f>SUMIF(订单明细!$A$2:$A$907,A37,订单明细!$H$2:$H$907)</f>
        <v>1770</v>
      </c>
      <c r="H37" s="43"/>
      <c r="I37" s="43"/>
    </row>
    <row r="38" spans="1:9" s="40" customFormat="1" ht="18" customHeight="1" thickBot="1">
      <c r="A38" s="32">
        <v>10284</v>
      </c>
      <c r="B38" s="44" t="s">
        <v>168</v>
      </c>
      <c r="C38" s="45">
        <v>42051</v>
      </c>
      <c r="D38" s="45">
        <v>42059</v>
      </c>
      <c r="E38" s="32" t="s">
        <v>1222</v>
      </c>
      <c r="F38" s="32" t="s">
        <v>1226</v>
      </c>
      <c r="G38" s="31">
        <f>SUMIF(订单明细!$A$2:$A$907,A38,订单明细!$H$2:$H$907)</f>
        <v>1464.825</v>
      </c>
      <c r="H38" s="43"/>
      <c r="I38" s="43"/>
    </row>
    <row r="39" spans="1:9" s="40" customFormat="1" ht="18" customHeight="1" thickBot="1">
      <c r="A39" s="32">
        <v>10285</v>
      </c>
      <c r="B39" s="44" t="s">
        <v>163</v>
      </c>
      <c r="C39" s="45">
        <v>42052</v>
      </c>
      <c r="D39" s="45">
        <v>42058</v>
      </c>
      <c r="E39" s="32" t="s">
        <v>1220</v>
      </c>
      <c r="F39" s="32" t="s">
        <v>1221</v>
      </c>
      <c r="G39" s="31">
        <f>SUMIF(订单明细!$A$2:$A$907,A39,订单明细!$H$2:$H$907)</f>
        <v>2181.44</v>
      </c>
      <c r="H39" s="43"/>
      <c r="I39" s="43"/>
    </row>
    <row r="40" spans="1:9" s="40" customFormat="1" ht="18" customHeight="1" thickBot="1">
      <c r="A40" s="32">
        <v>10286</v>
      </c>
      <c r="B40" s="44" t="s">
        <v>163</v>
      </c>
      <c r="C40" s="45">
        <v>42053</v>
      </c>
      <c r="D40" s="45">
        <v>42062</v>
      </c>
      <c r="E40" s="32" t="s">
        <v>1220</v>
      </c>
      <c r="F40" s="32" t="s">
        <v>1221</v>
      </c>
      <c r="G40" s="31">
        <f>SUMIF(订单明细!$A$2:$A$907,A40,订单明细!$H$2:$H$907)</f>
        <v>3772</v>
      </c>
      <c r="H40" s="43"/>
      <c r="I40" s="43"/>
    </row>
    <row r="41" spans="1:9" s="40" customFormat="1" ht="18" customHeight="1" thickBot="1">
      <c r="A41" s="32">
        <v>10287</v>
      </c>
      <c r="B41" s="44" t="s">
        <v>171</v>
      </c>
      <c r="C41" s="45">
        <v>42054</v>
      </c>
      <c r="D41" s="45">
        <v>42060</v>
      </c>
      <c r="E41" s="32" t="s">
        <v>1220</v>
      </c>
      <c r="F41" s="32" t="s">
        <v>1221</v>
      </c>
      <c r="G41" s="31">
        <f>SUMIF(订单明细!$A$2:$A$907,A41,订单明细!$H$2:$H$907)</f>
        <v>1026.3</v>
      </c>
      <c r="H41" s="43"/>
      <c r="I41" s="43"/>
    </row>
    <row r="42" spans="1:9" s="40" customFormat="1" ht="18" customHeight="1" thickBot="1">
      <c r="A42" s="32">
        <v>10288</v>
      </c>
      <c r="B42" s="44" t="s">
        <v>172</v>
      </c>
      <c r="C42" s="45">
        <v>42055</v>
      </c>
      <c r="D42" s="45">
        <v>42066</v>
      </c>
      <c r="E42" s="32" t="s">
        <v>1220</v>
      </c>
      <c r="F42" s="32" t="s">
        <v>1221</v>
      </c>
      <c r="G42" s="31">
        <f>SUMIF(订单明细!$A$2:$A$907,A42,订单明细!$H$2:$H$907)</f>
        <v>100.8</v>
      </c>
      <c r="H42" s="43"/>
      <c r="I42" s="43"/>
    </row>
    <row r="43" spans="1:9" s="40" customFormat="1" ht="18" customHeight="1" thickBot="1">
      <c r="A43" s="32">
        <v>10289</v>
      </c>
      <c r="B43" s="44" t="s">
        <v>173</v>
      </c>
      <c r="C43" s="45">
        <v>42058</v>
      </c>
      <c r="D43" s="45">
        <v>42060</v>
      </c>
      <c r="E43" s="32" t="s">
        <v>1227</v>
      </c>
      <c r="F43" s="32" t="s">
        <v>1228</v>
      </c>
      <c r="G43" s="31">
        <f>SUMIF(订单明细!$A$2:$A$907,A43,订单明细!$H$2:$H$907)</f>
        <v>599.25</v>
      </c>
      <c r="H43" s="43"/>
      <c r="I43" s="43"/>
    </row>
    <row r="44" spans="1:9" s="40" customFormat="1" ht="18" customHeight="1" thickBot="1">
      <c r="A44" s="32">
        <v>10290</v>
      </c>
      <c r="B44" s="44" t="s">
        <v>174</v>
      </c>
      <c r="C44" s="45">
        <v>42059</v>
      </c>
      <c r="D44" s="45">
        <v>42066</v>
      </c>
      <c r="E44" s="32" t="s">
        <v>1220</v>
      </c>
      <c r="F44" s="32" t="s">
        <v>1221</v>
      </c>
      <c r="G44" s="31">
        <f>SUMIF(订单明细!$A$2:$A$907,A44,订单明细!$H$2:$H$907)</f>
        <v>2713.8500000000004</v>
      </c>
      <c r="H44" s="43"/>
      <c r="I44" s="43"/>
    </row>
    <row r="45" spans="1:9" s="40" customFormat="1" ht="18" customHeight="1" thickBot="1">
      <c r="A45" s="32">
        <v>10291</v>
      </c>
      <c r="B45" s="44" t="s">
        <v>154</v>
      </c>
      <c r="C45" s="45">
        <v>42059</v>
      </c>
      <c r="D45" s="45">
        <v>42067</v>
      </c>
      <c r="E45" s="32" t="s">
        <v>1220</v>
      </c>
      <c r="F45" s="32" t="s">
        <v>1231</v>
      </c>
      <c r="G45" s="31">
        <f>SUMIF(订单明细!$A$2:$A$907,A45,订单明细!$H$2:$H$907)</f>
        <v>623.51999999999987</v>
      </c>
      <c r="H45" s="43"/>
      <c r="I45" s="43"/>
    </row>
    <row r="46" spans="1:9" s="40" customFormat="1" ht="18" customHeight="1" thickBot="1">
      <c r="A46" s="32">
        <v>10292</v>
      </c>
      <c r="B46" s="44" t="s">
        <v>175</v>
      </c>
      <c r="C46" s="45">
        <v>42060</v>
      </c>
      <c r="D46" s="45">
        <v>42065</v>
      </c>
      <c r="E46" s="32" t="s">
        <v>1220</v>
      </c>
      <c r="F46" s="32" t="s">
        <v>1233</v>
      </c>
      <c r="G46" s="31">
        <f>SUMIF(订单明细!$A$2:$A$907,A46,订单明细!$H$2:$H$907)</f>
        <v>1620</v>
      </c>
      <c r="H46" s="43"/>
      <c r="I46" s="43"/>
    </row>
    <row r="47" spans="1:9" s="40" customFormat="1" ht="18" customHeight="1" thickBot="1">
      <c r="A47" s="32">
        <v>10293</v>
      </c>
      <c r="B47" s="44" t="s">
        <v>165</v>
      </c>
      <c r="C47" s="45">
        <v>42061</v>
      </c>
      <c r="D47" s="45">
        <v>42074</v>
      </c>
      <c r="E47" s="32" t="s">
        <v>1220</v>
      </c>
      <c r="F47" s="32" t="s">
        <v>1221</v>
      </c>
      <c r="G47" s="31">
        <f>SUMIF(订单明细!$A$2:$A$907,A47,订单明细!$H$2:$H$907)</f>
        <v>1061</v>
      </c>
      <c r="H47" s="43"/>
      <c r="I47" s="43"/>
    </row>
    <row r="48" spans="1:9" s="40" customFormat="1" ht="18" customHeight="1" thickBot="1">
      <c r="A48" s="32">
        <v>10294</v>
      </c>
      <c r="B48" s="44" t="s">
        <v>155</v>
      </c>
      <c r="C48" s="45">
        <v>42062</v>
      </c>
      <c r="D48" s="45">
        <v>42068</v>
      </c>
      <c r="E48" s="32" t="s">
        <v>1222</v>
      </c>
      <c r="F48" s="32" t="s">
        <v>1232</v>
      </c>
      <c r="G48" s="31">
        <f>SUMIF(订单明细!$A$2:$A$907,A48,订单明细!$H$2:$H$907)</f>
        <v>2359.5</v>
      </c>
      <c r="H48" s="43"/>
      <c r="I48" s="43"/>
    </row>
    <row r="49" spans="1:9" s="40" customFormat="1" ht="18" customHeight="1" thickBot="1">
      <c r="A49" s="32">
        <v>10295</v>
      </c>
      <c r="B49" s="44" t="s">
        <v>142</v>
      </c>
      <c r="C49" s="45">
        <v>42065</v>
      </c>
      <c r="D49" s="45">
        <v>42073</v>
      </c>
      <c r="E49" s="32" t="s">
        <v>1220</v>
      </c>
      <c r="F49" s="32" t="s">
        <v>1221</v>
      </c>
      <c r="G49" s="31">
        <f>SUMIF(订单明细!$A$2:$A$907,A49,订单明细!$H$2:$H$907)</f>
        <v>152</v>
      </c>
      <c r="H49" s="43"/>
      <c r="I49" s="43"/>
    </row>
    <row r="50" spans="1:9" s="40" customFormat="1" ht="18" customHeight="1" thickBot="1">
      <c r="A50" s="32">
        <v>10296</v>
      </c>
      <c r="B50" s="44" t="s">
        <v>170</v>
      </c>
      <c r="C50" s="45">
        <v>42066</v>
      </c>
      <c r="D50" s="45">
        <v>42074</v>
      </c>
      <c r="E50" s="32" t="s">
        <v>1220</v>
      </c>
      <c r="F50" s="32" t="s">
        <v>1221</v>
      </c>
      <c r="G50" s="31">
        <f>SUMIF(订单明细!$A$2:$A$907,A50,订单明细!$H$2:$H$907)</f>
        <v>1315.5</v>
      </c>
      <c r="H50" s="43"/>
      <c r="I50" s="43"/>
    </row>
    <row r="51" spans="1:9" s="40" customFormat="1" ht="18" customHeight="1" thickBot="1">
      <c r="A51" s="32">
        <v>10297</v>
      </c>
      <c r="B51" s="44" t="s">
        <v>157</v>
      </c>
      <c r="C51" s="45">
        <v>42067</v>
      </c>
      <c r="D51" s="45">
        <v>42073</v>
      </c>
      <c r="E51" s="32" t="s">
        <v>1229</v>
      </c>
      <c r="F51" s="32" t="s">
        <v>1230</v>
      </c>
      <c r="G51" s="31">
        <f>SUMIF(订单明细!$A$2:$A$907,A51,订单明细!$H$2:$H$907)</f>
        <v>1776</v>
      </c>
      <c r="H51" s="43"/>
      <c r="I51" s="43"/>
    </row>
    <row r="52" spans="1:9" s="40" customFormat="1" ht="18" customHeight="1" thickBot="1">
      <c r="A52" s="32">
        <v>10298</v>
      </c>
      <c r="B52" s="44" t="s">
        <v>176</v>
      </c>
      <c r="C52" s="45">
        <v>42068</v>
      </c>
      <c r="D52" s="45">
        <v>42074</v>
      </c>
      <c r="E52" s="32" t="s">
        <v>1220</v>
      </c>
      <c r="F52" s="32" t="s">
        <v>1221</v>
      </c>
      <c r="G52" s="31">
        <f>SUMIF(订单明细!$A$2:$A$907,A52,订单明细!$H$2:$H$907)</f>
        <v>3307</v>
      </c>
      <c r="H52" s="43"/>
      <c r="I52" s="43"/>
    </row>
    <row r="53" spans="1:9" s="40" customFormat="1" ht="18" customHeight="1" thickBot="1">
      <c r="A53" s="32">
        <v>10299</v>
      </c>
      <c r="B53" s="44" t="s">
        <v>171</v>
      </c>
      <c r="C53" s="45">
        <v>42069</v>
      </c>
      <c r="D53" s="45">
        <v>42076</v>
      </c>
      <c r="E53" s="32" t="s">
        <v>1220</v>
      </c>
      <c r="F53" s="32" t="s">
        <v>1221</v>
      </c>
      <c r="G53" s="31">
        <f>SUMIF(订单明细!$A$2:$A$907,A53,订单明细!$H$2:$H$907)</f>
        <v>438</v>
      </c>
      <c r="H53" s="43"/>
      <c r="I53" s="43"/>
    </row>
    <row r="54" spans="1:9" s="40" customFormat="1" ht="18" customHeight="1" thickBot="1">
      <c r="A54" s="32">
        <v>10300</v>
      </c>
      <c r="B54" s="44" t="s">
        <v>164</v>
      </c>
      <c r="C54" s="45">
        <v>42072</v>
      </c>
      <c r="D54" s="45">
        <v>42081</v>
      </c>
      <c r="E54" s="32" t="s">
        <v>1227</v>
      </c>
      <c r="F54" s="32" t="s">
        <v>1228</v>
      </c>
      <c r="G54" s="31">
        <f>SUMIF(订单明细!$A$2:$A$907,A54,订单明细!$H$2:$H$907)</f>
        <v>760</v>
      </c>
      <c r="H54" s="43"/>
      <c r="I54" s="43"/>
    </row>
    <row r="55" spans="1:9" s="40" customFormat="1" ht="18" customHeight="1" thickBot="1">
      <c r="A55" s="32">
        <v>10301</v>
      </c>
      <c r="B55" s="44" t="s">
        <v>177</v>
      </c>
      <c r="C55" s="45">
        <v>42072</v>
      </c>
      <c r="D55" s="45">
        <v>42080</v>
      </c>
      <c r="E55" s="32" t="s">
        <v>1220</v>
      </c>
      <c r="F55" s="32" t="s">
        <v>1221</v>
      </c>
      <c r="G55" s="31">
        <f>SUMIF(订单明细!$A$2:$A$907,A55,订单明细!$H$2:$H$907)</f>
        <v>944</v>
      </c>
      <c r="H55" s="43"/>
      <c r="I55" s="43"/>
    </row>
    <row r="56" spans="1:9" s="40" customFormat="1" ht="18" customHeight="1" thickBot="1">
      <c r="A56" s="32">
        <v>10302</v>
      </c>
      <c r="B56" s="44" t="s">
        <v>146</v>
      </c>
      <c r="C56" s="45">
        <v>42073</v>
      </c>
      <c r="D56" s="45">
        <v>42102</v>
      </c>
      <c r="E56" s="32" t="s">
        <v>1220</v>
      </c>
      <c r="F56" s="32" t="s">
        <v>1221</v>
      </c>
      <c r="G56" s="31">
        <f>SUMIF(订单明细!$A$2:$A$907,A56,订单明细!$H$2:$H$907)</f>
        <v>3388.8</v>
      </c>
      <c r="H56" s="43"/>
      <c r="I56" s="43"/>
    </row>
    <row r="57" spans="1:9" s="40" customFormat="1" ht="18" customHeight="1" thickBot="1">
      <c r="A57" s="32">
        <v>10303</v>
      </c>
      <c r="B57" s="44" t="s">
        <v>178</v>
      </c>
      <c r="C57" s="45">
        <v>42074</v>
      </c>
      <c r="D57" s="45">
        <v>42081</v>
      </c>
      <c r="E57" s="32" t="s">
        <v>1220</v>
      </c>
      <c r="F57" s="32" t="s">
        <v>1235</v>
      </c>
      <c r="G57" s="31">
        <f>SUMIF(订单明细!$A$2:$A$907,A57,订单明细!$H$2:$H$907)</f>
        <v>1399.5</v>
      </c>
      <c r="H57" s="43"/>
      <c r="I57" s="43"/>
    </row>
    <row r="58" spans="1:9" s="40" customFormat="1" ht="18" customHeight="1" thickBot="1">
      <c r="A58" s="32">
        <v>10304</v>
      </c>
      <c r="B58" s="44" t="s">
        <v>165</v>
      </c>
      <c r="C58" s="45">
        <v>42075</v>
      </c>
      <c r="D58" s="45">
        <v>42080</v>
      </c>
      <c r="E58" s="32" t="s">
        <v>1220</v>
      </c>
      <c r="F58" s="32" t="s">
        <v>1221</v>
      </c>
      <c r="G58" s="31">
        <f>SUMIF(订单明细!$A$2:$A$907,A58,订单明细!$H$2:$H$907)</f>
        <v>1193</v>
      </c>
      <c r="H58" s="43"/>
      <c r="I58" s="43"/>
    </row>
    <row r="59" spans="1:9" s="40" customFormat="1" ht="18" customHeight="1" thickBot="1">
      <c r="A59" s="32">
        <v>10305</v>
      </c>
      <c r="B59" s="44" t="s">
        <v>179</v>
      </c>
      <c r="C59" s="45">
        <v>42076</v>
      </c>
      <c r="D59" s="45">
        <v>42102</v>
      </c>
      <c r="E59" s="32" t="s">
        <v>1222</v>
      </c>
      <c r="F59" s="32" t="s">
        <v>1226</v>
      </c>
      <c r="G59" s="31">
        <f>SUMIF(订单明细!$A$2:$A$907,A59,订单明细!$H$2:$H$907)</f>
        <v>4677.5249999999996</v>
      </c>
      <c r="H59" s="43"/>
      <c r="I59" s="43"/>
    </row>
    <row r="60" spans="1:9" s="40" customFormat="1" ht="18" customHeight="1" thickBot="1">
      <c r="A60" s="32">
        <v>10306</v>
      </c>
      <c r="B60" s="44" t="s">
        <v>169</v>
      </c>
      <c r="C60" s="45">
        <v>42079</v>
      </c>
      <c r="D60" s="45">
        <v>42086</v>
      </c>
      <c r="E60" s="32" t="s">
        <v>1220</v>
      </c>
      <c r="F60" s="32" t="s">
        <v>1221</v>
      </c>
      <c r="G60" s="31">
        <f>SUMIF(订单明细!$A$2:$A$907,A60,订单明细!$H$2:$H$907)</f>
        <v>624.15</v>
      </c>
      <c r="H60" s="43"/>
      <c r="I60" s="43"/>
    </row>
    <row r="61" spans="1:9" s="40" customFormat="1" ht="18" customHeight="1" thickBot="1">
      <c r="A61" s="32">
        <v>10307</v>
      </c>
      <c r="B61" s="44" t="s">
        <v>180</v>
      </c>
      <c r="C61" s="45">
        <v>42080</v>
      </c>
      <c r="D61" s="45">
        <v>42088</v>
      </c>
      <c r="E61" s="32" t="s">
        <v>1220</v>
      </c>
      <c r="F61" s="32" t="s">
        <v>1221</v>
      </c>
      <c r="G61" s="31">
        <f>SUMIF(订单明细!$A$2:$A$907,A61,订单明细!$H$2:$H$907)</f>
        <v>530.5</v>
      </c>
      <c r="H61" s="43"/>
      <c r="I61" s="43"/>
    </row>
    <row r="62" spans="1:9" s="40" customFormat="1" ht="18" customHeight="1" thickBot="1">
      <c r="A62" s="32">
        <v>10308</v>
      </c>
      <c r="B62" s="44" t="s">
        <v>181</v>
      </c>
      <c r="C62" s="45">
        <v>42081</v>
      </c>
      <c r="D62" s="45">
        <v>42087</v>
      </c>
      <c r="E62" s="32" t="s">
        <v>1220</v>
      </c>
      <c r="F62" s="32" t="s">
        <v>1221</v>
      </c>
      <c r="G62" s="31">
        <f>SUMIF(订单明细!$A$2:$A$907,A62,订单明细!$H$2:$H$907)</f>
        <v>111</v>
      </c>
      <c r="H62" s="43"/>
      <c r="I62" s="43"/>
    </row>
    <row r="63" spans="1:9" s="40" customFormat="1" ht="18" customHeight="1" thickBot="1">
      <c r="A63" s="32">
        <v>10309</v>
      </c>
      <c r="B63" s="44" t="s">
        <v>176</v>
      </c>
      <c r="C63" s="45">
        <v>42082</v>
      </c>
      <c r="D63" s="45">
        <v>42116</v>
      </c>
      <c r="E63" s="32" t="s">
        <v>1220</v>
      </c>
      <c r="F63" s="32" t="s">
        <v>1221</v>
      </c>
      <c r="G63" s="31">
        <f>SUMIF(订单明细!$A$2:$A$907,A63,订单明细!$H$2:$H$907)</f>
        <v>2202.5</v>
      </c>
      <c r="H63" s="43"/>
      <c r="I63" s="43"/>
    </row>
    <row r="64" spans="1:9" s="40" customFormat="1" ht="18" customHeight="1" thickBot="1">
      <c r="A64" s="32">
        <v>10310</v>
      </c>
      <c r="B64" s="44" t="s">
        <v>182</v>
      </c>
      <c r="C64" s="45">
        <v>42083</v>
      </c>
      <c r="D64" s="45">
        <v>42090</v>
      </c>
      <c r="E64" s="32" t="s">
        <v>1227</v>
      </c>
      <c r="F64" s="32" t="s">
        <v>1236</v>
      </c>
      <c r="G64" s="31">
        <f>SUMIF(订单明细!$A$2:$A$907,A64,订单明细!$H$2:$H$907)</f>
        <v>421</v>
      </c>
      <c r="H64" s="43"/>
      <c r="I64" s="43"/>
    </row>
    <row r="65" spans="1:9" s="40" customFormat="1" ht="18" customHeight="1" thickBot="1">
      <c r="A65" s="32">
        <v>10311</v>
      </c>
      <c r="B65" s="44" t="s">
        <v>183</v>
      </c>
      <c r="C65" s="45">
        <v>42083</v>
      </c>
      <c r="D65" s="45">
        <v>42089</v>
      </c>
      <c r="E65" s="32" t="s">
        <v>1222</v>
      </c>
      <c r="F65" s="32" t="s">
        <v>1234</v>
      </c>
      <c r="G65" s="31">
        <f>SUMIF(订单明细!$A$2:$A$907,A65,订单明细!$H$2:$H$907)</f>
        <v>336</v>
      </c>
      <c r="H65" s="43"/>
      <c r="I65" s="43"/>
    </row>
    <row r="66" spans="1:9" s="40" customFormat="1" ht="18" customHeight="1" thickBot="1">
      <c r="A66" s="32">
        <v>10312</v>
      </c>
      <c r="B66" s="44" t="s">
        <v>177</v>
      </c>
      <c r="C66" s="45">
        <v>42086</v>
      </c>
      <c r="D66" s="45">
        <v>42096</v>
      </c>
      <c r="E66" s="32" t="s">
        <v>1220</v>
      </c>
      <c r="F66" s="32" t="s">
        <v>1221</v>
      </c>
      <c r="G66" s="31">
        <f>SUMIF(订单明细!$A$2:$A$907,A66,订单明细!$H$2:$H$907)</f>
        <v>2019.9</v>
      </c>
      <c r="H66" s="43"/>
      <c r="I66" s="43"/>
    </row>
    <row r="67" spans="1:9" s="40" customFormat="1" ht="18" customHeight="1" thickBot="1">
      <c r="A67" s="32">
        <v>10313</v>
      </c>
      <c r="B67" s="44" t="s">
        <v>163</v>
      </c>
      <c r="C67" s="45">
        <v>42087</v>
      </c>
      <c r="D67" s="45">
        <v>42097</v>
      </c>
      <c r="E67" s="32" t="s">
        <v>1220</v>
      </c>
      <c r="F67" s="32" t="s">
        <v>1221</v>
      </c>
      <c r="G67" s="31">
        <f>SUMIF(订单明细!$A$2:$A$907,A67,订单明细!$H$2:$H$907)</f>
        <v>228</v>
      </c>
      <c r="H67" s="43"/>
      <c r="I67" s="43"/>
    </row>
    <row r="68" spans="1:9" s="40" customFormat="1" ht="18" customHeight="1" thickBot="1">
      <c r="A68" s="32">
        <v>10314</v>
      </c>
      <c r="B68" s="44" t="s">
        <v>155</v>
      </c>
      <c r="C68" s="45">
        <v>42088</v>
      </c>
      <c r="D68" s="45">
        <v>42097</v>
      </c>
      <c r="E68" s="32" t="s">
        <v>1222</v>
      </c>
      <c r="F68" s="32" t="s">
        <v>1232</v>
      </c>
      <c r="G68" s="31">
        <f>SUMIF(订单明细!$A$2:$A$907,A68,订单明细!$H$2:$H$907)</f>
        <v>2619</v>
      </c>
      <c r="H68" s="43"/>
      <c r="I68" s="43"/>
    </row>
    <row r="69" spans="1:9" s="40" customFormat="1" ht="18" customHeight="1" thickBot="1">
      <c r="A69" s="32">
        <v>10315</v>
      </c>
      <c r="B69" s="44" t="s">
        <v>184</v>
      </c>
      <c r="C69" s="45">
        <v>42089</v>
      </c>
      <c r="D69" s="45">
        <v>42096</v>
      </c>
      <c r="E69" s="32" t="s">
        <v>1237</v>
      </c>
      <c r="F69" s="32" t="s">
        <v>1238</v>
      </c>
      <c r="G69" s="31">
        <f>SUMIF(订单明细!$A$2:$A$907,A69,订单明细!$H$2:$H$907)</f>
        <v>646</v>
      </c>
      <c r="H69" s="43"/>
      <c r="I69" s="43"/>
    </row>
    <row r="70" spans="1:9" s="40" customFormat="1" ht="18" customHeight="1" thickBot="1">
      <c r="A70" s="32">
        <v>10316</v>
      </c>
      <c r="B70" s="44" t="s">
        <v>155</v>
      </c>
      <c r="C70" s="45">
        <v>42090</v>
      </c>
      <c r="D70" s="45">
        <v>42101</v>
      </c>
      <c r="E70" s="32" t="s">
        <v>1222</v>
      </c>
      <c r="F70" s="32" t="s">
        <v>1232</v>
      </c>
      <c r="G70" s="31">
        <f>SUMIF(订单明细!$A$2:$A$907,A70,订单明细!$H$2:$H$907)</f>
        <v>3547.5</v>
      </c>
      <c r="H70" s="43"/>
      <c r="I70" s="43"/>
    </row>
    <row r="71" spans="1:9" s="40" customFormat="1" ht="18" customHeight="1" thickBot="1">
      <c r="A71" s="32">
        <v>10317</v>
      </c>
      <c r="B71" s="44" t="s">
        <v>180</v>
      </c>
      <c r="C71" s="45">
        <v>42093</v>
      </c>
      <c r="D71" s="45">
        <v>42103</v>
      </c>
      <c r="E71" s="32" t="s">
        <v>1220</v>
      </c>
      <c r="F71" s="32" t="s">
        <v>1221</v>
      </c>
      <c r="G71" s="31">
        <f>SUMIF(订单明细!$A$2:$A$907,A71,订单明细!$H$2:$H$907)</f>
        <v>360</v>
      </c>
      <c r="H71" s="43"/>
      <c r="I71" s="43"/>
    </row>
    <row r="72" spans="1:9" s="40" customFormat="1" ht="18" customHeight="1" thickBot="1">
      <c r="A72" s="32">
        <v>10318</v>
      </c>
      <c r="B72" s="44" t="s">
        <v>184</v>
      </c>
      <c r="C72" s="45">
        <v>42094</v>
      </c>
      <c r="D72" s="45">
        <v>42097</v>
      </c>
      <c r="E72" s="32" t="s">
        <v>1237</v>
      </c>
      <c r="F72" s="32" t="s">
        <v>1238</v>
      </c>
      <c r="G72" s="31">
        <f>SUMIF(订单明细!$A$2:$A$907,A72,订单明细!$H$2:$H$907)</f>
        <v>301</v>
      </c>
      <c r="H72" s="43"/>
      <c r="I72" s="43"/>
    </row>
    <row r="73" spans="1:9" s="40" customFormat="1" ht="18" customHeight="1" thickBot="1">
      <c r="A73" s="32">
        <v>10319</v>
      </c>
      <c r="B73" s="44" t="s">
        <v>165</v>
      </c>
      <c r="C73" s="45">
        <v>42095</v>
      </c>
      <c r="D73" s="45">
        <v>42104</v>
      </c>
      <c r="E73" s="32" t="s">
        <v>1220</v>
      </c>
      <c r="F73" s="32" t="s">
        <v>1221</v>
      </c>
      <c r="G73" s="31">
        <f>SUMIF(订单明细!$A$2:$A$907,A73,订单明细!$H$2:$H$907)</f>
        <v>1490.4</v>
      </c>
      <c r="H73" s="43"/>
      <c r="I73" s="43"/>
    </row>
    <row r="74" spans="1:9" s="40" customFormat="1" ht="18" customHeight="1" thickBot="1">
      <c r="A74" s="32">
        <v>10320</v>
      </c>
      <c r="B74" s="44" t="s">
        <v>158</v>
      </c>
      <c r="C74" s="45">
        <v>42096</v>
      </c>
      <c r="D74" s="45">
        <v>42111</v>
      </c>
      <c r="E74" s="32" t="s">
        <v>1220</v>
      </c>
      <c r="F74" s="32" t="s">
        <v>1233</v>
      </c>
      <c r="G74" s="31">
        <f>SUMIF(订单明细!$A$2:$A$907,A74,订单明细!$H$2:$H$907)</f>
        <v>645</v>
      </c>
      <c r="H74" s="43"/>
      <c r="I74" s="43"/>
    </row>
    <row r="75" spans="1:9" s="40" customFormat="1" ht="18" customHeight="1" thickBot="1">
      <c r="A75" s="32">
        <v>10321</v>
      </c>
      <c r="B75" s="44" t="s">
        <v>184</v>
      </c>
      <c r="C75" s="45">
        <v>42096</v>
      </c>
      <c r="D75" s="45">
        <v>42104</v>
      </c>
      <c r="E75" s="32" t="s">
        <v>1237</v>
      </c>
      <c r="F75" s="32" t="s">
        <v>1238</v>
      </c>
      <c r="G75" s="31">
        <f>SUMIF(订单明细!$A$2:$A$907,A75,订单明细!$H$2:$H$907)</f>
        <v>180</v>
      </c>
      <c r="H75" s="43"/>
      <c r="I75" s="43"/>
    </row>
    <row r="76" spans="1:9" s="40" customFormat="1" ht="18" customHeight="1" thickBot="1">
      <c r="A76" s="32">
        <v>10322</v>
      </c>
      <c r="B76" s="44" t="s">
        <v>185</v>
      </c>
      <c r="C76" s="45">
        <v>42097</v>
      </c>
      <c r="D76" s="45">
        <v>42116</v>
      </c>
      <c r="E76" s="32" t="s">
        <v>1220</v>
      </c>
      <c r="F76" s="32" t="s">
        <v>1221</v>
      </c>
      <c r="G76" s="31">
        <f>SUMIF(订单明细!$A$2:$A$907,A76,订单明细!$H$2:$H$907)</f>
        <v>140</v>
      </c>
      <c r="H76" s="43"/>
      <c r="I76" s="43"/>
    </row>
    <row r="77" spans="1:9" s="40" customFormat="1" ht="18" customHeight="1" thickBot="1">
      <c r="A77" s="32">
        <v>10323</v>
      </c>
      <c r="B77" s="44" t="s">
        <v>186</v>
      </c>
      <c r="C77" s="45">
        <v>42100</v>
      </c>
      <c r="D77" s="45">
        <v>42107</v>
      </c>
      <c r="E77" s="32" t="s">
        <v>1239</v>
      </c>
      <c r="F77" s="32" t="s">
        <v>1240</v>
      </c>
      <c r="G77" s="31">
        <f>SUMIF(订单明细!$A$2:$A$907,A77,订单明细!$H$2:$H$907)</f>
        <v>205.5</v>
      </c>
      <c r="H77" s="43"/>
      <c r="I77" s="43"/>
    </row>
    <row r="78" spans="1:9" s="40" customFormat="1" ht="18" customHeight="1" thickBot="1">
      <c r="A78" s="32">
        <v>10324</v>
      </c>
      <c r="B78" s="44" t="s">
        <v>187</v>
      </c>
      <c r="C78" s="45">
        <v>42101</v>
      </c>
      <c r="D78" s="45">
        <v>42103</v>
      </c>
      <c r="E78" s="32" t="s">
        <v>1239</v>
      </c>
      <c r="F78" s="32" t="s">
        <v>1240</v>
      </c>
      <c r="G78" s="31">
        <f>SUMIF(订单明细!$A$2:$A$907,A78,订单明细!$H$2:$H$907)</f>
        <v>6597.6824999999999</v>
      </c>
      <c r="H78" s="43"/>
      <c r="I78" s="43"/>
    </row>
    <row r="79" spans="1:9" s="40" customFormat="1" ht="18" customHeight="1" thickBot="1">
      <c r="A79" s="32">
        <v>10325</v>
      </c>
      <c r="B79" s="44" t="s">
        <v>186</v>
      </c>
      <c r="C79" s="45">
        <v>42102</v>
      </c>
      <c r="D79" s="45">
        <v>42107</v>
      </c>
      <c r="E79" s="32" t="s">
        <v>1239</v>
      </c>
      <c r="F79" s="32" t="s">
        <v>1240</v>
      </c>
      <c r="G79" s="31">
        <f>SUMIF(订单明细!$A$2:$A$907,A79,订单明细!$H$2:$H$907)</f>
        <v>1873.25</v>
      </c>
      <c r="H79" s="43"/>
      <c r="I79" s="43"/>
    </row>
    <row r="80" spans="1:9" s="40" customFormat="1" ht="18" customHeight="1" thickBot="1">
      <c r="A80" s="32">
        <v>10326</v>
      </c>
      <c r="B80" s="44" t="s">
        <v>188</v>
      </c>
      <c r="C80" s="45">
        <v>42103</v>
      </c>
      <c r="D80" s="45">
        <v>42107</v>
      </c>
      <c r="E80" s="32" t="s">
        <v>1237</v>
      </c>
      <c r="F80" s="32" t="s">
        <v>1238</v>
      </c>
      <c r="G80" s="31">
        <f>SUMIF(订单明细!$A$2:$A$907,A80,订单明细!$H$2:$H$907)</f>
        <v>1227.5</v>
      </c>
      <c r="H80" s="43"/>
      <c r="I80" s="43"/>
    </row>
    <row r="81" spans="1:9" s="40" customFormat="1" ht="18" customHeight="1" thickBot="1">
      <c r="A81" s="32">
        <v>10327</v>
      </c>
      <c r="B81" s="44" t="s">
        <v>156</v>
      </c>
      <c r="C81" s="45">
        <v>42104</v>
      </c>
      <c r="D81" s="45">
        <v>42107</v>
      </c>
      <c r="E81" s="32" t="s">
        <v>1222</v>
      </c>
      <c r="F81" s="32" t="s">
        <v>1226</v>
      </c>
      <c r="G81" s="31">
        <f>SUMIF(订单明细!$A$2:$A$907,A81,订单明细!$H$2:$H$907)</f>
        <v>2262.92</v>
      </c>
      <c r="H81" s="43"/>
      <c r="I81" s="43"/>
    </row>
    <row r="82" spans="1:9" s="40" customFormat="1" ht="18" customHeight="1" thickBot="1">
      <c r="A82" s="32">
        <v>10328</v>
      </c>
      <c r="B82" s="44" t="s">
        <v>189</v>
      </c>
      <c r="C82" s="45">
        <v>42107</v>
      </c>
      <c r="D82" s="45">
        <v>42110</v>
      </c>
      <c r="E82" s="32" t="s">
        <v>1222</v>
      </c>
      <c r="F82" s="32" t="s">
        <v>1226</v>
      </c>
      <c r="G82" s="31">
        <f>SUMIF(订单明细!$A$2:$A$907,A82,订单明细!$H$2:$H$907)</f>
        <v>1462</v>
      </c>
      <c r="H82" s="43"/>
      <c r="I82" s="43"/>
    </row>
    <row r="83" spans="1:9" s="40" customFormat="1" ht="18" customHeight="1" thickBot="1">
      <c r="A83" s="32">
        <v>10329</v>
      </c>
      <c r="B83" s="44" t="s">
        <v>162</v>
      </c>
      <c r="C83" s="45">
        <v>42108</v>
      </c>
      <c r="D83" s="45">
        <v>42116</v>
      </c>
      <c r="E83" s="32" t="s">
        <v>1227</v>
      </c>
      <c r="F83" s="32" t="s">
        <v>1228</v>
      </c>
      <c r="G83" s="31">
        <f>SUMIF(订单明细!$A$2:$A$907,A83,订单明细!$H$2:$H$907)</f>
        <v>5723.8639999999996</v>
      </c>
      <c r="H83" s="43"/>
      <c r="I83" s="43"/>
    </row>
    <row r="84" spans="1:9" s="40" customFormat="1" ht="18" customHeight="1" thickBot="1">
      <c r="A84" s="32">
        <v>10330</v>
      </c>
      <c r="B84" s="44" t="s">
        <v>170</v>
      </c>
      <c r="C84" s="45">
        <v>42109</v>
      </c>
      <c r="D84" s="45">
        <v>42121</v>
      </c>
      <c r="E84" s="32" t="s">
        <v>1220</v>
      </c>
      <c r="F84" s="32" t="s">
        <v>1221</v>
      </c>
      <c r="G84" s="31">
        <f>SUMIF(订单明细!$A$2:$A$907,A84,订单明细!$H$2:$H$907)</f>
        <v>2066.7749999999996</v>
      </c>
      <c r="H84" s="43"/>
      <c r="I84" s="43"/>
    </row>
    <row r="85" spans="1:9" s="40" customFormat="1" ht="18" customHeight="1" thickBot="1">
      <c r="A85" s="32">
        <v>10331</v>
      </c>
      <c r="B85" s="44" t="s">
        <v>190</v>
      </c>
      <c r="C85" s="45">
        <v>42109</v>
      </c>
      <c r="D85" s="45">
        <v>42114</v>
      </c>
      <c r="E85" s="32" t="s">
        <v>1239</v>
      </c>
      <c r="F85" s="32" t="s">
        <v>1240</v>
      </c>
      <c r="G85" s="31">
        <f>SUMIF(订单明细!$A$2:$A$907,A85,订单明细!$H$2:$H$907)</f>
        <v>111.75</v>
      </c>
      <c r="H85" s="43"/>
      <c r="I85" s="43"/>
    </row>
    <row r="86" spans="1:9" s="40" customFormat="1" ht="18" customHeight="1" thickBot="1">
      <c r="A86" s="32">
        <v>10332</v>
      </c>
      <c r="B86" s="44" t="s">
        <v>191</v>
      </c>
      <c r="C86" s="45">
        <v>42110</v>
      </c>
      <c r="D86" s="45">
        <v>42114</v>
      </c>
      <c r="E86" s="32" t="s">
        <v>1229</v>
      </c>
      <c r="F86" s="32" t="s">
        <v>1230</v>
      </c>
      <c r="G86" s="31">
        <f>SUMIF(订单明细!$A$2:$A$907,A86,订单明细!$H$2:$H$907)</f>
        <v>2233.6</v>
      </c>
      <c r="H86" s="43"/>
      <c r="I86" s="43"/>
    </row>
    <row r="87" spans="1:9" s="40" customFormat="1" ht="18" customHeight="1" thickBot="1">
      <c r="A87" s="32">
        <v>10333</v>
      </c>
      <c r="B87" s="44" t="s">
        <v>158</v>
      </c>
      <c r="C87" s="45">
        <v>42111</v>
      </c>
      <c r="D87" s="45">
        <v>42118</v>
      </c>
      <c r="E87" s="32" t="s">
        <v>1220</v>
      </c>
      <c r="F87" s="32" t="s">
        <v>1233</v>
      </c>
      <c r="G87" s="31">
        <f>SUMIF(订单明细!$A$2:$A$907,A87,订单明细!$H$2:$H$907)</f>
        <v>1096.5</v>
      </c>
      <c r="H87" s="43"/>
      <c r="I87" s="43"/>
    </row>
    <row r="88" spans="1:9" s="40" customFormat="1" ht="18" customHeight="1" thickBot="1">
      <c r="A88" s="32">
        <v>10334</v>
      </c>
      <c r="B88" s="44" t="s">
        <v>145</v>
      </c>
      <c r="C88" s="45">
        <v>42114</v>
      </c>
      <c r="D88" s="45">
        <v>42121</v>
      </c>
      <c r="E88" s="32" t="s">
        <v>1220</v>
      </c>
      <c r="F88" s="32" t="s">
        <v>1225</v>
      </c>
      <c r="G88" s="31">
        <f>SUMIF(订单明细!$A$2:$A$907,A88,订单明细!$H$2:$H$907)</f>
        <v>181</v>
      </c>
      <c r="H88" s="43"/>
      <c r="I88" s="43"/>
    </row>
    <row r="89" spans="1:9" s="40" customFormat="1" ht="18" customHeight="1" thickBot="1">
      <c r="A89" s="32">
        <v>10335</v>
      </c>
      <c r="B89" s="44" t="s">
        <v>176</v>
      </c>
      <c r="C89" s="45">
        <v>42115</v>
      </c>
      <c r="D89" s="45">
        <v>42117</v>
      </c>
      <c r="E89" s="32" t="s">
        <v>1220</v>
      </c>
      <c r="F89" s="32" t="s">
        <v>1221</v>
      </c>
      <c r="G89" s="31">
        <f>SUMIF(订单明细!$A$2:$A$907,A89,订单明细!$H$2:$H$907)</f>
        <v>2545.1999999999998</v>
      </c>
      <c r="H89" s="43"/>
      <c r="I89" s="43"/>
    </row>
    <row r="90" spans="1:9" s="40" customFormat="1" ht="18" customHeight="1" thickBot="1">
      <c r="A90" s="32">
        <v>10336</v>
      </c>
      <c r="B90" s="44" t="s">
        <v>192</v>
      </c>
      <c r="C90" s="45">
        <v>42116</v>
      </c>
      <c r="D90" s="45">
        <v>42118</v>
      </c>
      <c r="E90" s="32" t="s">
        <v>1220</v>
      </c>
      <c r="F90" s="32" t="s">
        <v>1235</v>
      </c>
      <c r="G90" s="31">
        <f>SUMIF(订单明细!$A$2:$A$907,A90,订单明细!$H$2:$H$907)</f>
        <v>356.40000000000003</v>
      </c>
      <c r="H90" s="43"/>
      <c r="I90" s="43"/>
    </row>
    <row r="91" spans="1:9" s="40" customFormat="1" ht="18" customHeight="1" thickBot="1">
      <c r="A91" s="32">
        <v>10337</v>
      </c>
      <c r="B91" s="44" t="s">
        <v>159</v>
      </c>
      <c r="C91" s="45">
        <v>42117</v>
      </c>
      <c r="D91" s="45">
        <v>42122</v>
      </c>
      <c r="E91" s="32" t="s">
        <v>1220</v>
      </c>
      <c r="F91" s="32" t="s">
        <v>1225</v>
      </c>
      <c r="G91" s="31">
        <f>SUMIF(订单明细!$A$2:$A$907,A91,订单明细!$H$2:$H$907)</f>
        <v>3087.52</v>
      </c>
      <c r="H91" s="43"/>
      <c r="I91" s="43"/>
    </row>
    <row r="92" spans="1:9" s="40" customFormat="1" ht="18" customHeight="1" thickBot="1">
      <c r="A92" s="32">
        <v>10338</v>
      </c>
      <c r="B92" s="44" t="s">
        <v>179</v>
      </c>
      <c r="C92" s="45">
        <v>42118</v>
      </c>
      <c r="D92" s="45">
        <v>42122</v>
      </c>
      <c r="E92" s="32" t="s">
        <v>1222</v>
      </c>
      <c r="F92" s="32" t="s">
        <v>1226</v>
      </c>
      <c r="G92" s="31">
        <f>SUMIF(订单明细!$A$2:$A$907,A92,订单明细!$H$2:$H$907)</f>
        <v>1168.3499999999999</v>
      </c>
      <c r="H92" s="43"/>
      <c r="I92" s="43"/>
    </row>
    <row r="93" spans="1:9" s="40" customFormat="1" ht="18" customHeight="1" thickBot="1">
      <c r="A93" s="32">
        <v>10339</v>
      </c>
      <c r="B93" s="44" t="s">
        <v>191</v>
      </c>
      <c r="C93" s="45">
        <v>42121</v>
      </c>
      <c r="D93" s="45">
        <v>42128</v>
      </c>
      <c r="E93" s="32" t="s">
        <v>1229</v>
      </c>
      <c r="F93" s="32" t="s">
        <v>1230</v>
      </c>
      <c r="G93" s="31">
        <f>SUMIF(订单明细!$A$2:$A$907,A93,订单明细!$H$2:$H$907)</f>
        <v>4193.8999999999996</v>
      </c>
      <c r="H93" s="43"/>
      <c r="I93" s="43"/>
    </row>
    <row r="94" spans="1:9" s="40" customFormat="1" ht="18" customHeight="1" thickBot="1">
      <c r="A94" s="32">
        <v>10340</v>
      </c>
      <c r="B94" s="44" t="s">
        <v>190</v>
      </c>
      <c r="C94" s="45">
        <v>42122</v>
      </c>
      <c r="D94" s="45">
        <v>42132</v>
      </c>
      <c r="E94" s="32" t="s">
        <v>1239</v>
      </c>
      <c r="F94" s="32" t="s">
        <v>1240</v>
      </c>
      <c r="G94" s="31">
        <f>SUMIF(订单明细!$A$2:$A$907,A94,订单明细!$H$2:$H$907)</f>
        <v>3045.51</v>
      </c>
      <c r="H94" s="43"/>
      <c r="I94" s="43"/>
    </row>
    <row r="95" spans="1:9" s="40" customFormat="1" ht="18" customHeight="1" thickBot="1">
      <c r="A95" s="32">
        <v>10341</v>
      </c>
      <c r="B95" s="44" t="s">
        <v>193</v>
      </c>
      <c r="C95" s="45">
        <v>42122</v>
      </c>
      <c r="D95" s="45">
        <v>42129</v>
      </c>
      <c r="E95" s="32" t="s">
        <v>1220</v>
      </c>
      <c r="F95" s="32" t="s">
        <v>1221</v>
      </c>
      <c r="G95" s="31">
        <f>SUMIF(订单明细!$A$2:$A$907,A95,订单明细!$H$2:$H$907)</f>
        <v>440.75</v>
      </c>
      <c r="H95" s="43"/>
      <c r="I95" s="43"/>
    </row>
    <row r="96" spans="1:9" s="40" customFormat="1" ht="18" customHeight="1" thickBot="1">
      <c r="A96" s="32">
        <v>10342</v>
      </c>
      <c r="B96" s="44" t="s">
        <v>159</v>
      </c>
      <c r="C96" s="45">
        <v>42123</v>
      </c>
      <c r="D96" s="45">
        <v>42128</v>
      </c>
      <c r="E96" s="32" t="s">
        <v>1220</v>
      </c>
      <c r="F96" s="32" t="s">
        <v>1225</v>
      </c>
      <c r="G96" s="31">
        <f>SUMIF(订单明细!$A$2:$A$907,A96,订单明细!$H$2:$H$907)</f>
        <v>2300.8000000000002</v>
      </c>
      <c r="H96" s="43"/>
      <c r="I96" s="43"/>
    </row>
    <row r="97" spans="1:9" s="40" customFormat="1" ht="18" customHeight="1" thickBot="1">
      <c r="A97" s="32">
        <v>10343</v>
      </c>
      <c r="B97" s="44" t="s">
        <v>168</v>
      </c>
      <c r="C97" s="45">
        <v>42124</v>
      </c>
      <c r="D97" s="45">
        <v>42130</v>
      </c>
      <c r="E97" s="32" t="s">
        <v>1222</v>
      </c>
      <c r="F97" s="32" t="s">
        <v>1226</v>
      </c>
      <c r="G97" s="31">
        <f>SUMIF(订单明细!$A$2:$A$907,A97,订单明细!$H$2:$H$907)</f>
        <v>1980</v>
      </c>
      <c r="H97" s="43"/>
      <c r="I97" s="43"/>
    </row>
    <row r="98" spans="1:9" s="40" customFormat="1" ht="18" customHeight="1" thickBot="1">
      <c r="A98" s="32">
        <v>10344</v>
      </c>
      <c r="B98" s="44" t="s">
        <v>161</v>
      </c>
      <c r="C98" s="45">
        <v>42125</v>
      </c>
      <c r="D98" s="45">
        <v>42129</v>
      </c>
      <c r="E98" s="32" t="s">
        <v>1222</v>
      </c>
      <c r="F98" s="32" t="s">
        <v>1234</v>
      </c>
      <c r="G98" s="31">
        <f>SUMIF(订单明细!$A$2:$A$907,A98,订单明细!$H$2:$H$907)</f>
        <v>2870</v>
      </c>
      <c r="H98" s="43"/>
      <c r="I98" s="43"/>
    </row>
    <row r="99" spans="1:9" s="40" customFormat="1" ht="18" customHeight="1" thickBot="1">
      <c r="A99" s="32">
        <v>10345</v>
      </c>
      <c r="B99" s="44" t="s">
        <v>163</v>
      </c>
      <c r="C99" s="45">
        <v>42128</v>
      </c>
      <c r="D99" s="45">
        <v>42135</v>
      </c>
      <c r="E99" s="32" t="s">
        <v>1220</v>
      </c>
      <c r="F99" s="32" t="s">
        <v>1221</v>
      </c>
      <c r="G99" s="31">
        <f>SUMIF(订单明细!$A$2:$A$907,A99,订单明细!$H$2:$H$907)</f>
        <v>3662</v>
      </c>
      <c r="H99" s="43"/>
      <c r="I99" s="43"/>
    </row>
    <row r="100" spans="1:9" s="40" customFormat="1" ht="18" customHeight="1" thickBot="1">
      <c r="A100" s="32">
        <v>10346</v>
      </c>
      <c r="B100" s="44" t="s">
        <v>155</v>
      </c>
      <c r="C100" s="45">
        <v>42129</v>
      </c>
      <c r="D100" s="45">
        <v>42132</v>
      </c>
      <c r="E100" s="32" t="s">
        <v>1222</v>
      </c>
      <c r="F100" s="32" t="s">
        <v>1232</v>
      </c>
      <c r="G100" s="31">
        <f>SUMIF(订单明细!$A$2:$A$907,A100,订单明细!$H$2:$H$907)</f>
        <v>2023.6000000000001</v>
      </c>
      <c r="H100" s="43"/>
      <c r="I100" s="43"/>
    </row>
    <row r="101" spans="1:9" s="40" customFormat="1" ht="18" customHeight="1" thickBot="1">
      <c r="A101" s="32">
        <v>10347</v>
      </c>
      <c r="B101" s="44" t="s">
        <v>194</v>
      </c>
      <c r="C101" s="45">
        <v>42130</v>
      </c>
      <c r="D101" s="45">
        <v>42132</v>
      </c>
      <c r="E101" s="32" t="s">
        <v>1227</v>
      </c>
      <c r="F101" s="32" t="s">
        <v>1228</v>
      </c>
      <c r="G101" s="31">
        <f>SUMIF(订单明细!$A$2:$A$907,A101,订单明细!$H$2:$H$907)</f>
        <v>1018.125</v>
      </c>
      <c r="H101" s="43"/>
      <c r="I101" s="43"/>
    </row>
    <row r="102" spans="1:9" s="40" customFormat="1" ht="18" customHeight="1" thickBot="1">
      <c r="A102" s="32">
        <v>10348</v>
      </c>
      <c r="B102" s="44" t="s">
        <v>177</v>
      </c>
      <c r="C102" s="45">
        <v>42131</v>
      </c>
      <c r="D102" s="45">
        <v>42139</v>
      </c>
      <c r="E102" s="32" t="s">
        <v>1220</v>
      </c>
      <c r="F102" s="32" t="s">
        <v>1221</v>
      </c>
      <c r="G102" s="31">
        <f>SUMIF(订单明细!$A$2:$A$907,A102,订单明细!$H$2:$H$907)</f>
        <v>454.5</v>
      </c>
      <c r="H102" s="43"/>
      <c r="I102" s="43"/>
    </row>
    <row r="103" spans="1:9" s="40" customFormat="1" ht="18" customHeight="1" thickBot="1">
      <c r="A103" s="32">
        <v>10349</v>
      </c>
      <c r="B103" s="44" t="s">
        <v>162</v>
      </c>
      <c r="C103" s="45">
        <v>42132</v>
      </c>
      <c r="D103" s="45">
        <v>42139</v>
      </c>
      <c r="E103" s="32" t="s">
        <v>1227</v>
      </c>
      <c r="F103" s="32" t="s">
        <v>1228</v>
      </c>
      <c r="G103" s="31">
        <f>SUMIF(订单明细!$A$2:$A$907,A103,订单明细!$H$2:$H$907)</f>
        <v>178.8</v>
      </c>
      <c r="H103" s="43"/>
      <c r="I103" s="43"/>
    </row>
    <row r="104" spans="1:9" s="40" customFormat="1" ht="18" customHeight="1" thickBot="1">
      <c r="A104" s="32">
        <v>10350</v>
      </c>
      <c r="B104" s="44" t="s">
        <v>195</v>
      </c>
      <c r="C104" s="45">
        <v>42135</v>
      </c>
      <c r="D104" s="45">
        <v>42157</v>
      </c>
      <c r="E104" s="32" t="s">
        <v>1220</v>
      </c>
      <c r="F104" s="32" t="s">
        <v>1221</v>
      </c>
      <c r="G104" s="31">
        <f>SUMIF(订单明细!$A$2:$A$907,A104,订单明细!$H$2:$H$907)</f>
        <v>802.57500000000005</v>
      </c>
      <c r="H104" s="43"/>
      <c r="I104" s="43"/>
    </row>
    <row r="105" spans="1:9" s="40" customFormat="1" ht="18" customHeight="1" thickBot="1">
      <c r="A105" s="32">
        <v>10351</v>
      </c>
      <c r="B105" s="44" t="s">
        <v>151</v>
      </c>
      <c r="C105" s="45">
        <v>42135</v>
      </c>
      <c r="D105" s="45">
        <v>42144</v>
      </c>
      <c r="E105" s="32" t="s">
        <v>1227</v>
      </c>
      <c r="F105" s="32" t="s">
        <v>1228</v>
      </c>
      <c r="G105" s="31">
        <f>SUMIF(订单明细!$A$2:$A$907,A105,订单明细!$H$2:$H$907)</f>
        <v>6754.6925000000001</v>
      </c>
      <c r="H105" s="43"/>
      <c r="I105" s="43"/>
    </row>
    <row r="106" spans="1:9" s="40" customFormat="1" ht="18" customHeight="1" thickBot="1">
      <c r="A106" s="32">
        <v>10352</v>
      </c>
      <c r="B106" s="44" t="s">
        <v>189</v>
      </c>
      <c r="C106" s="45">
        <v>42136</v>
      </c>
      <c r="D106" s="45">
        <v>42142</v>
      </c>
      <c r="E106" s="32" t="s">
        <v>1222</v>
      </c>
      <c r="F106" s="32" t="s">
        <v>1226</v>
      </c>
      <c r="G106" s="31">
        <f>SUMIF(订单明细!$A$2:$A$907,A106,订单明细!$H$2:$H$907)</f>
        <v>171.64999999999998</v>
      </c>
      <c r="H106" s="43"/>
      <c r="I106" s="43"/>
    </row>
    <row r="107" spans="1:9" s="40" customFormat="1" ht="18" customHeight="1" thickBot="1">
      <c r="A107" s="32">
        <v>10353</v>
      </c>
      <c r="B107" s="44" t="s">
        <v>196</v>
      </c>
      <c r="C107" s="45">
        <v>42137</v>
      </c>
      <c r="D107" s="45">
        <v>42149</v>
      </c>
      <c r="E107" s="32" t="s">
        <v>1222</v>
      </c>
      <c r="F107" s="32" t="s">
        <v>1234</v>
      </c>
      <c r="G107" s="31">
        <f>SUMIF(订单明细!$A$2:$A$907,A107,订单明细!$H$2:$H$907)</f>
        <v>10741.6</v>
      </c>
      <c r="H107" s="43"/>
      <c r="I107" s="43"/>
    </row>
    <row r="108" spans="1:9" s="40" customFormat="1" ht="18" customHeight="1" thickBot="1">
      <c r="A108" s="32">
        <v>10354</v>
      </c>
      <c r="B108" s="44" t="s">
        <v>185</v>
      </c>
      <c r="C108" s="45">
        <v>42138</v>
      </c>
      <c r="D108" s="45">
        <v>42144</v>
      </c>
      <c r="E108" s="32" t="s">
        <v>1220</v>
      </c>
      <c r="F108" s="32" t="s">
        <v>1221</v>
      </c>
      <c r="G108" s="31">
        <f>SUMIF(订单明细!$A$2:$A$907,A108,订单明细!$H$2:$H$907)</f>
        <v>711.16000000000008</v>
      </c>
      <c r="H108" s="43"/>
      <c r="I108" s="43"/>
    </row>
    <row r="109" spans="1:9" s="40" customFormat="1" ht="18" customHeight="1" thickBot="1">
      <c r="A109" s="32">
        <v>10355</v>
      </c>
      <c r="B109" s="44" t="s">
        <v>197</v>
      </c>
      <c r="C109" s="45">
        <v>42139</v>
      </c>
      <c r="D109" s="45">
        <v>42144</v>
      </c>
      <c r="E109" s="32" t="s">
        <v>1227</v>
      </c>
      <c r="F109" s="32" t="s">
        <v>1228</v>
      </c>
      <c r="G109" s="31">
        <f>SUMIF(订单明细!$A$2:$A$907,A109,订单明细!$H$2:$H$907)</f>
        <v>600</v>
      </c>
      <c r="H109" s="43"/>
      <c r="I109" s="43"/>
    </row>
    <row r="110" spans="1:9" s="40" customFormat="1" ht="18" customHeight="1" thickBot="1">
      <c r="A110" s="32">
        <v>10356</v>
      </c>
      <c r="B110" s="44" t="s">
        <v>177</v>
      </c>
      <c r="C110" s="45">
        <v>42142</v>
      </c>
      <c r="D110" s="45">
        <v>42151</v>
      </c>
      <c r="E110" s="32" t="s">
        <v>1220</v>
      </c>
      <c r="F110" s="32" t="s">
        <v>1221</v>
      </c>
      <c r="G110" s="31">
        <f>SUMIF(订单明细!$A$2:$A$907,A110,订单明细!$H$2:$H$907)</f>
        <v>1383</v>
      </c>
      <c r="H110" s="43"/>
      <c r="I110" s="43"/>
    </row>
    <row r="111" spans="1:9" s="40" customFormat="1" ht="18" customHeight="1" thickBot="1">
      <c r="A111" s="32">
        <v>10357</v>
      </c>
      <c r="B111" s="44" t="s">
        <v>170</v>
      </c>
      <c r="C111" s="45">
        <v>42143</v>
      </c>
      <c r="D111" s="45">
        <v>42156</v>
      </c>
      <c r="E111" s="32" t="s">
        <v>1220</v>
      </c>
      <c r="F111" s="32" t="s">
        <v>1221</v>
      </c>
      <c r="G111" s="31">
        <f>SUMIF(订单明细!$A$2:$A$907,A111,订单明细!$H$2:$H$907)</f>
        <v>1461.2800000000002</v>
      </c>
      <c r="H111" s="43"/>
      <c r="I111" s="43"/>
    </row>
    <row r="112" spans="1:9" s="40" customFormat="1" ht="18" customHeight="1" thickBot="1">
      <c r="A112" s="32">
        <v>10358</v>
      </c>
      <c r="B112" s="44" t="s">
        <v>195</v>
      </c>
      <c r="C112" s="45">
        <v>42144</v>
      </c>
      <c r="D112" s="45">
        <v>42151</v>
      </c>
      <c r="E112" s="32" t="s">
        <v>1220</v>
      </c>
      <c r="F112" s="32" t="s">
        <v>1221</v>
      </c>
      <c r="G112" s="31">
        <f>SUMIF(订单明细!$A$2:$A$907,A112,订单明细!$H$2:$H$907)</f>
        <v>536.75</v>
      </c>
      <c r="H112" s="43"/>
      <c r="I112" s="43"/>
    </row>
    <row r="113" spans="1:9" s="40" customFormat="1" ht="18" customHeight="1" thickBot="1">
      <c r="A113" s="32">
        <v>10359</v>
      </c>
      <c r="B113" s="44" t="s">
        <v>198</v>
      </c>
      <c r="C113" s="45">
        <v>42145</v>
      </c>
      <c r="D113" s="45">
        <v>42150</v>
      </c>
      <c r="E113" s="32" t="s">
        <v>1220</v>
      </c>
      <c r="F113" s="32" t="s">
        <v>1221</v>
      </c>
      <c r="G113" s="31">
        <f>SUMIF(订单明细!$A$2:$A$907,A113,订单明细!$H$2:$H$907)</f>
        <v>4343.59</v>
      </c>
      <c r="H113" s="43"/>
      <c r="I113" s="43"/>
    </row>
    <row r="114" spans="1:9" s="40" customFormat="1" ht="18" customHeight="1" thickBot="1">
      <c r="A114" s="32">
        <v>10360</v>
      </c>
      <c r="B114" s="44" t="s">
        <v>157</v>
      </c>
      <c r="C114" s="45">
        <v>42146</v>
      </c>
      <c r="D114" s="45">
        <v>42156</v>
      </c>
      <c r="E114" s="32" t="s">
        <v>1229</v>
      </c>
      <c r="F114" s="32" t="s">
        <v>1230</v>
      </c>
      <c r="G114" s="31">
        <f>SUMIF(订单明细!$A$2:$A$907,A114,订单明细!$H$2:$H$907)</f>
        <v>9244.2500000000018</v>
      </c>
      <c r="H114" s="43"/>
      <c r="I114" s="43"/>
    </row>
    <row r="115" spans="1:9" s="40" customFormat="1" ht="18" customHeight="1" thickBot="1">
      <c r="A115" s="32">
        <v>10361</v>
      </c>
      <c r="B115" s="44" t="s">
        <v>163</v>
      </c>
      <c r="C115" s="45">
        <v>42146</v>
      </c>
      <c r="D115" s="45">
        <v>42157</v>
      </c>
      <c r="E115" s="32" t="s">
        <v>1220</v>
      </c>
      <c r="F115" s="32" t="s">
        <v>1221</v>
      </c>
      <c r="G115" s="31">
        <f>SUMIF(订单明细!$A$2:$A$907,A115,订单明细!$H$2:$H$907)</f>
        <v>2557.8000000000002</v>
      </c>
      <c r="H115" s="43"/>
      <c r="I115" s="43"/>
    </row>
    <row r="116" spans="1:9" s="40" customFormat="1" ht="18" customHeight="1" thickBot="1">
      <c r="A116" s="32">
        <v>10362</v>
      </c>
      <c r="B116" s="44" t="s">
        <v>190</v>
      </c>
      <c r="C116" s="45">
        <v>42149</v>
      </c>
      <c r="D116" s="45">
        <v>42152</v>
      </c>
      <c r="E116" s="32" t="s">
        <v>1239</v>
      </c>
      <c r="F116" s="32" t="s">
        <v>1240</v>
      </c>
      <c r="G116" s="31">
        <f>SUMIF(订单明细!$A$2:$A$907,A116,订单明细!$H$2:$H$907)</f>
        <v>1938.8</v>
      </c>
      <c r="H116" s="43"/>
      <c r="I116" s="43"/>
    </row>
    <row r="117" spans="1:9" s="40" customFormat="1" ht="18" customHeight="1" thickBot="1">
      <c r="A117" s="32">
        <v>10363</v>
      </c>
      <c r="B117" s="44" t="s">
        <v>199</v>
      </c>
      <c r="C117" s="45">
        <v>42150</v>
      </c>
      <c r="D117" s="45">
        <v>42158</v>
      </c>
      <c r="E117" s="32" t="s">
        <v>1227</v>
      </c>
      <c r="F117" s="32" t="s">
        <v>1236</v>
      </c>
      <c r="G117" s="31">
        <f>SUMIF(订单明细!$A$2:$A$907,A117,订单明细!$H$2:$H$907)</f>
        <v>559</v>
      </c>
      <c r="H117" s="43"/>
      <c r="I117" s="43"/>
    </row>
    <row r="118" spans="1:9" s="40" customFormat="1" ht="18" customHeight="1" thickBot="1">
      <c r="A118" s="32">
        <v>10364</v>
      </c>
      <c r="B118" s="44" t="s">
        <v>200</v>
      </c>
      <c r="C118" s="45">
        <v>42150</v>
      </c>
      <c r="D118" s="45">
        <v>42158</v>
      </c>
      <c r="E118" s="32" t="s">
        <v>1220</v>
      </c>
      <c r="F118" s="32" t="s">
        <v>1221</v>
      </c>
      <c r="G118" s="31">
        <f>SUMIF(订单明细!$A$2:$A$907,A118,订单明细!$H$2:$H$907)</f>
        <v>1187.5</v>
      </c>
      <c r="H118" s="43"/>
      <c r="I118" s="43"/>
    </row>
    <row r="119" spans="1:9" s="40" customFormat="1" ht="18" customHeight="1" thickBot="1">
      <c r="A119" s="32">
        <v>10365</v>
      </c>
      <c r="B119" s="44" t="s">
        <v>201</v>
      </c>
      <c r="C119" s="45">
        <v>42151</v>
      </c>
      <c r="D119" s="45">
        <v>42156</v>
      </c>
      <c r="E119" s="32" t="s">
        <v>1220</v>
      </c>
      <c r="F119" s="32" t="s">
        <v>1233</v>
      </c>
      <c r="G119" s="31">
        <f>SUMIF(订单明细!$A$2:$A$907,A119,订单明细!$H$2:$H$907)</f>
        <v>504</v>
      </c>
      <c r="H119" s="43"/>
      <c r="I119" s="43"/>
    </row>
    <row r="120" spans="1:9" s="40" customFormat="1" ht="18" customHeight="1" thickBot="1">
      <c r="A120" s="32">
        <v>10366</v>
      </c>
      <c r="B120" s="44" t="s">
        <v>202</v>
      </c>
      <c r="C120" s="45">
        <v>42152</v>
      </c>
      <c r="D120" s="45">
        <v>42184</v>
      </c>
      <c r="E120" s="32" t="s">
        <v>1227</v>
      </c>
      <c r="F120" s="32" t="s">
        <v>1228</v>
      </c>
      <c r="G120" s="31">
        <f>SUMIF(订单明细!$A$2:$A$907,A120,订单明细!$H$2:$H$907)</f>
        <v>170.25</v>
      </c>
      <c r="H120" s="43"/>
      <c r="I120" s="43"/>
    </row>
    <row r="121" spans="1:9" s="40" customFormat="1" ht="18" customHeight="1" thickBot="1">
      <c r="A121" s="32">
        <v>10367</v>
      </c>
      <c r="B121" s="44" t="s">
        <v>203</v>
      </c>
      <c r="C121" s="45">
        <v>42152</v>
      </c>
      <c r="D121" s="45">
        <v>42156</v>
      </c>
      <c r="E121" s="32" t="s">
        <v>1227</v>
      </c>
      <c r="F121" s="32" t="s">
        <v>1228</v>
      </c>
      <c r="G121" s="31">
        <f>SUMIF(订单明细!$A$2:$A$907,A121,订单明细!$H$2:$H$907)</f>
        <v>1044.8499999999999</v>
      </c>
      <c r="H121" s="43"/>
      <c r="I121" s="43"/>
    </row>
    <row r="122" spans="1:9" s="40" customFormat="1" ht="18" customHeight="1" thickBot="1">
      <c r="A122" s="32">
        <v>10368</v>
      </c>
      <c r="B122" s="44" t="s">
        <v>151</v>
      </c>
      <c r="C122" s="45">
        <v>42153</v>
      </c>
      <c r="D122" s="45">
        <v>42156</v>
      </c>
      <c r="E122" s="32" t="s">
        <v>1227</v>
      </c>
      <c r="F122" s="32" t="s">
        <v>1228</v>
      </c>
      <c r="G122" s="31">
        <f>SUMIF(订单明细!$A$2:$A$907,A122,订单明细!$H$2:$H$907)</f>
        <v>2113.395</v>
      </c>
      <c r="H122" s="43"/>
      <c r="I122" s="43"/>
    </row>
    <row r="123" spans="1:9" s="40" customFormat="1" ht="18" customHeight="1" thickBot="1">
      <c r="A123" s="32">
        <v>10369</v>
      </c>
      <c r="B123" s="44" t="s">
        <v>162</v>
      </c>
      <c r="C123" s="45">
        <v>42156</v>
      </c>
      <c r="D123" s="45">
        <v>42163</v>
      </c>
      <c r="E123" s="32" t="s">
        <v>1227</v>
      </c>
      <c r="F123" s="32" t="s">
        <v>1228</v>
      </c>
      <c r="G123" s="31">
        <f>SUMIF(订单明细!$A$2:$A$907,A123,订单明细!$H$2:$H$907)</f>
        <v>2988.8</v>
      </c>
      <c r="H123" s="43"/>
      <c r="I123" s="43"/>
    </row>
    <row r="124" spans="1:9" s="40" customFormat="1" ht="18" customHeight="1" thickBot="1">
      <c r="A124" s="32">
        <v>10370</v>
      </c>
      <c r="B124" s="44" t="s">
        <v>147</v>
      </c>
      <c r="C124" s="45">
        <v>42157</v>
      </c>
      <c r="D124" s="45">
        <v>42181</v>
      </c>
      <c r="E124" s="32" t="s">
        <v>1220</v>
      </c>
      <c r="F124" s="32" t="s">
        <v>1221</v>
      </c>
      <c r="G124" s="31">
        <f>SUMIF(订单明细!$A$2:$A$907,A124,订单明细!$H$2:$H$907)</f>
        <v>1397</v>
      </c>
      <c r="H124" s="43"/>
      <c r="I124" s="43"/>
    </row>
    <row r="125" spans="1:9" s="40" customFormat="1" ht="18" customHeight="1" thickBot="1">
      <c r="A125" s="32">
        <v>10371</v>
      </c>
      <c r="B125" s="44" t="s">
        <v>195</v>
      </c>
      <c r="C125" s="45">
        <v>42157</v>
      </c>
      <c r="D125" s="45">
        <v>42178</v>
      </c>
      <c r="E125" s="32" t="s">
        <v>1220</v>
      </c>
      <c r="F125" s="32" t="s">
        <v>1221</v>
      </c>
      <c r="G125" s="31">
        <f>SUMIF(订单明细!$A$2:$A$907,A125,订单明细!$H$2:$H$907)</f>
        <v>91.2</v>
      </c>
      <c r="H125" s="43"/>
      <c r="I125" s="43"/>
    </row>
    <row r="126" spans="1:9" s="40" customFormat="1" ht="18" customHeight="1" thickBot="1">
      <c r="A126" s="32">
        <v>10372</v>
      </c>
      <c r="B126" s="44" t="s">
        <v>204</v>
      </c>
      <c r="C126" s="45">
        <v>42158</v>
      </c>
      <c r="D126" s="45">
        <v>42163</v>
      </c>
      <c r="E126" s="32" t="s">
        <v>1220</v>
      </c>
      <c r="F126" s="32" t="s">
        <v>1231</v>
      </c>
      <c r="G126" s="31">
        <f>SUMIF(订单明细!$A$2:$A$907,A126,订单明细!$H$2:$H$907)</f>
        <v>11515.2</v>
      </c>
      <c r="H126" s="43"/>
      <c r="I126" s="43"/>
    </row>
    <row r="127" spans="1:9" s="40" customFormat="1" ht="18" customHeight="1" thickBot="1">
      <c r="A127" s="32">
        <v>10373</v>
      </c>
      <c r="B127" s="44" t="s">
        <v>176</v>
      </c>
      <c r="C127" s="45">
        <v>42159</v>
      </c>
      <c r="D127" s="45">
        <v>42165</v>
      </c>
      <c r="E127" s="32" t="s">
        <v>1220</v>
      </c>
      <c r="F127" s="32" t="s">
        <v>1221</v>
      </c>
      <c r="G127" s="31">
        <f>SUMIF(订单明细!$A$2:$A$907,A127,订单明细!$H$2:$H$907)</f>
        <v>1708</v>
      </c>
      <c r="H127" s="43"/>
      <c r="I127" s="43"/>
    </row>
    <row r="128" spans="1:9" s="40" customFormat="1" ht="18" customHeight="1" thickBot="1">
      <c r="A128" s="32">
        <v>10374</v>
      </c>
      <c r="B128" s="44" t="s">
        <v>205</v>
      </c>
      <c r="C128" s="45">
        <v>42159</v>
      </c>
      <c r="D128" s="45">
        <v>42163</v>
      </c>
      <c r="E128" s="32" t="s">
        <v>1220</v>
      </c>
      <c r="F128" s="32" t="s">
        <v>1221</v>
      </c>
      <c r="G128" s="31">
        <f>SUMIF(订单明细!$A$2:$A$907,A128,订单明细!$H$2:$H$907)</f>
        <v>573.75</v>
      </c>
      <c r="H128" s="43"/>
      <c r="I128" s="43"/>
    </row>
    <row r="129" spans="1:9" s="40" customFormat="1" ht="18" customHeight="1" thickBot="1">
      <c r="A129" s="32">
        <v>10375</v>
      </c>
      <c r="B129" s="44" t="s">
        <v>206</v>
      </c>
      <c r="C129" s="45">
        <v>42160</v>
      </c>
      <c r="D129" s="45">
        <v>42163</v>
      </c>
      <c r="E129" s="32" t="s">
        <v>1229</v>
      </c>
      <c r="F129" s="32" t="s">
        <v>1230</v>
      </c>
      <c r="G129" s="31">
        <f>SUMIF(订单明细!$A$2:$A$907,A129,订单明细!$H$2:$H$907)</f>
        <v>423.25</v>
      </c>
      <c r="H129" s="43"/>
      <c r="I129" s="43"/>
    </row>
    <row r="130" spans="1:9" s="40" customFormat="1" ht="18" customHeight="1" thickBot="1">
      <c r="A130" s="32">
        <v>10376</v>
      </c>
      <c r="B130" s="44" t="s">
        <v>191</v>
      </c>
      <c r="C130" s="45">
        <v>42163</v>
      </c>
      <c r="D130" s="45">
        <v>42167</v>
      </c>
      <c r="E130" s="32" t="s">
        <v>1229</v>
      </c>
      <c r="F130" s="32" t="s">
        <v>1230</v>
      </c>
      <c r="G130" s="31">
        <f>SUMIF(订单明细!$A$2:$A$907,A130,订单明细!$H$2:$H$907)</f>
        <v>498.75</v>
      </c>
      <c r="H130" s="43"/>
      <c r="I130" s="43"/>
    </row>
    <row r="131" spans="1:9" s="40" customFormat="1" ht="18" customHeight="1" thickBot="1">
      <c r="A131" s="32">
        <v>10377</v>
      </c>
      <c r="B131" s="44" t="s">
        <v>198</v>
      </c>
      <c r="C131" s="45">
        <v>42163</v>
      </c>
      <c r="D131" s="45">
        <v>42167</v>
      </c>
      <c r="E131" s="32" t="s">
        <v>1220</v>
      </c>
      <c r="F131" s="32" t="s">
        <v>1221</v>
      </c>
      <c r="G131" s="31">
        <f>SUMIF(订单明细!$A$2:$A$907,A131,订单明细!$H$2:$H$907)</f>
        <v>1081.1999999999998</v>
      </c>
      <c r="H131" s="43"/>
      <c r="I131" s="43"/>
    </row>
    <row r="132" spans="1:9" s="40" customFormat="1" ht="18" customHeight="1" thickBot="1">
      <c r="A132" s="32">
        <v>10378</v>
      </c>
      <c r="B132" s="44" t="s">
        <v>156</v>
      </c>
      <c r="C132" s="45">
        <v>42164</v>
      </c>
      <c r="D132" s="45">
        <v>42173</v>
      </c>
      <c r="E132" s="32" t="s">
        <v>1222</v>
      </c>
      <c r="F132" s="32" t="s">
        <v>1226</v>
      </c>
      <c r="G132" s="31">
        <f>SUMIF(订单明细!$A$2:$A$907,A132,订单明细!$H$2:$H$907)</f>
        <v>129</v>
      </c>
      <c r="H132" s="43"/>
      <c r="I132" s="43"/>
    </row>
    <row r="133" spans="1:9" s="40" customFormat="1" ht="18" customHeight="1" thickBot="1">
      <c r="A133" s="32">
        <v>10379</v>
      </c>
      <c r="B133" s="44" t="s">
        <v>154</v>
      </c>
      <c r="C133" s="45">
        <v>42165</v>
      </c>
      <c r="D133" s="45">
        <v>42167</v>
      </c>
      <c r="E133" s="32" t="s">
        <v>1220</v>
      </c>
      <c r="F133" s="32" t="s">
        <v>1231</v>
      </c>
      <c r="G133" s="31">
        <f>SUMIF(订单明细!$A$2:$A$907,A133,订单明细!$H$2:$H$907)</f>
        <v>1080.54</v>
      </c>
      <c r="H133" s="43"/>
      <c r="I133" s="43"/>
    </row>
    <row r="134" spans="1:9" s="40" customFormat="1" ht="18" customHeight="1" thickBot="1">
      <c r="A134" s="32">
        <v>10380</v>
      </c>
      <c r="B134" s="44" t="s">
        <v>176</v>
      </c>
      <c r="C134" s="45">
        <v>42166</v>
      </c>
      <c r="D134" s="45">
        <v>42201</v>
      </c>
      <c r="E134" s="32" t="s">
        <v>1220</v>
      </c>
      <c r="F134" s="32" t="s">
        <v>1221</v>
      </c>
      <c r="G134" s="31">
        <f>SUMIF(订单明细!$A$2:$A$907,A134,订单明细!$H$2:$H$907)</f>
        <v>1643.4179999999999</v>
      </c>
      <c r="H134" s="43"/>
      <c r="I134" s="43"/>
    </row>
    <row r="135" spans="1:9" s="40" customFormat="1" ht="18" customHeight="1" thickBot="1">
      <c r="A135" s="32">
        <v>10381</v>
      </c>
      <c r="B135" s="44" t="s">
        <v>170</v>
      </c>
      <c r="C135" s="45">
        <v>42166</v>
      </c>
      <c r="D135" s="45">
        <v>42167</v>
      </c>
      <c r="E135" s="32" t="s">
        <v>1220</v>
      </c>
      <c r="F135" s="32" t="s">
        <v>1221</v>
      </c>
      <c r="G135" s="31">
        <f>SUMIF(订单明细!$A$2:$A$907,A135,订单明细!$H$2:$H$907)</f>
        <v>140</v>
      </c>
      <c r="H135" s="43"/>
      <c r="I135" s="43"/>
    </row>
    <row r="136" spans="1:9" s="40" customFormat="1" ht="18" customHeight="1" thickBot="1">
      <c r="A136" s="32">
        <v>10382</v>
      </c>
      <c r="B136" s="44" t="s">
        <v>151</v>
      </c>
      <c r="C136" s="45">
        <v>42167</v>
      </c>
      <c r="D136" s="45">
        <v>42170</v>
      </c>
      <c r="E136" s="32" t="s">
        <v>1227</v>
      </c>
      <c r="F136" s="32" t="s">
        <v>1228</v>
      </c>
      <c r="G136" s="31">
        <f>SUMIF(订单明细!$A$2:$A$907,A136,订单明细!$H$2:$H$907)</f>
        <v>3628.76</v>
      </c>
      <c r="H136" s="43"/>
      <c r="I136" s="43"/>
    </row>
    <row r="137" spans="1:9" s="40" customFormat="1" ht="18" customHeight="1" thickBot="1">
      <c r="A137" s="32">
        <v>10383</v>
      </c>
      <c r="B137" s="44" t="s">
        <v>197</v>
      </c>
      <c r="C137" s="45">
        <v>42170</v>
      </c>
      <c r="D137" s="45">
        <v>42172</v>
      </c>
      <c r="E137" s="32" t="s">
        <v>1227</v>
      </c>
      <c r="F137" s="32" t="s">
        <v>1228</v>
      </c>
      <c r="G137" s="31">
        <f>SUMIF(订单明细!$A$2:$A$907,A137,订单明细!$H$2:$H$907)</f>
        <v>1123.75</v>
      </c>
      <c r="H137" s="43"/>
      <c r="I137" s="43"/>
    </row>
    <row r="138" spans="1:9" s="40" customFormat="1" ht="18" customHeight="1" thickBot="1">
      <c r="A138" s="32">
        <v>10384</v>
      </c>
      <c r="B138" s="44" t="s">
        <v>167</v>
      </c>
      <c r="C138" s="45">
        <v>42170</v>
      </c>
      <c r="D138" s="45">
        <v>42174</v>
      </c>
      <c r="E138" s="32" t="s">
        <v>1222</v>
      </c>
      <c r="F138" s="32" t="s">
        <v>1226</v>
      </c>
      <c r="G138" s="31">
        <f>SUMIF(订单明细!$A$2:$A$907,A138,订单明细!$H$2:$H$907)</f>
        <v>2778</v>
      </c>
      <c r="H138" s="43"/>
      <c r="I138" s="43"/>
    </row>
    <row r="139" spans="1:9" s="40" customFormat="1" ht="18" customHeight="1" thickBot="1">
      <c r="A139" s="32">
        <v>10385</v>
      </c>
      <c r="B139" s="44" t="s">
        <v>162</v>
      </c>
      <c r="C139" s="45">
        <v>42171</v>
      </c>
      <c r="D139" s="45">
        <v>42177</v>
      </c>
      <c r="E139" s="32" t="s">
        <v>1227</v>
      </c>
      <c r="F139" s="32" t="s">
        <v>1228</v>
      </c>
      <c r="G139" s="31">
        <f>SUMIF(订单明细!$A$2:$A$907,A139,订单明细!$H$2:$H$907)</f>
        <v>864</v>
      </c>
      <c r="H139" s="43"/>
      <c r="I139" s="43"/>
    </row>
    <row r="140" spans="1:9" s="40" customFormat="1" ht="18" customHeight="1" thickBot="1">
      <c r="A140" s="32">
        <v>10386</v>
      </c>
      <c r="B140" s="44" t="s">
        <v>194</v>
      </c>
      <c r="C140" s="45">
        <v>42172</v>
      </c>
      <c r="D140" s="45">
        <v>42179</v>
      </c>
      <c r="E140" s="32" t="s">
        <v>1227</v>
      </c>
      <c r="F140" s="32" t="s">
        <v>1228</v>
      </c>
      <c r="G140" s="31">
        <f>SUMIF(订单明细!$A$2:$A$907,A140,订单明细!$H$2:$H$907)</f>
        <v>207.5</v>
      </c>
      <c r="H140" s="43"/>
      <c r="I140" s="43"/>
    </row>
    <row r="141" spans="1:9" s="40" customFormat="1" ht="18" customHeight="1" thickBot="1">
      <c r="A141" s="32">
        <v>10387</v>
      </c>
      <c r="B141" s="44" t="s">
        <v>207</v>
      </c>
      <c r="C141" s="45">
        <v>42172</v>
      </c>
      <c r="D141" s="45">
        <v>42174</v>
      </c>
      <c r="E141" s="32" t="s">
        <v>1239</v>
      </c>
      <c r="F141" s="32" t="s">
        <v>1240</v>
      </c>
      <c r="G141" s="31">
        <f>SUMIF(订单明细!$A$2:$A$907,A141,订单明细!$H$2:$H$907)</f>
        <v>1323.6</v>
      </c>
      <c r="H141" s="43"/>
      <c r="I141" s="43"/>
    </row>
    <row r="142" spans="1:9" s="40" customFormat="1" ht="18" customHeight="1" thickBot="1">
      <c r="A142" s="32">
        <v>10388</v>
      </c>
      <c r="B142" s="44" t="s">
        <v>198</v>
      </c>
      <c r="C142" s="45">
        <v>42173</v>
      </c>
      <c r="D142" s="45">
        <v>42174</v>
      </c>
      <c r="E142" s="32" t="s">
        <v>1220</v>
      </c>
      <c r="F142" s="32" t="s">
        <v>1221</v>
      </c>
      <c r="G142" s="31">
        <f>SUMIF(订单明细!$A$2:$A$907,A142,订单明细!$H$2:$H$907)</f>
        <v>1538</v>
      </c>
      <c r="H142" s="43"/>
      <c r="I142" s="43"/>
    </row>
    <row r="143" spans="1:9" s="40" customFormat="1" ht="18" customHeight="1" thickBot="1">
      <c r="A143" s="32">
        <v>10389</v>
      </c>
      <c r="B143" s="44" t="s">
        <v>208</v>
      </c>
      <c r="C143" s="45">
        <v>42174</v>
      </c>
      <c r="D143" s="45">
        <v>42178</v>
      </c>
      <c r="E143" s="32" t="s">
        <v>1239</v>
      </c>
      <c r="F143" s="32" t="s">
        <v>1240</v>
      </c>
      <c r="G143" s="31">
        <f>SUMIF(订单明细!$A$2:$A$907,A143,订单明细!$H$2:$H$907)</f>
        <v>2292</v>
      </c>
      <c r="H143" s="43"/>
      <c r="I143" s="43"/>
    </row>
    <row r="144" spans="1:9" s="40" customFormat="1" ht="18" customHeight="1" thickBot="1">
      <c r="A144" s="32">
        <v>10390</v>
      </c>
      <c r="B144" s="44" t="s">
        <v>151</v>
      </c>
      <c r="C144" s="45">
        <v>42177</v>
      </c>
      <c r="D144" s="45">
        <v>42180</v>
      </c>
      <c r="E144" s="32" t="s">
        <v>1227</v>
      </c>
      <c r="F144" s="32" t="s">
        <v>1228</v>
      </c>
      <c r="G144" s="31">
        <f>SUMIF(订单明细!$A$2:$A$907,A144,订单明细!$H$2:$H$907)</f>
        <v>2614.6799999999998</v>
      </c>
      <c r="H144" s="43"/>
      <c r="I144" s="43"/>
    </row>
    <row r="145" spans="1:9" s="40" customFormat="1" ht="18" customHeight="1" thickBot="1">
      <c r="A145" s="32">
        <v>10391</v>
      </c>
      <c r="B145" s="44" t="s">
        <v>199</v>
      </c>
      <c r="C145" s="45">
        <v>42177</v>
      </c>
      <c r="D145" s="45">
        <v>42185</v>
      </c>
      <c r="E145" s="32" t="s">
        <v>1227</v>
      </c>
      <c r="F145" s="32" t="s">
        <v>1236</v>
      </c>
      <c r="G145" s="31">
        <f>SUMIF(订单明细!$A$2:$A$907,A145,订单明细!$H$2:$H$907)</f>
        <v>108</v>
      </c>
      <c r="H145" s="43"/>
      <c r="I145" s="43"/>
    </row>
    <row r="146" spans="1:9" s="40" customFormat="1" ht="18" customHeight="1" thickBot="1">
      <c r="A146" s="32">
        <v>10392</v>
      </c>
      <c r="B146" s="44" t="s">
        <v>196</v>
      </c>
      <c r="C146" s="45">
        <v>42178</v>
      </c>
      <c r="D146" s="45">
        <v>42186</v>
      </c>
      <c r="E146" s="32" t="s">
        <v>1222</v>
      </c>
      <c r="F146" s="32" t="s">
        <v>1234</v>
      </c>
      <c r="G146" s="31">
        <f>SUMIF(订单明细!$A$2:$A$907,A146,订单明细!$H$2:$H$907)</f>
        <v>1800</v>
      </c>
      <c r="H146" s="43"/>
      <c r="I146" s="43"/>
    </row>
    <row r="147" spans="1:9" s="40" customFormat="1" ht="18" customHeight="1" thickBot="1">
      <c r="A147" s="32">
        <v>10393</v>
      </c>
      <c r="B147" s="44" t="s">
        <v>187</v>
      </c>
      <c r="C147" s="45">
        <v>42179</v>
      </c>
      <c r="D147" s="45">
        <v>42188</v>
      </c>
      <c r="E147" s="32" t="s">
        <v>1239</v>
      </c>
      <c r="F147" s="32" t="s">
        <v>1240</v>
      </c>
      <c r="G147" s="31">
        <f>SUMIF(订单明细!$A$2:$A$907,A147,订单明细!$H$2:$H$907)</f>
        <v>3201.7</v>
      </c>
      <c r="H147" s="43"/>
      <c r="I147" s="43"/>
    </row>
    <row r="148" spans="1:9" s="40" customFormat="1" ht="18" customHeight="1" thickBot="1">
      <c r="A148" s="32">
        <v>10394</v>
      </c>
      <c r="B148" s="44" t="s">
        <v>206</v>
      </c>
      <c r="C148" s="45">
        <v>42179</v>
      </c>
      <c r="D148" s="45">
        <v>42188</v>
      </c>
      <c r="E148" s="32" t="s">
        <v>1229</v>
      </c>
      <c r="F148" s="32" t="s">
        <v>1230</v>
      </c>
      <c r="G148" s="31">
        <f>SUMIF(订单明细!$A$2:$A$907,A148,订单明细!$H$2:$H$907)</f>
        <v>553</v>
      </c>
      <c r="H148" s="43"/>
      <c r="I148" s="43"/>
    </row>
    <row r="149" spans="1:9" s="40" customFormat="1" ht="18" customHeight="1" thickBot="1">
      <c r="A149" s="32">
        <v>10395</v>
      </c>
      <c r="B149" s="44" t="s">
        <v>150</v>
      </c>
      <c r="C149" s="45">
        <v>42180</v>
      </c>
      <c r="D149" s="45">
        <v>42188</v>
      </c>
      <c r="E149" s="32" t="s">
        <v>1227</v>
      </c>
      <c r="F149" s="32" t="s">
        <v>1228</v>
      </c>
      <c r="G149" s="31">
        <f>SUMIF(订单明细!$A$2:$A$907,A149,订单明细!$H$2:$H$907)</f>
        <v>2656.8</v>
      </c>
      <c r="H149" s="43"/>
      <c r="I149" s="43"/>
    </row>
    <row r="150" spans="1:9" s="40" customFormat="1" ht="18" customHeight="1" thickBot="1">
      <c r="A150" s="32">
        <v>10396</v>
      </c>
      <c r="B150" s="44" t="s">
        <v>159</v>
      </c>
      <c r="C150" s="45">
        <v>42181</v>
      </c>
      <c r="D150" s="45">
        <v>42191</v>
      </c>
      <c r="E150" s="32" t="s">
        <v>1220</v>
      </c>
      <c r="F150" s="32" t="s">
        <v>1225</v>
      </c>
      <c r="G150" s="31">
        <f>SUMIF(订单明细!$A$2:$A$907,A150,订单明细!$H$2:$H$907)</f>
        <v>2380.8000000000002</v>
      </c>
      <c r="H150" s="43"/>
      <c r="I150" s="43"/>
    </row>
    <row r="151" spans="1:9" s="40" customFormat="1" ht="18" customHeight="1" thickBot="1">
      <c r="A151" s="32">
        <v>10397</v>
      </c>
      <c r="B151" s="44" t="s">
        <v>192</v>
      </c>
      <c r="C151" s="45">
        <v>42181</v>
      </c>
      <c r="D151" s="45">
        <v>42187</v>
      </c>
      <c r="E151" s="32" t="s">
        <v>1220</v>
      </c>
      <c r="F151" s="32" t="s">
        <v>1235</v>
      </c>
      <c r="G151" s="31">
        <f>SUMIF(订单明细!$A$2:$A$907,A151,订单明细!$H$2:$H$907)</f>
        <v>895.9</v>
      </c>
      <c r="H151" s="43"/>
      <c r="I151" s="43"/>
    </row>
    <row r="152" spans="1:9" s="40" customFormat="1" ht="18" customHeight="1" thickBot="1">
      <c r="A152" s="32">
        <v>10398</v>
      </c>
      <c r="B152" s="44" t="s">
        <v>187</v>
      </c>
      <c r="C152" s="45">
        <v>42184</v>
      </c>
      <c r="D152" s="45">
        <v>42194</v>
      </c>
      <c r="E152" s="32" t="s">
        <v>1239</v>
      </c>
      <c r="F152" s="32" t="s">
        <v>1240</v>
      </c>
      <c r="G152" s="31">
        <f>SUMIF(订单明细!$A$2:$A$907,A152,订单明细!$H$2:$H$907)</f>
        <v>3132</v>
      </c>
      <c r="H152" s="43"/>
      <c r="I152" s="43"/>
    </row>
    <row r="153" spans="1:9" s="40" customFormat="1" ht="18" customHeight="1" thickBot="1">
      <c r="A153" s="32">
        <v>10399</v>
      </c>
      <c r="B153" s="44" t="s">
        <v>203</v>
      </c>
      <c r="C153" s="45">
        <v>42185</v>
      </c>
      <c r="D153" s="45">
        <v>42193</v>
      </c>
      <c r="E153" s="32" t="s">
        <v>1227</v>
      </c>
      <c r="F153" s="32" t="s">
        <v>1228</v>
      </c>
      <c r="G153" s="31">
        <f>SUMIF(订单明细!$A$2:$A$907,A153,订单明细!$H$2:$H$907)</f>
        <v>2207</v>
      </c>
      <c r="H153" s="43"/>
      <c r="I153" s="43"/>
    </row>
    <row r="154" spans="1:9" s="40" customFormat="1" ht="18" customHeight="1" thickBot="1">
      <c r="A154" s="32">
        <v>10400</v>
      </c>
      <c r="B154" s="44" t="s">
        <v>200</v>
      </c>
      <c r="C154" s="45">
        <v>42186</v>
      </c>
      <c r="D154" s="45">
        <v>42201</v>
      </c>
      <c r="E154" s="32" t="s">
        <v>1220</v>
      </c>
      <c r="F154" s="32" t="s">
        <v>1221</v>
      </c>
      <c r="G154" s="31">
        <f>SUMIF(订单明细!$A$2:$A$907,A154,订单明细!$H$2:$H$907)</f>
        <v>3829.59</v>
      </c>
      <c r="H154" s="43"/>
      <c r="I154" s="43"/>
    </row>
    <row r="155" spans="1:9" s="40" customFormat="1" ht="18" customHeight="1" thickBot="1">
      <c r="A155" s="32">
        <v>10401</v>
      </c>
      <c r="B155" s="44" t="s">
        <v>155</v>
      </c>
      <c r="C155" s="45">
        <v>42186</v>
      </c>
      <c r="D155" s="45">
        <v>42195</v>
      </c>
      <c r="E155" s="32" t="s">
        <v>1222</v>
      </c>
      <c r="F155" s="32" t="s">
        <v>1232</v>
      </c>
      <c r="G155" s="31">
        <f>SUMIF(订单明细!$A$2:$A$907,A155,订单明细!$H$2:$H$907)</f>
        <v>4837.0200000000004</v>
      </c>
      <c r="H155" s="43"/>
      <c r="I155" s="43"/>
    </row>
    <row r="156" spans="1:9" s="40" customFormat="1" ht="18" customHeight="1" thickBot="1">
      <c r="A156" s="32">
        <v>10402</v>
      </c>
      <c r="B156" s="44" t="s">
        <v>151</v>
      </c>
      <c r="C156" s="45">
        <v>42187</v>
      </c>
      <c r="D156" s="45">
        <v>42195</v>
      </c>
      <c r="E156" s="32" t="s">
        <v>1227</v>
      </c>
      <c r="F156" s="32" t="s">
        <v>1228</v>
      </c>
      <c r="G156" s="31">
        <f>SUMIF(订单明细!$A$2:$A$907,A156,订单明细!$H$2:$H$907)</f>
        <v>3393.5</v>
      </c>
      <c r="H156" s="43"/>
      <c r="I156" s="43"/>
    </row>
    <row r="157" spans="1:9" s="40" customFormat="1" ht="18" customHeight="1" thickBot="1">
      <c r="A157" s="32">
        <v>10403</v>
      </c>
      <c r="B157" s="44" t="s">
        <v>151</v>
      </c>
      <c r="C157" s="45">
        <v>42188</v>
      </c>
      <c r="D157" s="45">
        <v>42194</v>
      </c>
      <c r="E157" s="32" t="s">
        <v>1227</v>
      </c>
      <c r="F157" s="32" t="s">
        <v>1228</v>
      </c>
      <c r="G157" s="31">
        <f>SUMIF(订单明细!$A$2:$A$907,A157,订单明细!$H$2:$H$907)</f>
        <v>1070.1075000000001</v>
      </c>
      <c r="H157" s="43"/>
      <c r="I157" s="43"/>
    </row>
    <row r="158" spans="1:9" s="40" customFormat="1" ht="18" customHeight="1" thickBot="1">
      <c r="A158" s="32">
        <v>10404</v>
      </c>
      <c r="B158" s="44" t="s">
        <v>164</v>
      </c>
      <c r="C158" s="45">
        <v>42188</v>
      </c>
      <c r="D158" s="45">
        <v>42193</v>
      </c>
      <c r="E158" s="32" t="s">
        <v>1227</v>
      </c>
      <c r="F158" s="32" t="s">
        <v>1228</v>
      </c>
      <c r="G158" s="31">
        <f>SUMIF(订单明细!$A$2:$A$907,A158,订单明细!$H$2:$H$907)</f>
        <v>1992.0549999999998</v>
      </c>
      <c r="H158" s="43"/>
      <c r="I158" s="43"/>
    </row>
    <row r="159" spans="1:9" s="40" customFormat="1" ht="18" customHeight="1" thickBot="1">
      <c r="A159" s="32">
        <v>10405</v>
      </c>
      <c r="B159" s="44" t="s">
        <v>209</v>
      </c>
      <c r="C159" s="45">
        <v>42191</v>
      </c>
      <c r="D159" s="45">
        <v>42207</v>
      </c>
      <c r="E159" s="32" t="s">
        <v>1227</v>
      </c>
      <c r="F159" s="32" t="s">
        <v>1236</v>
      </c>
      <c r="G159" s="31">
        <f>SUMIF(订单明细!$A$2:$A$907,A159,订单明细!$H$2:$H$907)</f>
        <v>500</v>
      </c>
      <c r="H159" s="43"/>
      <c r="I159" s="43"/>
    </row>
    <row r="160" spans="1:9" s="40" customFormat="1" ht="18" customHeight="1" thickBot="1">
      <c r="A160" s="32">
        <v>10406</v>
      </c>
      <c r="B160" s="44" t="s">
        <v>204</v>
      </c>
      <c r="C160" s="45">
        <v>42192</v>
      </c>
      <c r="D160" s="45">
        <v>42198</v>
      </c>
      <c r="E160" s="32" t="s">
        <v>1220</v>
      </c>
      <c r="F160" s="32" t="s">
        <v>1231</v>
      </c>
      <c r="G160" s="31">
        <f>SUMIF(订单明细!$A$2:$A$907,A160,订单明细!$H$2:$H$907)</f>
        <v>2292.3000000000002</v>
      </c>
      <c r="H160" s="43"/>
      <c r="I160" s="43"/>
    </row>
    <row r="161" spans="1:9" s="40" customFormat="1" ht="18" customHeight="1" thickBot="1">
      <c r="A161" s="32">
        <v>10407</v>
      </c>
      <c r="B161" s="44" t="s">
        <v>153</v>
      </c>
      <c r="C161" s="45">
        <v>42192</v>
      </c>
      <c r="D161" s="45">
        <v>42215</v>
      </c>
      <c r="E161" s="32" t="s">
        <v>1227</v>
      </c>
      <c r="F161" s="32" t="s">
        <v>1228</v>
      </c>
      <c r="G161" s="31">
        <f>SUMIF(订单明细!$A$2:$A$907,A161,订单明细!$H$2:$H$907)</f>
        <v>1492.5</v>
      </c>
      <c r="H161" s="43"/>
      <c r="I161" s="43"/>
    </row>
    <row r="162" spans="1:9" s="40" customFormat="1" ht="18" customHeight="1" thickBot="1">
      <c r="A162" s="32">
        <v>10408</v>
      </c>
      <c r="B162" s="44" t="s">
        <v>210</v>
      </c>
      <c r="C162" s="45">
        <v>42193</v>
      </c>
      <c r="D162" s="45">
        <v>42199</v>
      </c>
      <c r="E162" s="32" t="s">
        <v>1220</v>
      </c>
      <c r="F162" s="32" t="s">
        <v>1233</v>
      </c>
      <c r="G162" s="31">
        <f>SUMIF(订单明细!$A$2:$A$907,A162,订单明细!$H$2:$H$907)</f>
        <v>2030.2</v>
      </c>
      <c r="H162" s="43"/>
      <c r="I162" s="43"/>
    </row>
    <row r="163" spans="1:9" s="40" customFormat="1" ht="18" customHeight="1" thickBot="1">
      <c r="A163" s="32">
        <v>10409</v>
      </c>
      <c r="B163" s="44" t="s">
        <v>211</v>
      </c>
      <c r="C163" s="45">
        <v>42194</v>
      </c>
      <c r="D163" s="45">
        <v>42199</v>
      </c>
      <c r="E163" s="32" t="s">
        <v>1220</v>
      </c>
      <c r="F163" s="32" t="s">
        <v>1225</v>
      </c>
      <c r="G163" s="31">
        <f>SUMIF(订单明细!$A$2:$A$907,A163,订单明细!$H$2:$H$907)</f>
        <v>399</v>
      </c>
      <c r="H163" s="43"/>
      <c r="I163" s="43"/>
    </row>
    <row r="164" spans="1:9" s="40" customFormat="1" ht="18" customHeight="1" thickBot="1">
      <c r="A164" s="32">
        <v>10410</v>
      </c>
      <c r="B164" s="44" t="s">
        <v>208</v>
      </c>
      <c r="C164" s="45">
        <v>42195</v>
      </c>
      <c r="D164" s="45">
        <v>42200</v>
      </c>
      <c r="E164" s="32" t="s">
        <v>1239</v>
      </c>
      <c r="F164" s="32" t="s">
        <v>1240</v>
      </c>
      <c r="G164" s="31">
        <f>SUMIF(订单明细!$A$2:$A$907,A164,订单明细!$H$2:$H$907)</f>
        <v>1002.5</v>
      </c>
      <c r="H164" s="43"/>
      <c r="I164" s="43"/>
    </row>
    <row r="165" spans="1:9" s="40" customFormat="1" ht="18" customHeight="1" thickBot="1">
      <c r="A165" s="32">
        <v>10411</v>
      </c>
      <c r="B165" s="44" t="s">
        <v>208</v>
      </c>
      <c r="C165" s="45">
        <v>42195</v>
      </c>
      <c r="D165" s="45">
        <v>42206</v>
      </c>
      <c r="E165" s="32" t="s">
        <v>1239</v>
      </c>
      <c r="F165" s="32" t="s">
        <v>1240</v>
      </c>
      <c r="G165" s="31">
        <f>SUMIF(订单明细!$A$2:$A$907,A165,订单明细!$H$2:$H$907)</f>
        <v>1211.4000000000001</v>
      </c>
      <c r="H165" s="43"/>
      <c r="I165" s="43"/>
    </row>
    <row r="166" spans="1:9" s="40" customFormat="1" ht="18" customHeight="1" thickBot="1">
      <c r="A166" s="32">
        <v>10412</v>
      </c>
      <c r="B166" s="44" t="s">
        <v>158</v>
      </c>
      <c r="C166" s="45">
        <v>42198</v>
      </c>
      <c r="D166" s="45">
        <v>42200</v>
      </c>
      <c r="E166" s="32" t="s">
        <v>1220</v>
      </c>
      <c r="F166" s="32" t="s">
        <v>1233</v>
      </c>
      <c r="G166" s="31">
        <f>SUMIF(订单明细!$A$2:$A$907,A166,订单明细!$H$2:$H$907)</f>
        <v>418.5</v>
      </c>
      <c r="H166" s="43"/>
      <c r="I166" s="43"/>
    </row>
    <row r="167" spans="1:9" s="40" customFormat="1" ht="18" customHeight="1" thickBot="1">
      <c r="A167" s="32">
        <v>10413</v>
      </c>
      <c r="B167" s="44" t="s">
        <v>195</v>
      </c>
      <c r="C167" s="45">
        <v>42199</v>
      </c>
      <c r="D167" s="45">
        <v>42201</v>
      </c>
      <c r="E167" s="32" t="s">
        <v>1220</v>
      </c>
      <c r="F167" s="32" t="s">
        <v>1221</v>
      </c>
      <c r="G167" s="31">
        <f>SUMIF(订单明细!$A$2:$A$907,A167,订单明细!$H$2:$H$907)</f>
        <v>2656</v>
      </c>
      <c r="H167" s="43"/>
      <c r="I167" s="43"/>
    </row>
    <row r="168" spans="1:9" s="40" customFormat="1" ht="18" customHeight="1" thickBot="1">
      <c r="A168" s="32">
        <v>10414</v>
      </c>
      <c r="B168" s="44" t="s">
        <v>194</v>
      </c>
      <c r="C168" s="45">
        <v>42199</v>
      </c>
      <c r="D168" s="45">
        <v>42202</v>
      </c>
      <c r="E168" s="32" t="s">
        <v>1227</v>
      </c>
      <c r="F168" s="32" t="s">
        <v>1228</v>
      </c>
      <c r="G168" s="31">
        <f>SUMIF(订单明细!$A$2:$A$907,A168,订单明细!$H$2:$H$907)</f>
        <v>282.32</v>
      </c>
      <c r="H168" s="43"/>
      <c r="I168" s="43"/>
    </row>
    <row r="169" spans="1:9" s="40" customFormat="1" ht="18" customHeight="1" thickBot="1">
      <c r="A169" s="32">
        <v>10415</v>
      </c>
      <c r="B169" s="44" t="s">
        <v>206</v>
      </c>
      <c r="C169" s="45">
        <v>42200</v>
      </c>
      <c r="D169" s="45">
        <v>42209</v>
      </c>
      <c r="E169" s="32" t="s">
        <v>1229</v>
      </c>
      <c r="F169" s="32" t="s">
        <v>1230</v>
      </c>
      <c r="G169" s="31">
        <f>SUMIF(订单明细!$A$2:$A$907,A169,订单明细!$H$2:$H$907)</f>
        <v>128</v>
      </c>
      <c r="H169" s="43"/>
      <c r="I169" s="43"/>
    </row>
    <row r="170" spans="1:9" s="40" customFormat="1" ht="18" customHeight="1" thickBot="1">
      <c r="A170" s="32">
        <v>10416</v>
      </c>
      <c r="B170" s="44" t="s">
        <v>158</v>
      </c>
      <c r="C170" s="45">
        <v>42201</v>
      </c>
      <c r="D170" s="45">
        <v>42212</v>
      </c>
      <c r="E170" s="32" t="s">
        <v>1220</v>
      </c>
      <c r="F170" s="32" t="s">
        <v>1233</v>
      </c>
      <c r="G170" s="31">
        <f>SUMIF(订单明细!$A$2:$A$907,A170,订单明细!$H$2:$H$907)</f>
        <v>902</v>
      </c>
      <c r="H170" s="43"/>
      <c r="I170" s="43"/>
    </row>
    <row r="171" spans="1:9" s="40" customFormat="1" ht="18" customHeight="1" thickBot="1">
      <c r="A171" s="32">
        <v>10417</v>
      </c>
      <c r="B171" s="44" t="s">
        <v>193</v>
      </c>
      <c r="C171" s="45">
        <v>42201</v>
      </c>
      <c r="D171" s="45">
        <v>42213</v>
      </c>
      <c r="E171" s="32" t="s">
        <v>1220</v>
      </c>
      <c r="F171" s="32" t="s">
        <v>1221</v>
      </c>
      <c r="G171" s="31">
        <f>SUMIF(订单明细!$A$2:$A$907,A171,订单明细!$H$2:$H$907)</f>
        <v>13985.5</v>
      </c>
      <c r="H171" s="43"/>
      <c r="I171" s="43"/>
    </row>
    <row r="172" spans="1:9" s="40" customFormat="1" ht="18" customHeight="1" thickBot="1">
      <c r="A172" s="32">
        <v>10418</v>
      </c>
      <c r="B172" s="44" t="s">
        <v>163</v>
      </c>
      <c r="C172" s="45">
        <v>42202</v>
      </c>
      <c r="D172" s="45">
        <v>42209</v>
      </c>
      <c r="E172" s="32" t="s">
        <v>1220</v>
      </c>
      <c r="F172" s="32" t="s">
        <v>1221</v>
      </c>
      <c r="G172" s="31">
        <f>SUMIF(订单明细!$A$2:$A$907,A172,订单明细!$H$2:$H$907)</f>
        <v>2268.5</v>
      </c>
      <c r="H172" s="43"/>
      <c r="I172" s="43"/>
    </row>
    <row r="173" spans="1:9" s="40" customFormat="1" ht="18" customHeight="1" thickBot="1">
      <c r="A173" s="32">
        <v>10419</v>
      </c>
      <c r="B173" s="44" t="s">
        <v>148</v>
      </c>
      <c r="C173" s="45">
        <v>42205</v>
      </c>
      <c r="D173" s="45">
        <v>42215</v>
      </c>
      <c r="E173" s="32" t="s">
        <v>1222</v>
      </c>
      <c r="F173" s="32" t="s">
        <v>1226</v>
      </c>
      <c r="G173" s="31">
        <f>SUMIF(订单明细!$A$2:$A$907,A173,订单明细!$H$2:$H$907)</f>
        <v>2622</v>
      </c>
      <c r="H173" s="43"/>
      <c r="I173" s="43"/>
    </row>
    <row r="174" spans="1:9" s="40" customFormat="1" ht="18" customHeight="1" thickBot="1">
      <c r="A174" s="32">
        <v>10420</v>
      </c>
      <c r="B174" s="44" t="s">
        <v>149</v>
      </c>
      <c r="C174" s="45">
        <v>42206</v>
      </c>
      <c r="D174" s="45">
        <v>42212</v>
      </c>
      <c r="E174" s="32" t="s">
        <v>1227</v>
      </c>
      <c r="F174" s="32" t="s">
        <v>1228</v>
      </c>
      <c r="G174" s="31">
        <f>SUMIF(订单明细!$A$2:$A$907,A174,订单明细!$H$2:$H$907)</f>
        <v>2134.8000000000002</v>
      </c>
      <c r="H174" s="43"/>
      <c r="I174" s="43"/>
    </row>
    <row r="175" spans="1:9" s="40" customFormat="1" ht="18" customHeight="1" thickBot="1">
      <c r="A175" s="32">
        <v>10421</v>
      </c>
      <c r="B175" s="44" t="s">
        <v>154</v>
      </c>
      <c r="C175" s="45">
        <v>42206</v>
      </c>
      <c r="D175" s="45">
        <v>42212</v>
      </c>
      <c r="E175" s="32" t="s">
        <v>1220</v>
      </c>
      <c r="F175" s="32" t="s">
        <v>1231</v>
      </c>
      <c r="G175" s="31">
        <f>SUMIF(订单明细!$A$2:$A$907,A175,订单明细!$H$2:$H$907)</f>
        <v>1496.8799999999999</v>
      </c>
      <c r="H175" s="43"/>
      <c r="I175" s="43"/>
    </row>
    <row r="176" spans="1:9" s="40" customFormat="1" ht="18" customHeight="1" thickBot="1">
      <c r="A176" s="32">
        <v>10422</v>
      </c>
      <c r="B176" s="44" t="s">
        <v>212</v>
      </c>
      <c r="C176" s="45">
        <v>42207</v>
      </c>
      <c r="D176" s="45">
        <v>42216</v>
      </c>
      <c r="E176" s="32" t="s">
        <v>1222</v>
      </c>
      <c r="F176" s="32" t="s">
        <v>1234</v>
      </c>
      <c r="G176" s="31">
        <f>SUMIF(订单明细!$A$2:$A$907,A176,订单明细!$H$2:$H$907)</f>
        <v>62.46</v>
      </c>
      <c r="H176" s="43"/>
      <c r="I176" s="43"/>
    </row>
    <row r="177" spans="1:9" s="40" customFormat="1" ht="18" customHeight="1" thickBot="1">
      <c r="A177" s="32">
        <v>10423</v>
      </c>
      <c r="B177" s="44" t="s">
        <v>213</v>
      </c>
      <c r="C177" s="45">
        <v>42208</v>
      </c>
      <c r="D177" s="45">
        <v>42240</v>
      </c>
      <c r="E177" s="32" t="s">
        <v>1222</v>
      </c>
      <c r="F177" s="32" t="s">
        <v>1241</v>
      </c>
      <c r="G177" s="31">
        <f>SUMIF(订单明细!$A$2:$A$907,A177,订单明细!$H$2:$H$907)</f>
        <v>1275</v>
      </c>
      <c r="H177" s="43"/>
      <c r="I177" s="43"/>
    </row>
    <row r="178" spans="1:9" s="40" customFormat="1" ht="18" customHeight="1" thickBot="1">
      <c r="A178" s="32">
        <v>10424</v>
      </c>
      <c r="B178" s="44" t="s">
        <v>191</v>
      </c>
      <c r="C178" s="45">
        <v>42208</v>
      </c>
      <c r="D178" s="45">
        <v>42212</v>
      </c>
      <c r="E178" s="32" t="s">
        <v>1229</v>
      </c>
      <c r="F178" s="32" t="s">
        <v>1230</v>
      </c>
      <c r="G178" s="31">
        <f>SUMIF(订单明细!$A$2:$A$907,A178,订单明细!$H$2:$H$907)</f>
        <v>11493.2</v>
      </c>
      <c r="H178" s="43"/>
      <c r="I178" s="43"/>
    </row>
    <row r="179" spans="1:9" s="40" customFormat="1" ht="18" customHeight="1" thickBot="1">
      <c r="A179" s="32">
        <v>10425</v>
      </c>
      <c r="B179" s="44" t="s">
        <v>195</v>
      </c>
      <c r="C179" s="45">
        <v>42209</v>
      </c>
      <c r="D179" s="45">
        <v>42230</v>
      </c>
      <c r="E179" s="32" t="s">
        <v>1220</v>
      </c>
      <c r="F179" s="32" t="s">
        <v>1221</v>
      </c>
      <c r="G179" s="31">
        <f>SUMIF(订单明细!$A$2:$A$907,A179,订单明细!$H$2:$H$907)</f>
        <v>450</v>
      </c>
      <c r="H179" s="43"/>
      <c r="I179" s="43"/>
    </row>
    <row r="180" spans="1:9" s="40" customFormat="1" ht="18" customHeight="1" thickBot="1">
      <c r="A180" s="32">
        <v>10426</v>
      </c>
      <c r="B180" s="44" t="s">
        <v>202</v>
      </c>
      <c r="C180" s="45">
        <v>42212</v>
      </c>
      <c r="D180" s="45">
        <v>42222</v>
      </c>
      <c r="E180" s="32" t="s">
        <v>1227</v>
      </c>
      <c r="F180" s="32" t="s">
        <v>1228</v>
      </c>
      <c r="G180" s="31">
        <f>SUMIF(订单明细!$A$2:$A$907,A180,订单明细!$H$2:$H$907)</f>
        <v>422.75</v>
      </c>
      <c r="H180" s="43"/>
      <c r="I180" s="43"/>
    </row>
    <row r="181" spans="1:9" s="40" customFormat="1" ht="18" customHeight="1" thickBot="1">
      <c r="A181" s="32">
        <v>10427</v>
      </c>
      <c r="B181" s="44" t="s">
        <v>196</v>
      </c>
      <c r="C181" s="45">
        <v>42212</v>
      </c>
      <c r="D181" s="45">
        <v>42247</v>
      </c>
      <c r="E181" s="32" t="s">
        <v>1222</v>
      </c>
      <c r="F181" s="32" t="s">
        <v>1234</v>
      </c>
      <c r="G181" s="31">
        <f>SUMIF(订单明细!$A$2:$A$907,A181,订单明细!$H$2:$H$907)</f>
        <v>813.75</v>
      </c>
      <c r="H181" s="43"/>
      <c r="I181" s="43"/>
    </row>
    <row r="182" spans="1:9" s="40" customFormat="1" ht="18" customHeight="1" thickBot="1">
      <c r="A182" s="32">
        <v>10428</v>
      </c>
      <c r="B182" s="44" t="s">
        <v>172</v>
      </c>
      <c r="C182" s="45">
        <v>42213</v>
      </c>
      <c r="D182" s="45">
        <v>42220</v>
      </c>
      <c r="E182" s="32" t="s">
        <v>1220</v>
      </c>
      <c r="F182" s="32" t="s">
        <v>1221</v>
      </c>
      <c r="G182" s="31">
        <f>SUMIF(订单明细!$A$2:$A$907,A182,订单明细!$H$2:$H$907)</f>
        <v>240</v>
      </c>
      <c r="H182" s="43"/>
      <c r="I182" s="43"/>
    </row>
    <row r="183" spans="1:9" s="40" customFormat="1" ht="18" customHeight="1" thickBot="1">
      <c r="A183" s="32">
        <v>10429</v>
      </c>
      <c r="B183" s="44" t="s">
        <v>176</v>
      </c>
      <c r="C183" s="45">
        <v>42214</v>
      </c>
      <c r="D183" s="45">
        <v>42223</v>
      </c>
      <c r="E183" s="32" t="s">
        <v>1220</v>
      </c>
      <c r="F183" s="32" t="s">
        <v>1221</v>
      </c>
      <c r="G183" s="31">
        <f>SUMIF(订单明细!$A$2:$A$907,A183,订单明细!$H$2:$H$907)</f>
        <v>1802.375</v>
      </c>
      <c r="H183" s="43"/>
      <c r="I183" s="43"/>
    </row>
    <row r="184" spans="1:9" s="40" customFormat="1" ht="18" customHeight="1" thickBot="1">
      <c r="A184" s="32">
        <v>10430</v>
      </c>
      <c r="B184" s="44" t="s">
        <v>151</v>
      </c>
      <c r="C184" s="45">
        <v>42215</v>
      </c>
      <c r="D184" s="45">
        <v>42219</v>
      </c>
      <c r="E184" s="32" t="s">
        <v>1227</v>
      </c>
      <c r="F184" s="32" t="s">
        <v>1228</v>
      </c>
      <c r="G184" s="31">
        <f>SUMIF(订单明细!$A$2:$A$907,A184,订单明细!$H$2:$H$907)</f>
        <v>6124</v>
      </c>
      <c r="H184" s="43"/>
      <c r="I184" s="43"/>
    </row>
    <row r="185" spans="1:9" s="40" customFormat="1" ht="18" customHeight="1" thickBot="1">
      <c r="A185" s="32">
        <v>10431</v>
      </c>
      <c r="B185" s="44" t="s">
        <v>208</v>
      </c>
      <c r="C185" s="45">
        <v>42215</v>
      </c>
      <c r="D185" s="45">
        <v>42223</v>
      </c>
      <c r="E185" s="32" t="s">
        <v>1239</v>
      </c>
      <c r="F185" s="32" t="s">
        <v>1240</v>
      </c>
      <c r="G185" s="31">
        <f>SUMIF(订单明细!$A$2:$A$907,A185,订单明细!$H$2:$H$907)</f>
        <v>2366.25</v>
      </c>
      <c r="H185" s="43"/>
      <c r="I185" s="43"/>
    </row>
    <row r="186" spans="1:9" s="40" customFormat="1" ht="18" customHeight="1" thickBot="1">
      <c r="A186" s="32">
        <v>10432</v>
      </c>
      <c r="B186" s="44" t="s">
        <v>162</v>
      </c>
      <c r="C186" s="45">
        <v>42216</v>
      </c>
      <c r="D186" s="45">
        <v>42223</v>
      </c>
      <c r="E186" s="32" t="s">
        <v>1227</v>
      </c>
      <c r="F186" s="32" t="s">
        <v>1228</v>
      </c>
      <c r="G186" s="31">
        <f>SUMIF(订单明细!$A$2:$A$907,A186,订单明细!$H$2:$H$907)</f>
        <v>610.29999999999995</v>
      </c>
      <c r="H186" s="43"/>
      <c r="I186" s="43"/>
    </row>
    <row r="187" spans="1:9" s="40" customFormat="1" ht="18" customHeight="1" thickBot="1">
      <c r="A187" s="32">
        <v>10433</v>
      </c>
      <c r="B187" s="44" t="s">
        <v>192</v>
      </c>
      <c r="C187" s="45">
        <v>42219</v>
      </c>
      <c r="D187" s="45">
        <v>42248</v>
      </c>
      <c r="E187" s="32" t="s">
        <v>1220</v>
      </c>
      <c r="F187" s="32" t="s">
        <v>1235</v>
      </c>
      <c r="G187" s="31">
        <f>SUMIF(订单明细!$A$2:$A$907,A187,订单明细!$H$2:$H$907)</f>
        <v>1064</v>
      </c>
      <c r="H187" s="43"/>
      <c r="I187" s="43"/>
    </row>
    <row r="188" spans="1:9" s="40" customFormat="1" ht="18" customHeight="1" thickBot="1">
      <c r="A188" s="32">
        <v>10434</v>
      </c>
      <c r="B188" s="44" t="s">
        <v>156</v>
      </c>
      <c r="C188" s="45">
        <v>42219</v>
      </c>
      <c r="D188" s="45">
        <v>42229</v>
      </c>
      <c r="E188" s="32" t="s">
        <v>1222</v>
      </c>
      <c r="F188" s="32" t="s">
        <v>1226</v>
      </c>
      <c r="G188" s="31">
        <f>SUMIF(订单明细!$A$2:$A$907,A188,订单明细!$H$2:$H$907)</f>
        <v>401.4</v>
      </c>
      <c r="H188" s="43"/>
      <c r="I188" s="43"/>
    </row>
    <row r="189" spans="1:9" s="40" customFormat="1" ht="18" customHeight="1" thickBot="1">
      <c r="A189" s="32">
        <v>10435</v>
      </c>
      <c r="B189" s="44" t="s">
        <v>214</v>
      </c>
      <c r="C189" s="45">
        <v>42220</v>
      </c>
      <c r="D189" s="45">
        <v>42223</v>
      </c>
      <c r="E189" s="32" t="s">
        <v>1227</v>
      </c>
      <c r="F189" s="32" t="s">
        <v>1242</v>
      </c>
      <c r="G189" s="31">
        <f>SUMIF(订单明细!$A$2:$A$907,A189,订单明细!$H$2:$H$907)</f>
        <v>790</v>
      </c>
      <c r="H189" s="43"/>
      <c r="I189" s="43"/>
    </row>
    <row r="190" spans="1:9" s="40" customFormat="1" ht="18" customHeight="1" thickBot="1">
      <c r="A190" s="32">
        <v>10436</v>
      </c>
      <c r="B190" s="44" t="s">
        <v>157</v>
      </c>
      <c r="C190" s="45">
        <v>42221</v>
      </c>
      <c r="D190" s="45">
        <v>42227</v>
      </c>
      <c r="E190" s="32" t="s">
        <v>1229</v>
      </c>
      <c r="F190" s="32" t="s">
        <v>1230</v>
      </c>
      <c r="G190" s="31">
        <f>SUMIF(订单明细!$A$2:$A$907,A190,订单明细!$H$2:$H$907)</f>
        <v>2493.15</v>
      </c>
      <c r="H190" s="43"/>
      <c r="I190" s="43"/>
    </row>
    <row r="191" spans="1:9" s="40" customFormat="1" ht="18" customHeight="1" thickBot="1">
      <c r="A191" s="32">
        <v>10437</v>
      </c>
      <c r="B191" s="44" t="s">
        <v>158</v>
      </c>
      <c r="C191" s="45">
        <v>42221</v>
      </c>
      <c r="D191" s="45">
        <v>42228</v>
      </c>
      <c r="E191" s="32" t="s">
        <v>1220</v>
      </c>
      <c r="F191" s="32" t="s">
        <v>1233</v>
      </c>
      <c r="G191" s="31">
        <f>SUMIF(订单明细!$A$2:$A$907,A191,订单明细!$H$2:$H$907)</f>
        <v>491.99999999999994</v>
      </c>
      <c r="H191" s="43"/>
      <c r="I191" s="43"/>
    </row>
    <row r="192" spans="1:9" s="40" customFormat="1" ht="18" customHeight="1" thickBot="1">
      <c r="A192" s="32">
        <v>10438</v>
      </c>
      <c r="B192" s="44" t="s">
        <v>143</v>
      </c>
      <c r="C192" s="45">
        <v>42222</v>
      </c>
      <c r="D192" s="45">
        <v>42230</v>
      </c>
      <c r="E192" s="32" t="s">
        <v>1222</v>
      </c>
      <c r="F192" s="32" t="s">
        <v>1223</v>
      </c>
      <c r="G192" s="31">
        <f>SUMIF(订单明细!$A$2:$A$907,A192,订单明细!$H$2:$H$907)</f>
        <v>568.4</v>
      </c>
      <c r="H192" s="43"/>
      <c r="I192" s="43"/>
    </row>
    <row r="193" spans="1:9" s="40" customFormat="1" ht="18" customHeight="1" thickBot="1">
      <c r="A193" s="32">
        <v>10439</v>
      </c>
      <c r="B193" s="44" t="s">
        <v>191</v>
      </c>
      <c r="C193" s="45">
        <v>42223</v>
      </c>
      <c r="D193" s="45">
        <v>42226</v>
      </c>
      <c r="E193" s="32" t="s">
        <v>1229</v>
      </c>
      <c r="F193" s="32" t="s">
        <v>1230</v>
      </c>
      <c r="G193" s="31">
        <f>SUMIF(订单明细!$A$2:$A$907,A193,订单明细!$H$2:$H$907)</f>
        <v>1348.7</v>
      </c>
      <c r="H193" s="43"/>
      <c r="I193" s="43"/>
    </row>
    <row r="194" spans="1:9" s="40" customFormat="1" ht="18" customHeight="1" thickBot="1">
      <c r="A194" s="32">
        <v>10440</v>
      </c>
      <c r="B194" s="44" t="s">
        <v>187</v>
      </c>
      <c r="C194" s="45">
        <v>42226</v>
      </c>
      <c r="D194" s="45">
        <v>42244</v>
      </c>
      <c r="E194" s="32" t="s">
        <v>1239</v>
      </c>
      <c r="F194" s="32" t="s">
        <v>1240</v>
      </c>
      <c r="G194" s="31">
        <f>SUMIF(订单明细!$A$2:$A$907,A194,订单明细!$H$2:$H$907)</f>
        <v>6159.1085000000003</v>
      </c>
      <c r="H194" s="43"/>
      <c r="I194" s="43"/>
    </row>
    <row r="195" spans="1:9" s="40" customFormat="1" ht="18" customHeight="1" thickBot="1">
      <c r="A195" s="32">
        <v>10441</v>
      </c>
      <c r="B195" s="44" t="s">
        <v>179</v>
      </c>
      <c r="C195" s="45">
        <v>42226</v>
      </c>
      <c r="D195" s="45">
        <v>42258</v>
      </c>
      <c r="E195" s="32" t="s">
        <v>1222</v>
      </c>
      <c r="F195" s="32" t="s">
        <v>1226</v>
      </c>
      <c r="G195" s="31">
        <f>SUMIF(订单明细!$A$2:$A$907,A195,订单明细!$H$2:$H$907)</f>
        <v>2195</v>
      </c>
      <c r="H195" s="43"/>
      <c r="I195" s="43"/>
    </row>
    <row r="196" spans="1:9" s="40" customFormat="1" ht="18" customHeight="1" thickBot="1">
      <c r="A196" s="32">
        <v>10442</v>
      </c>
      <c r="B196" s="44" t="s">
        <v>151</v>
      </c>
      <c r="C196" s="45">
        <v>42227</v>
      </c>
      <c r="D196" s="45">
        <v>42234</v>
      </c>
      <c r="E196" s="32" t="s">
        <v>1227</v>
      </c>
      <c r="F196" s="32" t="s">
        <v>1228</v>
      </c>
      <c r="G196" s="31">
        <f>SUMIF(订单明细!$A$2:$A$907,A196,订单明细!$H$2:$H$907)</f>
        <v>2246</v>
      </c>
      <c r="H196" s="43"/>
      <c r="I196" s="43"/>
    </row>
    <row r="197" spans="1:9" s="40" customFormat="1" ht="18" customHeight="1" thickBot="1">
      <c r="A197" s="32">
        <v>10443</v>
      </c>
      <c r="B197" s="44" t="s">
        <v>172</v>
      </c>
      <c r="C197" s="45">
        <v>42228</v>
      </c>
      <c r="D197" s="45">
        <v>42230</v>
      </c>
      <c r="E197" s="32" t="s">
        <v>1220</v>
      </c>
      <c r="F197" s="32" t="s">
        <v>1221</v>
      </c>
      <c r="G197" s="31">
        <f>SUMIF(订单明细!$A$2:$A$907,A197,订单明细!$H$2:$H$907)</f>
        <v>648</v>
      </c>
      <c r="H197" s="43"/>
      <c r="I197" s="43"/>
    </row>
    <row r="198" spans="1:9" s="40" customFormat="1" ht="18" customHeight="1" thickBot="1">
      <c r="A198" s="32">
        <v>10444</v>
      </c>
      <c r="B198" s="44" t="s">
        <v>167</v>
      </c>
      <c r="C198" s="45">
        <v>42228</v>
      </c>
      <c r="D198" s="45">
        <v>42237</v>
      </c>
      <c r="E198" s="32" t="s">
        <v>1222</v>
      </c>
      <c r="F198" s="32" t="s">
        <v>1226</v>
      </c>
      <c r="G198" s="31">
        <f>SUMIF(订单明细!$A$2:$A$907,A198,订单明细!$H$2:$H$907)</f>
        <v>1291.95</v>
      </c>
      <c r="H198" s="43"/>
      <c r="I198" s="43"/>
    </row>
    <row r="199" spans="1:9" s="40" customFormat="1" ht="18" customHeight="1" thickBot="1">
      <c r="A199" s="32">
        <v>10445</v>
      </c>
      <c r="B199" s="44" t="s">
        <v>167</v>
      </c>
      <c r="C199" s="45">
        <v>42229</v>
      </c>
      <c r="D199" s="45">
        <v>42236</v>
      </c>
      <c r="E199" s="32" t="s">
        <v>1222</v>
      </c>
      <c r="F199" s="32" t="s">
        <v>1226</v>
      </c>
      <c r="G199" s="31">
        <f>SUMIF(订单明细!$A$2:$A$907,A199,订单明细!$H$2:$H$907)</f>
        <v>219.75</v>
      </c>
      <c r="H199" s="43"/>
      <c r="I199" s="43"/>
    </row>
    <row r="200" spans="1:9" s="40" customFormat="1" ht="18" customHeight="1" thickBot="1">
      <c r="A200" s="32">
        <v>10446</v>
      </c>
      <c r="B200" s="44" t="s">
        <v>143</v>
      </c>
      <c r="C200" s="45">
        <v>42230</v>
      </c>
      <c r="D200" s="45">
        <v>42235</v>
      </c>
      <c r="E200" s="32" t="s">
        <v>1222</v>
      </c>
      <c r="F200" s="32" t="s">
        <v>1223</v>
      </c>
      <c r="G200" s="31">
        <f>SUMIF(订单明细!$A$2:$A$907,A200,订单明细!$H$2:$H$907)</f>
        <v>308.61</v>
      </c>
      <c r="H200" s="43"/>
      <c r="I200" s="43"/>
    </row>
    <row r="201" spans="1:9" s="40" customFormat="1" ht="18" customHeight="1" thickBot="1">
      <c r="A201" s="32">
        <v>10447</v>
      </c>
      <c r="B201" s="44" t="s">
        <v>171</v>
      </c>
      <c r="C201" s="45">
        <v>42230</v>
      </c>
      <c r="D201" s="45">
        <v>42251</v>
      </c>
      <c r="E201" s="32" t="s">
        <v>1220</v>
      </c>
      <c r="F201" s="32" t="s">
        <v>1221</v>
      </c>
      <c r="G201" s="31">
        <f>SUMIF(订单明细!$A$2:$A$907,A201,订单明细!$H$2:$H$907)</f>
        <v>1147.75</v>
      </c>
      <c r="H201" s="43"/>
      <c r="I201" s="43"/>
    </row>
    <row r="202" spans="1:9" s="40" customFormat="1" ht="18" customHeight="1" thickBot="1">
      <c r="A202" s="32">
        <v>10448</v>
      </c>
      <c r="B202" s="44" t="s">
        <v>215</v>
      </c>
      <c r="C202" s="45">
        <v>42233</v>
      </c>
      <c r="D202" s="45">
        <v>42240</v>
      </c>
      <c r="E202" s="32" t="s">
        <v>1227</v>
      </c>
      <c r="F202" s="32" t="s">
        <v>1228</v>
      </c>
      <c r="G202" s="31">
        <f>SUMIF(订单明细!$A$2:$A$907,A202,订单明细!$H$2:$H$907)</f>
        <v>555.38</v>
      </c>
      <c r="H202" s="43"/>
      <c r="I202" s="43"/>
    </row>
    <row r="203" spans="1:9" s="40" customFormat="1" ht="18" customHeight="1" thickBot="1">
      <c r="A203" s="32">
        <v>10449</v>
      </c>
      <c r="B203" s="44" t="s">
        <v>157</v>
      </c>
      <c r="C203" s="45">
        <v>42234</v>
      </c>
      <c r="D203" s="45">
        <v>42243</v>
      </c>
      <c r="E203" s="32" t="s">
        <v>1229</v>
      </c>
      <c r="F203" s="32" t="s">
        <v>1230</v>
      </c>
      <c r="G203" s="31">
        <f>SUMIF(订单明细!$A$2:$A$907,A203,订单明细!$H$2:$H$907)</f>
        <v>2299.5</v>
      </c>
      <c r="H203" s="43"/>
      <c r="I203" s="43"/>
    </row>
    <row r="204" spans="1:9" s="40" customFormat="1" ht="18" customHeight="1" thickBot="1">
      <c r="A204" s="32">
        <v>10450</v>
      </c>
      <c r="B204" s="44" t="s">
        <v>145</v>
      </c>
      <c r="C204" s="45">
        <v>42235</v>
      </c>
      <c r="D204" s="45">
        <v>42255</v>
      </c>
      <c r="E204" s="32" t="s">
        <v>1220</v>
      </c>
      <c r="F204" s="32" t="s">
        <v>1225</v>
      </c>
      <c r="G204" s="31">
        <f>SUMIF(订单明细!$A$2:$A$907,A204,订单明细!$H$2:$H$907)</f>
        <v>531.76</v>
      </c>
      <c r="H204" s="43"/>
      <c r="I204" s="43"/>
    </row>
    <row r="205" spans="1:9" s="40" customFormat="1" ht="18" customHeight="1" thickBot="1">
      <c r="A205" s="32">
        <v>10451</v>
      </c>
      <c r="B205" s="44" t="s">
        <v>163</v>
      </c>
      <c r="C205" s="45">
        <v>42235</v>
      </c>
      <c r="D205" s="45">
        <v>42256</v>
      </c>
      <c r="E205" s="32" t="s">
        <v>1220</v>
      </c>
      <c r="F205" s="32" t="s">
        <v>1221</v>
      </c>
      <c r="G205" s="31">
        <f>SUMIF(订单明细!$A$2:$A$907,A205,订单明细!$H$2:$H$907)</f>
        <v>4813.335</v>
      </c>
      <c r="H205" s="43"/>
      <c r="I205" s="43"/>
    </row>
    <row r="206" spans="1:9" s="40" customFormat="1" ht="18" customHeight="1" thickBot="1">
      <c r="A206" s="32">
        <v>10452</v>
      </c>
      <c r="B206" s="44" t="s">
        <v>187</v>
      </c>
      <c r="C206" s="45">
        <v>42236</v>
      </c>
      <c r="D206" s="45">
        <v>42242</v>
      </c>
      <c r="E206" s="32" t="s">
        <v>1239</v>
      </c>
      <c r="F206" s="32" t="s">
        <v>1240</v>
      </c>
      <c r="G206" s="31">
        <f>SUMIF(订单明细!$A$2:$A$907,A206,订单明细!$H$2:$H$907)</f>
        <v>2531.75</v>
      </c>
      <c r="H206" s="43"/>
      <c r="I206" s="43"/>
    </row>
    <row r="207" spans="1:9" s="40" customFormat="1" ht="18" customHeight="1" thickBot="1">
      <c r="A207" s="32">
        <v>10453</v>
      </c>
      <c r="B207" s="44" t="s">
        <v>197</v>
      </c>
      <c r="C207" s="45">
        <v>42237</v>
      </c>
      <c r="D207" s="45">
        <v>42242</v>
      </c>
      <c r="E207" s="32" t="s">
        <v>1227</v>
      </c>
      <c r="F207" s="32" t="s">
        <v>1228</v>
      </c>
      <c r="G207" s="31">
        <f>SUMIF(订单明细!$A$2:$A$907,A207,订单明细!$H$2:$H$907)</f>
        <v>509.625</v>
      </c>
      <c r="H207" s="43"/>
      <c r="I207" s="43"/>
    </row>
    <row r="208" spans="1:9" s="40" customFormat="1" ht="18" customHeight="1" thickBot="1">
      <c r="A208" s="32">
        <v>10454</v>
      </c>
      <c r="B208" s="44" t="s">
        <v>195</v>
      </c>
      <c r="C208" s="45">
        <v>42237</v>
      </c>
      <c r="D208" s="45">
        <v>42241</v>
      </c>
      <c r="E208" s="32" t="s">
        <v>1220</v>
      </c>
      <c r="F208" s="32" t="s">
        <v>1221</v>
      </c>
      <c r="G208" s="31">
        <f>SUMIF(订单明细!$A$2:$A$907,A208,订单明细!$H$2:$H$907)</f>
        <v>415.2</v>
      </c>
      <c r="H208" s="43"/>
      <c r="I208" s="43"/>
    </row>
    <row r="209" spans="1:9" s="40" customFormat="1" ht="18" customHeight="1" thickBot="1">
      <c r="A209" s="32">
        <v>10455</v>
      </c>
      <c r="B209" s="44" t="s">
        <v>158</v>
      </c>
      <c r="C209" s="45">
        <v>42240</v>
      </c>
      <c r="D209" s="45">
        <v>42247</v>
      </c>
      <c r="E209" s="32" t="s">
        <v>1220</v>
      </c>
      <c r="F209" s="32" t="s">
        <v>1233</v>
      </c>
      <c r="G209" s="31">
        <f>SUMIF(订单明细!$A$2:$A$907,A209,订单明细!$H$2:$H$907)</f>
        <v>3357.5</v>
      </c>
      <c r="H209" s="43"/>
      <c r="I209" s="43"/>
    </row>
    <row r="210" spans="1:9" s="40" customFormat="1" ht="18" customHeight="1" thickBot="1">
      <c r="A210" s="32">
        <v>10456</v>
      </c>
      <c r="B210" s="44" t="s">
        <v>186</v>
      </c>
      <c r="C210" s="45">
        <v>42241</v>
      </c>
      <c r="D210" s="45">
        <v>42244</v>
      </c>
      <c r="E210" s="32" t="s">
        <v>1239</v>
      </c>
      <c r="F210" s="32" t="s">
        <v>1240</v>
      </c>
      <c r="G210" s="31">
        <f>SUMIF(订单明细!$A$2:$A$907,A210,订单明细!$H$2:$H$907)</f>
        <v>697</v>
      </c>
      <c r="H210" s="43"/>
      <c r="I210" s="43"/>
    </row>
    <row r="211" spans="1:9" s="40" customFormat="1" ht="18" customHeight="1" thickBot="1">
      <c r="A211" s="32">
        <v>10457</v>
      </c>
      <c r="B211" s="44" t="s">
        <v>186</v>
      </c>
      <c r="C211" s="45">
        <v>42241</v>
      </c>
      <c r="D211" s="45">
        <v>42247</v>
      </c>
      <c r="E211" s="32" t="s">
        <v>1239</v>
      </c>
      <c r="F211" s="32" t="s">
        <v>1240</v>
      </c>
      <c r="G211" s="31">
        <f>SUMIF(订单明细!$A$2:$A$907,A211,订单明细!$H$2:$H$907)</f>
        <v>1980</v>
      </c>
      <c r="H211" s="43"/>
      <c r="I211" s="43"/>
    </row>
    <row r="212" spans="1:9" s="40" customFormat="1" ht="18" customHeight="1" thickBot="1">
      <c r="A212" s="32">
        <v>10458</v>
      </c>
      <c r="B212" s="44" t="s">
        <v>146</v>
      </c>
      <c r="C212" s="45">
        <v>42242</v>
      </c>
      <c r="D212" s="45">
        <v>42248</v>
      </c>
      <c r="E212" s="32" t="s">
        <v>1220</v>
      </c>
      <c r="F212" s="32" t="s">
        <v>1221</v>
      </c>
      <c r="G212" s="31">
        <f>SUMIF(订单明细!$A$2:$A$907,A212,订单明细!$H$2:$H$907)</f>
        <v>4869.8999999999996</v>
      </c>
      <c r="H212" s="43"/>
      <c r="I212" s="43"/>
    </row>
    <row r="213" spans="1:9" s="40" customFormat="1" ht="18" customHeight="1" thickBot="1">
      <c r="A213" s="32">
        <v>10459</v>
      </c>
      <c r="B213" s="44" t="s">
        <v>145</v>
      </c>
      <c r="C213" s="45">
        <v>42243</v>
      </c>
      <c r="D213" s="45">
        <v>42244</v>
      </c>
      <c r="E213" s="32" t="s">
        <v>1220</v>
      </c>
      <c r="F213" s="32" t="s">
        <v>1225</v>
      </c>
      <c r="G213" s="31">
        <f>SUMIF(订单明细!$A$2:$A$907,A213,订单明细!$H$2:$H$907)</f>
        <v>2076</v>
      </c>
      <c r="H213" s="43"/>
      <c r="I213" s="43"/>
    </row>
    <row r="214" spans="1:9" s="40" customFormat="1" ht="18" customHeight="1" thickBot="1">
      <c r="A214" s="32">
        <v>10460</v>
      </c>
      <c r="B214" s="44" t="s">
        <v>156</v>
      </c>
      <c r="C214" s="45">
        <v>42244</v>
      </c>
      <c r="D214" s="45">
        <v>42247</v>
      </c>
      <c r="E214" s="32" t="s">
        <v>1222</v>
      </c>
      <c r="F214" s="32" t="s">
        <v>1226</v>
      </c>
      <c r="G214" s="31">
        <f>SUMIF(订单明细!$A$2:$A$907,A214,订单明细!$H$2:$H$907)</f>
        <v>220.125</v>
      </c>
      <c r="H214" s="43"/>
      <c r="I214" s="43"/>
    </row>
    <row r="215" spans="1:9" s="40" customFormat="1" ht="18" customHeight="1" thickBot="1">
      <c r="A215" s="32">
        <v>10461</v>
      </c>
      <c r="B215" s="44" t="s">
        <v>170</v>
      </c>
      <c r="C215" s="45">
        <v>42244</v>
      </c>
      <c r="D215" s="45">
        <v>42249</v>
      </c>
      <c r="E215" s="32" t="s">
        <v>1220</v>
      </c>
      <c r="F215" s="32" t="s">
        <v>1221</v>
      </c>
      <c r="G215" s="31">
        <f>SUMIF(订单明细!$A$2:$A$907,A215,订单明细!$H$2:$H$907)</f>
        <v>1923.69</v>
      </c>
      <c r="H215" s="43"/>
      <c r="I215" s="43"/>
    </row>
    <row r="216" spans="1:9" s="40" customFormat="1" ht="18" customHeight="1" thickBot="1">
      <c r="A216" s="32">
        <v>10462</v>
      </c>
      <c r="B216" s="44" t="s">
        <v>214</v>
      </c>
      <c r="C216" s="45">
        <v>42247</v>
      </c>
      <c r="D216" s="45">
        <v>42262</v>
      </c>
      <c r="E216" s="32" t="s">
        <v>1227</v>
      </c>
      <c r="F216" s="32" t="s">
        <v>1242</v>
      </c>
      <c r="G216" s="31">
        <f>SUMIF(订单明细!$A$2:$A$907,A216,订单明细!$H$2:$H$907)</f>
        <v>195</v>
      </c>
      <c r="H216" s="43"/>
      <c r="I216" s="43"/>
    </row>
    <row r="217" spans="1:9" s="40" customFormat="1" ht="18" customHeight="1" thickBot="1">
      <c r="A217" s="32">
        <v>10463</v>
      </c>
      <c r="B217" s="44" t="s">
        <v>146</v>
      </c>
      <c r="C217" s="45">
        <v>42248</v>
      </c>
      <c r="D217" s="45">
        <v>42250</v>
      </c>
      <c r="E217" s="32" t="s">
        <v>1220</v>
      </c>
      <c r="F217" s="32" t="s">
        <v>1221</v>
      </c>
      <c r="G217" s="31">
        <f>SUMIF(订单明细!$A$2:$A$907,A217,订单明细!$H$2:$H$907)</f>
        <v>893.2</v>
      </c>
      <c r="H217" s="43"/>
      <c r="I217" s="43"/>
    </row>
    <row r="218" spans="1:9" s="40" customFormat="1" ht="18" customHeight="1" thickBot="1">
      <c r="A218" s="32">
        <v>10464</v>
      </c>
      <c r="B218" s="44" t="s">
        <v>189</v>
      </c>
      <c r="C218" s="45">
        <v>42248</v>
      </c>
      <c r="D218" s="45">
        <v>42258</v>
      </c>
      <c r="E218" s="32" t="s">
        <v>1222</v>
      </c>
      <c r="F218" s="32" t="s">
        <v>1226</v>
      </c>
      <c r="G218" s="31">
        <f>SUMIF(订单明细!$A$2:$A$907,A218,订单明细!$H$2:$H$907)</f>
        <v>2011.6</v>
      </c>
      <c r="H218" s="43"/>
      <c r="I218" s="43"/>
    </row>
    <row r="219" spans="1:9" s="40" customFormat="1" ht="18" customHeight="1" thickBot="1">
      <c r="A219" s="32">
        <v>10465</v>
      </c>
      <c r="B219" s="44" t="s">
        <v>203</v>
      </c>
      <c r="C219" s="45">
        <v>42249</v>
      </c>
      <c r="D219" s="45">
        <v>42258</v>
      </c>
      <c r="E219" s="32" t="s">
        <v>1227</v>
      </c>
      <c r="F219" s="32" t="s">
        <v>1228</v>
      </c>
      <c r="G219" s="31">
        <f>SUMIF(订单明细!$A$2:$A$907,A219,订单明细!$H$2:$H$907)</f>
        <v>3148.6480000000001</v>
      </c>
      <c r="H219" s="43"/>
      <c r="I219" s="43"/>
    </row>
    <row r="220" spans="1:9" s="40" customFormat="1" ht="18" customHeight="1" thickBot="1">
      <c r="A220" s="32">
        <v>10466</v>
      </c>
      <c r="B220" s="44" t="s">
        <v>174</v>
      </c>
      <c r="C220" s="45">
        <v>42250</v>
      </c>
      <c r="D220" s="45">
        <v>42257</v>
      </c>
      <c r="E220" s="32" t="s">
        <v>1220</v>
      </c>
      <c r="F220" s="32" t="s">
        <v>1221</v>
      </c>
      <c r="G220" s="31">
        <f>SUMIF(订单明细!$A$2:$A$907,A220,订单明细!$H$2:$H$907)</f>
        <v>270</v>
      </c>
      <c r="H220" s="43"/>
      <c r="I220" s="43"/>
    </row>
    <row r="221" spans="1:9" s="40" customFormat="1" ht="18" customHeight="1" thickBot="1">
      <c r="A221" s="32">
        <v>10467</v>
      </c>
      <c r="B221" s="44" t="s">
        <v>164</v>
      </c>
      <c r="C221" s="45">
        <v>42250</v>
      </c>
      <c r="D221" s="45">
        <v>42255</v>
      </c>
      <c r="E221" s="32" t="s">
        <v>1227</v>
      </c>
      <c r="F221" s="32" t="s">
        <v>1228</v>
      </c>
      <c r="G221" s="31">
        <f>SUMIF(订单明细!$A$2:$A$907,A221,订单明细!$H$2:$H$907)</f>
        <v>294</v>
      </c>
      <c r="H221" s="43"/>
      <c r="I221" s="43"/>
    </row>
    <row r="222" spans="1:9" s="40" customFormat="1" ht="18" customHeight="1" thickBot="1">
      <c r="A222" s="32">
        <v>10468</v>
      </c>
      <c r="B222" s="44" t="s">
        <v>186</v>
      </c>
      <c r="C222" s="45">
        <v>42251</v>
      </c>
      <c r="D222" s="45">
        <v>42256</v>
      </c>
      <c r="E222" s="32" t="s">
        <v>1239</v>
      </c>
      <c r="F222" s="32" t="s">
        <v>1240</v>
      </c>
      <c r="G222" s="31">
        <f>SUMIF(订单明细!$A$2:$A$907,A222,订单明细!$H$2:$H$907)</f>
        <v>897.12</v>
      </c>
      <c r="H222" s="43"/>
      <c r="I222" s="43"/>
    </row>
    <row r="223" spans="1:9" s="40" customFormat="1" ht="18" customHeight="1" thickBot="1">
      <c r="A223" s="32">
        <v>10469</v>
      </c>
      <c r="B223" s="44" t="s">
        <v>161</v>
      </c>
      <c r="C223" s="45">
        <v>42254</v>
      </c>
      <c r="D223" s="45">
        <v>42258</v>
      </c>
      <c r="E223" s="32" t="s">
        <v>1222</v>
      </c>
      <c r="F223" s="32" t="s">
        <v>1234</v>
      </c>
      <c r="G223" s="31">
        <f>SUMIF(订单明细!$A$2:$A$907,A223,订单明细!$H$2:$H$907)</f>
        <v>1198.2024999999999</v>
      </c>
      <c r="H223" s="43"/>
      <c r="I223" s="43"/>
    </row>
    <row r="224" spans="1:9" s="40" customFormat="1" ht="18" customHeight="1" thickBot="1">
      <c r="A224" s="32">
        <v>10470</v>
      </c>
      <c r="B224" s="44" t="s">
        <v>190</v>
      </c>
      <c r="C224" s="45">
        <v>42255</v>
      </c>
      <c r="D224" s="45">
        <v>42258</v>
      </c>
      <c r="E224" s="32" t="s">
        <v>1239</v>
      </c>
      <c r="F224" s="32" t="s">
        <v>1240</v>
      </c>
      <c r="G224" s="31">
        <f>SUMIF(订单明细!$A$2:$A$907,A224,订单明细!$H$2:$H$907)</f>
        <v>2276</v>
      </c>
      <c r="H224" s="43"/>
      <c r="I224" s="43"/>
    </row>
    <row r="225" spans="1:9" s="40" customFormat="1" ht="18" customHeight="1" thickBot="1">
      <c r="A225" s="32">
        <v>10471</v>
      </c>
      <c r="B225" s="44" t="s">
        <v>173</v>
      </c>
      <c r="C225" s="45">
        <v>42255</v>
      </c>
      <c r="D225" s="45">
        <v>42262</v>
      </c>
      <c r="E225" s="32" t="s">
        <v>1227</v>
      </c>
      <c r="F225" s="32" t="s">
        <v>1228</v>
      </c>
      <c r="G225" s="31">
        <f>SUMIF(订单明细!$A$2:$A$907,A225,订单明细!$H$2:$H$907)</f>
        <v>1660</v>
      </c>
      <c r="H225" s="43"/>
      <c r="I225" s="43"/>
    </row>
    <row r="226" spans="1:9" s="40" customFormat="1" ht="18" customHeight="1" thickBot="1">
      <c r="A226" s="32">
        <v>10472</v>
      </c>
      <c r="B226" s="44" t="s">
        <v>198</v>
      </c>
      <c r="C226" s="45">
        <v>42256</v>
      </c>
      <c r="D226" s="45">
        <v>42263</v>
      </c>
      <c r="E226" s="32" t="s">
        <v>1220</v>
      </c>
      <c r="F226" s="32" t="s">
        <v>1221</v>
      </c>
      <c r="G226" s="31">
        <f>SUMIF(订单明细!$A$2:$A$907,A226,订单明细!$H$2:$H$907)</f>
        <v>1296</v>
      </c>
      <c r="H226" s="43"/>
      <c r="I226" s="43"/>
    </row>
    <row r="227" spans="1:9" s="40" customFormat="1" ht="18" customHeight="1" thickBot="1">
      <c r="A227" s="32">
        <v>10473</v>
      </c>
      <c r="B227" s="44" t="s">
        <v>184</v>
      </c>
      <c r="C227" s="45">
        <v>42257</v>
      </c>
      <c r="D227" s="45">
        <v>42265</v>
      </c>
      <c r="E227" s="32" t="s">
        <v>1237</v>
      </c>
      <c r="F227" s="32" t="s">
        <v>1238</v>
      </c>
      <c r="G227" s="31">
        <f>SUMIF(订单明细!$A$2:$A$907,A227,订单明细!$H$2:$H$907)</f>
        <v>288</v>
      </c>
      <c r="H227" s="43"/>
      <c r="I227" s="43"/>
    </row>
    <row r="228" spans="1:9" s="40" customFormat="1" ht="18" customHeight="1" thickBot="1">
      <c r="A228" s="32">
        <v>10474</v>
      </c>
      <c r="B228" s="44" t="s">
        <v>185</v>
      </c>
      <c r="C228" s="45">
        <v>42257</v>
      </c>
      <c r="D228" s="45">
        <v>42265</v>
      </c>
      <c r="E228" s="32" t="s">
        <v>1220</v>
      </c>
      <c r="F228" s="32" t="s">
        <v>1221</v>
      </c>
      <c r="G228" s="31">
        <f>SUMIF(订单明细!$A$2:$A$907,A228,订单明细!$H$2:$H$907)</f>
        <v>1563.7000000000003</v>
      </c>
      <c r="H228" s="43"/>
      <c r="I228" s="43"/>
    </row>
    <row r="229" spans="1:9" s="40" customFormat="1" ht="18" customHeight="1" thickBot="1">
      <c r="A229" s="32">
        <v>10475</v>
      </c>
      <c r="B229" s="44" t="s">
        <v>146</v>
      </c>
      <c r="C229" s="45">
        <v>42258</v>
      </c>
      <c r="D229" s="45">
        <v>42279</v>
      </c>
      <c r="E229" s="32" t="s">
        <v>1220</v>
      </c>
      <c r="F229" s="32" t="s">
        <v>1221</v>
      </c>
      <c r="G229" s="31">
        <f>SUMIF(订单明细!$A$2:$A$907,A229,订单明细!$H$2:$H$907)</f>
        <v>1881.4749999999999</v>
      </c>
      <c r="H229" s="43"/>
      <c r="I229" s="43"/>
    </row>
    <row r="230" spans="1:9" s="40" customFormat="1" ht="18" customHeight="1" thickBot="1">
      <c r="A230" s="32">
        <v>10476</v>
      </c>
      <c r="B230" s="44" t="s">
        <v>150</v>
      </c>
      <c r="C230" s="45">
        <v>42261</v>
      </c>
      <c r="D230" s="45">
        <v>42268</v>
      </c>
      <c r="E230" s="32" t="s">
        <v>1227</v>
      </c>
      <c r="F230" s="32" t="s">
        <v>1228</v>
      </c>
      <c r="G230" s="31">
        <f>SUMIF(订单明细!$A$2:$A$907,A230,订单明细!$H$2:$H$907)</f>
        <v>225.6</v>
      </c>
      <c r="H230" s="43"/>
      <c r="I230" s="43"/>
    </row>
    <row r="231" spans="1:9" s="40" customFormat="1" ht="18" customHeight="1" thickBot="1">
      <c r="A231" s="32">
        <v>10477</v>
      </c>
      <c r="B231" s="44" t="s">
        <v>192</v>
      </c>
      <c r="C231" s="45">
        <v>42261</v>
      </c>
      <c r="D231" s="45">
        <v>42269</v>
      </c>
      <c r="E231" s="32" t="s">
        <v>1220</v>
      </c>
      <c r="F231" s="32" t="s">
        <v>1235</v>
      </c>
      <c r="G231" s="31">
        <f>SUMIF(订单明细!$A$2:$A$907,A231,订单明细!$H$2:$H$907)</f>
        <v>697.5</v>
      </c>
      <c r="H231" s="43"/>
      <c r="I231" s="43"/>
    </row>
    <row r="232" spans="1:9" s="40" customFormat="1" ht="18" customHeight="1" thickBot="1">
      <c r="A232" s="32">
        <v>10478</v>
      </c>
      <c r="B232" s="44" t="s">
        <v>145</v>
      </c>
      <c r="C232" s="45">
        <v>42262</v>
      </c>
      <c r="D232" s="45">
        <v>42270</v>
      </c>
      <c r="E232" s="32" t="s">
        <v>1220</v>
      </c>
      <c r="F232" s="32" t="s">
        <v>1225</v>
      </c>
      <c r="G232" s="31">
        <f>SUMIF(订单明细!$A$2:$A$907,A232,订单明细!$H$2:$H$907)</f>
        <v>589</v>
      </c>
      <c r="H232" s="43"/>
      <c r="I232" s="43"/>
    </row>
    <row r="233" spans="1:9" s="40" customFormat="1" ht="18" customHeight="1" thickBot="1">
      <c r="A233" s="32">
        <v>10479</v>
      </c>
      <c r="B233" s="44" t="s">
        <v>155</v>
      </c>
      <c r="C233" s="45">
        <v>42263</v>
      </c>
      <c r="D233" s="45">
        <v>42265</v>
      </c>
      <c r="E233" s="32" t="s">
        <v>1222</v>
      </c>
      <c r="F233" s="32" t="s">
        <v>1232</v>
      </c>
      <c r="G233" s="31">
        <f>SUMIF(订单明细!$A$2:$A$907,A233,订单明细!$H$2:$H$907)</f>
        <v>13120.9</v>
      </c>
      <c r="H233" s="43"/>
      <c r="I233" s="43"/>
    </row>
    <row r="234" spans="1:9" s="40" customFormat="1" ht="18" customHeight="1" thickBot="1">
      <c r="A234" s="32">
        <v>10480</v>
      </c>
      <c r="B234" s="44" t="s">
        <v>210</v>
      </c>
      <c r="C234" s="45">
        <v>42264</v>
      </c>
      <c r="D234" s="45">
        <v>42268</v>
      </c>
      <c r="E234" s="32" t="s">
        <v>1220</v>
      </c>
      <c r="F234" s="32" t="s">
        <v>1233</v>
      </c>
      <c r="G234" s="31">
        <f>SUMIF(订单明细!$A$2:$A$907,A234,订单明细!$H$2:$H$907)</f>
        <v>945</v>
      </c>
      <c r="H234" s="43"/>
      <c r="I234" s="43"/>
    </row>
    <row r="235" spans="1:9" s="40" customFormat="1" ht="18" customHeight="1" thickBot="1">
      <c r="A235" s="32">
        <v>10481</v>
      </c>
      <c r="B235" s="44" t="s">
        <v>171</v>
      </c>
      <c r="C235" s="45">
        <v>42264</v>
      </c>
      <c r="D235" s="45">
        <v>42269</v>
      </c>
      <c r="E235" s="32" t="s">
        <v>1220</v>
      </c>
      <c r="F235" s="32" t="s">
        <v>1221</v>
      </c>
      <c r="G235" s="31">
        <f>SUMIF(订单明细!$A$2:$A$907,A235,订单明细!$H$2:$H$907)</f>
        <v>1840</v>
      </c>
      <c r="H235" s="43"/>
      <c r="I235" s="43"/>
    </row>
    <row r="236" spans="1:9" s="40" customFormat="1" ht="18" customHeight="1" thickBot="1">
      <c r="A236" s="32">
        <v>10482</v>
      </c>
      <c r="B236" s="44" t="s">
        <v>216</v>
      </c>
      <c r="C236" s="45">
        <v>42265</v>
      </c>
      <c r="D236" s="45">
        <v>42285</v>
      </c>
      <c r="E236" s="32" t="s">
        <v>1227</v>
      </c>
      <c r="F236" s="32" t="s">
        <v>1228</v>
      </c>
      <c r="G236" s="31">
        <f>SUMIF(订单明细!$A$2:$A$907,A236,订单明细!$H$2:$H$907)</f>
        <v>184</v>
      </c>
      <c r="H236" s="43"/>
      <c r="I236" s="43"/>
    </row>
    <row r="237" spans="1:9" s="40" customFormat="1" ht="18" customHeight="1" thickBot="1">
      <c r="A237" s="32">
        <v>10483</v>
      </c>
      <c r="B237" s="44" t="s">
        <v>161</v>
      </c>
      <c r="C237" s="45">
        <v>42268</v>
      </c>
      <c r="D237" s="45">
        <v>42300</v>
      </c>
      <c r="E237" s="32" t="s">
        <v>1222</v>
      </c>
      <c r="F237" s="32" t="s">
        <v>1234</v>
      </c>
      <c r="G237" s="31">
        <f>SUMIF(订单明细!$A$2:$A$907,A237,订单明细!$H$2:$H$907)</f>
        <v>836</v>
      </c>
      <c r="H237" s="43"/>
      <c r="I237" s="43"/>
    </row>
    <row r="238" spans="1:9" s="40" customFormat="1" ht="18" customHeight="1" thickBot="1">
      <c r="A238" s="32">
        <v>10484</v>
      </c>
      <c r="B238" s="44" t="s">
        <v>173</v>
      </c>
      <c r="C238" s="45">
        <v>42268</v>
      </c>
      <c r="D238" s="45">
        <v>42276</v>
      </c>
      <c r="E238" s="32" t="s">
        <v>1227</v>
      </c>
      <c r="F238" s="32" t="s">
        <v>1228</v>
      </c>
      <c r="G238" s="31">
        <f>SUMIF(订单明细!$A$2:$A$907,A238,订单明细!$H$2:$H$907)</f>
        <v>483</v>
      </c>
      <c r="H238" s="43"/>
      <c r="I238" s="43"/>
    </row>
    <row r="239" spans="1:9" s="40" customFormat="1" ht="18" customHeight="1" thickBot="1">
      <c r="A239" s="32">
        <v>10485</v>
      </c>
      <c r="B239" s="44" t="s">
        <v>209</v>
      </c>
      <c r="C239" s="45">
        <v>42269</v>
      </c>
      <c r="D239" s="45">
        <v>42275</v>
      </c>
      <c r="E239" s="32" t="s">
        <v>1227</v>
      </c>
      <c r="F239" s="32" t="s">
        <v>1236</v>
      </c>
      <c r="G239" s="31">
        <f>SUMIF(订单明细!$A$2:$A$907,A239,订单明细!$H$2:$H$907)</f>
        <v>1980</v>
      </c>
      <c r="H239" s="43"/>
      <c r="I239" s="43"/>
    </row>
    <row r="240" spans="1:9" s="40" customFormat="1" ht="18" customHeight="1" thickBot="1">
      <c r="A240" s="32">
        <v>10486</v>
      </c>
      <c r="B240" s="44" t="s">
        <v>150</v>
      </c>
      <c r="C240" s="45">
        <v>42270</v>
      </c>
      <c r="D240" s="45">
        <v>42277</v>
      </c>
      <c r="E240" s="32" t="s">
        <v>1227</v>
      </c>
      <c r="F240" s="32" t="s">
        <v>1228</v>
      </c>
      <c r="G240" s="31">
        <f>SUMIF(订单明细!$A$2:$A$907,A240,订单明细!$H$2:$H$907)</f>
        <v>1590</v>
      </c>
      <c r="H240" s="43"/>
      <c r="I240" s="43"/>
    </row>
    <row r="241" spans="1:9" s="40" customFormat="1" ht="18" customHeight="1" thickBot="1">
      <c r="A241" s="32">
        <v>10487</v>
      </c>
      <c r="B241" s="44" t="s">
        <v>204</v>
      </c>
      <c r="C241" s="45">
        <v>42270</v>
      </c>
      <c r="D241" s="45">
        <v>42272</v>
      </c>
      <c r="E241" s="32" t="s">
        <v>1220</v>
      </c>
      <c r="F241" s="32" t="s">
        <v>1231</v>
      </c>
      <c r="G241" s="31">
        <f>SUMIF(订单明细!$A$2:$A$907,A241,订单明细!$H$2:$H$907)</f>
        <v>1117</v>
      </c>
      <c r="H241" s="43"/>
      <c r="I241" s="43"/>
    </row>
    <row r="242" spans="1:9" s="40" customFormat="1" ht="18" customHeight="1" thickBot="1">
      <c r="A242" s="32">
        <v>10488</v>
      </c>
      <c r="B242" s="44" t="s">
        <v>159</v>
      </c>
      <c r="C242" s="45">
        <v>42271</v>
      </c>
      <c r="D242" s="45">
        <v>42277</v>
      </c>
      <c r="E242" s="32" t="s">
        <v>1220</v>
      </c>
      <c r="F242" s="32" t="s">
        <v>1225</v>
      </c>
      <c r="G242" s="31">
        <f>SUMIF(订单明细!$A$2:$A$907,A242,订单明细!$H$2:$H$907)</f>
        <v>1890</v>
      </c>
      <c r="H242" s="43"/>
      <c r="I242" s="43"/>
    </row>
    <row r="243" spans="1:9" s="40" customFormat="1" ht="18" customHeight="1" thickBot="1">
      <c r="A243" s="32">
        <v>10489</v>
      </c>
      <c r="B243" s="44" t="s">
        <v>196</v>
      </c>
      <c r="C243" s="45">
        <v>42272</v>
      </c>
      <c r="D243" s="45">
        <v>42284</v>
      </c>
      <c r="E243" s="32" t="s">
        <v>1222</v>
      </c>
      <c r="F243" s="32" t="s">
        <v>1234</v>
      </c>
      <c r="G243" s="31">
        <f>SUMIF(订单明细!$A$2:$A$907,A243,订单明细!$H$2:$H$907)</f>
        <v>550.34999999999991</v>
      </c>
      <c r="H243" s="43"/>
      <c r="I243" s="43"/>
    </row>
    <row r="244" spans="1:9" s="40" customFormat="1" ht="18" customHeight="1" thickBot="1">
      <c r="A244" s="32">
        <v>10490</v>
      </c>
      <c r="B244" s="44" t="s">
        <v>150</v>
      </c>
      <c r="C244" s="45">
        <v>42275</v>
      </c>
      <c r="D244" s="45">
        <v>42278</v>
      </c>
      <c r="E244" s="32" t="s">
        <v>1227</v>
      </c>
      <c r="F244" s="32" t="s">
        <v>1228</v>
      </c>
      <c r="G244" s="31">
        <f>SUMIF(订单明细!$A$2:$A$907,A244,订单明细!$H$2:$H$907)</f>
        <v>3954</v>
      </c>
      <c r="H244" s="43"/>
      <c r="I244" s="43"/>
    </row>
    <row r="245" spans="1:9" s="40" customFormat="1" ht="18" customHeight="1" thickBot="1">
      <c r="A245" s="32">
        <v>10491</v>
      </c>
      <c r="B245" s="44" t="s">
        <v>189</v>
      </c>
      <c r="C245" s="45">
        <v>42275</v>
      </c>
      <c r="D245" s="45">
        <v>42283</v>
      </c>
      <c r="E245" s="32" t="s">
        <v>1222</v>
      </c>
      <c r="F245" s="32" t="s">
        <v>1226</v>
      </c>
      <c r="G245" s="31">
        <f>SUMIF(订单明细!$A$2:$A$907,A245,订单明细!$H$2:$H$907)</f>
        <v>325.33749999999998</v>
      </c>
      <c r="H245" s="43"/>
      <c r="I245" s="43"/>
    </row>
    <row r="246" spans="1:9" s="40" customFormat="1" ht="18" customHeight="1" thickBot="1">
      <c r="A246" s="32">
        <v>10492</v>
      </c>
      <c r="B246" s="44" t="s">
        <v>208</v>
      </c>
      <c r="C246" s="45">
        <v>42276</v>
      </c>
      <c r="D246" s="45">
        <v>42286</v>
      </c>
      <c r="E246" s="32" t="s">
        <v>1239</v>
      </c>
      <c r="F246" s="32" t="s">
        <v>1240</v>
      </c>
      <c r="G246" s="31">
        <f>SUMIF(订单明细!$A$2:$A$907,A246,订单明细!$H$2:$H$907)</f>
        <v>1064</v>
      </c>
      <c r="H246" s="43"/>
      <c r="I246" s="43"/>
    </row>
    <row r="247" spans="1:9" s="40" customFormat="1" ht="18" customHeight="1" thickBot="1">
      <c r="A247" s="32">
        <v>10493</v>
      </c>
      <c r="B247" s="44" t="s">
        <v>195</v>
      </c>
      <c r="C247" s="45">
        <v>42277</v>
      </c>
      <c r="D247" s="45">
        <v>42285</v>
      </c>
      <c r="E247" s="32" t="s">
        <v>1220</v>
      </c>
      <c r="F247" s="32" t="s">
        <v>1221</v>
      </c>
      <c r="G247" s="31">
        <f>SUMIF(订单明细!$A$2:$A$907,A247,订单明细!$H$2:$H$907)</f>
        <v>761.17499999999995</v>
      </c>
      <c r="H247" s="43"/>
      <c r="I247" s="43"/>
    </row>
    <row r="248" spans="1:9" s="40" customFormat="1" ht="18" customHeight="1" thickBot="1">
      <c r="A248" s="32">
        <v>10494</v>
      </c>
      <c r="B248" s="44" t="s">
        <v>174</v>
      </c>
      <c r="C248" s="45">
        <v>42277</v>
      </c>
      <c r="D248" s="45">
        <v>42284</v>
      </c>
      <c r="E248" s="32" t="s">
        <v>1220</v>
      </c>
      <c r="F248" s="32" t="s">
        <v>1221</v>
      </c>
      <c r="G248" s="31">
        <f>SUMIF(订单明细!$A$2:$A$907,A248,订单明细!$H$2:$H$907)</f>
        <v>1140</v>
      </c>
      <c r="H248" s="43"/>
      <c r="I248" s="43"/>
    </row>
    <row r="249" spans="1:9" s="40" customFormat="1" ht="18" customHeight="1" thickBot="1">
      <c r="A249" s="32">
        <v>10495</v>
      </c>
      <c r="B249" s="44" t="s">
        <v>217</v>
      </c>
      <c r="C249" s="45">
        <v>42278</v>
      </c>
      <c r="D249" s="45">
        <v>42286</v>
      </c>
      <c r="E249" s="32" t="s">
        <v>1220</v>
      </c>
      <c r="F249" s="32" t="s">
        <v>1221</v>
      </c>
      <c r="G249" s="31">
        <f>SUMIF(订单明细!$A$2:$A$907,A249,订单明细!$H$2:$H$907)</f>
        <v>348</v>
      </c>
      <c r="H249" s="43"/>
      <c r="I249" s="43"/>
    </row>
    <row r="250" spans="1:9" s="40" customFormat="1" ht="18" customHeight="1" thickBot="1">
      <c r="A250" s="32">
        <v>10496</v>
      </c>
      <c r="B250" s="44" t="s">
        <v>175</v>
      </c>
      <c r="C250" s="45">
        <v>42279</v>
      </c>
      <c r="D250" s="45">
        <v>42282</v>
      </c>
      <c r="E250" s="32" t="s">
        <v>1220</v>
      </c>
      <c r="F250" s="32" t="s">
        <v>1233</v>
      </c>
      <c r="G250" s="31">
        <f>SUMIF(订单明细!$A$2:$A$907,A250,订单明细!$H$2:$H$907)</f>
        <v>237.5</v>
      </c>
      <c r="H250" s="43"/>
      <c r="I250" s="43"/>
    </row>
    <row r="251" spans="1:9" s="40" customFormat="1" ht="18" customHeight="1" thickBot="1">
      <c r="A251" s="32">
        <v>10497</v>
      </c>
      <c r="B251" s="44" t="s">
        <v>168</v>
      </c>
      <c r="C251" s="45">
        <v>42279</v>
      </c>
      <c r="D251" s="45">
        <v>42282</v>
      </c>
      <c r="E251" s="32" t="s">
        <v>1222</v>
      </c>
      <c r="F251" s="32" t="s">
        <v>1226</v>
      </c>
      <c r="G251" s="31">
        <f>SUMIF(订单明细!$A$2:$A$907,A251,订单明细!$H$2:$H$907)</f>
        <v>1727</v>
      </c>
      <c r="H251" s="43"/>
      <c r="I251" s="43"/>
    </row>
    <row r="252" spans="1:9" s="40" customFormat="1" ht="18" customHeight="1" thickBot="1">
      <c r="A252" s="32">
        <v>10498</v>
      </c>
      <c r="B252" s="44" t="s">
        <v>150</v>
      </c>
      <c r="C252" s="45">
        <v>42282</v>
      </c>
      <c r="D252" s="45">
        <v>42286</v>
      </c>
      <c r="E252" s="32" t="s">
        <v>1227</v>
      </c>
      <c r="F252" s="32" t="s">
        <v>1228</v>
      </c>
      <c r="G252" s="31">
        <f>SUMIF(订单明细!$A$2:$A$907,A252,订单明细!$H$2:$H$907)</f>
        <v>575</v>
      </c>
      <c r="H252" s="43"/>
      <c r="I252" s="43"/>
    </row>
    <row r="253" spans="1:9" s="40" customFormat="1" ht="18" customHeight="1" thickBot="1">
      <c r="A253" s="32">
        <v>10499</v>
      </c>
      <c r="B253" s="44" t="s">
        <v>170</v>
      </c>
      <c r="C253" s="45">
        <v>42283</v>
      </c>
      <c r="D253" s="45">
        <v>42291</v>
      </c>
      <c r="E253" s="32" t="s">
        <v>1220</v>
      </c>
      <c r="F253" s="32" t="s">
        <v>1221</v>
      </c>
      <c r="G253" s="31">
        <f>SUMIF(订单明细!$A$2:$A$907,A253,订单明细!$H$2:$H$907)</f>
        <v>1412</v>
      </c>
      <c r="H253" s="43"/>
      <c r="I253" s="43"/>
    </row>
    <row r="254" spans="1:9" s="40" customFormat="1" ht="18" customHeight="1" thickBot="1">
      <c r="A254" s="32">
        <v>10500</v>
      </c>
      <c r="B254" s="44" t="s">
        <v>195</v>
      </c>
      <c r="C254" s="45">
        <v>42284</v>
      </c>
      <c r="D254" s="45">
        <v>42292</v>
      </c>
      <c r="E254" s="32" t="s">
        <v>1220</v>
      </c>
      <c r="F254" s="32" t="s">
        <v>1221</v>
      </c>
      <c r="G254" s="31">
        <f>SUMIF(订单明细!$A$2:$A$907,A254,订单明细!$H$2:$H$907)</f>
        <v>523.26</v>
      </c>
      <c r="H254" s="43"/>
      <c r="I254" s="43"/>
    </row>
    <row r="255" spans="1:9" s="40" customFormat="1" ht="18" customHeight="1" thickBot="1">
      <c r="A255" s="32">
        <v>10501</v>
      </c>
      <c r="B255" s="44" t="s">
        <v>218</v>
      </c>
      <c r="C255" s="45">
        <v>42284</v>
      </c>
      <c r="D255" s="45">
        <v>42291</v>
      </c>
      <c r="E255" s="32" t="s">
        <v>1220</v>
      </c>
      <c r="F255" s="32" t="s">
        <v>1221</v>
      </c>
      <c r="G255" s="31">
        <f>SUMIF(订单明细!$A$2:$A$907,A255,订单明细!$H$2:$H$907)</f>
        <v>149</v>
      </c>
      <c r="H255" s="43"/>
      <c r="I255" s="43"/>
    </row>
    <row r="256" spans="1:9" s="40" customFormat="1" ht="18" customHeight="1" thickBot="1">
      <c r="A256" s="32">
        <v>10502</v>
      </c>
      <c r="B256" s="44" t="s">
        <v>185</v>
      </c>
      <c r="C256" s="45">
        <v>42285</v>
      </c>
      <c r="D256" s="45">
        <v>42304</v>
      </c>
      <c r="E256" s="32" t="s">
        <v>1220</v>
      </c>
      <c r="F256" s="32" t="s">
        <v>1221</v>
      </c>
      <c r="G256" s="31">
        <f>SUMIF(订单明细!$A$2:$A$907,A256,订单明细!$H$2:$H$907)</f>
        <v>816.3</v>
      </c>
      <c r="H256" s="43"/>
      <c r="I256" s="43"/>
    </row>
    <row r="257" spans="1:9" s="40" customFormat="1" ht="18" customHeight="1" thickBot="1">
      <c r="A257" s="32">
        <v>10503</v>
      </c>
      <c r="B257" s="44" t="s">
        <v>176</v>
      </c>
      <c r="C257" s="45">
        <v>42286</v>
      </c>
      <c r="D257" s="45">
        <v>42291</v>
      </c>
      <c r="E257" s="32" t="s">
        <v>1220</v>
      </c>
      <c r="F257" s="32" t="s">
        <v>1221</v>
      </c>
      <c r="G257" s="31">
        <f>SUMIF(订单明细!$A$2:$A$907,A257,订单明细!$H$2:$H$907)</f>
        <v>2048.5</v>
      </c>
      <c r="H257" s="43"/>
      <c r="I257" s="43"/>
    </row>
    <row r="258" spans="1:9" s="40" customFormat="1" ht="18" customHeight="1" thickBot="1">
      <c r="A258" s="32">
        <v>10504</v>
      </c>
      <c r="B258" s="44" t="s">
        <v>161</v>
      </c>
      <c r="C258" s="45">
        <v>42286</v>
      </c>
      <c r="D258" s="45">
        <v>42293</v>
      </c>
      <c r="E258" s="32" t="s">
        <v>1222</v>
      </c>
      <c r="F258" s="32" t="s">
        <v>1234</v>
      </c>
      <c r="G258" s="31">
        <f>SUMIF(订单明细!$A$2:$A$907,A258,订单明细!$H$2:$H$907)</f>
        <v>1388.5</v>
      </c>
      <c r="H258" s="43"/>
      <c r="I258" s="43"/>
    </row>
    <row r="259" spans="1:9" s="40" customFormat="1" ht="18" customHeight="1" thickBot="1">
      <c r="A259" s="32">
        <v>10505</v>
      </c>
      <c r="B259" s="44" t="s">
        <v>191</v>
      </c>
      <c r="C259" s="45">
        <v>42289</v>
      </c>
      <c r="D259" s="45">
        <v>42296</v>
      </c>
      <c r="E259" s="32" t="s">
        <v>1229</v>
      </c>
      <c r="F259" s="32" t="s">
        <v>1230</v>
      </c>
      <c r="G259" s="31">
        <f>SUMIF(订单明细!$A$2:$A$907,A259,订单明细!$H$2:$H$907)</f>
        <v>147.89999999999998</v>
      </c>
      <c r="H259" s="43"/>
      <c r="I259" s="43"/>
    </row>
    <row r="260" spans="1:9" s="40" customFormat="1" ht="18" customHeight="1" thickBot="1">
      <c r="A260" s="32">
        <v>10506</v>
      </c>
      <c r="B260" s="44" t="s">
        <v>186</v>
      </c>
      <c r="C260" s="45">
        <v>42290</v>
      </c>
      <c r="D260" s="45">
        <v>42307</v>
      </c>
      <c r="E260" s="32" t="s">
        <v>1239</v>
      </c>
      <c r="F260" s="32" t="s">
        <v>1240</v>
      </c>
      <c r="G260" s="31">
        <f>SUMIF(订单明细!$A$2:$A$907,A260,订单明细!$H$2:$H$907)</f>
        <v>415.8</v>
      </c>
      <c r="H260" s="43"/>
      <c r="I260" s="43"/>
    </row>
    <row r="261" spans="1:9" s="40" customFormat="1" ht="18" customHeight="1" thickBot="1">
      <c r="A261" s="32">
        <v>10507</v>
      </c>
      <c r="B261" s="44" t="s">
        <v>201</v>
      </c>
      <c r="C261" s="45">
        <v>42290</v>
      </c>
      <c r="D261" s="45">
        <v>42297</v>
      </c>
      <c r="E261" s="32" t="s">
        <v>1220</v>
      </c>
      <c r="F261" s="32" t="s">
        <v>1233</v>
      </c>
      <c r="G261" s="31">
        <f>SUMIF(订单明细!$A$2:$A$907,A261,订单明细!$H$2:$H$907)</f>
        <v>749.0625</v>
      </c>
      <c r="H261" s="43"/>
      <c r="I261" s="43"/>
    </row>
    <row r="262" spans="1:9" s="40" customFormat="1" ht="18" customHeight="1" thickBot="1">
      <c r="A262" s="32">
        <v>10508</v>
      </c>
      <c r="B262" s="44" t="s">
        <v>153</v>
      </c>
      <c r="C262" s="45">
        <v>42291</v>
      </c>
      <c r="D262" s="45">
        <v>42318</v>
      </c>
      <c r="E262" s="32" t="s">
        <v>1227</v>
      </c>
      <c r="F262" s="32" t="s">
        <v>1228</v>
      </c>
      <c r="G262" s="31">
        <f>SUMIF(订单明细!$A$2:$A$907,A262,订单明细!$H$2:$H$907)</f>
        <v>240</v>
      </c>
      <c r="H262" s="43"/>
      <c r="I262" s="43"/>
    </row>
    <row r="263" spans="1:9" s="40" customFormat="1" ht="18" customHeight="1" thickBot="1">
      <c r="A263" s="32">
        <v>10509</v>
      </c>
      <c r="B263" s="44" t="s">
        <v>218</v>
      </c>
      <c r="C263" s="45">
        <v>42292</v>
      </c>
      <c r="D263" s="45">
        <v>42304</v>
      </c>
      <c r="E263" s="32" t="s">
        <v>1220</v>
      </c>
      <c r="F263" s="32" t="s">
        <v>1221</v>
      </c>
      <c r="G263" s="31">
        <f>SUMIF(订单明细!$A$2:$A$907,A263,订单明细!$H$2:$H$907)</f>
        <v>136.80000000000001</v>
      </c>
      <c r="H263" s="43"/>
      <c r="I263" s="43"/>
    </row>
    <row r="264" spans="1:9" s="40" customFormat="1" ht="18" customHeight="1" thickBot="1">
      <c r="A264" s="32">
        <v>10510</v>
      </c>
      <c r="B264" s="44" t="s">
        <v>187</v>
      </c>
      <c r="C264" s="45">
        <v>42293</v>
      </c>
      <c r="D264" s="45">
        <v>42303</v>
      </c>
      <c r="E264" s="32" t="s">
        <v>1239</v>
      </c>
      <c r="F264" s="32" t="s">
        <v>1240</v>
      </c>
      <c r="G264" s="31">
        <f>SUMIF(订单明细!$A$2:$A$907,A264,订单明细!$H$2:$H$907)</f>
        <v>4707.5400000000009</v>
      </c>
      <c r="H264" s="43"/>
      <c r="I264" s="43"/>
    </row>
    <row r="265" spans="1:9" s="40" customFormat="1" ht="18" customHeight="1" thickBot="1">
      <c r="A265" s="32">
        <v>10511</v>
      </c>
      <c r="B265" s="44" t="s">
        <v>190</v>
      </c>
      <c r="C265" s="45">
        <v>42293</v>
      </c>
      <c r="D265" s="45">
        <v>42296</v>
      </c>
      <c r="E265" s="32" t="s">
        <v>1239</v>
      </c>
      <c r="F265" s="32" t="s">
        <v>1240</v>
      </c>
      <c r="G265" s="31">
        <f>SUMIF(订单明细!$A$2:$A$907,A265,订单明细!$H$2:$H$907)</f>
        <v>2550</v>
      </c>
      <c r="H265" s="43"/>
      <c r="I265" s="43"/>
    </row>
    <row r="266" spans="1:9" s="40" customFormat="1" ht="18" customHeight="1" thickBot="1">
      <c r="A266" s="32">
        <v>10512</v>
      </c>
      <c r="B266" s="44" t="s">
        <v>194</v>
      </c>
      <c r="C266" s="45">
        <v>42296</v>
      </c>
      <c r="D266" s="45">
        <v>42299</v>
      </c>
      <c r="E266" s="32" t="s">
        <v>1227</v>
      </c>
      <c r="F266" s="32" t="s">
        <v>1228</v>
      </c>
      <c r="G266" s="31">
        <f>SUMIF(订单明细!$A$2:$A$907,A266,订单明细!$H$2:$H$907)</f>
        <v>525.29999999999995</v>
      </c>
      <c r="H266" s="43"/>
      <c r="I266" s="43"/>
    </row>
    <row r="267" spans="1:9" s="40" customFormat="1" ht="18" customHeight="1" thickBot="1">
      <c r="A267" s="32">
        <v>10513</v>
      </c>
      <c r="B267" s="44" t="s">
        <v>177</v>
      </c>
      <c r="C267" s="45">
        <v>42297</v>
      </c>
      <c r="D267" s="45">
        <v>42303</v>
      </c>
      <c r="E267" s="32" t="s">
        <v>1220</v>
      </c>
      <c r="F267" s="32" t="s">
        <v>1221</v>
      </c>
      <c r="G267" s="31">
        <f>SUMIF(订单明细!$A$2:$A$907,A267,订单明细!$H$2:$H$907)</f>
        <v>1942</v>
      </c>
      <c r="H267" s="43"/>
      <c r="I267" s="43"/>
    </row>
    <row r="268" spans="1:9" s="40" customFormat="1" ht="18" customHeight="1" thickBot="1">
      <c r="A268" s="32">
        <v>10514</v>
      </c>
      <c r="B268" s="44" t="s">
        <v>151</v>
      </c>
      <c r="C268" s="45">
        <v>42297</v>
      </c>
      <c r="D268" s="45">
        <v>42321</v>
      </c>
      <c r="E268" s="32" t="s">
        <v>1227</v>
      </c>
      <c r="F268" s="32" t="s">
        <v>1228</v>
      </c>
      <c r="G268" s="31">
        <f>SUMIF(订单明细!$A$2:$A$907,A268,订单明细!$H$2:$H$907)</f>
        <v>8623.4500000000007</v>
      </c>
      <c r="H268" s="43"/>
      <c r="I268" s="43"/>
    </row>
    <row r="269" spans="1:9" s="40" customFormat="1" ht="18" customHeight="1" thickBot="1">
      <c r="A269" s="32">
        <v>10515</v>
      </c>
      <c r="B269" s="44" t="s">
        <v>163</v>
      </c>
      <c r="C269" s="45">
        <v>42298</v>
      </c>
      <c r="D269" s="45">
        <v>42328</v>
      </c>
      <c r="E269" s="32" t="s">
        <v>1220</v>
      </c>
      <c r="F269" s="32" t="s">
        <v>1221</v>
      </c>
      <c r="G269" s="31">
        <f>SUMIF(订单明细!$A$2:$A$907,A269,订单明细!$H$2:$H$907)</f>
        <v>9921.2999999999993</v>
      </c>
      <c r="H269" s="43"/>
      <c r="I269" s="43"/>
    </row>
    <row r="270" spans="1:9" s="40" customFormat="1" ht="18" customHeight="1" thickBot="1">
      <c r="A270" s="32">
        <v>10516</v>
      </c>
      <c r="B270" s="44" t="s">
        <v>176</v>
      </c>
      <c r="C270" s="45">
        <v>42299</v>
      </c>
      <c r="D270" s="45">
        <v>42306</v>
      </c>
      <c r="E270" s="32" t="s">
        <v>1220</v>
      </c>
      <c r="F270" s="32" t="s">
        <v>1221</v>
      </c>
      <c r="G270" s="31">
        <f>SUMIF(订单明细!$A$2:$A$907,A270,订单明细!$H$2:$H$907)</f>
        <v>2381.0500000000002</v>
      </c>
      <c r="H270" s="43"/>
      <c r="I270" s="43"/>
    </row>
    <row r="271" spans="1:9" s="40" customFormat="1" ht="18" customHeight="1" thickBot="1">
      <c r="A271" s="32">
        <v>10517</v>
      </c>
      <c r="B271" s="44" t="s">
        <v>219</v>
      </c>
      <c r="C271" s="45">
        <v>42299</v>
      </c>
      <c r="D271" s="45">
        <v>42304</v>
      </c>
      <c r="E271" s="32" t="s">
        <v>1220</v>
      </c>
      <c r="F271" s="32" t="s">
        <v>1233</v>
      </c>
      <c r="G271" s="31">
        <f>SUMIF(订单明细!$A$2:$A$907,A271,订单明细!$H$2:$H$907)</f>
        <v>352</v>
      </c>
      <c r="H271" s="43"/>
      <c r="I271" s="43"/>
    </row>
    <row r="272" spans="1:9" s="40" customFormat="1" ht="18" customHeight="1" thickBot="1">
      <c r="A272" s="32">
        <v>10518</v>
      </c>
      <c r="B272" s="44" t="s">
        <v>165</v>
      </c>
      <c r="C272" s="45">
        <v>42300</v>
      </c>
      <c r="D272" s="45">
        <v>42310</v>
      </c>
      <c r="E272" s="32" t="s">
        <v>1220</v>
      </c>
      <c r="F272" s="32" t="s">
        <v>1221</v>
      </c>
      <c r="G272" s="31">
        <f>SUMIF(订单明细!$A$2:$A$907,A272,订单明细!$H$2:$H$907)</f>
        <v>4150.05</v>
      </c>
      <c r="H272" s="43"/>
      <c r="I272" s="43"/>
    </row>
    <row r="273" spans="1:9" s="40" customFormat="1" ht="18" customHeight="1" thickBot="1">
      <c r="A273" s="32">
        <v>10519</v>
      </c>
      <c r="B273" s="44" t="s">
        <v>147</v>
      </c>
      <c r="C273" s="45">
        <v>42303</v>
      </c>
      <c r="D273" s="45">
        <v>42306</v>
      </c>
      <c r="E273" s="32" t="s">
        <v>1220</v>
      </c>
      <c r="F273" s="32" t="s">
        <v>1221</v>
      </c>
      <c r="G273" s="31">
        <f>SUMIF(订单明细!$A$2:$A$907,A273,订单明细!$H$2:$H$907)</f>
        <v>2314.1999999999998</v>
      </c>
      <c r="H273" s="43"/>
      <c r="I273" s="43"/>
    </row>
    <row r="274" spans="1:9" s="40" customFormat="1" ht="18" customHeight="1" thickBot="1">
      <c r="A274" s="32">
        <v>10520</v>
      </c>
      <c r="B274" s="44" t="s">
        <v>207</v>
      </c>
      <c r="C274" s="45">
        <v>42304</v>
      </c>
      <c r="D274" s="45">
        <v>42306</v>
      </c>
      <c r="E274" s="32" t="s">
        <v>1239</v>
      </c>
      <c r="F274" s="32" t="s">
        <v>1240</v>
      </c>
      <c r="G274" s="31">
        <f>SUMIF(订单明细!$A$2:$A$907,A274,订单明细!$H$2:$H$907)</f>
        <v>200</v>
      </c>
      <c r="H274" s="43"/>
      <c r="I274" s="43"/>
    </row>
    <row r="275" spans="1:9" s="40" customFormat="1" ht="18" customHeight="1" thickBot="1">
      <c r="A275" s="32">
        <v>10521</v>
      </c>
      <c r="B275" s="44" t="s">
        <v>220</v>
      </c>
      <c r="C275" s="45">
        <v>42304</v>
      </c>
      <c r="D275" s="45">
        <v>42307</v>
      </c>
      <c r="E275" s="32" t="s">
        <v>1229</v>
      </c>
      <c r="F275" s="32" t="s">
        <v>1230</v>
      </c>
      <c r="G275" s="31">
        <f>SUMIF(订单明细!$A$2:$A$907,A275,订单明细!$H$2:$H$907)</f>
        <v>225.5</v>
      </c>
      <c r="H275" s="43"/>
      <c r="I275" s="43"/>
    </row>
    <row r="276" spans="1:9" s="40" customFormat="1" ht="18" customHeight="1" thickBot="1">
      <c r="A276" s="32">
        <v>10522</v>
      </c>
      <c r="B276" s="44" t="s">
        <v>168</v>
      </c>
      <c r="C276" s="45">
        <v>42305</v>
      </c>
      <c r="D276" s="45">
        <v>42311</v>
      </c>
      <c r="E276" s="32" t="s">
        <v>1222</v>
      </c>
      <c r="F276" s="32" t="s">
        <v>1226</v>
      </c>
      <c r="G276" s="31">
        <f>SUMIF(订单明细!$A$2:$A$907,A276,订单明细!$H$2:$H$907)</f>
        <v>2318.2399999999998</v>
      </c>
      <c r="H276" s="43"/>
      <c r="I276" s="43"/>
    </row>
    <row r="277" spans="1:9" s="40" customFormat="1" ht="18" customHeight="1" thickBot="1">
      <c r="A277" s="32">
        <v>10523</v>
      </c>
      <c r="B277" s="44" t="s">
        <v>198</v>
      </c>
      <c r="C277" s="45">
        <v>42306</v>
      </c>
      <c r="D277" s="45">
        <v>42335</v>
      </c>
      <c r="E277" s="32" t="s">
        <v>1220</v>
      </c>
      <c r="F277" s="32" t="s">
        <v>1221</v>
      </c>
      <c r="G277" s="31">
        <f>SUMIF(订单明细!$A$2:$A$907,A277,订单明细!$H$2:$H$907)</f>
        <v>2444.31</v>
      </c>
      <c r="H277" s="43"/>
      <c r="I277" s="43"/>
    </row>
    <row r="278" spans="1:9" s="40" customFormat="1" ht="18" customHeight="1" thickBot="1">
      <c r="A278" s="32">
        <v>10524</v>
      </c>
      <c r="B278" s="44" t="s">
        <v>167</v>
      </c>
      <c r="C278" s="45">
        <v>42306</v>
      </c>
      <c r="D278" s="45">
        <v>42312</v>
      </c>
      <c r="E278" s="32" t="s">
        <v>1222</v>
      </c>
      <c r="F278" s="32" t="s">
        <v>1226</v>
      </c>
      <c r="G278" s="31">
        <f>SUMIF(订单明细!$A$2:$A$907,A278,订单明细!$H$2:$H$907)</f>
        <v>3192.65</v>
      </c>
      <c r="H278" s="43"/>
      <c r="I278" s="43"/>
    </row>
    <row r="279" spans="1:9" s="40" customFormat="1" ht="18" customHeight="1" thickBot="1">
      <c r="A279" s="32">
        <v>10525</v>
      </c>
      <c r="B279" s="44" t="s">
        <v>190</v>
      </c>
      <c r="C279" s="45">
        <v>42307</v>
      </c>
      <c r="D279" s="45">
        <v>42328</v>
      </c>
      <c r="E279" s="32" t="s">
        <v>1239</v>
      </c>
      <c r="F279" s="32" t="s">
        <v>1240</v>
      </c>
      <c r="G279" s="31">
        <f>SUMIF(订单明细!$A$2:$A$907,A279,订单明细!$H$2:$H$907)</f>
        <v>818.4</v>
      </c>
      <c r="H279" s="43"/>
      <c r="I279" s="43"/>
    </row>
    <row r="280" spans="1:9" s="40" customFormat="1" ht="18" customHeight="1" thickBot="1">
      <c r="A280" s="32">
        <v>10526</v>
      </c>
      <c r="B280" s="44" t="s">
        <v>158</v>
      </c>
      <c r="C280" s="45">
        <v>42310</v>
      </c>
      <c r="D280" s="45">
        <v>42320</v>
      </c>
      <c r="E280" s="32" t="s">
        <v>1220</v>
      </c>
      <c r="F280" s="32" t="s">
        <v>1233</v>
      </c>
      <c r="G280" s="31">
        <f>SUMIF(订单明细!$A$2:$A$907,A280,订单明细!$H$2:$H$907)</f>
        <v>1151.4000000000001</v>
      </c>
      <c r="H280" s="43"/>
      <c r="I280" s="43"/>
    </row>
    <row r="281" spans="1:9" s="40" customFormat="1" ht="18" customHeight="1" thickBot="1">
      <c r="A281" s="32">
        <v>10527</v>
      </c>
      <c r="B281" s="44" t="s">
        <v>163</v>
      </c>
      <c r="C281" s="45">
        <v>42310</v>
      </c>
      <c r="D281" s="45">
        <v>42312</v>
      </c>
      <c r="E281" s="32" t="s">
        <v>1220</v>
      </c>
      <c r="F281" s="32" t="s">
        <v>1221</v>
      </c>
      <c r="G281" s="31">
        <f>SUMIF(订单明细!$A$2:$A$907,A281,订单明细!$H$2:$H$907)</f>
        <v>1503</v>
      </c>
      <c r="H281" s="43"/>
      <c r="I281" s="43"/>
    </row>
    <row r="282" spans="1:9" s="40" customFormat="1" ht="18" customHeight="1" thickBot="1">
      <c r="A282" s="32">
        <v>10528</v>
      </c>
      <c r="B282" s="44" t="s">
        <v>221</v>
      </c>
      <c r="C282" s="45">
        <v>42311</v>
      </c>
      <c r="D282" s="45">
        <v>42314</v>
      </c>
      <c r="E282" s="32" t="s">
        <v>1220</v>
      </c>
      <c r="F282" s="32" t="s">
        <v>1231</v>
      </c>
      <c r="G282" s="31">
        <f>SUMIF(订单明细!$A$2:$A$907,A282,订单明细!$H$2:$H$907)</f>
        <v>392.2</v>
      </c>
      <c r="H282" s="43"/>
      <c r="I282" s="43"/>
    </row>
    <row r="283" spans="1:9" s="40" customFormat="1" ht="18" customHeight="1" thickBot="1">
      <c r="A283" s="32">
        <v>10529</v>
      </c>
      <c r="B283" s="44" t="s">
        <v>222</v>
      </c>
      <c r="C283" s="45">
        <v>42312</v>
      </c>
      <c r="D283" s="45">
        <v>42314</v>
      </c>
      <c r="E283" s="32" t="s">
        <v>1222</v>
      </c>
      <c r="F283" s="32" t="s">
        <v>1223</v>
      </c>
      <c r="G283" s="31">
        <f>SUMIF(订单明细!$A$2:$A$907,A283,订单明细!$H$2:$H$907)</f>
        <v>946</v>
      </c>
      <c r="H283" s="43"/>
      <c r="I283" s="43"/>
    </row>
    <row r="284" spans="1:9" s="40" customFormat="1" ht="18" customHeight="1" thickBot="1">
      <c r="A284" s="32">
        <v>10530</v>
      </c>
      <c r="B284" s="44" t="s">
        <v>196</v>
      </c>
      <c r="C284" s="45">
        <v>42313</v>
      </c>
      <c r="D284" s="45">
        <v>42317</v>
      </c>
      <c r="E284" s="32" t="s">
        <v>1222</v>
      </c>
      <c r="F284" s="32" t="s">
        <v>1234</v>
      </c>
      <c r="G284" s="31">
        <f>SUMIF(订单明细!$A$2:$A$907,A284,订单明细!$H$2:$H$907)</f>
        <v>4180</v>
      </c>
      <c r="H284" s="43"/>
      <c r="I284" s="43"/>
    </row>
    <row r="285" spans="1:9" s="40" customFormat="1" ht="18" customHeight="1" thickBot="1">
      <c r="A285" s="32">
        <v>10531</v>
      </c>
      <c r="B285" s="44" t="s">
        <v>211</v>
      </c>
      <c r="C285" s="45">
        <v>42313</v>
      </c>
      <c r="D285" s="45">
        <v>42324</v>
      </c>
      <c r="E285" s="32" t="s">
        <v>1220</v>
      </c>
      <c r="F285" s="32" t="s">
        <v>1225</v>
      </c>
      <c r="G285" s="31">
        <f>SUMIF(订单明细!$A$2:$A$907,A285,订单明细!$H$2:$H$907)</f>
        <v>110</v>
      </c>
      <c r="H285" s="43"/>
      <c r="I285" s="43"/>
    </row>
    <row r="286" spans="1:9" s="40" customFormat="1" ht="18" customHeight="1" thickBot="1">
      <c r="A286" s="32">
        <v>10532</v>
      </c>
      <c r="B286" s="44" t="s">
        <v>200</v>
      </c>
      <c r="C286" s="45">
        <v>42314</v>
      </c>
      <c r="D286" s="45">
        <v>42317</v>
      </c>
      <c r="E286" s="32" t="s">
        <v>1220</v>
      </c>
      <c r="F286" s="32" t="s">
        <v>1221</v>
      </c>
      <c r="G286" s="31">
        <f>SUMIF(订单明细!$A$2:$A$907,A286,订单明细!$H$2:$H$907)</f>
        <v>796.35</v>
      </c>
      <c r="H286" s="43"/>
      <c r="I286" s="43"/>
    </row>
    <row r="287" spans="1:9" s="40" customFormat="1" ht="18" customHeight="1" thickBot="1">
      <c r="A287" s="32">
        <v>10533</v>
      </c>
      <c r="B287" s="44" t="s">
        <v>156</v>
      </c>
      <c r="C287" s="45">
        <v>42317</v>
      </c>
      <c r="D287" s="45">
        <v>42327</v>
      </c>
      <c r="E287" s="32" t="s">
        <v>1222</v>
      </c>
      <c r="F287" s="32" t="s">
        <v>1226</v>
      </c>
      <c r="G287" s="31">
        <f>SUMIF(订单明细!$A$2:$A$907,A287,订单明细!$H$2:$H$907)</f>
        <v>2222.1999999999998</v>
      </c>
      <c r="H287" s="43"/>
      <c r="I287" s="43"/>
    </row>
    <row r="288" spans="1:9" s="40" customFormat="1" ht="18" customHeight="1" thickBot="1">
      <c r="A288" s="32">
        <v>10534</v>
      </c>
      <c r="B288" s="44" t="s">
        <v>168</v>
      </c>
      <c r="C288" s="45">
        <v>42317</v>
      </c>
      <c r="D288" s="45">
        <v>42319</v>
      </c>
      <c r="E288" s="32" t="s">
        <v>1222</v>
      </c>
      <c r="F288" s="32" t="s">
        <v>1226</v>
      </c>
      <c r="G288" s="31">
        <f>SUMIF(订单明细!$A$2:$A$907,A288,订单明细!$H$2:$H$907)</f>
        <v>465.70000000000005</v>
      </c>
      <c r="H288" s="43"/>
      <c r="I288" s="43"/>
    </row>
    <row r="289" spans="1:9" s="40" customFormat="1" ht="18" customHeight="1" thickBot="1">
      <c r="A289" s="32">
        <v>10535</v>
      </c>
      <c r="B289" s="44" t="s">
        <v>201</v>
      </c>
      <c r="C289" s="45">
        <v>42318</v>
      </c>
      <c r="D289" s="45">
        <v>42326</v>
      </c>
      <c r="E289" s="32" t="s">
        <v>1220</v>
      </c>
      <c r="F289" s="32" t="s">
        <v>1233</v>
      </c>
      <c r="G289" s="31">
        <f>SUMIF(订单明细!$A$2:$A$907,A289,订单明细!$H$2:$H$907)</f>
        <v>1940.85</v>
      </c>
      <c r="H289" s="43"/>
      <c r="I289" s="43"/>
    </row>
    <row r="290" spans="1:9" s="40" customFormat="1" ht="18" customHeight="1" thickBot="1">
      <c r="A290" s="32">
        <v>10536</v>
      </c>
      <c r="B290" s="44" t="s">
        <v>168</v>
      </c>
      <c r="C290" s="45">
        <v>42319</v>
      </c>
      <c r="D290" s="45">
        <v>42342</v>
      </c>
      <c r="E290" s="32" t="s">
        <v>1222</v>
      </c>
      <c r="F290" s="32" t="s">
        <v>1226</v>
      </c>
      <c r="G290" s="31">
        <f>SUMIF(订单明细!$A$2:$A$907,A290,订单明细!$H$2:$H$907)</f>
        <v>1645</v>
      </c>
      <c r="H290" s="43"/>
      <c r="I290" s="43"/>
    </row>
    <row r="291" spans="1:9" s="40" customFormat="1" ht="18" customHeight="1" thickBot="1">
      <c r="A291" s="32">
        <v>10537</v>
      </c>
      <c r="B291" s="44" t="s">
        <v>148</v>
      </c>
      <c r="C291" s="45">
        <v>42319</v>
      </c>
      <c r="D291" s="45">
        <v>42324</v>
      </c>
      <c r="E291" s="32" t="s">
        <v>1222</v>
      </c>
      <c r="F291" s="32" t="s">
        <v>1226</v>
      </c>
      <c r="G291" s="31">
        <f>SUMIF(订单明细!$A$2:$A$907,A291,订单明细!$H$2:$H$907)</f>
        <v>1823.8</v>
      </c>
      <c r="H291" s="43"/>
      <c r="I291" s="43"/>
    </row>
    <row r="292" spans="1:9" s="40" customFormat="1" ht="18" customHeight="1" thickBot="1">
      <c r="A292" s="32">
        <v>10538</v>
      </c>
      <c r="B292" s="44" t="s">
        <v>173</v>
      </c>
      <c r="C292" s="45">
        <v>42320</v>
      </c>
      <c r="D292" s="45">
        <v>42321</v>
      </c>
      <c r="E292" s="32" t="s">
        <v>1227</v>
      </c>
      <c r="F292" s="32" t="s">
        <v>1228</v>
      </c>
      <c r="G292" s="31">
        <f>SUMIF(订单明细!$A$2:$A$907,A292,订单明细!$H$2:$H$907)</f>
        <v>139.80000000000001</v>
      </c>
      <c r="H292" s="43"/>
      <c r="I292" s="43"/>
    </row>
    <row r="293" spans="1:9" s="40" customFormat="1" ht="18" customHeight="1" thickBot="1">
      <c r="A293" s="32">
        <v>10539</v>
      </c>
      <c r="B293" s="44" t="s">
        <v>173</v>
      </c>
      <c r="C293" s="45">
        <v>42321</v>
      </c>
      <c r="D293" s="45">
        <v>42328</v>
      </c>
      <c r="E293" s="32" t="s">
        <v>1227</v>
      </c>
      <c r="F293" s="32" t="s">
        <v>1228</v>
      </c>
      <c r="G293" s="31">
        <f>SUMIF(订单明细!$A$2:$A$907,A293,订单明细!$H$2:$H$907)</f>
        <v>355.5</v>
      </c>
      <c r="H293" s="43"/>
      <c r="I293" s="43"/>
    </row>
    <row r="294" spans="1:9" s="40" customFormat="1" ht="18" customHeight="1" thickBot="1">
      <c r="A294" s="32">
        <v>10540</v>
      </c>
      <c r="B294" s="44" t="s">
        <v>163</v>
      </c>
      <c r="C294" s="45">
        <v>42324</v>
      </c>
      <c r="D294" s="45">
        <v>42349</v>
      </c>
      <c r="E294" s="32" t="s">
        <v>1220</v>
      </c>
      <c r="F294" s="32" t="s">
        <v>1221</v>
      </c>
      <c r="G294" s="31">
        <f>SUMIF(订单明细!$A$2:$A$907,A294,订单明细!$H$2:$H$907)</f>
        <v>10191.700000000001</v>
      </c>
      <c r="H294" s="43"/>
      <c r="I294" s="43"/>
    </row>
    <row r="295" spans="1:9" s="40" customFormat="1" ht="18" customHeight="1" thickBot="1">
      <c r="A295" s="32">
        <v>10541</v>
      </c>
      <c r="B295" s="44" t="s">
        <v>144</v>
      </c>
      <c r="C295" s="45">
        <v>42324</v>
      </c>
      <c r="D295" s="45">
        <v>42334</v>
      </c>
      <c r="E295" s="32" t="s">
        <v>1222</v>
      </c>
      <c r="F295" s="32" t="s">
        <v>1224</v>
      </c>
      <c r="G295" s="31">
        <f>SUMIF(订单明细!$A$2:$A$907,A295,订单明细!$H$2:$H$907)</f>
        <v>1946.52</v>
      </c>
      <c r="H295" s="43"/>
      <c r="I295" s="43"/>
    </row>
    <row r="296" spans="1:9" s="40" customFormat="1" ht="18" customHeight="1" thickBot="1">
      <c r="A296" s="32">
        <v>10542</v>
      </c>
      <c r="B296" s="44" t="s">
        <v>186</v>
      </c>
      <c r="C296" s="45">
        <v>42325</v>
      </c>
      <c r="D296" s="45">
        <v>42331</v>
      </c>
      <c r="E296" s="32" t="s">
        <v>1239</v>
      </c>
      <c r="F296" s="32" t="s">
        <v>1240</v>
      </c>
      <c r="G296" s="31">
        <f>SUMIF(订单明细!$A$2:$A$907,A296,订单明细!$H$2:$H$907)</f>
        <v>469.11</v>
      </c>
      <c r="H296" s="43"/>
      <c r="I296" s="43"/>
    </row>
    <row r="297" spans="1:9" s="40" customFormat="1" ht="18" customHeight="1" thickBot="1">
      <c r="A297" s="32">
        <v>10543</v>
      </c>
      <c r="B297" s="44" t="s">
        <v>170</v>
      </c>
      <c r="C297" s="45">
        <v>42326</v>
      </c>
      <c r="D297" s="45">
        <v>42328</v>
      </c>
      <c r="E297" s="32" t="s">
        <v>1220</v>
      </c>
      <c r="F297" s="32" t="s">
        <v>1221</v>
      </c>
      <c r="G297" s="31">
        <f>SUMIF(订单明细!$A$2:$A$907,A297,订单明细!$H$2:$H$907)</f>
        <v>1504.5</v>
      </c>
      <c r="H297" s="43"/>
      <c r="I297" s="43"/>
    </row>
    <row r="298" spans="1:9" s="40" customFormat="1" ht="18" customHeight="1" thickBot="1">
      <c r="A298" s="32">
        <v>10544</v>
      </c>
      <c r="B298" s="44" t="s">
        <v>180</v>
      </c>
      <c r="C298" s="45">
        <v>42326</v>
      </c>
      <c r="D298" s="45">
        <v>42335</v>
      </c>
      <c r="E298" s="32" t="s">
        <v>1220</v>
      </c>
      <c r="F298" s="32" t="s">
        <v>1221</v>
      </c>
      <c r="G298" s="31">
        <f>SUMIF(订单明细!$A$2:$A$907,A298,订单明细!$H$2:$H$907)</f>
        <v>417.2</v>
      </c>
      <c r="H298" s="43"/>
      <c r="I298" s="43"/>
    </row>
    <row r="299" spans="1:9" s="40" customFormat="1" ht="18" customHeight="1" thickBot="1">
      <c r="A299" s="32">
        <v>10545</v>
      </c>
      <c r="B299" s="44" t="s">
        <v>216</v>
      </c>
      <c r="C299" s="45">
        <v>42327</v>
      </c>
      <c r="D299" s="45">
        <v>42362</v>
      </c>
      <c r="E299" s="32" t="s">
        <v>1227</v>
      </c>
      <c r="F299" s="32" t="s">
        <v>1228</v>
      </c>
      <c r="G299" s="31">
        <f>SUMIF(订单明细!$A$2:$A$907,A299,订单明细!$H$2:$H$907)</f>
        <v>210</v>
      </c>
      <c r="H299" s="43"/>
      <c r="I299" s="43"/>
    </row>
    <row r="300" spans="1:9" s="40" customFormat="1" ht="18" customHeight="1" thickBot="1">
      <c r="A300" s="32">
        <v>10546</v>
      </c>
      <c r="B300" s="44" t="s">
        <v>145</v>
      </c>
      <c r="C300" s="45">
        <v>42328</v>
      </c>
      <c r="D300" s="45">
        <v>42332</v>
      </c>
      <c r="E300" s="32" t="s">
        <v>1220</v>
      </c>
      <c r="F300" s="32" t="s">
        <v>1225</v>
      </c>
      <c r="G300" s="31">
        <f>SUMIF(订单明细!$A$2:$A$907,A300,订单明细!$H$2:$H$907)</f>
        <v>2812</v>
      </c>
      <c r="H300" s="43"/>
      <c r="I300" s="43"/>
    </row>
    <row r="301" spans="1:9" s="40" customFormat="1" ht="18" customHeight="1" thickBot="1">
      <c r="A301" s="32">
        <v>10547</v>
      </c>
      <c r="B301" s="44" t="s">
        <v>198</v>
      </c>
      <c r="C301" s="45">
        <v>42328</v>
      </c>
      <c r="D301" s="45">
        <v>42338</v>
      </c>
      <c r="E301" s="32" t="s">
        <v>1220</v>
      </c>
      <c r="F301" s="32" t="s">
        <v>1221</v>
      </c>
      <c r="G301" s="31">
        <f>SUMIF(订单明细!$A$2:$A$907,A301,订单明细!$H$2:$H$907)</f>
        <v>1792.8</v>
      </c>
      <c r="H301" s="43"/>
      <c r="I301" s="43"/>
    </row>
    <row r="302" spans="1:9" s="40" customFormat="1" ht="18" customHeight="1" thickBot="1">
      <c r="A302" s="32">
        <v>10548</v>
      </c>
      <c r="B302" s="44" t="s">
        <v>143</v>
      </c>
      <c r="C302" s="45">
        <v>42331</v>
      </c>
      <c r="D302" s="45">
        <v>42338</v>
      </c>
      <c r="E302" s="32" t="s">
        <v>1222</v>
      </c>
      <c r="F302" s="32" t="s">
        <v>1223</v>
      </c>
      <c r="G302" s="31">
        <f>SUMIF(订单明细!$A$2:$A$907,A302,订单明细!$H$2:$H$907)</f>
        <v>240.1</v>
      </c>
      <c r="H302" s="43"/>
      <c r="I302" s="43"/>
    </row>
    <row r="303" spans="1:9" s="40" customFormat="1" ht="18" customHeight="1" thickBot="1">
      <c r="A303" s="32">
        <v>10549</v>
      </c>
      <c r="B303" s="44" t="s">
        <v>163</v>
      </c>
      <c r="C303" s="45">
        <v>42332</v>
      </c>
      <c r="D303" s="45">
        <v>42335</v>
      </c>
      <c r="E303" s="32" t="s">
        <v>1220</v>
      </c>
      <c r="F303" s="32" t="s">
        <v>1221</v>
      </c>
      <c r="G303" s="31">
        <f>SUMIF(订单明细!$A$2:$A$907,A303,订单明细!$H$2:$H$907)</f>
        <v>3554.2750000000001</v>
      </c>
      <c r="H303" s="43"/>
      <c r="I303" s="43"/>
    </row>
    <row r="304" spans="1:9" s="40" customFormat="1" ht="18" customHeight="1" thickBot="1">
      <c r="A304" s="32">
        <v>10550</v>
      </c>
      <c r="B304" s="44" t="s">
        <v>178</v>
      </c>
      <c r="C304" s="45">
        <v>42333</v>
      </c>
      <c r="D304" s="45">
        <v>42342</v>
      </c>
      <c r="E304" s="32" t="s">
        <v>1220</v>
      </c>
      <c r="F304" s="32" t="s">
        <v>1235</v>
      </c>
      <c r="G304" s="31">
        <f>SUMIF(订单明细!$A$2:$A$907,A304,订单明细!$H$2:$H$907)</f>
        <v>683.3</v>
      </c>
      <c r="H304" s="43"/>
      <c r="I304" s="43"/>
    </row>
    <row r="305" spans="1:9" s="40" customFormat="1" ht="18" customHeight="1" thickBot="1">
      <c r="A305" s="32">
        <v>10551</v>
      </c>
      <c r="B305" s="44" t="s">
        <v>189</v>
      </c>
      <c r="C305" s="45">
        <v>42333</v>
      </c>
      <c r="D305" s="45">
        <v>42342</v>
      </c>
      <c r="E305" s="32" t="s">
        <v>1222</v>
      </c>
      <c r="F305" s="32" t="s">
        <v>1226</v>
      </c>
      <c r="G305" s="31">
        <f>SUMIF(订单明细!$A$2:$A$907,A305,订单明细!$H$2:$H$907)</f>
        <v>1677.3</v>
      </c>
      <c r="H305" s="43"/>
      <c r="I305" s="43"/>
    </row>
    <row r="306" spans="1:9" s="40" customFormat="1" ht="18" customHeight="1" thickBot="1">
      <c r="A306" s="32">
        <v>10552</v>
      </c>
      <c r="B306" s="44" t="s">
        <v>150</v>
      </c>
      <c r="C306" s="45">
        <v>42334</v>
      </c>
      <c r="D306" s="45">
        <v>42341</v>
      </c>
      <c r="E306" s="32" t="s">
        <v>1227</v>
      </c>
      <c r="F306" s="32" t="s">
        <v>1228</v>
      </c>
      <c r="G306" s="31">
        <f>SUMIF(订单明细!$A$2:$A$907,A306,订单明细!$H$2:$H$907)</f>
        <v>880.5</v>
      </c>
      <c r="H306" s="43"/>
      <c r="I306" s="43"/>
    </row>
    <row r="307" spans="1:9" s="40" customFormat="1" ht="18" customHeight="1" thickBot="1">
      <c r="A307" s="32">
        <v>10553</v>
      </c>
      <c r="B307" s="44" t="s">
        <v>158</v>
      </c>
      <c r="C307" s="45">
        <v>42335</v>
      </c>
      <c r="D307" s="45">
        <v>42339</v>
      </c>
      <c r="E307" s="32" t="s">
        <v>1220</v>
      </c>
      <c r="F307" s="32" t="s">
        <v>1233</v>
      </c>
      <c r="G307" s="31">
        <f>SUMIF(订单明细!$A$2:$A$907,A307,订单明细!$H$2:$H$907)</f>
        <v>1546.3</v>
      </c>
      <c r="H307" s="43"/>
      <c r="I307" s="43"/>
    </row>
    <row r="308" spans="1:9" s="40" customFormat="1" ht="18" customHeight="1" thickBot="1">
      <c r="A308" s="32">
        <v>10554</v>
      </c>
      <c r="B308" s="44" t="s">
        <v>153</v>
      </c>
      <c r="C308" s="45">
        <v>42335</v>
      </c>
      <c r="D308" s="45">
        <v>42341</v>
      </c>
      <c r="E308" s="32" t="s">
        <v>1227</v>
      </c>
      <c r="F308" s="32" t="s">
        <v>1228</v>
      </c>
      <c r="G308" s="31">
        <f>SUMIF(订单明细!$A$2:$A$907,A308,订单明细!$H$2:$H$907)</f>
        <v>1728.5250000000001</v>
      </c>
      <c r="H308" s="43"/>
      <c r="I308" s="43"/>
    </row>
    <row r="309" spans="1:9" s="40" customFormat="1" ht="18" customHeight="1" thickBot="1">
      <c r="A309" s="32">
        <v>10555</v>
      </c>
      <c r="B309" s="44" t="s">
        <v>187</v>
      </c>
      <c r="C309" s="45">
        <v>42338</v>
      </c>
      <c r="D309" s="45">
        <v>42340</v>
      </c>
      <c r="E309" s="32" t="s">
        <v>1239</v>
      </c>
      <c r="F309" s="32" t="s">
        <v>1240</v>
      </c>
      <c r="G309" s="31">
        <f>SUMIF(订单明细!$A$2:$A$907,A309,订单明细!$H$2:$H$907)</f>
        <v>2944.4</v>
      </c>
      <c r="H309" s="43"/>
      <c r="I309" s="43"/>
    </row>
    <row r="310" spans="1:9" s="40" customFormat="1" ht="18" customHeight="1" thickBot="1">
      <c r="A310" s="32">
        <v>10556</v>
      </c>
      <c r="B310" s="44" t="s">
        <v>193</v>
      </c>
      <c r="C310" s="45">
        <v>42339</v>
      </c>
      <c r="D310" s="45">
        <v>42349</v>
      </c>
      <c r="E310" s="32" t="s">
        <v>1220</v>
      </c>
      <c r="F310" s="32" t="s">
        <v>1221</v>
      </c>
      <c r="G310" s="31">
        <f>SUMIF(订单明细!$A$2:$A$907,A310,订单明细!$H$2:$H$907)</f>
        <v>835.19999999999993</v>
      </c>
      <c r="H310" s="43"/>
      <c r="I310" s="43"/>
    </row>
    <row r="311" spans="1:9" s="40" customFormat="1" ht="18" customHeight="1" thickBot="1">
      <c r="A311" s="32">
        <v>10557</v>
      </c>
      <c r="B311" s="44" t="s">
        <v>168</v>
      </c>
      <c r="C311" s="45">
        <v>42339</v>
      </c>
      <c r="D311" s="45">
        <v>42342</v>
      </c>
      <c r="E311" s="32" t="s">
        <v>1222</v>
      </c>
      <c r="F311" s="32" t="s">
        <v>1226</v>
      </c>
      <c r="G311" s="31">
        <f>SUMIF(订单明细!$A$2:$A$907,A311,订单明细!$H$2:$H$907)</f>
        <v>1152.5</v>
      </c>
      <c r="H311" s="43"/>
      <c r="I311" s="43"/>
    </row>
    <row r="312" spans="1:9" s="40" customFormat="1" ht="18" customHeight="1" thickBot="1">
      <c r="A312" s="32">
        <v>10558</v>
      </c>
      <c r="B312" s="44" t="s">
        <v>197</v>
      </c>
      <c r="C312" s="45">
        <v>42340</v>
      </c>
      <c r="D312" s="45">
        <v>42346</v>
      </c>
      <c r="E312" s="32" t="s">
        <v>1227</v>
      </c>
      <c r="F312" s="32" t="s">
        <v>1228</v>
      </c>
      <c r="G312" s="31">
        <f>SUMIF(订单明细!$A$2:$A$907,A312,订单明细!$H$2:$H$907)</f>
        <v>2142.9</v>
      </c>
      <c r="H312" s="43"/>
      <c r="I312" s="43"/>
    </row>
    <row r="313" spans="1:9" s="40" customFormat="1" ht="18" customHeight="1" thickBot="1">
      <c r="A313" s="32">
        <v>10559</v>
      </c>
      <c r="B313" s="44" t="s">
        <v>157</v>
      </c>
      <c r="C313" s="45">
        <v>42341</v>
      </c>
      <c r="D313" s="45">
        <v>42349</v>
      </c>
      <c r="E313" s="32" t="s">
        <v>1229</v>
      </c>
      <c r="F313" s="32" t="s">
        <v>1230</v>
      </c>
      <c r="G313" s="31">
        <f>SUMIF(订单明细!$A$2:$A$907,A313,订单明细!$H$2:$H$907)</f>
        <v>520.41</v>
      </c>
      <c r="H313" s="43"/>
      <c r="I313" s="43"/>
    </row>
    <row r="314" spans="1:9" s="40" customFormat="1" ht="18" customHeight="1" thickBot="1">
      <c r="A314" s="32">
        <v>10560</v>
      </c>
      <c r="B314" s="44" t="s">
        <v>159</v>
      </c>
      <c r="C314" s="45">
        <v>42342</v>
      </c>
      <c r="D314" s="45">
        <v>42345</v>
      </c>
      <c r="E314" s="32" t="s">
        <v>1220</v>
      </c>
      <c r="F314" s="32" t="s">
        <v>1225</v>
      </c>
      <c r="G314" s="31">
        <f>SUMIF(订单明细!$A$2:$A$907,A314,订单明细!$H$2:$H$907)</f>
        <v>1072.425</v>
      </c>
      <c r="H314" s="43"/>
      <c r="I314" s="43"/>
    </row>
    <row r="315" spans="1:9" s="40" customFormat="1" ht="18" customHeight="1" thickBot="1">
      <c r="A315" s="32">
        <v>10561</v>
      </c>
      <c r="B315" s="44" t="s">
        <v>156</v>
      </c>
      <c r="C315" s="45">
        <v>42342</v>
      </c>
      <c r="D315" s="45">
        <v>42345</v>
      </c>
      <c r="E315" s="32" t="s">
        <v>1222</v>
      </c>
      <c r="F315" s="32" t="s">
        <v>1226</v>
      </c>
      <c r="G315" s="31">
        <f>SUMIF(订单明细!$A$2:$A$907,A315,订单明细!$H$2:$H$907)</f>
        <v>2844.5</v>
      </c>
      <c r="H315" s="43"/>
      <c r="I315" s="43"/>
    </row>
    <row r="316" spans="1:9" s="40" customFormat="1" ht="18" customHeight="1" thickBot="1">
      <c r="A316" s="32">
        <v>10562</v>
      </c>
      <c r="B316" s="44" t="s">
        <v>172</v>
      </c>
      <c r="C316" s="45">
        <v>42345</v>
      </c>
      <c r="D316" s="45">
        <v>42348</v>
      </c>
      <c r="E316" s="32" t="s">
        <v>1220</v>
      </c>
      <c r="F316" s="32" t="s">
        <v>1221</v>
      </c>
      <c r="G316" s="31">
        <f>SUMIF(订单明细!$A$2:$A$907,A316,订单明细!$H$2:$H$907)</f>
        <v>488.7</v>
      </c>
      <c r="H316" s="43"/>
      <c r="I316" s="43"/>
    </row>
    <row r="317" spans="1:9" s="40" customFormat="1" ht="18" customHeight="1" thickBot="1">
      <c r="A317" s="32">
        <v>10563</v>
      </c>
      <c r="B317" s="44" t="s">
        <v>171</v>
      </c>
      <c r="C317" s="45">
        <v>42346</v>
      </c>
      <c r="D317" s="45">
        <v>42360</v>
      </c>
      <c r="E317" s="32" t="s">
        <v>1220</v>
      </c>
      <c r="F317" s="32" t="s">
        <v>1221</v>
      </c>
      <c r="G317" s="31">
        <f>SUMIF(订单明细!$A$2:$A$907,A317,订单明细!$H$2:$H$907)</f>
        <v>965</v>
      </c>
      <c r="H317" s="43"/>
      <c r="I317" s="43"/>
    </row>
    <row r="318" spans="1:9" s="40" customFormat="1" ht="18" customHeight="1" thickBot="1">
      <c r="A318" s="32">
        <v>10564</v>
      </c>
      <c r="B318" s="44" t="s">
        <v>155</v>
      </c>
      <c r="C318" s="45">
        <v>42346</v>
      </c>
      <c r="D318" s="45">
        <v>42352</v>
      </c>
      <c r="E318" s="32" t="s">
        <v>1222</v>
      </c>
      <c r="F318" s="32" t="s">
        <v>1232</v>
      </c>
      <c r="G318" s="31">
        <f>SUMIF(订单明细!$A$2:$A$907,A318,订单明细!$H$2:$H$907)</f>
        <v>1234.05</v>
      </c>
      <c r="H318" s="43"/>
      <c r="I318" s="43"/>
    </row>
    <row r="319" spans="1:9" s="40" customFormat="1" ht="18" customHeight="1" thickBot="1">
      <c r="A319" s="32">
        <v>10565</v>
      </c>
      <c r="B319" s="44" t="s">
        <v>191</v>
      </c>
      <c r="C319" s="45">
        <v>42347</v>
      </c>
      <c r="D319" s="45">
        <v>42354</v>
      </c>
      <c r="E319" s="32" t="s">
        <v>1229</v>
      </c>
      <c r="F319" s="32" t="s">
        <v>1230</v>
      </c>
      <c r="G319" s="31">
        <f>SUMIF(订单明细!$A$2:$A$907,A319,订单明细!$H$2:$H$907)</f>
        <v>639.9</v>
      </c>
      <c r="H319" s="43"/>
      <c r="I319" s="43"/>
    </row>
    <row r="320" spans="1:9" s="40" customFormat="1" ht="18" customHeight="1" thickBot="1">
      <c r="A320" s="32">
        <v>10566</v>
      </c>
      <c r="B320" s="44" t="s">
        <v>157</v>
      </c>
      <c r="C320" s="45">
        <v>42348</v>
      </c>
      <c r="D320" s="45">
        <v>42354</v>
      </c>
      <c r="E320" s="32" t="s">
        <v>1229</v>
      </c>
      <c r="F320" s="32" t="s">
        <v>1230</v>
      </c>
      <c r="G320" s="31">
        <f>SUMIF(订单明细!$A$2:$A$907,A320,订单明细!$H$2:$H$907)</f>
        <v>1761</v>
      </c>
      <c r="H320" s="43"/>
      <c r="I320" s="43"/>
    </row>
    <row r="321" spans="1:9" s="40" customFormat="1" ht="18" customHeight="1" thickBot="1">
      <c r="A321" s="32">
        <v>10567</v>
      </c>
      <c r="B321" s="44" t="s">
        <v>176</v>
      </c>
      <c r="C321" s="45">
        <v>42348</v>
      </c>
      <c r="D321" s="45">
        <v>42353</v>
      </c>
      <c r="E321" s="32" t="s">
        <v>1220</v>
      </c>
      <c r="F321" s="32" t="s">
        <v>1221</v>
      </c>
      <c r="G321" s="31">
        <f>SUMIF(订单明细!$A$2:$A$907,A321,订单明细!$H$2:$H$907)</f>
        <v>2519</v>
      </c>
      <c r="H321" s="43"/>
      <c r="I321" s="43"/>
    </row>
    <row r="322" spans="1:9" s="40" customFormat="1" ht="18" customHeight="1" thickBot="1">
      <c r="A322" s="32">
        <v>10568</v>
      </c>
      <c r="B322" s="44" t="s">
        <v>202</v>
      </c>
      <c r="C322" s="45">
        <v>42349</v>
      </c>
      <c r="D322" s="45">
        <v>42375</v>
      </c>
      <c r="E322" s="32" t="s">
        <v>1227</v>
      </c>
      <c r="F322" s="32" t="s">
        <v>1228</v>
      </c>
      <c r="G322" s="31">
        <f>SUMIF(订单明细!$A$2:$A$907,A322,订单明细!$H$2:$H$907)</f>
        <v>155</v>
      </c>
      <c r="H322" s="43"/>
      <c r="I322" s="43"/>
    </row>
    <row r="323" spans="1:9" s="40" customFormat="1" ht="18" customHeight="1" thickBot="1">
      <c r="A323" s="32">
        <v>10569</v>
      </c>
      <c r="B323" s="44" t="s">
        <v>155</v>
      </c>
      <c r="C323" s="45">
        <v>42352</v>
      </c>
      <c r="D323" s="45">
        <v>42377</v>
      </c>
      <c r="E323" s="32" t="s">
        <v>1222</v>
      </c>
      <c r="F323" s="32" t="s">
        <v>1232</v>
      </c>
      <c r="G323" s="31">
        <f>SUMIF(订单明细!$A$2:$A$907,A323,订单明细!$H$2:$H$907)</f>
        <v>890</v>
      </c>
      <c r="H323" s="43"/>
      <c r="I323" s="43"/>
    </row>
    <row r="324" spans="1:9" s="40" customFormat="1" ht="18" customHeight="1" thickBot="1">
      <c r="A324" s="32">
        <v>10570</v>
      </c>
      <c r="B324" s="44" t="s">
        <v>191</v>
      </c>
      <c r="C324" s="45">
        <v>42353</v>
      </c>
      <c r="D324" s="45">
        <v>42355</v>
      </c>
      <c r="E324" s="32" t="s">
        <v>1229</v>
      </c>
      <c r="F324" s="32" t="s">
        <v>1230</v>
      </c>
      <c r="G324" s="31">
        <f>SUMIF(订单明细!$A$2:$A$907,A324,订单明细!$H$2:$H$907)</f>
        <v>2465.25</v>
      </c>
      <c r="H324" s="43"/>
      <c r="I324" s="43"/>
    </row>
    <row r="325" spans="1:9" s="40" customFormat="1" ht="18" customHeight="1" thickBot="1">
      <c r="A325" s="32">
        <v>10571</v>
      </c>
      <c r="B325" s="44" t="s">
        <v>151</v>
      </c>
      <c r="C325" s="45">
        <v>42353</v>
      </c>
      <c r="D325" s="45">
        <v>42370</v>
      </c>
      <c r="E325" s="32" t="s">
        <v>1227</v>
      </c>
      <c r="F325" s="32" t="s">
        <v>1228</v>
      </c>
      <c r="G325" s="31">
        <f>SUMIF(订单明细!$A$2:$A$907,A325,订单明细!$H$2:$H$907)</f>
        <v>550.58749999999998</v>
      </c>
      <c r="H325" s="43"/>
      <c r="I325" s="43"/>
    </row>
    <row r="326" spans="1:9" s="40" customFormat="1" ht="18" customHeight="1" thickBot="1">
      <c r="A326" s="32">
        <v>10572</v>
      </c>
      <c r="B326" s="44" t="s">
        <v>167</v>
      </c>
      <c r="C326" s="45">
        <v>42354</v>
      </c>
      <c r="D326" s="45">
        <v>42361</v>
      </c>
      <c r="E326" s="32" t="s">
        <v>1222</v>
      </c>
      <c r="F326" s="32" t="s">
        <v>1226</v>
      </c>
      <c r="G326" s="31">
        <f>SUMIF(订单明细!$A$2:$A$907,A326,订单明细!$H$2:$H$907)</f>
        <v>1501.0849999999998</v>
      </c>
      <c r="H326" s="43"/>
      <c r="I326" s="43"/>
    </row>
    <row r="327" spans="1:9" s="40" customFormat="1" ht="18" customHeight="1" thickBot="1">
      <c r="A327" s="32">
        <v>10573</v>
      </c>
      <c r="B327" s="44" t="s">
        <v>201</v>
      </c>
      <c r="C327" s="45">
        <v>42355</v>
      </c>
      <c r="D327" s="45">
        <v>42356</v>
      </c>
      <c r="E327" s="32" t="s">
        <v>1220</v>
      </c>
      <c r="F327" s="32" t="s">
        <v>1233</v>
      </c>
      <c r="G327" s="31">
        <f>SUMIF(订单明细!$A$2:$A$907,A327,订单明细!$H$2:$H$907)</f>
        <v>2082</v>
      </c>
      <c r="H327" s="43"/>
      <c r="I327" s="43"/>
    </row>
    <row r="328" spans="1:9" s="40" customFormat="1" ht="18" customHeight="1" thickBot="1">
      <c r="A328" s="32">
        <v>10574</v>
      </c>
      <c r="B328" s="44" t="s">
        <v>223</v>
      </c>
      <c r="C328" s="45">
        <v>42355</v>
      </c>
      <c r="D328" s="45">
        <v>42366</v>
      </c>
      <c r="E328" s="32" t="s">
        <v>1227</v>
      </c>
      <c r="F328" s="32" t="s">
        <v>1228</v>
      </c>
      <c r="G328" s="31">
        <f>SUMIF(订单明细!$A$2:$A$907,A328,订单明细!$H$2:$H$907)</f>
        <v>764.3</v>
      </c>
      <c r="H328" s="43"/>
      <c r="I328" s="43"/>
    </row>
    <row r="329" spans="1:9" s="40" customFormat="1" ht="18" customHeight="1" thickBot="1">
      <c r="A329" s="32">
        <v>10575</v>
      </c>
      <c r="B329" s="44" t="s">
        <v>166</v>
      </c>
      <c r="C329" s="45">
        <v>42356</v>
      </c>
      <c r="D329" s="45">
        <v>42366</v>
      </c>
      <c r="E329" s="32" t="s">
        <v>1220</v>
      </c>
      <c r="F329" s="32" t="s">
        <v>1221</v>
      </c>
      <c r="G329" s="31">
        <f>SUMIF(订单明细!$A$2:$A$907,A329,订单明细!$H$2:$H$907)</f>
        <v>2147.4</v>
      </c>
      <c r="H329" s="43"/>
      <c r="I329" s="43"/>
    </row>
    <row r="330" spans="1:9" s="40" customFormat="1" ht="18" customHeight="1" thickBot="1">
      <c r="A330" s="32">
        <v>10576</v>
      </c>
      <c r="B330" s="44" t="s">
        <v>165</v>
      </c>
      <c r="C330" s="45">
        <v>42359</v>
      </c>
      <c r="D330" s="45">
        <v>42366</v>
      </c>
      <c r="E330" s="32" t="s">
        <v>1220</v>
      </c>
      <c r="F330" s="32" t="s">
        <v>1221</v>
      </c>
      <c r="G330" s="31">
        <f>SUMIF(订单明细!$A$2:$A$907,A330,订单明细!$H$2:$H$907)</f>
        <v>838.45</v>
      </c>
      <c r="H330" s="43"/>
      <c r="I330" s="43"/>
    </row>
    <row r="331" spans="1:9" s="40" customFormat="1" ht="18" customHeight="1" thickBot="1">
      <c r="A331" s="32">
        <v>10577</v>
      </c>
      <c r="B331" s="44" t="s">
        <v>223</v>
      </c>
      <c r="C331" s="45">
        <v>42359</v>
      </c>
      <c r="D331" s="45">
        <v>42366</v>
      </c>
      <c r="E331" s="32" t="s">
        <v>1227</v>
      </c>
      <c r="F331" s="32" t="s">
        <v>1228</v>
      </c>
      <c r="G331" s="31">
        <f>SUMIF(订单明细!$A$2:$A$907,A331,订单明细!$H$2:$H$907)</f>
        <v>569</v>
      </c>
      <c r="H331" s="43"/>
      <c r="I331" s="43"/>
    </row>
    <row r="332" spans="1:9" s="40" customFormat="1" ht="18" customHeight="1" thickBot="1">
      <c r="A332" s="32">
        <v>10578</v>
      </c>
      <c r="B332" s="44" t="s">
        <v>173</v>
      </c>
      <c r="C332" s="45">
        <v>42360</v>
      </c>
      <c r="D332" s="45">
        <v>42391</v>
      </c>
      <c r="E332" s="32" t="s">
        <v>1227</v>
      </c>
      <c r="F332" s="32" t="s">
        <v>1228</v>
      </c>
      <c r="G332" s="31">
        <f>SUMIF(订单明细!$A$2:$A$907,A332,订单明细!$H$2:$H$907)</f>
        <v>477</v>
      </c>
      <c r="H332" s="43"/>
      <c r="I332" s="43"/>
    </row>
    <row r="333" spans="1:9" s="40" customFormat="1" ht="18" customHeight="1" thickBot="1">
      <c r="A333" s="32">
        <v>10579</v>
      </c>
      <c r="B333" s="44" t="s">
        <v>224</v>
      </c>
      <c r="C333" s="45">
        <v>42361</v>
      </c>
      <c r="D333" s="45">
        <v>42370</v>
      </c>
      <c r="E333" s="32" t="s">
        <v>1227</v>
      </c>
      <c r="F333" s="32" t="s">
        <v>1242</v>
      </c>
      <c r="G333" s="31">
        <f>SUMIF(订单明细!$A$2:$A$907,A333,订单明细!$H$2:$H$907)</f>
        <v>317.75</v>
      </c>
      <c r="H333" s="43"/>
      <c r="I333" s="43"/>
    </row>
    <row r="334" spans="1:9" s="40" customFormat="1" ht="18" customHeight="1" thickBot="1">
      <c r="A334" s="32">
        <v>10580</v>
      </c>
      <c r="B334" s="44" t="s">
        <v>153</v>
      </c>
      <c r="C334" s="45">
        <v>42362</v>
      </c>
      <c r="D334" s="45">
        <v>42367</v>
      </c>
      <c r="E334" s="32" t="s">
        <v>1227</v>
      </c>
      <c r="F334" s="32" t="s">
        <v>1228</v>
      </c>
      <c r="G334" s="31">
        <f>SUMIF(订单明细!$A$2:$A$907,A334,订单明细!$H$2:$H$907)</f>
        <v>1013.7449999999999</v>
      </c>
      <c r="H334" s="43"/>
      <c r="I334" s="43"/>
    </row>
    <row r="335" spans="1:9" s="40" customFormat="1" ht="18" customHeight="1" thickBot="1">
      <c r="A335" s="32">
        <v>10581</v>
      </c>
      <c r="B335" s="44" t="s">
        <v>194</v>
      </c>
      <c r="C335" s="45">
        <v>42362</v>
      </c>
      <c r="D335" s="45">
        <v>42368</v>
      </c>
      <c r="E335" s="32" t="s">
        <v>1227</v>
      </c>
      <c r="F335" s="32" t="s">
        <v>1228</v>
      </c>
      <c r="G335" s="31">
        <f>SUMIF(订单明细!$A$2:$A$907,A335,订单明细!$H$2:$H$907)</f>
        <v>310</v>
      </c>
      <c r="H335" s="43"/>
      <c r="I335" s="43"/>
    </row>
    <row r="336" spans="1:9" s="40" customFormat="1" ht="18" customHeight="1" thickBot="1">
      <c r="A336" s="32">
        <v>10582</v>
      </c>
      <c r="B336" s="44" t="s">
        <v>218</v>
      </c>
      <c r="C336" s="45">
        <v>42363</v>
      </c>
      <c r="D336" s="45">
        <v>42380</v>
      </c>
      <c r="E336" s="32" t="s">
        <v>1220</v>
      </c>
      <c r="F336" s="32" t="s">
        <v>1221</v>
      </c>
      <c r="G336" s="31">
        <f>SUMIF(订单明细!$A$2:$A$907,A336,订单明细!$H$2:$H$907)</f>
        <v>330</v>
      </c>
      <c r="H336" s="43"/>
      <c r="I336" s="43"/>
    </row>
    <row r="337" spans="1:9" s="40" customFormat="1" ht="18" customHeight="1" thickBot="1">
      <c r="A337" s="32">
        <v>10583</v>
      </c>
      <c r="B337" s="44" t="s">
        <v>158</v>
      </c>
      <c r="C337" s="45">
        <v>42366</v>
      </c>
      <c r="D337" s="45">
        <v>42370</v>
      </c>
      <c r="E337" s="32" t="s">
        <v>1220</v>
      </c>
      <c r="F337" s="32" t="s">
        <v>1233</v>
      </c>
      <c r="G337" s="31">
        <f>SUMIF(订单明细!$A$2:$A$907,A337,订单明细!$H$2:$H$907)</f>
        <v>2237.5</v>
      </c>
      <c r="H337" s="43"/>
      <c r="I337" s="43"/>
    </row>
    <row r="338" spans="1:9" s="40" customFormat="1" ht="18" customHeight="1" thickBot="1">
      <c r="A338" s="32">
        <v>10584</v>
      </c>
      <c r="B338" s="44" t="s">
        <v>157</v>
      </c>
      <c r="C338" s="45">
        <v>42366</v>
      </c>
      <c r="D338" s="45">
        <v>42370</v>
      </c>
      <c r="E338" s="32" t="s">
        <v>1229</v>
      </c>
      <c r="F338" s="32" t="s">
        <v>1230</v>
      </c>
      <c r="G338" s="31">
        <f>SUMIF(订单明细!$A$2:$A$907,A338,订单明细!$H$2:$H$907)</f>
        <v>593.75</v>
      </c>
      <c r="H338" s="43"/>
      <c r="I338" s="43"/>
    </row>
    <row r="339" spans="1:9" s="40" customFormat="1" ht="18" customHeight="1" thickBot="1">
      <c r="A339" s="32">
        <v>10585</v>
      </c>
      <c r="B339" s="44" t="s">
        <v>149</v>
      </c>
      <c r="C339" s="45">
        <v>42367</v>
      </c>
      <c r="D339" s="45">
        <v>42376</v>
      </c>
      <c r="E339" s="32" t="s">
        <v>1227</v>
      </c>
      <c r="F339" s="32" t="s">
        <v>1228</v>
      </c>
      <c r="G339" s="31">
        <f>SUMIF(订单明细!$A$2:$A$907,A339,订单明细!$H$2:$H$907)</f>
        <v>142.5</v>
      </c>
      <c r="H339" s="43"/>
      <c r="I339" s="43"/>
    </row>
    <row r="340" spans="1:9" s="40" customFormat="1" ht="18" customHeight="1" thickBot="1">
      <c r="A340" s="32">
        <v>10586</v>
      </c>
      <c r="B340" s="44" t="s">
        <v>172</v>
      </c>
      <c r="C340" s="45">
        <v>42368</v>
      </c>
      <c r="D340" s="45">
        <v>42375</v>
      </c>
      <c r="E340" s="32" t="s">
        <v>1220</v>
      </c>
      <c r="F340" s="32" t="s">
        <v>1221</v>
      </c>
      <c r="G340" s="31">
        <f>SUMIF(订单明细!$A$2:$A$907,A340,订单明细!$H$2:$H$907)</f>
        <v>23.8</v>
      </c>
      <c r="H340" s="43"/>
      <c r="I340" s="43"/>
    </row>
    <row r="341" spans="1:9" s="40" customFormat="1" ht="18" customHeight="1" thickBot="1">
      <c r="A341" s="32">
        <v>10587</v>
      </c>
      <c r="B341" s="44" t="s">
        <v>154</v>
      </c>
      <c r="C341" s="45">
        <v>42368</v>
      </c>
      <c r="D341" s="45">
        <v>42375</v>
      </c>
      <c r="E341" s="32" t="s">
        <v>1220</v>
      </c>
      <c r="F341" s="32" t="s">
        <v>1231</v>
      </c>
      <c r="G341" s="31">
        <f>SUMIF(订单明细!$A$2:$A$907,A341,订单明细!$H$2:$H$907)</f>
        <v>807.38</v>
      </c>
      <c r="H341" s="43"/>
      <c r="I341" s="43"/>
    </row>
    <row r="342" spans="1:9" s="40" customFormat="1" ht="18" customHeight="1">
      <c r="A342" s="36">
        <v>10588</v>
      </c>
      <c r="B342" s="46" t="s">
        <v>163</v>
      </c>
      <c r="C342" s="47">
        <v>42369</v>
      </c>
      <c r="D342" s="47">
        <v>42376</v>
      </c>
      <c r="E342" s="36" t="s">
        <v>1220</v>
      </c>
      <c r="F342" s="36" t="s">
        <v>1221</v>
      </c>
      <c r="G342" s="31">
        <f>SUMIF(订单明细!$A$2:$A$907,A342,订单明细!$H$2:$H$907)</f>
        <v>3120</v>
      </c>
      <c r="H342" s="43"/>
      <c r="I342" s="43"/>
    </row>
    <row r="343" spans="1:9">
      <c r="H343" s="49"/>
      <c r="I343" s="49"/>
    </row>
    <row r="344" spans="1:9">
      <c r="H344" s="49"/>
      <c r="I344" s="49"/>
    </row>
    <row r="345" spans="1:9">
      <c r="H345" s="49"/>
      <c r="I345" s="49"/>
    </row>
    <row r="346" spans="1:9">
      <c r="H346" s="49"/>
      <c r="I346" s="49"/>
    </row>
    <row r="347" spans="1:9">
      <c r="H347" s="49"/>
      <c r="I347" s="49"/>
    </row>
    <row r="348" spans="1:9">
      <c r="H348" s="49"/>
      <c r="I348" s="49"/>
    </row>
    <row r="349" spans="1:9">
      <c r="H349" s="49"/>
      <c r="I349" s="49"/>
    </row>
    <row r="350" spans="1:9">
      <c r="H350" s="49"/>
      <c r="I350" s="49"/>
    </row>
    <row r="351" spans="1:9">
      <c r="H351" s="49"/>
      <c r="I351" s="49"/>
    </row>
    <row r="352" spans="1:9">
      <c r="H352" s="49"/>
      <c r="I352" s="49"/>
    </row>
    <row r="353" spans="8:9">
      <c r="H353" s="49"/>
      <c r="I353" s="49"/>
    </row>
    <row r="354" spans="8:9">
      <c r="H354" s="49"/>
      <c r="I354" s="49"/>
    </row>
    <row r="355" spans="8:9">
      <c r="H355" s="49"/>
      <c r="I355" s="49"/>
    </row>
    <row r="356" spans="8:9">
      <c r="H356" s="49"/>
      <c r="I356" s="49"/>
    </row>
    <row r="357" spans="8:9">
      <c r="H357" s="49"/>
      <c r="I357" s="49"/>
    </row>
    <row r="358" spans="8:9">
      <c r="H358" s="49"/>
      <c r="I358" s="49"/>
    </row>
    <row r="359" spans="8:9">
      <c r="H359" s="49"/>
      <c r="I359" s="49"/>
    </row>
    <row r="360" spans="8:9">
      <c r="H360" s="49"/>
      <c r="I360" s="49"/>
    </row>
    <row r="361" spans="8:9">
      <c r="H361" s="49"/>
      <c r="I361" s="49"/>
    </row>
    <row r="362" spans="8:9">
      <c r="H362" s="49"/>
      <c r="I362" s="49"/>
    </row>
    <row r="363" spans="8:9">
      <c r="H363" s="49"/>
      <c r="I363" s="49"/>
    </row>
    <row r="364" spans="8:9">
      <c r="H364" s="49"/>
      <c r="I364" s="49"/>
    </row>
    <row r="365" spans="8:9">
      <c r="H365" s="49"/>
      <c r="I365" s="49"/>
    </row>
    <row r="366" spans="8:9">
      <c r="H366" s="49"/>
      <c r="I366" s="49"/>
    </row>
    <row r="367" spans="8:9">
      <c r="H367" s="49"/>
      <c r="I367" s="49"/>
    </row>
    <row r="368" spans="8:9">
      <c r="H368" s="49"/>
      <c r="I368" s="49"/>
    </row>
    <row r="369" spans="8:9">
      <c r="H369" s="49"/>
      <c r="I369" s="49"/>
    </row>
    <row r="370" spans="8:9">
      <c r="H370" s="49"/>
      <c r="I370" s="49"/>
    </row>
    <row r="371" spans="8:9">
      <c r="H371" s="49"/>
      <c r="I371" s="49"/>
    </row>
    <row r="372" spans="8:9">
      <c r="H372" s="49"/>
      <c r="I372" s="49"/>
    </row>
    <row r="373" spans="8:9">
      <c r="H373" s="49"/>
      <c r="I373" s="49"/>
    </row>
    <row r="374" spans="8:9">
      <c r="H374" s="49"/>
      <c r="I374" s="49"/>
    </row>
    <row r="375" spans="8:9">
      <c r="H375" s="49"/>
      <c r="I375" s="49"/>
    </row>
    <row r="376" spans="8:9">
      <c r="H376" s="49"/>
      <c r="I376" s="49"/>
    </row>
    <row r="377" spans="8:9">
      <c r="H377" s="49"/>
      <c r="I377" s="49"/>
    </row>
    <row r="378" spans="8:9">
      <c r="H378" s="49"/>
      <c r="I378" s="49"/>
    </row>
    <row r="379" spans="8:9">
      <c r="H379" s="49"/>
      <c r="I379" s="49"/>
    </row>
    <row r="380" spans="8:9">
      <c r="H380" s="49"/>
      <c r="I380" s="49"/>
    </row>
    <row r="381" spans="8:9">
      <c r="H381" s="49"/>
      <c r="I381" s="49"/>
    </row>
    <row r="382" spans="8:9">
      <c r="H382" s="49"/>
      <c r="I382" s="49"/>
    </row>
    <row r="383" spans="8:9">
      <c r="H383" s="49"/>
      <c r="I383" s="49"/>
    </row>
    <row r="384" spans="8:9">
      <c r="H384" s="49"/>
      <c r="I384" s="49"/>
    </row>
    <row r="385" spans="8:9">
      <c r="H385" s="49"/>
      <c r="I385" s="49"/>
    </row>
    <row r="386" spans="8:9">
      <c r="H386" s="49"/>
      <c r="I386" s="49"/>
    </row>
    <row r="387" spans="8:9">
      <c r="H387" s="49"/>
      <c r="I387" s="49"/>
    </row>
    <row r="388" spans="8:9">
      <c r="H388" s="49"/>
      <c r="I388" s="49"/>
    </row>
    <row r="389" spans="8:9">
      <c r="H389" s="49"/>
      <c r="I389" s="49"/>
    </row>
    <row r="390" spans="8:9">
      <c r="H390" s="49"/>
      <c r="I390" s="49"/>
    </row>
    <row r="391" spans="8:9">
      <c r="H391" s="49"/>
      <c r="I391" s="49"/>
    </row>
    <row r="392" spans="8:9">
      <c r="H392" s="49"/>
      <c r="I392" s="49"/>
    </row>
    <row r="393" spans="8:9">
      <c r="H393" s="49"/>
      <c r="I393" s="49"/>
    </row>
    <row r="394" spans="8:9">
      <c r="H394" s="49"/>
      <c r="I394" s="49"/>
    </row>
    <row r="395" spans="8:9">
      <c r="H395" s="49"/>
      <c r="I395" s="49"/>
    </row>
    <row r="396" spans="8:9">
      <c r="H396" s="49"/>
      <c r="I396" s="49"/>
    </row>
    <row r="397" spans="8:9">
      <c r="H397" s="49"/>
      <c r="I397" s="49"/>
    </row>
    <row r="398" spans="8:9">
      <c r="H398" s="49"/>
      <c r="I398" s="49"/>
    </row>
    <row r="399" spans="8:9">
      <c r="H399" s="49"/>
      <c r="I399" s="49"/>
    </row>
    <row r="400" spans="8:9">
      <c r="H400" s="49"/>
      <c r="I400" s="49"/>
    </row>
    <row r="401" spans="8:9">
      <c r="H401" s="49"/>
      <c r="I401" s="49"/>
    </row>
    <row r="402" spans="8:9">
      <c r="H402" s="49"/>
      <c r="I402" s="49"/>
    </row>
    <row r="403" spans="8:9">
      <c r="H403" s="49"/>
      <c r="I403" s="49"/>
    </row>
    <row r="404" spans="8:9">
      <c r="H404" s="49"/>
      <c r="I404" s="49"/>
    </row>
    <row r="405" spans="8:9">
      <c r="H405" s="49"/>
      <c r="I405" s="49"/>
    </row>
    <row r="406" spans="8:9">
      <c r="H406" s="49"/>
      <c r="I406" s="49"/>
    </row>
    <row r="407" spans="8:9">
      <c r="H407" s="49"/>
      <c r="I407" s="49"/>
    </row>
    <row r="408" spans="8:9">
      <c r="H408" s="49"/>
      <c r="I408" s="49"/>
    </row>
    <row r="409" spans="8:9">
      <c r="H409" s="49"/>
      <c r="I409" s="49"/>
    </row>
    <row r="410" spans="8:9">
      <c r="H410" s="49"/>
      <c r="I410" s="49"/>
    </row>
    <row r="411" spans="8:9">
      <c r="H411" s="49"/>
      <c r="I411" s="49"/>
    </row>
    <row r="412" spans="8:9">
      <c r="H412" s="49"/>
      <c r="I412" s="49"/>
    </row>
    <row r="413" spans="8:9">
      <c r="H413" s="49"/>
      <c r="I413" s="49"/>
    </row>
    <row r="414" spans="8:9">
      <c r="H414" s="49"/>
      <c r="I414" s="49"/>
    </row>
    <row r="415" spans="8:9">
      <c r="H415" s="49"/>
      <c r="I415" s="49"/>
    </row>
    <row r="416" spans="8:9">
      <c r="H416" s="49"/>
      <c r="I416" s="49"/>
    </row>
    <row r="417" spans="8:9">
      <c r="H417" s="49"/>
      <c r="I417" s="49"/>
    </row>
    <row r="418" spans="8:9">
      <c r="H418" s="49"/>
      <c r="I418" s="49"/>
    </row>
    <row r="419" spans="8:9">
      <c r="H419" s="49"/>
      <c r="I419" s="49"/>
    </row>
    <row r="420" spans="8:9">
      <c r="H420" s="49"/>
      <c r="I420" s="49"/>
    </row>
    <row r="421" spans="8:9">
      <c r="H421" s="49"/>
      <c r="I421" s="49"/>
    </row>
    <row r="422" spans="8:9">
      <c r="H422" s="49"/>
      <c r="I422" s="49"/>
    </row>
    <row r="423" spans="8:9">
      <c r="H423" s="49"/>
      <c r="I423" s="49"/>
    </row>
    <row r="424" spans="8:9">
      <c r="H424" s="49"/>
      <c r="I424" s="49"/>
    </row>
    <row r="425" spans="8:9">
      <c r="H425" s="49"/>
      <c r="I425" s="49"/>
    </row>
    <row r="426" spans="8:9">
      <c r="H426" s="49"/>
      <c r="I426" s="49"/>
    </row>
    <row r="427" spans="8:9">
      <c r="H427" s="49"/>
      <c r="I427" s="49"/>
    </row>
    <row r="428" spans="8:9">
      <c r="H428" s="49"/>
      <c r="I428" s="49"/>
    </row>
    <row r="429" spans="8:9">
      <c r="H429" s="49"/>
      <c r="I429" s="49"/>
    </row>
    <row r="430" spans="8:9">
      <c r="H430" s="49"/>
      <c r="I430" s="49"/>
    </row>
    <row r="431" spans="8:9">
      <c r="H431" s="49"/>
      <c r="I431" s="49"/>
    </row>
    <row r="432" spans="8:9">
      <c r="H432" s="49"/>
      <c r="I432" s="49"/>
    </row>
    <row r="433" spans="8:9">
      <c r="H433" s="49"/>
      <c r="I433" s="49"/>
    </row>
    <row r="434" spans="8:9">
      <c r="H434" s="49"/>
      <c r="I434" s="49"/>
    </row>
    <row r="435" spans="8:9">
      <c r="H435" s="49"/>
      <c r="I435" s="49"/>
    </row>
    <row r="436" spans="8:9">
      <c r="H436" s="49"/>
      <c r="I436" s="49"/>
    </row>
    <row r="437" spans="8:9">
      <c r="H437" s="49"/>
      <c r="I437" s="49"/>
    </row>
    <row r="438" spans="8:9">
      <c r="H438" s="49"/>
      <c r="I438" s="49"/>
    </row>
    <row r="439" spans="8:9">
      <c r="H439" s="49"/>
      <c r="I439" s="49"/>
    </row>
    <row r="440" spans="8:9">
      <c r="H440" s="49"/>
      <c r="I440" s="49"/>
    </row>
    <row r="441" spans="8:9">
      <c r="H441" s="49"/>
      <c r="I441" s="49"/>
    </row>
    <row r="442" spans="8:9">
      <c r="H442" s="49"/>
      <c r="I442" s="49"/>
    </row>
    <row r="443" spans="8:9">
      <c r="H443" s="49"/>
      <c r="I443" s="49"/>
    </row>
    <row r="444" spans="8:9">
      <c r="H444" s="49"/>
      <c r="I444" s="49"/>
    </row>
    <row r="445" spans="8:9">
      <c r="H445" s="49"/>
      <c r="I445" s="49"/>
    </row>
    <row r="446" spans="8:9">
      <c r="H446" s="49"/>
      <c r="I446" s="49"/>
    </row>
    <row r="447" spans="8:9">
      <c r="H447" s="49"/>
      <c r="I447" s="49"/>
    </row>
    <row r="448" spans="8:9">
      <c r="H448" s="49"/>
      <c r="I448" s="49"/>
    </row>
    <row r="449" spans="8:9">
      <c r="H449" s="49"/>
      <c r="I449" s="49"/>
    </row>
    <row r="450" spans="8:9">
      <c r="H450" s="49"/>
      <c r="I450" s="49"/>
    </row>
    <row r="451" spans="8:9">
      <c r="H451" s="49"/>
      <c r="I451" s="49"/>
    </row>
    <row r="452" spans="8:9">
      <c r="H452" s="49"/>
      <c r="I452" s="49"/>
    </row>
    <row r="453" spans="8:9">
      <c r="H453" s="49"/>
      <c r="I453" s="49"/>
    </row>
    <row r="454" spans="8:9">
      <c r="H454" s="49"/>
      <c r="I454" s="49"/>
    </row>
    <row r="455" spans="8:9">
      <c r="H455" s="49"/>
      <c r="I455" s="49"/>
    </row>
    <row r="456" spans="8:9">
      <c r="H456" s="49"/>
      <c r="I456" s="49"/>
    </row>
    <row r="457" spans="8:9">
      <c r="H457" s="49"/>
      <c r="I457" s="49"/>
    </row>
    <row r="458" spans="8:9">
      <c r="H458" s="49"/>
      <c r="I458" s="49"/>
    </row>
    <row r="459" spans="8:9">
      <c r="H459" s="49"/>
      <c r="I459" s="49"/>
    </row>
    <row r="460" spans="8:9">
      <c r="H460" s="49"/>
      <c r="I460" s="49"/>
    </row>
    <row r="461" spans="8:9">
      <c r="H461" s="49"/>
      <c r="I461" s="49"/>
    </row>
    <row r="462" spans="8:9">
      <c r="H462" s="49"/>
      <c r="I462" s="49"/>
    </row>
    <row r="463" spans="8:9">
      <c r="H463" s="49"/>
      <c r="I463" s="49"/>
    </row>
    <row r="464" spans="8:9">
      <c r="H464" s="49"/>
      <c r="I464" s="49"/>
    </row>
    <row r="465" spans="8:9">
      <c r="H465" s="49"/>
      <c r="I465" s="49"/>
    </row>
    <row r="466" spans="8:9">
      <c r="H466" s="49"/>
      <c r="I466" s="49"/>
    </row>
    <row r="467" spans="8:9">
      <c r="H467" s="49"/>
      <c r="I467" s="49"/>
    </row>
    <row r="468" spans="8:9">
      <c r="H468" s="49"/>
      <c r="I468" s="49"/>
    </row>
    <row r="469" spans="8:9">
      <c r="H469" s="49"/>
      <c r="I469" s="49"/>
    </row>
    <row r="470" spans="8:9">
      <c r="H470" s="49"/>
      <c r="I470" s="49"/>
    </row>
    <row r="471" spans="8:9">
      <c r="H471" s="49"/>
      <c r="I471" s="49"/>
    </row>
    <row r="472" spans="8:9">
      <c r="H472" s="49"/>
      <c r="I472" s="49"/>
    </row>
    <row r="473" spans="8:9">
      <c r="H473" s="49"/>
      <c r="I473" s="49"/>
    </row>
    <row r="474" spans="8:9">
      <c r="H474" s="49"/>
      <c r="I474" s="49"/>
    </row>
    <row r="475" spans="8:9">
      <c r="H475" s="49"/>
      <c r="I475" s="49"/>
    </row>
    <row r="476" spans="8:9">
      <c r="H476" s="49"/>
      <c r="I476" s="49"/>
    </row>
    <row r="477" spans="8:9">
      <c r="H477" s="49"/>
      <c r="I477" s="49"/>
    </row>
    <row r="478" spans="8:9">
      <c r="H478" s="49"/>
      <c r="I478" s="49"/>
    </row>
    <row r="479" spans="8:9">
      <c r="H479" s="49"/>
      <c r="I479" s="49"/>
    </row>
    <row r="480" spans="8:9">
      <c r="H480" s="49"/>
      <c r="I480" s="49"/>
    </row>
    <row r="481" spans="8:9">
      <c r="H481" s="49"/>
      <c r="I481" s="49"/>
    </row>
    <row r="482" spans="8:9">
      <c r="H482" s="49"/>
      <c r="I482" s="49"/>
    </row>
    <row r="483" spans="8:9">
      <c r="H483" s="49"/>
      <c r="I483" s="49"/>
    </row>
    <row r="484" spans="8:9">
      <c r="H484" s="49"/>
      <c r="I484" s="49"/>
    </row>
    <row r="485" spans="8:9">
      <c r="H485" s="49"/>
      <c r="I485" s="49"/>
    </row>
    <row r="486" spans="8:9">
      <c r="H486" s="49"/>
      <c r="I486" s="49"/>
    </row>
    <row r="487" spans="8:9">
      <c r="H487" s="49"/>
      <c r="I487" s="49"/>
    </row>
    <row r="488" spans="8:9">
      <c r="H488" s="49"/>
      <c r="I488" s="49"/>
    </row>
    <row r="489" spans="8:9">
      <c r="H489" s="49"/>
      <c r="I489" s="49"/>
    </row>
    <row r="490" spans="8:9">
      <c r="H490" s="49"/>
      <c r="I490" s="49"/>
    </row>
    <row r="491" spans="8:9">
      <c r="H491" s="49"/>
      <c r="I491" s="49"/>
    </row>
    <row r="492" spans="8:9">
      <c r="H492" s="49"/>
      <c r="I492" s="49"/>
    </row>
    <row r="493" spans="8:9">
      <c r="H493" s="49"/>
      <c r="I493" s="49"/>
    </row>
    <row r="494" spans="8:9">
      <c r="H494" s="49"/>
      <c r="I494" s="49"/>
    </row>
    <row r="495" spans="8:9">
      <c r="H495" s="49"/>
      <c r="I495" s="49"/>
    </row>
    <row r="496" spans="8:9">
      <c r="H496" s="49"/>
      <c r="I496" s="49"/>
    </row>
    <row r="497" spans="8:9">
      <c r="H497" s="49"/>
      <c r="I497" s="49"/>
    </row>
    <row r="498" spans="8:9">
      <c r="H498" s="49"/>
      <c r="I498" s="49"/>
    </row>
    <row r="499" spans="8:9">
      <c r="H499" s="49"/>
      <c r="I499" s="49"/>
    </row>
    <row r="500" spans="8:9">
      <c r="H500" s="49"/>
      <c r="I500" s="49"/>
    </row>
    <row r="501" spans="8:9">
      <c r="H501" s="49"/>
      <c r="I501" s="49"/>
    </row>
    <row r="502" spans="8:9">
      <c r="H502" s="49"/>
      <c r="I502" s="49"/>
    </row>
    <row r="503" spans="8:9">
      <c r="H503" s="49"/>
      <c r="I503" s="49"/>
    </row>
    <row r="504" spans="8:9">
      <c r="H504" s="49"/>
      <c r="I504" s="49"/>
    </row>
    <row r="505" spans="8:9">
      <c r="H505" s="49"/>
      <c r="I505" s="49"/>
    </row>
    <row r="506" spans="8:9">
      <c r="H506" s="49"/>
      <c r="I506" s="49"/>
    </row>
    <row r="507" spans="8:9">
      <c r="H507" s="49"/>
      <c r="I507" s="49"/>
    </row>
    <row r="508" spans="8:9">
      <c r="H508" s="49"/>
      <c r="I508" s="49"/>
    </row>
    <row r="509" spans="8:9">
      <c r="H509" s="49"/>
      <c r="I509" s="49"/>
    </row>
    <row r="510" spans="8:9">
      <c r="H510" s="49"/>
      <c r="I510" s="49"/>
    </row>
    <row r="511" spans="8:9">
      <c r="H511" s="49"/>
      <c r="I511" s="49"/>
    </row>
    <row r="512" spans="8:9">
      <c r="H512" s="49"/>
      <c r="I512" s="49"/>
    </row>
    <row r="513" spans="8:9">
      <c r="H513" s="49"/>
      <c r="I513" s="49"/>
    </row>
    <row r="514" spans="8:9">
      <c r="H514" s="49"/>
      <c r="I514" s="49"/>
    </row>
    <row r="515" spans="8:9">
      <c r="H515" s="49"/>
      <c r="I515" s="49"/>
    </row>
    <row r="516" spans="8:9">
      <c r="H516" s="49"/>
      <c r="I516" s="49"/>
    </row>
    <row r="517" spans="8:9">
      <c r="H517" s="49"/>
      <c r="I517" s="49"/>
    </row>
    <row r="518" spans="8:9">
      <c r="H518" s="49"/>
      <c r="I518" s="49"/>
    </row>
    <row r="519" spans="8:9">
      <c r="H519" s="49"/>
      <c r="I519" s="49"/>
    </row>
    <row r="520" spans="8:9">
      <c r="H520" s="49"/>
      <c r="I520" s="49"/>
    </row>
    <row r="521" spans="8:9">
      <c r="H521" s="49"/>
      <c r="I521" s="49"/>
    </row>
    <row r="522" spans="8:9">
      <c r="H522" s="49"/>
      <c r="I522" s="49"/>
    </row>
    <row r="523" spans="8:9">
      <c r="H523" s="49"/>
      <c r="I523" s="49"/>
    </row>
    <row r="524" spans="8:9">
      <c r="H524" s="49"/>
      <c r="I524" s="49"/>
    </row>
    <row r="525" spans="8:9">
      <c r="H525" s="49"/>
      <c r="I525" s="49"/>
    </row>
    <row r="526" spans="8:9">
      <c r="H526" s="49"/>
      <c r="I526" s="49"/>
    </row>
    <row r="527" spans="8:9">
      <c r="H527" s="49"/>
      <c r="I527" s="49"/>
    </row>
    <row r="528" spans="8:9">
      <c r="H528" s="49"/>
      <c r="I528" s="49"/>
    </row>
    <row r="529" spans="8:9">
      <c r="H529" s="49"/>
      <c r="I529" s="49"/>
    </row>
    <row r="530" spans="8:9">
      <c r="H530" s="49"/>
      <c r="I530" s="49"/>
    </row>
    <row r="531" spans="8:9">
      <c r="H531" s="49"/>
      <c r="I531" s="49"/>
    </row>
    <row r="532" spans="8:9">
      <c r="H532" s="49"/>
      <c r="I532" s="49"/>
    </row>
    <row r="533" spans="8:9">
      <c r="H533" s="49"/>
      <c r="I533" s="49"/>
    </row>
    <row r="534" spans="8:9">
      <c r="H534" s="49"/>
      <c r="I534" s="49"/>
    </row>
    <row r="535" spans="8:9">
      <c r="H535" s="49"/>
      <c r="I535" s="49"/>
    </row>
    <row r="536" spans="8:9">
      <c r="H536" s="49"/>
      <c r="I536" s="49"/>
    </row>
    <row r="537" spans="8:9">
      <c r="H537" s="49"/>
      <c r="I537" s="49"/>
    </row>
    <row r="538" spans="8:9">
      <c r="H538" s="49"/>
      <c r="I538" s="49"/>
    </row>
    <row r="539" spans="8:9">
      <c r="H539" s="49"/>
      <c r="I539" s="49"/>
    </row>
    <row r="540" spans="8:9">
      <c r="H540" s="49"/>
      <c r="I540" s="49"/>
    </row>
    <row r="541" spans="8:9">
      <c r="H541" s="49"/>
      <c r="I541" s="49"/>
    </row>
    <row r="542" spans="8:9">
      <c r="H542" s="49"/>
      <c r="I542" s="49"/>
    </row>
    <row r="543" spans="8:9">
      <c r="H543" s="49"/>
      <c r="I543" s="49"/>
    </row>
    <row r="544" spans="8:9">
      <c r="H544" s="49"/>
      <c r="I544" s="49"/>
    </row>
    <row r="545" spans="8:9">
      <c r="H545" s="49"/>
      <c r="I545" s="49"/>
    </row>
    <row r="546" spans="8:9">
      <c r="H546" s="49"/>
      <c r="I546" s="49"/>
    </row>
    <row r="547" spans="8:9">
      <c r="H547" s="49"/>
      <c r="I547" s="49"/>
    </row>
    <row r="548" spans="8:9">
      <c r="H548" s="49"/>
      <c r="I548" s="49"/>
    </row>
    <row r="549" spans="8:9">
      <c r="H549" s="49"/>
      <c r="I549" s="49"/>
    </row>
    <row r="550" spans="8:9">
      <c r="H550" s="49"/>
      <c r="I550" s="49"/>
    </row>
    <row r="551" spans="8:9">
      <c r="H551" s="49"/>
      <c r="I551" s="49"/>
    </row>
    <row r="552" spans="8:9">
      <c r="H552" s="49"/>
      <c r="I552" s="49"/>
    </row>
    <row r="553" spans="8:9">
      <c r="H553" s="49"/>
      <c r="I553" s="49"/>
    </row>
    <row r="554" spans="8:9">
      <c r="H554" s="49"/>
      <c r="I554" s="49"/>
    </row>
    <row r="555" spans="8:9">
      <c r="H555" s="49"/>
      <c r="I555" s="49"/>
    </row>
    <row r="556" spans="8:9">
      <c r="H556" s="49"/>
      <c r="I556" s="49"/>
    </row>
    <row r="557" spans="8:9">
      <c r="H557" s="49"/>
      <c r="I557" s="49"/>
    </row>
    <row r="558" spans="8:9">
      <c r="H558" s="49"/>
      <c r="I558" s="49"/>
    </row>
    <row r="559" spans="8:9">
      <c r="H559" s="49"/>
      <c r="I559" s="49"/>
    </row>
    <row r="560" spans="8:9">
      <c r="H560" s="49"/>
      <c r="I560" s="49"/>
    </row>
    <row r="561" spans="8:9">
      <c r="H561" s="49"/>
      <c r="I561" s="49"/>
    </row>
    <row r="562" spans="8:9">
      <c r="H562" s="49"/>
      <c r="I562" s="49"/>
    </row>
    <row r="563" spans="8:9">
      <c r="H563" s="49"/>
      <c r="I563" s="49"/>
    </row>
    <row r="564" spans="8:9">
      <c r="H564" s="49"/>
      <c r="I564" s="49"/>
    </row>
    <row r="565" spans="8:9">
      <c r="H565" s="49"/>
      <c r="I565" s="49"/>
    </row>
    <row r="566" spans="8:9">
      <c r="H566" s="49"/>
      <c r="I566" s="49"/>
    </row>
    <row r="567" spans="8:9">
      <c r="H567" s="49"/>
      <c r="I567" s="49"/>
    </row>
    <row r="568" spans="8:9">
      <c r="H568" s="49"/>
      <c r="I568" s="49"/>
    </row>
    <row r="569" spans="8:9">
      <c r="H569" s="49"/>
      <c r="I569" s="49"/>
    </row>
    <row r="570" spans="8:9">
      <c r="H570" s="49"/>
      <c r="I570" s="49"/>
    </row>
    <row r="571" spans="8:9">
      <c r="H571" s="49"/>
      <c r="I571" s="49"/>
    </row>
    <row r="572" spans="8:9">
      <c r="H572" s="49"/>
      <c r="I572" s="49"/>
    </row>
    <row r="573" spans="8:9">
      <c r="H573" s="49"/>
      <c r="I573" s="49"/>
    </row>
    <row r="574" spans="8:9">
      <c r="H574" s="49"/>
      <c r="I574" s="49"/>
    </row>
    <row r="575" spans="8:9">
      <c r="H575" s="49"/>
      <c r="I575" s="49"/>
    </row>
    <row r="576" spans="8:9">
      <c r="H576" s="49"/>
      <c r="I576" s="49"/>
    </row>
    <row r="577" spans="8:9">
      <c r="H577" s="49"/>
      <c r="I577" s="49"/>
    </row>
    <row r="578" spans="8:9">
      <c r="H578" s="49"/>
      <c r="I578" s="49"/>
    </row>
    <row r="579" spans="8:9">
      <c r="H579" s="49"/>
      <c r="I579" s="49"/>
    </row>
    <row r="580" spans="8:9">
      <c r="H580" s="49"/>
      <c r="I580" s="49"/>
    </row>
    <row r="581" spans="8:9">
      <c r="H581" s="49"/>
      <c r="I581" s="49"/>
    </row>
    <row r="582" spans="8:9">
      <c r="H582" s="49"/>
      <c r="I582" s="49"/>
    </row>
    <row r="583" spans="8:9">
      <c r="H583" s="49"/>
      <c r="I583" s="49"/>
    </row>
    <row r="584" spans="8:9">
      <c r="H584" s="49"/>
      <c r="I584" s="49"/>
    </row>
    <row r="585" spans="8:9">
      <c r="H585" s="49"/>
      <c r="I585" s="49"/>
    </row>
    <row r="586" spans="8:9">
      <c r="H586" s="49"/>
      <c r="I586" s="49"/>
    </row>
    <row r="587" spans="8:9">
      <c r="H587" s="49"/>
      <c r="I587" s="49"/>
    </row>
    <row r="588" spans="8:9">
      <c r="H588" s="49"/>
      <c r="I588" s="49"/>
    </row>
    <row r="589" spans="8:9">
      <c r="H589" s="49"/>
      <c r="I589" s="49"/>
    </row>
    <row r="590" spans="8:9">
      <c r="H590" s="49"/>
      <c r="I590" s="49"/>
    </row>
    <row r="591" spans="8:9">
      <c r="H591" s="49"/>
      <c r="I591" s="49"/>
    </row>
    <row r="592" spans="8:9">
      <c r="H592" s="49"/>
      <c r="I592" s="49"/>
    </row>
    <row r="593" spans="8:9">
      <c r="H593" s="49"/>
      <c r="I593" s="49"/>
    </row>
    <row r="594" spans="8:9">
      <c r="H594" s="49"/>
      <c r="I594" s="49"/>
    </row>
    <row r="595" spans="8:9">
      <c r="H595" s="49"/>
      <c r="I595" s="49"/>
    </row>
    <row r="596" spans="8:9">
      <c r="H596" s="49"/>
      <c r="I596" s="49"/>
    </row>
    <row r="597" spans="8:9">
      <c r="H597" s="49"/>
      <c r="I597" s="49"/>
    </row>
    <row r="598" spans="8:9">
      <c r="H598" s="49"/>
      <c r="I598" s="49"/>
    </row>
    <row r="599" spans="8:9">
      <c r="H599" s="49"/>
      <c r="I599" s="49"/>
    </row>
    <row r="600" spans="8:9">
      <c r="H600" s="49"/>
      <c r="I600" s="49"/>
    </row>
    <row r="601" spans="8:9">
      <c r="H601" s="49"/>
      <c r="I601" s="49"/>
    </row>
    <row r="602" spans="8:9">
      <c r="H602" s="49"/>
      <c r="I602" s="49"/>
    </row>
    <row r="603" spans="8:9">
      <c r="H603" s="49"/>
      <c r="I603" s="49"/>
    </row>
    <row r="604" spans="8:9">
      <c r="H604" s="49"/>
      <c r="I604" s="49"/>
    </row>
    <row r="605" spans="8:9">
      <c r="H605" s="49"/>
      <c r="I605" s="49"/>
    </row>
    <row r="606" spans="8:9">
      <c r="H606" s="49"/>
      <c r="I606" s="49"/>
    </row>
    <row r="607" spans="8:9">
      <c r="H607" s="49"/>
      <c r="I607" s="49"/>
    </row>
    <row r="608" spans="8:9">
      <c r="H608" s="49"/>
      <c r="I608" s="49"/>
    </row>
    <row r="609" spans="8:9">
      <c r="H609" s="49"/>
      <c r="I609" s="49"/>
    </row>
    <row r="610" spans="8:9">
      <c r="H610" s="49"/>
      <c r="I610" s="49"/>
    </row>
    <row r="611" spans="8:9">
      <c r="H611" s="49"/>
      <c r="I611" s="49"/>
    </row>
    <row r="612" spans="8:9">
      <c r="H612" s="49"/>
      <c r="I612" s="49"/>
    </row>
    <row r="613" spans="8:9">
      <c r="H613" s="49"/>
      <c r="I613" s="49"/>
    </row>
    <row r="614" spans="8:9">
      <c r="H614" s="49"/>
      <c r="I614" s="49"/>
    </row>
    <row r="615" spans="8:9">
      <c r="H615" s="49"/>
      <c r="I615" s="49"/>
    </row>
    <row r="616" spans="8:9">
      <c r="H616" s="49"/>
      <c r="I616" s="49"/>
    </row>
    <row r="617" spans="8:9">
      <c r="H617" s="49"/>
      <c r="I617" s="49"/>
    </row>
    <row r="618" spans="8:9">
      <c r="H618" s="49"/>
      <c r="I618" s="49"/>
    </row>
    <row r="619" spans="8:9">
      <c r="H619" s="49"/>
      <c r="I619" s="49"/>
    </row>
    <row r="620" spans="8:9">
      <c r="H620" s="49"/>
      <c r="I620" s="49"/>
    </row>
    <row r="621" spans="8:9">
      <c r="H621" s="49"/>
      <c r="I621" s="49"/>
    </row>
    <row r="622" spans="8:9">
      <c r="H622" s="49"/>
      <c r="I622" s="49"/>
    </row>
    <row r="623" spans="8:9">
      <c r="H623" s="49"/>
      <c r="I623" s="49"/>
    </row>
    <row r="624" spans="8:9">
      <c r="H624" s="49"/>
      <c r="I624" s="49"/>
    </row>
    <row r="625" spans="8:9">
      <c r="H625" s="49"/>
      <c r="I625" s="49"/>
    </row>
    <row r="626" spans="8:9">
      <c r="H626" s="49"/>
      <c r="I626" s="49"/>
    </row>
    <row r="627" spans="8:9">
      <c r="H627" s="49"/>
      <c r="I627" s="49"/>
    </row>
    <row r="628" spans="8:9">
      <c r="H628" s="49"/>
      <c r="I628" s="49"/>
    </row>
    <row r="629" spans="8:9">
      <c r="H629" s="49"/>
      <c r="I629" s="49"/>
    </row>
    <row r="630" spans="8:9">
      <c r="H630" s="49"/>
      <c r="I630" s="49"/>
    </row>
    <row r="631" spans="8:9">
      <c r="H631" s="49"/>
      <c r="I631" s="49"/>
    </row>
    <row r="632" spans="8:9">
      <c r="H632" s="49"/>
      <c r="I632" s="49"/>
    </row>
    <row r="633" spans="8:9">
      <c r="H633" s="49"/>
      <c r="I633" s="49"/>
    </row>
    <row r="634" spans="8:9">
      <c r="H634" s="49"/>
      <c r="I634" s="49"/>
    </row>
    <row r="635" spans="8:9">
      <c r="H635" s="49"/>
      <c r="I635" s="49"/>
    </row>
    <row r="636" spans="8:9">
      <c r="H636" s="49"/>
      <c r="I636" s="49"/>
    </row>
    <row r="637" spans="8:9">
      <c r="H637" s="49"/>
      <c r="I637" s="49"/>
    </row>
    <row r="638" spans="8:9">
      <c r="H638" s="49"/>
      <c r="I638" s="49"/>
    </row>
    <row r="639" spans="8:9">
      <c r="H639" s="49"/>
      <c r="I639" s="49"/>
    </row>
    <row r="640" spans="8:9">
      <c r="H640" s="49"/>
      <c r="I640" s="49"/>
    </row>
    <row r="641" spans="8:9">
      <c r="H641" s="49"/>
      <c r="I641" s="49"/>
    </row>
    <row r="642" spans="8:9">
      <c r="H642" s="49"/>
      <c r="I642" s="49"/>
    </row>
    <row r="643" spans="8:9">
      <c r="H643" s="49"/>
      <c r="I643" s="49"/>
    </row>
    <row r="644" spans="8:9">
      <c r="H644" s="49"/>
      <c r="I644" s="49"/>
    </row>
    <row r="645" spans="8:9">
      <c r="H645" s="49"/>
      <c r="I645" s="49"/>
    </row>
    <row r="646" spans="8:9">
      <c r="H646" s="49"/>
      <c r="I646" s="49"/>
    </row>
    <row r="647" spans="8:9">
      <c r="H647" s="49"/>
      <c r="I647" s="49"/>
    </row>
    <row r="648" spans="8:9">
      <c r="H648" s="49"/>
      <c r="I648" s="49"/>
    </row>
    <row r="649" spans="8:9">
      <c r="H649" s="49"/>
      <c r="I649" s="49"/>
    </row>
    <row r="650" spans="8:9">
      <c r="H650" s="49"/>
      <c r="I650" s="49"/>
    </row>
    <row r="651" spans="8:9">
      <c r="H651" s="49"/>
      <c r="I651" s="49"/>
    </row>
    <row r="652" spans="8:9">
      <c r="H652" s="49"/>
      <c r="I652" s="49"/>
    </row>
    <row r="653" spans="8:9">
      <c r="H653" s="49"/>
      <c r="I653" s="49"/>
    </row>
    <row r="654" spans="8:9">
      <c r="H654" s="49"/>
      <c r="I654" s="49"/>
    </row>
    <row r="655" spans="8:9">
      <c r="H655" s="49"/>
      <c r="I655" s="49"/>
    </row>
    <row r="656" spans="8:9">
      <c r="H656" s="49"/>
      <c r="I656" s="49"/>
    </row>
    <row r="657" spans="8:9">
      <c r="H657" s="49"/>
      <c r="I657" s="49"/>
    </row>
    <row r="658" spans="8:9">
      <c r="H658" s="49"/>
      <c r="I658" s="49"/>
    </row>
    <row r="659" spans="8:9">
      <c r="H659" s="49"/>
      <c r="I659" s="49"/>
    </row>
    <row r="660" spans="8:9">
      <c r="H660" s="49"/>
      <c r="I660" s="49"/>
    </row>
    <row r="661" spans="8:9">
      <c r="H661" s="49"/>
      <c r="I661" s="49"/>
    </row>
    <row r="662" spans="8:9">
      <c r="H662" s="49"/>
      <c r="I662" s="49"/>
    </row>
    <row r="663" spans="8:9">
      <c r="H663" s="49"/>
      <c r="I663" s="49"/>
    </row>
    <row r="664" spans="8:9">
      <c r="H664" s="49"/>
      <c r="I664" s="49"/>
    </row>
    <row r="665" spans="8:9">
      <c r="H665" s="49"/>
      <c r="I665" s="49"/>
    </row>
    <row r="666" spans="8:9">
      <c r="H666" s="49"/>
      <c r="I666" s="49"/>
    </row>
    <row r="667" spans="8:9">
      <c r="H667" s="49"/>
      <c r="I667" s="49"/>
    </row>
    <row r="668" spans="8:9">
      <c r="H668" s="49"/>
      <c r="I668" s="49"/>
    </row>
    <row r="669" spans="8:9">
      <c r="H669" s="49"/>
      <c r="I669" s="49"/>
    </row>
    <row r="670" spans="8:9">
      <c r="H670" s="49"/>
      <c r="I670" s="49"/>
    </row>
    <row r="671" spans="8:9">
      <c r="H671" s="49"/>
      <c r="I671" s="49"/>
    </row>
    <row r="672" spans="8:9">
      <c r="H672" s="49"/>
      <c r="I672" s="49"/>
    </row>
    <row r="673" spans="8:9">
      <c r="H673" s="49"/>
      <c r="I673" s="49"/>
    </row>
    <row r="674" spans="8:9">
      <c r="H674" s="49"/>
      <c r="I674" s="49"/>
    </row>
    <row r="675" spans="8:9">
      <c r="H675" s="49"/>
      <c r="I675" s="49"/>
    </row>
    <row r="676" spans="8:9">
      <c r="H676" s="49"/>
      <c r="I676" s="49"/>
    </row>
    <row r="677" spans="8:9">
      <c r="H677" s="49"/>
      <c r="I677" s="49"/>
    </row>
    <row r="678" spans="8:9">
      <c r="H678" s="49"/>
      <c r="I678" s="49"/>
    </row>
    <row r="679" spans="8:9">
      <c r="H679" s="49"/>
      <c r="I679" s="49"/>
    </row>
    <row r="680" spans="8:9">
      <c r="H680" s="49"/>
      <c r="I680" s="49"/>
    </row>
    <row r="681" spans="8:9">
      <c r="H681" s="49"/>
      <c r="I681" s="49"/>
    </row>
    <row r="682" spans="8:9">
      <c r="H682" s="49"/>
      <c r="I682" s="49"/>
    </row>
    <row r="683" spans="8:9">
      <c r="H683" s="49"/>
      <c r="I683" s="49"/>
    </row>
    <row r="684" spans="8:9">
      <c r="H684" s="49"/>
      <c r="I684" s="49"/>
    </row>
    <row r="685" spans="8:9">
      <c r="H685" s="49"/>
      <c r="I685" s="49"/>
    </row>
    <row r="686" spans="8:9">
      <c r="H686" s="49"/>
      <c r="I686" s="49"/>
    </row>
    <row r="687" spans="8:9">
      <c r="H687" s="49"/>
      <c r="I687" s="49"/>
    </row>
    <row r="688" spans="8:9">
      <c r="H688" s="49"/>
      <c r="I688" s="49"/>
    </row>
    <row r="689" spans="8:9">
      <c r="H689" s="49"/>
      <c r="I689" s="49"/>
    </row>
    <row r="690" spans="8:9">
      <c r="H690" s="49"/>
      <c r="I690" s="49"/>
    </row>
    <row r="691" spans="8:9">
      <c r="H691" s="49"/>
      <c r="I691" s="49"/>
    </row>
    <row r="692" spans="8:9">
      <c r="H692" s="49"/>
      <c r="I692" s="49"/>
    </row>
    <row r="693" spans="8:9">
      <c r="H693" s="49"/>
      <c r="I693" s="49"/>
    </row>
    <row r="694" spans="8:9">
      <c r="H694" s="49"/>
      <c r="I694" s="49"/>
    </row>
    <row r="695" spans="8:9">
      <c r="H695" s="49"/>
      <c r="I695" s="49"/>
    </row>
    <row r="696" spans="8:9">
      <c r="H696" s="49"/>
      <c r="I696" s="49"/>
    </row>
    <row r="697" spans="8:9">
      <c r="H697" s="49"/>
      <c r="I697" s="49"/>
    </row>
    <row r="698" spans="8:9">
      <c r="H698" s="49"/>
      <c r="I698" s="49"/>
    </row>
    <row r="699" spans="8:9">
      <c r="H699" s="49"/>
      <c r="I699" s="49"/>
    </row>
    <row r="700" spans="8:9">
      <c r="H700" s="49"/>
      <c r="I700" s="49"/>
    </row>
    <row r="701" spans="8:9">
      <c r="H701" s="49"/>
      <c r="I701" s="49"/>
    </row>
    <row r="702" spans="8:9">
      <c r="H702" s="49"/>
      <c r="I702" s="49"/>
    </row>
    <row r="703" spans="8:9">
      <c r="H703" s="49"/>
      <c r="I703" s="49"/>
    </row>
    <row r="704" spans="8:9">
      <c r="H704" s="49"/>
      <c r="I704" s="49"/>
    </row>
    <row r="705" spans="8:9">
      <c r="H705" s="49"/>
      <c r="I705" s="49"/>
    </row>
    <row r="706" spans="8:9">
      <c r="H706" s="49"/>
      <c r="I706" s="49"/>
    </row>
    <row r="707" spans="8:9">
      <c r="H707" s="49"/>
      <c r="I707" s="49"/>
    </row>
    <row r="708" spans="8:9">
      <c r="H708" s="49"/>
      <c r="I708" s="49"/>
    </row>
    <row r="709" spans="8:9">
      <c r="H709" s="49"/>
      <c r="I709" s="49"/>
    </row>
    <row r="710" spans="8:9">
      <c r="H710" s="49"/>
      <c r="I710" s="49"/>
    </row>
    <row r="711" spans="8:9">
      <c r="H711" s="49"/>
      <c r="I711" s="49"/>
    </row>
    <row r="712" spans="8:9">
      <c r="H712" s="49"/>
      <c r="I712" s="49"/>
    </row>
    <row r="713" spans="8:9">
      <c r="H713" s="49"/>
      <c r="I713" s="49"/>
    </row>
    <row r="714" spans="8:9">
      <c r="H714" s="49"/>
      <c r="I714" s="49"/>
    </row>
    <row r="715" spans="8:9">
      <c r="H715" s="49"/>
      <c r="I715" s="49"/>
    </row>
    <row r="716" spans="8:9">
      <c r="H716" s="49"/>
      <c r="I716" s="49"/>
    </row>
    <row r="717" spans="8:9">
      <c r="H717" s="49"/>
      <c r="I717" s="49"/>
    </row>
    <row r="718" spans="8:9">
      <c r="H718" s="49"/>
      <c r="I718" s="49"/>
    </row>
    <row r="719" spans="8:9">
      <c r="H719" s="49"/>
      <c r="I719" s="49"/>
    </row>
    <row r="720" spans="8:9">
      <c r="H720" s="49"/>
      <c r="I720" s="49"/>
    </row>
    <row r="721" spans="8:9">
      <c r="H721" s="49"/>
      <c r="I721" s="49"/>
    </row>
    <row r="722" spans="8:9">
      <c r="H722" s="49"/>
      <c r="I722" s="49"/>
    </row>
    <row r="723" spans="8:9">
      <c r="H723" s="49"/>
      <c r="I723" s="49"/>
    </row>
    <row r="724" spans="8:9">
      <c r="H724" s="49"/>
      <c r="I724" s="49"/>
    </row>
    <row r="725" spans="8:9">
      <c r="H725" s="49"/>
      <c r="I725" s="49"/>
    </row>
    <row r="726" spans="8:9">
      <c r="H726" s="49"/>
      <c r="I726" s="49"/>
    </row>
    <row r="727" spans="8:9">
      <c r="H727" s="49"/>
      <c r="I727" s="49"/>
    </row>
    <row r="728" spans="8:9">
      <c r="H728" s="49"/>
      <c r="I728" s="49"/>
    </row>
    <row r="729" spans="8:9">
      <c r="H729" s="49"/>
      <c r="I729" s="49"/>
    </row>
    <row r="730" spans="8:9">
      <c r="H730" s="49"/>
      <c r="I730" s="49"/>
    </row>
    <row r="731" spans="8:9">
      <c r="H731" s="49"/>
      <c r="I731" s="49"/>
    </row>
    <row r="732" spans="8:9">
      <c r="H732" s="49"/>
      <c r="I732" s="49"/>
    </row>
    <row r="733" spans="8:9">
      <c r="H733" s="49"/>
      <c r="I733" s="49"/>
    </row>
    <row r="734" spans="8:9">
      <c r="H734" s="49"/>
      <c r="I734" s="49"/>
    </row>
    <row r="735" spans="8:9">
      <c r="H735" s="49"/>
      <c r="I735" s="49"/>
    </row>
    <row r="736" spans="8:9">
      <c r="H736" s="49"/>
      <c r="I736" s="49"/>
    </row>
    <row r="737" spans="8:9">
      <c r="H737" s="49"/>
      <c r="I737" s="49"/>
    </row>
    <row r="738" spans="8:9">
      <c r="H738" s="49"/>
      <c r="I738" s="49"/>
    </row>
    <row r="739" spans="8:9">
      <c r="H739" s="49"/>
      <c r="I739" s="49"/>
    </row>
    <row r="740" spans="8:9">
      <c r="H740" s="49"/>
      <c r="I740" s="49"/>
    </row>
    <row r="741" spans="8:9">
      <c r="H741" s="49"/>
      <c r="I741" s="49"/>
    </row>
    <row r="742" spans="8:9">
      <c r="H742" s="49"/>
      <c r="I742" s="49"/>
    </row>
    <row r="743" spans="8:9">
      <c r="H743" s="49"/>
      <c r="I743" s="49"/>
    </row>
    <row r="744" spans="8:9">
      <c r="H744" s="49"/>
      <c r="I744" s="49"/>
    </row>
    <row r="745" spans="8:9">
      <c r="H745" s="49"/>
      <c r="I745" s="49"/>
    </row>
    <row r="746" spans="8:9">
      <c r="H746" s="49"/>
      <c r="I746" s="49"/>
    </row>
    <row r="747" spans="8:9">
      <c r="H747" s="49"/>
      <c r="I747" s="49"/>
    </row>
    <row r="748" spans="8:9">
      <c r="H748" s="49"/>
      <c r="I748" s="49"/>
    </row>
    <row r="749" spans="8:9">
      <c r="H749" s="49"/>
      <c r="I749" s="49"/>
    </row>
    <row r="750" spans="8:9">
      <c r="H750" s="49"/>
      <c r="I750" s="49"/>
    </row>
    <row r="751" spans="8:9">
      <c r="H751" s="49"/>
      <c r="I751" s="49"/>
    </row>
    <row r="752" spans="8:9">
      <c r="H752" s="49"/>
      <c r="I752" s="49"/>
    </row>
    <row r="753" spans="8:9">
      <c r="H753" s="49"/>
      <c r="I753" s="49"/>
    </row>
    <row r="754" spans="8:9">
      <c r="H754" s="49"/>
      <c r="I754" s="49"/>
    </row>
    <row r="755" spans="8:9">
      <c r="H755" s="49"/>
      <c r="I755" s="49"/>
    </row>
    <row r="756" spans="8:9">
      <c r="H756" s="49"/>
      <c r="I756" s="49"/>
    </row>
    <row r="757" spans="8:9">
      <c r="H757" s="49"/>
      <c r="I757" s="49"/>
    </row>
    <row r="758" spans="8:9">
      <c r="H758" s="49"/>
      <c r="I758" s="49"/>
    </row>
    <row r="759" spans="8:9">
      <c r="H759" s="49"/>
      <c r="I759" s="49"/>
    </row>
    <row r="760" spans="8:9">
      <c r="H760" s="49"/>
      <c r="I760" s="49"/>
    </row>
    <row r="761" spans="8:9">
      <c r="H761" s="49"/>
      <c r="I761" s="49"/>
    </row>
    <row r="762" spans="8:9">
      <c r="H762" s="49"/>
      <c r="I762" s="49"/>
    </row>
    <row r="763" spans="8:9">
      <c r="H763" s="49"/>
      <c r="I763" s="49"/>
    </row>
    <row r="764" spans="8:9">
      <c r="H764" s="49"/>
      <c r="I764" s="49"/>
    </row>
    <row r="765" spans="8:9">
      <c r="H765" s="49"/>
      <c r="I765" s="49"/>
    </row>
    <row r="766" spans="8:9">
      <c r="H766" s="49"/>
      <c r="I766" s="49"/>
    </row>
    <row r="767" spans="8:9">
      <c r="H767" s="49"/>
      <c r="I767" s="49"/>
    </row>
    <row r="768" spans="8:9">
      <c r="H768" s="49"/>
      <c r="I768" s="49"/>
    </row>
    <row r="769" spans="8:9">
      <c r="H769" s="49"/>
      <c r="I769" s="49"/>
    </row>
    <row r="770" spans="8:9">
      <c r="H770" s="49"/>
      <c r="I770" s="49"/>
    </row>
    <row r="771" spans="8:9">
      <c r="H771" s="49"/>
      <c r="I771" s="49"/>
    </row>
    <row r="772" spans="8:9">
      <c r="H772" s="49"/>
      <c r="I772" s="49"/>
    </row>
    <row r="773" spans="8:9">
      <c r="H773" s="49"/>
      <c r="I773" s="49"/>
    </row>
    <row r="774" spans="8:9">
      <c r="H774" s="49"/>
      <c r="I774" s="49"/>
    </row>
    <row r="775" spans="8:9">
      <c r="H775" s="49"/>
      <c r="I775" s="49"/>
    </row>
    <row r="776" spans="8:9">
      <c r="H776" s="49"/>
      <c r="I776" s="49"/>
    </row>
    <row r="777" spans="8:9">
      <c r="H777" s="49"/>
      <c r="I777" s="49"/>
    </row>
    <row r="778" spans="8:9">
      <c r="H778" s="49"/>
      <c r="I778" s="49"/>
    </row>
    <row r="779" spans="8:9">
      <c r="H779" s="49"/>
      <c r="I779" s="49"/>
    </row>
    <row r="780" spans="8:9">
      <c r="H780" s="49"/>
      <c r="I780" s="49"/>
    </row>
    <row r="781" spans="8:9">
      <c r="H781" s="49"/>
      <c r="I781" s="49"/>
    </row>
    <row r="782" spans="8:9">
      <c r="H782" s="49"/>
      <c r="I782" s="49"/>
    </row>
    <row r="783" spans="8:9">
      <c r="H783" s="49"/>
      <c r="I783" s="49"/>
    </row>
    <row r="784" spans="8:9">
      <c r="H784" s="49"/>
      <c r="I784" s="49"/>
    </row>
    <row r="785" spans="8:9">
      <c r="H785" s="49"/>
      <c r="I785" s="49"/>
    </row>
    <row r="786" spans="8:9">
      <c r="H786" s="49"/>
      <c r="I786" s="49"/>
    </row>
    <row r="787" spans="8:9">
      <c r="H787" s="49"/>
      <c r="I787" s="49"/>
    </row>
    <row r="788" spans="8:9">
      <c r="H788" s="49"/>
      <c r="I788" s="49"/>
    </row>
    <row r="789" spans="8:9">
      <c r="H789" s="49"/>
      <c r="I789" s="49"/>
    </row>
    <row r="790" spans="8:9">
      <c r="H790" s="49"/>
      <c r="I790" s="49"/>
    </row>
    <row r="791" spans="8:9">
      <c r="H791" s="49"/>
      <c r="I791" s="49"/>
    </row>
    <row r="792" spans="8:9">
      <c r="H792" s="49"/>
      <c r="I792" s="49"/>
    </row>
    <row r="793" spans="8:9">
      <c r="H793" s="49"/>
      <c r="I793" s="49"/>
    </row>
    <row r="794" spans="8:9">
      <c r="H794" s="49"/>
      <c r="I794" s="49"/>
    </row>
    <row r="795" spans="8:9">
      <c r="H795" s="49"/>
      <c r="I795" s="49"/>
    </row>
    <row r="796" spans="8:9">
      <c r="H796" s="49"/>
      <c r="I796" s="49"/>
    </row>
    <row r="797" spans="8:9">
      <c r="H797" s="49"/>
      <c r="I797" s="49"/>
    </row>
    <row r="798" spans="8:9">
      <c r="H798" s="49"/>
      <c r="I798" s="49"/>
    </row>
    <row r="799" spans="8:9">
      <c r="H799" s="49"/>
      <c r="I799" s="49"/>
    </row>
    <row r="800" spans="8:9">
      <c r="H800" s="49"/>
      <c r="I800" s="49"/>
    </row>
    <row r="801" spans="8:9">
      <c r="H801" s="49"/>
      <c r="I801" s="49"/>
    </row>
    <row r="802" spans="8:9">
      <c r="H802" s="49"/>
      <c r="I802" s="49"/>
    </row>
    <row r="803" spans="8:9">
      <c r="H803" s="49"/>
      <c r="I803" s="49"/>
    </row>
    <row r="804" spans="8:9">
      <c r="H804" s="49"/>
      <c r="I804" s="49"/>
    </row>
    <row r="805" spans="8:9">
      <c r="H805" s="49"/>
      <c r="I805" s="49"/>
    </row>
    <row r="806" spans="8:9">
      <c r="H806" s="49"/>
      <c r="I806" s="49"/>
    </row>
    <row r="807" spans="8:9">
      <c r="H807" s="49"/>
      <c r="I807" s="49"/>
    </row>
    <row r="808" spans="8:9">
      <c r="H808" s="49"/>
      <c r="I808" s="49"/>
    </row>
    <row r="809" spans="8:9">
      <c r="H809" s="49"/>
      <c r="I809" s="49"/>
    </row>
    <row r="810" spans="8:9">
      <c r="H810" s="49"/>
      <c r="I810" s="49"/>
    </row>
    <row r="811" spans="8:9">
      <c r="H811" s="49"/>
      <c r="I811" s="49"/>
    </row>
    <row r="812" spans="8:9">
      <c r="H812" s="49"/>
      <c r="I812" s="49"/>
    </row>
    <row r="813" spans="8:9">
      <c r="H813" s="49"/>
      <c r="I813" s="49"/>
    </row>
    <row r="814" spans="8:9">
      <c r="H814" s="49"/>
      <c r="I814" s="49"/>
    </row>
    <row r="815" spans="8:9">
      <c r="H815" s="49"/>
      <c r="I815" s="49"/>
    </row>
    <row r="816" spans="8:9">
      <c r="H816" s="49"/>
      <c r="I816" s="49"/>
    </row>
    <row r="817" spans="8:9">
      <c r="H817" s="49"/>
      <c r="I817" s="49"/>
    </row>
    <row r="818" spans="8:9">
      <c r="H818" s="49"/>
      <c r="I818" s="49"/>
    </row>
    <row r="819" spans="8:9">
      <c r="H819" s="49"/>
      <c r="I819" s="49"/>
    </row>
    <row r="820" spans="8:9">
      <c r="H820" s="49"/>
      <c r="I820" s="49"/>
    </row>
    <row r="821" spans="8:9">
      <c r="H821" s="49"/>
      <c r="I821" s="49"/>
    </row>
    <row r="822" spans="8:9">
      <c r="H822" s="49"/>
      <c r="I822" s="49"/>
    </row>
    <row r="823" spans="8:9">
      <c r="H823" s="49"/>
      <c r="I823" s="49"/>
    </row>
    <row r="824" spans="8:9">
      <c r="H824" s="49"/>
      <c r="I824" s="49"/>
    </row>
    <row r="825" spans="8:9">
      <c r="H825" s="49"/>
      <c r="I825" s="49"/>
    </row>
    <row r="826" spans="8:9">
      <c r="H826" s="49"/>
      <c r="I826" s="49"/>
    </row>
    <row r="827" spans="8:9">
      <c r="H827" s="49"/>
      <c r="I827" s="49"/>
    </row>
    <row r="828" spans="8:9">
      <c r="H828" s="49"/>
      <c r="I828" s="49"/>
    </row>
    <row r="829" spans="8:9">
      <c r="H829" s="49"/>
      <c r="I829" s="49"/>
    </row>
    <row r="830" spans="8:9">
      <c r="H830" s="49"/>
      <c r="I830" s="49"/>
    </row>
    <row r="831" spans="8:9">
      <c r="H831" s="49"/>
      <c r="I831" s="49"/>
    </row>
  </sheetData>
  <phoneticPr fontId="3" type="noConversion"/>
  <conditionalFormatting sqref="A2:G342">
    <cfRule type="expression" dxfId="0" priority="1">
      <formula>DATEDIF($C2,$D2,"d")&gt;10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A930-2248-4F22-B641-9C295B2B72E7}">
  <dimension ref="A1:E950"/>
  <sheetViews>
    <sheetView workbookViewId="0">
      <selection sqref="A1:A1048576"/>
    </sheetView>
  </sheetViews>
  <sheetFormatPr defaultColWidth="8" defaultRowHeight="12.75" customHeight="1"/>
  <cols>
    <col min="1" max="1" width="15.21875" style="58" bestFit="1" customWidth="1"/>
    <col min="2" max="2" width="4.77734375" style="58" bestFit="1" customWidth="1"/>
    <col min="3" max="3" width="16.109375" style="58" customWidth="1"/>
    <col min="4" max="4" width="4.77734375" style="58" bestFit="1" customWidth="1"/>
    <col min="5" max="5" width="16.33203125" style="58" bestFit="1" customWidth="1"/>
    <col min="6" max="16384" width="8" style="58"/>
  </cols>
  <sheetData>
    <row r="1" spans="1:5" ht="12.75" customHeight="1">
      <c r="A1" s="55" t="s">
        <v>917</v>
      </c>
      <c r="B1" s="55" t="s">
        <v>918</v>
      </c>
      <c r="C1" s="55" t="s">
        <v>919</v>
      </c>
      <c r="D1" s="56" t="s">
        <v>920</v>
      </c>
      <c r="E1" s="57"/>
    </row>
    <row r="2" spans="1:5" ht="12.75" customHeight="1">
      <c r="A2" s="55" t="s">
        <v>921</v>
      </c>
      <c r="B2" s="55">
        <v>1</v>
      </c>
      <c r="C2" s="55">
        <v>35261501256</v>
      </c>
      <c r="D2" s="55">
        <v>77</v>
      </c>
    </row>
    <row r="3" spans="1:5" ht="12.75" customHeight="1">
      <c r="A3" s="55" t="s">
        <v>921</v>
      </c>
      <c r="B3" s="55">
        <v>1</v>
      </c>
      <c r="C3" s="55">
        <v>35261501289</v>
      </c>
      <c r="D3" s="55">
        <v>79</v>
      </c>
    </row>
    <row r="4" spans="1:5" ht="12.75" customHeight="1">
      <c r="A4" s="55" t="s">
        <v>921</v>
      </c>
      <c r="B4" s="55">
        <v>1</v>
      </c>
      <c r="C4" s="55">
        <v>35261501122</v>
      </c>
      <c r="D4" s="55">
        <v>80</v>
      </c>
    </row>
    <row r="5" spans="1:5" ht="12.75" customHeight="1">
      <c r="A5" s="55" t="s">
        <v>921</v>
      </c>
      <c r="B5" s="55">
        <v>1</v>
      </c>
      <c r="C5" s="55">
        <v>35261501223</v>
      </c>
      <c r="D5" s="55">
        <v>82</v>
      </c>
    </row>
    <row r="6" spans="1:5" ht="12.75" customHeight="1">
      <c r="A6" s="55" t="s">
        <v>921</v>
      </c>
      <c r="B6" s="55">
        <v>1</v>
      </c>
      <c r="C6" s="55">
        <v>35261501054</v>
      </c>
      <c r="D6" s="55">
        <v>85</v>
      </c>
    </row>
    <row r="7" spans="1:5" ht="12.75" customHeight="1">
      <c r="A7" s="55" t="s">
        <v>921</v>
      </c>
      <c r="B7" s="55">
        <v>1</v>
      </c>
      <c r="C7" s="55">
        <v>35261501076</v>
      </c>
      <c r="D7" s="55">
        <v>85</v>
      </c>
    </row>
    <row r="8" spans="1:5" ht="12.75" customHeight="1">
      <c r="A8" s="55" t="s">
        <v>921</v>
      </c>
      <c r="B8" s="55">
        <v>1</v>
      </c>
      <c r="C8" s="55">
        <v>35261501098</v>
      </c>
      <c r="D8" s="55">
        <v>85</v>
      </c>
    </row>
    <row r="9" spans="1:5" ht="12.75" customHeight="1">
      <c r="A9" s="55" t="s">
        <v>921</v>
      </c>
      <c r="B9" s="55">
        <v>1</v>
      </c>
      <c r="C9" s="55">
        <v>35261501032</v>
      </c>
      <c r="D9" s="55">
        <v>86</v>
      </c>
    </row>
    <row r="10" spans="1:5" ht="12.75" customHeight="1">
      <c r="A10" s="55" t="s">
        <v>921</v>
      </c>
      <c r="B10" s="55">
        <v>1</v>
      </c>
      <c r="C10" s="55">
        <v>35261501267</v>
      </c>
      <c r="D10" s="55">
        <v>87</v>
      </c>
    </row>
    <row r="11" spans="1:5" ht="12.75" customHeight="1">
      <c r="A11" s="55" t="s">
        <v>921</v>
      </c>
      <c r="B11" s="55">
        <v>1</v>
      </c>
      <c r="C11" s="55">
        <v>35261501290</v>
      </c>
      <c r="D11" s="55">
        <v>87</v>
      </c>
    </row>
    <row r="12" spans="1:5" ht="12.75" customHeight="1">
      <c r="A12" s="55" t="s">
        <v>921</v>
      </c>
      <c r="B12" s="55">
        <v>1</v>
      </c>
      <c r="C12" s="55">
        <v>35261501313</v>
      </c>
      <c r="D12" s="55">
        <v>87</v>
      </c>
    </row>
    <row r="13" spans="1:5" ht="12.75" customHeight="1">
      <c r="A13" s="55" t="s">
        <v>921</v>
      </c>
      <c r="B13" s="55">
        <v>1</v>
      </c>
      <c r="C13" s="55">
        <v>35261501335</v>
      </c>
      <c r="D13" s="55">
        <v>87</v>
      </c>
    </row>
    <row r="14" spans="1:5" ht="12.75" customHeight="1">
      <c r="A14" s="55" t="s">
        <v>921</v>
      </c>
      <c r="B14" s="55">
        <v>1</v>
      </c>
      <c r="C14" s="55">
        <v>35261501100</v>
      </c>
      <c r="D14" s="55">
        <v>88</v>
      </c>
    </row>
    <row r="15" spans="1:5" ht="12.75" customHeight="1">
      <c r="A15" s="55" t="s">
        <v>921</v>
      </c>
      <c r="B15" s="55">
        <v>1</v>
      </c>
      <c r="C15" s="55">
        <v>35261501166</v>
      </c>
      <c r="D15" s="55">
        <v>88</v>
      </c>
    </row>
    <row r="16" spans="1:5" ht="12.75" customHeight="1">
      <c r="A16" s="55" t="s">
        <v>921</v>
      </c>
      <c r="B16" s="55">
        <v>1</v>
      </c>
      <c r="C16" s="55">
        <v>35261501010</v>
      </c>
      <c r="D16" s="55">
        <v>90</v>
      </c>
    </row>
    <row r="17" spans="1:4" ht="12.75" customHeight="1">
      <c r="A17" s="55" t="s">
        <v>921</v>
      </c>
      <c r="B17" s="55">
        <v>1</v>
      </c>
      <c r="C17" s="55">
        <v>35261501212</v>
      </c>
      <c r="D17" s="55">
        <v>90</v>
      </c>
    </row>
    <row r="18" spans="1:4" ht="12.75" customHeight="1">
      <c r="A18" s="55" t="s">
        <v>921</v>
      </c>
      <c r="B18" s="55">
        <v>1</v>
      </c>
      <c r="C18" s="55">
        <v>35261501302</v>
      </c>
      <c r="D18" s="55">
        <v>90</v>
      </c>
    </row>
    <row r="19" spans="1:4" ht="12.75" customHeight="1">
      <c r="A19" s="55" t="s">
        <v>921</v>
      </c>
      <c r="B19" s="55">
        <v>1</v>
      </c>
      <c r="C19" s="55">
        <v>35261501087</v>
      </c>
      <c r="D19" s="55">
        <v>91</v>
      </c>
    </row>
    <row r="20" spans="1:4" ht="12.75" customHeight="1">
      <c r="A20" s="55" t="s">
        <v>921</v>
      </c>
      <c r="B20" s="55">
        <v>1</v>
      </c>
      <c r="C20" s="55">
        <v>35261501234</v>
      </c>
      <c r="D20" s="55">
        <v>91</v>
      </c>
    </row>
    <row r="21" spans="1:4" ht="13.2">
      <c r="A21" s="55" t="s">
        <v>921</v>
      </c>
      <c r="B21" s="55">
        <v>1</v>
      </c>
      <c r="C21" s="55">
        <v>35261501043</v>
      </c>
      <c r="D21" s="55">
        <v>92</v>
      </c>
    </row>
    <row r="22" spans="1:4" ht="13.2">
      <c r="A22" s="55" t="s">
        <v>921</v>
      </c>
      <c r="B22" s="55">
        <v>1</v>
      </c>
      <c r="C22" s="55">
        <v>35261501144</v>
      </c>
      <c r="D22" s="55">
        <v>92</v>
      </c>
    </row>
    <row r="23" spans="1:4" ht="13.2">
      <c r="A23" s="55" t="s">
        <v>921</v>
      </c>
      <c r="B23" s="55">
        <v>1</v>
      </c>
      <c r="C23" s="55">
        <v>35261501155</v>
      </c>
      <c r="D23" s="55">
        <v>92</v>
      </c>
    </row>
    <row r="24" spans="1:4" ht="13.2">
      <c r="A24" s="55" t="s">
        <v>921</v>
      </c>
      <c r="B24" s="55">
        <v>1</v>
      </c>
      <c r="C24" s="55">
        <v>35261501245</v>
      </c>
      <c r="D24" s="55">
        <v>93</v>
      </c>
    </row>
    <row r="25" spans="1:4" ht="13.2">
      <c r="A25" s="55" t="s">
        <v>921</v>
      </c>
      <c r="B25" s="55">
        <v>1</v>
      </c>
      <c r="C25" s="55">
        <v>35261501346</v>
      </c>
      <c r="D25" s="55">
        <v>93</v>
      </c>
    </row>
    <row r="26" spans="1:4" ht="13.2">
      <c r="A26" s="55" t="s">
        <v>921</v>
      </c>
      <c r="B26" s="55">
        <v>2</v>
      </c>
      <c r="C26" s="55">
        <v>35261502011</v>
      </c>
      <c r="D26" s="55">
        <v>72</v>
      </c>
    </row>
    <row r="27" spans="1:4" ht="13.2">
      <c r="A27" s="55" t="s">
        <v>921</v>
      </c>
      <c r="B27" s="55">
        <v>2</v>
      </c>
      <c r="C27" s="55">
        <v>35261502279</v>
      </c>
      <c r="D27" s="55">
        <v>73</v>
      </c>
    </row>
    <row r="28" spans="1:4" ht="13.2">
      <c r="A28" s="55" t="s">
        <v>921</v>
      </c>
      <c r="B28" s="55">
        <v>2</v>
      </c>
      <c r="C28" s="55">
        <v>35261502055</v>
      </c>
      <c r="D28" s="55">
        <v>76</v>
      </c>
    </row>
    <row r="29" spans="1:4" ht="13.2">
      <c r="A29" s="55" t="s">
        <v>921</v>
      </c>
      <c r="B29" s="55">
        <v>2</v>
      </c>
      <c r="C29" s="55">
        <v>35261502213</v>
      </c>
      <c r="D29" s="55">
        <v>77</v>
      </c>
    </row>
    <row r="30" spans="1:4" ht="13.2">
      <c r="A30" s="55" t="s">
        <v>921</v>
      </c>
      <c r="B30" s="55">
        <v>2</v>
      </c>
      <c r="C30" s="55">
        <v>35261502099</v>
      </c>
      <c r="D30" s="55">
        <v>81</v>
      </c>
    </row>
    <row r="31" spans="1:4" ht="13.2">
      <c r="A31" s="55" t="s">
        <v>921</v>
      </c>
      <c r="B31" s="55">
        <v>2</v>
      </c>
      <c r="C31" s="55">
        <v>35261502257</v>
      </c>
      <c r="D31" s="55">
        <v>82</v>
      </c>
    </row>
    <row r="32" spans="1:4" ht="13.2">
      <c r="A32" s="55" t="s">
        <v>921</v>
      </c>
      <c r="B32" s="55">
        <v>2</v>
      </c>
      <c r="C32" s="55">
        <v>35261502088</v>
      </c>
      <c r="D32" s="55">
        <v>83</v>
      </c>
    </row>
    <row r="33" spans="1:4" ht="13.2">
      <c r="A33" s="55" t="s">
        <v>921</v>
      </c>
      <c r="B33" s="55">
        <v>2</v>
      </c>
      <c r="C33" s="55">
        <v>35261502167</v>
      </c>
      <c r="D33" s="55">
        <v>83</v>
      </c>
    </row>
    <row r="34" spans="1:4" ht="13.2">
      <c r="A34" s="55" t="s">
        <v>921</v>
      </c>
      <c r="B34" s="55">
        <v>2</v>
      </c>
      <c r="C34" s="55">
        <v>35261502314</v>
      </c>
      <c r="D34" s="55">
        <v>83</v>
      </c>
    </row>
    <row r="35" spans="1:4" ht="13.2">
      <c r="A35" s="55" t="s">
        <v>921</v>
      </c>
      <c r="B35" s="55">
        <v>2</v>
      </c>
      <c r="C35" s="55">
        <v>35261502077</v>
      </c>
      <c r="D35" s="55">
        <v>84</v>
      </c>
    </row>
    <row r="36" spans="1:4" ht="13.2">
      <c r="A36" s="55" t="s">
        <v>921</v>
      </c>
      <c r="B36" s="55">
        <v>2</v>
      </c>
      <c r="C36" s="55">
        <v>35261502112</v>
      </c>
      <c r="D36" s="55">
        <v>84</v>
      </c>
    </row>
    <row r="37" spans="1:4" ht="13.2">
      <c r="A37" s="55" t="s">
        <v>921</v>
      </c>
      <c r="B37" s="55">
        <v>2</v>
      </c>
      <c r="C37" s="55">
        <v>35261502156</v>
      </c>
      <c r="D37" s="55">
        <v>85</v>
      </c>
    </row>
    <row r="38" spans="1:4" ht="13.2">
      <c r="A38" s="55" t="s">
        <v>921</v>
      </c>
      <c r="B38" s="55">
        <v>2</v>
      </c>
      <c r="C38" s="55">
        <v>35261502178</v>
      </c>
      <c r="D38" s="55">
        <v>85</v>
      </c>
    </row>
    <row r="39" spans="1:4" ht="13.2">
      <c r="A39" s="55" t="s">
        <v>921</v>
      </c>
      <c r="B39" s="55">
        <v>2</v>
      </c>
      <c r="C39" s="55">
        <v>35261502280</v>
      </c>
      <c r="D39" s="55">
        <v>86</v>
      </c>
    </row>
    <row r="40" spans="1:4" ht="13.2">
      <c r="A40" s="55" t="s">
        <v>921</v>
      </c>
      <c r="B40" s="55">
        <v>2</v>
      </c>
      <c r="C40" s="55">
        <v>35261502033</v>
      </c>
      <c r="D40" s="55">
        <v>87</v>
      </c>
    </row>
    <row r="41" spans="1:4" ht="13.2">
      <c r="A41" s="55" t="s">
        <v>921</v>
      </c>
      <c r="B41" s="55">
        <v>2</v>
      </c>
      <c r="C41" s="55">
        <v>35261502325</v>
      </c>
      <c r="D41" s="55">
        <v>87</v>
      </c>
    </row>
    <row r="42" spans="1:4" ht="13.2">
      <c r="A42" s="55" t="s">
        <v>921</v>
      </c>
      <c r="B42" s="55">
        <v>2</v>
      </c>
      <c r="C42" s="55">
        <v>35261502358</v>
      </c>
      <c r="D42" s="55">
        <v>87</v>
      </c>
    </row>
    <row r="43" spans="1:4" ht="13.2">
      <c r="A43" s="55" t="s">
        <v>921</v>
      </c>
      <c r="B43" s="55">
        <v>2</v>
      </c>
      <c r="C43" s="55">
        <v>35261502022</v>
      </c>
      <c r="D43" s="55">
        <v>88</v>
      </c>
    </row>
    <row r="44" spans="1:4" ht="13.2">
      <c r="A44" s="55" t="s">
        <v>921</v>
      </c>
      <c r="B44" s="55">
        <v>2</v>
      </c>
      <c r="C44" s="55">
        <v>35261502246</v>
      </c>
      <c r="D44" s="55">
        <v>88</v>
      </c>
    </row>
    <row r="45" spans="1:4" ht="13.2">
      <c r="A45" s="55" t="s">
        <v>921</v>
      </c>
      <c r="B45" s="55">
        <v>2</v>
      </c>
      <c r="C45" s="55">
        <v>35261502145</v>
      </c>
      <c r="D45" s="55">
        <v>89</v>
      </c>
    </row>
    <row r="46" spans="1:4" ht="13.2">
      <c r="A46" s="55" t="s">
        <v>921</v>
      </c>
      <c r="B46" s="55">
        <v>2</v>
      </c>
      <c r="C46" s="55">
        <v>35261502123</v>
      </c>
      <c r="D46" s="55">
        <v>90</v>
      </c>
    </row>
    <row r="47" spans="1:4" ht="13.2">
      <c r="A47" s="55" t="s">
        <v>921</v>
      </c>
      <c r="B47" s="55">
        <v>2</v>
      </c>
      <c r="C47" s="55">
        <v>35261502189</v>
      </c>
      <c r="D47" s="55">
        <v>90</v>
      </c>
    </row>
    <row r="48" spans="1:4" ht="13.2">
      <c r="A48" s="55" t="s">
        <v>921</v>
      </c>
      <c r="B48" s="55">
        <v>2</v>
      </c>
      <c r="C48" s="55">
        <v>35261502066</v>
      </c>
      <c r="D48" s="55">
        <v>92</v>
      </c>
    </row>
    <row r="49" spans="1:4" ht="13.2">
      <c r="A49" s="55" t="s">
        <v>921</v>
      </c>
      <c r="B49" s="55">
        <v>2</v>
      </c>
      <c r="C49" s="55">
        <v>35261502101</v>
      </c>
      <c r="D49" s="55">
        <v>92</v>
      </c>
    </row>
    <row r="50" spans="1:4" ht="13.2">
      <c r="A50" s="55" t="s">
        <v>921</v>
      </c>
      <c r="B50" s="55">
        <v>2</v>
      </c>
      <c r="C50" s="55">
        <v>35261502134</v>
      </c>
      <c r="D50" s="55">
        <v>92</v>
      </c>
    </row>
    <row r="51" spans="1:4" ht="13.2">
      <c r="A51" s="55" t="s">
        <v>921</v>
      </c>
      <c r="B51" s="55">
        <v>2</v>
      </c>
      <c r="C51" s="55">
        <v>35261502336</v>
      </c>
      <c r="D51" s="55">
        <v>94</v>
      </c>
    </row>
    <row r="52" spans="1:4" ht="13.2">
      <c r="A52" s="55" t="s">
        <v>921</v>
      </c>
      <c r="B52" s="55">
        <v>2</v>
      </c>
      <c r="C52" s="55">
        <v>35261502347</v>
      </c>
      <c r="D52" s="55">
        <v>94</v>
      </c>
    </row>
    <row r="53" spans="1:4" ht="13.2">
      <c r="A53" s="55" t="s">
        <v>921</v>
      </c>
      <c r="B53" s="55">
        <v>2</v>
      </c>
      <c r="C53" s="55">
        <v>35261502235</v>
      </c>
      <c r="D53" s="55">
        <v>95</v>
      </c>
    </row>
    <row r="54" spans="1:4" ht="13.2">
      <c r="A54" s="55" t="s">
        <v>921</v>
      </c>
      <c r="B54" s="55">
        <v>3</v>
      </c>
      <c r="C54" s="55">
        <v>35261503056</v>
      </c>
      <c r="D54" s="55">
        <v>56</v>
      </c>
    </row>
    <row r="55" spans="1:4" ht="13.2">
      <c r="A55" s="55" t="s">
        <v>921</v>
      </c>
      <c r="B55" s="55">
        <v>3</v>
      </c>
      <c r="C55" s="55">
        <v>35261507050</v>
      </c>
      <c r="D55" s="55">
        <v>57</v>
      </c>
    </row>
    <row r="56" spans="1:4" ht="13.2">
      <c r="A56" s="55" t="s">
        <v>921</v>
      </c>
      <c r="B56" s="55">
        <v>3</v>
      </c>
      <c r="C56" s="55">
        <v>35261508174</v>
      </c>
      <c r="D56" s="55">
        <v>57</v>
      </c>
    </row>
    <row r="57" spans="1:4" ht="13.2">
      <c r="A57" s="55" t="s">
        <v>921</v>
      </c>
      <c r="B57" s="55">
        <v>3</v>
      </c>
      <c r="C57" s="55">
        <v>35261503180</v>
      </c>
      <c r="D57" s="55">
        <v>60</v>
      </c>
    </row>
    <row r="58" spans="1:4" ht="13.2">
      <c r="A58" s="55" t="s">
        <v>921</v>
      </c>
      <c r="B58" s="55">
        <v>3</v>
      </c>
      <c r="C58" s="55">
        <v>35261503269</v>
      </c>
      <c r="D58" s="55">
        <v>64</v>
      </c>
    </row>
    <row r="59" spans="1:4" ht="13.2">
      <c r="A59" s="55" t="s">
        <v>921</v>
      </c>
      <c r="B59" s="55">
        <v>3</v>
      </c>
      <c r="C59" s="55">
        <v>35261503179</v>
      </c>
      <c r="D59" s="55">
        <v>65</v>
      </c>
    </row>
    <row r="60" spans="1:4" ht="13.2">
      <c r="A60" s="55" t="s">
        <v>921</v>
      </c>
      <c r="B60" s="55">
        <v>3</v>
      </c>
      <c r="C60" s="55">
        <v>35261503168</v>
      </c>
      <c r="D60" s="55">
        <v>66</v>
      </c>
    </row>
    <row r="61" spans="1:4" ht="13.2">
      <c r="A61" s="55" t="s">
        <v>921</v>
      </c>
      <c r="B61" s="55">
        <v>3</v>
      </c>
      <c r="C61" s="55">
        <v>35261503225</v>
      </c>
      <c r="D61" s="55">
        <v>68</v>
      </c>
    </row>
    <row r="62" spans="1:4" ht="13.2">
      <c r="A62" s="55" t="s">
        <v>921</v>
      </c>
      <c r="B62" s="55">
        <v>3</v>
      </c>
      <c r="C62" s="55">
        <v>35261507162</v>
      </c>
      <c r="D62" s="55">
        <v>68</v>
      </c>
    </row>
    <row r="63" spans="1:4" ht="13.2">
      <c r="A63" s="55" t="s">
        <v>921</v>
      </c>
      <c r="B63" s="55">
        <v>3</v>
      </c>
      <c r="C63" s="55">
        <v>35261503102</v>
      </c>
      <c r="D63" s="55">
        <v>69</v>
      </c>
    </row>
    <row r="64" spans="1:4" ht="13.2">
      <c r="A64" s="55" t="s">
        <v>921</v>
      </c>
      <c r="B64" s="55">
        <v>3</v>
      </c>
      <c r="C64" s="55">
        <v>35261503281</v>
      </c>
      <c r="D64" s="55">
        <v>69</v>
      </c>
    </row>
    <row r="65" spans="1:4" ht="13.2">
      <c r="A65" s="55" t="s">
        <v>921</v>
      </c>
      <c r="B65" s="55">
        <v>3</v>
      </c>
      <c r="C65" s="55">
        <v>35261503067</v>
      </c>
      <c r="D65" s="55">
        <v>70</v>
      </c>
    </row>
    <row r="66" spans="1:4" ht="13.2">
      <c r="A66" s="55" t="s">
        <v>921</v>
      </c>
      <c r="B66" s="55">
        <v>3</v>
      </c>
      <c r="C66" s="55">
        <v>35261503078</v>
      </c>
      <c r="D66" s="55">
        <v>71</v>
      </c>
    </row>
    <row r="67" spans="1:4" ht="13.2">
      <c r="A67" s="55" t="s">
        <v>921</v>
      </c>
      <c r="B67" s="55">
        <v>3</v>
      </c>
      <c r="C67" s="55">
        <v>35261503124</v>
      </c>
      <c r="D67" s="55">
        <v>71</v>
      </c>
    </row>
    <row r="68" spans="1:4" ht="13.2">
      <c r="A68" s="55" t="s">
        <v>921</v>
      </c>
      <c r="B68" s="55">
        <v>3</v>
      </c>
      <c r="C68" s="55">
        <v>35261503034</v>
      </c>
      <c r="D68" s="55">
        <v>73</v>
      </c>
    </row>
    <row r="69" spans="1:4" ht="13.2">
      <c r="A69" s="55" t="s">
        <v>921</v>
      </c>
      <c r="B69" s="55">
        <v>3</v>
      </c>
      <c r="C69" s="55">
        <v>35261503236</v>
      </c>
      <c r="D69" s="55">
        <v>73</v>
      </c>
    </row>
    <row r="70" spans="1:4" ht="13.2">
      <c r="A70" s="55" t="s">
        <v>921</v>
      </c>
      <c r="B70" s="55">
        <v>3</v>
      </c>
      <c r="C70" s="55">
        <v>35261507106</v>
      </c>
      <c r="D70" s="55">
        <v>74</v>
      </c>
    </row>
    <row r="71" spans="1:4" ht="13.2">
      <c r="A71" s="55" t="s">
        <v>921</v>
      </c>
      <c r="B71" s="55">
        <v>3</v>
      </c>
      <c r="C71" s="55">
        <v>35261503270</v>
      </c>
      <c r="D71" s="55">
        <v>75</v>
      </c>
    </row>
    <row r="72" spans="1:4" ht="13.2">
      <c r="A72" s="55" t="s">
        <v>921</v>
      </c>
      <c r="B72" s="55">
        <v>3</v>
      </c>
      <c r="C72" s="55">
        <v>35261503191</v>
      </c>
      <c r="D72" s="55">
        <v>76</v>
      </c>
    </row>
    <row r="73" spans="1:4" ht="13.2">
      <c r="A73" s="55" t="s">
        <v>921</v>
      </c>
      <c r="B73" s="55">
        <v>3</v>
      </c>
      <c r="C73" s="55">
        <v>35261503203</v>
      </c>
      <c r="D73" s="55">
        <v>76</v>
      </c>
    </row>
    <row r="74" spans="1:4" ht="13.2">
      <c r="A74" s="55" t="s">
        <v>921</v>
      </c>
      <c r="B74" s="55">
        <v>3</v>
      </c>
      <c r="C74" s="55">
        <v>35261503090</v>
      </c>
      <c r="D74" s="55">
        <v>78</v>
      </c>
    </row>
    <row r="75" spans="1:4" ht="13.2">
      <c r="A75" s="55" t="s">
        <v>921</v>
      </c>
      <c r="B75" s="55">
        <v>3</v>
      </c>
      <c r="C75" s="55">
        <v>35261503247</v>
      </c>
      <c r="D75" s="55">
        <v>78</v>
      </c>
    </row>
    <row r="76" spans="1:4" ht="13.2">
      <c r="A76" s="55" t="s">
        <v>921</v>
      </c>
      <c r="B76" s="55">
        <v>3</v>
      </c>
      <c r="C76" s="55">
        <v>35261503157</v>
      </c>
      <c r="D76" s="55">
        <v>79</v>
      </c>
    </row>
    <row r="77" spans="1:4" ht="13.2">
      <c r="A77" s="55" t="s">
        <v>921</v>
      </c>
      <c r="B77" s="55">
        <v>3</v>
      </c>
      <c r="C77" s="55">
        <v>35261508220</v>
      </c>
      <c r="D77" s="55">
        <v>80</v>
      </c>
    </row>
    <row r="78" spans="1:4" ht="13.2">
      <c r="A78" s="55" t="s">
        <v>921</v>
      </c>
      <c r="B78" s="55">
        <v>3</v>
      </c>
      <c r="C78" s="55">
        <v>35261503258</v>
      </c>
      <c r="D78" s="55">
        <v>82</v>
      </c>
    </row>
    <row r="79" spans="1:4" ht="13.2">
      <c r="A79" s="55" t="s">
        <v>921</v>
      </c>
      <c r="B79" s="55">
        <v>3</v>
      </c>
      <c r="C79" s="55">
        <v>35261507252</v>
      </c>
      <c r="D79" s="55">
        <v>84</v>
      </c>
    </row>
    <row r="80" spans="1:4" ht="13.2">
      <c r="A80" s="55" t="s">
        <v>921</v>
      </c>
      <c r="B80" s="55">
        <v>3</v>
      </c>
      <c r="C80" s="55">
        <v>35261503113</v>
      </c>
      <c r="D80" s="55">
        <v>85</v>
      </c>
    </row>
    <row r="81" spans="1:4" ht="13.2">
      <c r="A81" s="55" t="s">
        <v>921</v>
      </c>
      <c r="B81" s="55">
        <v>3</v>
      </c>
      <c r="C81" s="55">
        <v>35261507207</v>
      </c>
      <c r="D81" s="55">
        <v>86</v>
      </c>
    </row>
    <row r="82" spans="1:4" ht="13.2">
      <c r="A82" s="55" t="s">
        <v>921</v>
      </c>
      <c r="B82" s="55">
        <v>3</v>
      </c>
      <c r="C82" s="55">
        <v>35261503089</v>
      </c>
      <c r="D82" s="55">
        <v>89</v>
      </c>
    </row>
    <row r="83" spans="1:4" ht="13.2">
      <c r="A83" s="55" t="s">
        <v>921</v>
      </c>
      <c r="B83" s="55">
        <v>4</v>
      </c>
      <c r="C83" s="55">
        <v>35261508118</v>
      </c>
      <c r="D83" s="55">
        <v>38</v>
      </c>
    </row>
    <row r="84" spans="1:4" ht="13.2">
      <c r="A84" s="55" t="s">
        <v>921</v>
      </c>
      <c r="B84" s="55">
        <v>4</v>
      </c>
      <c r="C84" s="55">
        <v>35261504125</v>
      </c>
      <c r="D84" s="55">
        <v>43</v>
      </c>
    </row>
    <row r="85" spans="1:4" ht="13.2">
      <c r="A85" s="55" t="s">
        <v>921</v>
      </c>
      <c r="B85" s="55">
        <v>4</v>
      </c>
      <c r="C85" s="55">
        <v>35261508095</v>
      </c>
      <c r="D85" s="55">
        <v>44</v>
      </c>
    </row>
    <row r="86" spans="1:4" ht="13.2">
      <c r="A86" s="55" t="s">
        <v>921</v>
      </c>
      <c r="B86" s="55">
        <v>4</v>
      </c>
      <c r="C86" s="55">
        <v>35261504091</v>
      </c>
      <c r="D86" s="55">
        <v>49</v>
      </c>
    </row>
    <row r="87" spans="1:4" ht="13.2">
      <c r="A87" s="55" t="s">
        <v>921</v>
      </c>
      <c r="B87" s="55">
        <v>4</v>
      </c>
      <c r="C87" s="55">
        <v>35261504103</v>
      </c>
      <c r="D87" s="55">
        <v>49</v>
      </c>
    </row>
    <row r="88" spans="1:4" ht="13.2">
      <c r="A88" s="55" t="s">
        <v>921</v>
      </c>
      <c r="B88" s="55">
        <v>4</v>
      </c>
      <c r="C88" s="55">
        <v>35261504170</v>
      </c>
      <c r="D88" s="55">
        <v>49</v>
      </c>
    </row>
    <row r="89" spans="1:4" ht="13.2">
      <c r="A89" s="55" t="s">
        <v>921</v>
      </c>
      <c r="B89" s="55">
        <v>4</v>
      </c>
      <c r="C89" s="55">
        <v>35261508039</v>
      </c>
      <c r="D89" s="55">
        <v>52</v>
      </c>
    </row>
    <row r="90" spans="1:4" ht="13.2">
      <c r="A90" s="55" t="s">
        <v>921</v>
      </c>
      <c r="B90" s="55">
        <v>4</v>
      </c>
      <c r="C90" s="55">
        <v>35261504080</v>
      </c>
      <c r="D90" s="55">
        <v>55</v>
      </c>
    </row>
    <row r="91" spans="1:4" ht="13.2">
      <c r="A91" s="55" t="s">
        <v>921</v>
      </c>
      <c r="B91" s="55">
        <v>4</v>
      </c>
      <c r="C91" s="55">
        <v>35261504046</v>
      </c>
      <c r="D91" s="55">
        <v>57</v>
      </c>
    </row>
    <row r="92" spans="1:4" ht="13.2">
      <c r="A92" s="55" t="s">
        <v>921</v>
      </c>
      <c r="B92" s="55">
        <v>4</v>
      </c>
      <c r="C92" s="55">
        <v>35261504024</v>
      </c>
      <c r="D92" s="55">
        <v>58</v>
      </c>
    </row>
    <row r="93" spans="1:4" ht="13.2">
      <c r="A93" s="55" t="s">
        <v>921</v>
      </c>
      <c r="B93" s="55">
        <v>4</v>
      </c>
      <c r="C93" s="55">
        <v>35261504136</v>
      </c>
      <c r="D93" s="55">
        <v>58</v>
      </c>
    </row>
    <row r="94" spans="1:4" ht="13.2">
      <c r="A94" s="55" t="s">
        <v>921</v>
      </c>
      <c r="B94" s="55">
        <v>4</v>
      </c>
      <c r="C94" s="55">
        <v>35261507195</v>
      </c>
      <c r="D94" s="55">
        <v>61</v>
      </c>
    </row>
    <row r="95" spans="1:4" ht="13.2">
      <c r="A95" s="55" t="s">
        <v>921</v>
      </c>
      <c r="B95" s="55">
        <v>4</v>
      </c>
      <c r="C95" s="55">
        <v>35261507229</v>
      </c>
      <c r="D95" s="55">
        <v>61</v>
      </c>
    </row>
    <row r="96" spans="1:4" ht="13.2">
      <c r="A96" s="55" t="s">
        <v>921</v>
      </c>
      <c r="B96" s="55">
        <v>4</v>
      </c>
      <c r="C96" s="55">
        <v>35261504158</v>
      </c>
      <c r="D96" s="55">
        <v>62</v>
      </c>
    </row>
    <row r="97" spans="1:4" ht="13.2">
      <c r="A97" s="55" t="s">
        <v>921</v>
      </c>
      <c r="B97" s="55">
        <v>4</v>
      </c>
      <c r="C97" s="55">
        <v>35261508017</v>
      </c>
      <c r="D97" s="55">
        <v>63</v>
      </c>
    </row>
    <row r="98" spans="1:4" ht="13.2">
      <c r="A98" s="55" t="s">
        <v>921</v>
      </c>
      <c r="B98" s="55">
        <v>4</v>
      </c>
      <c r="C98" s="55">
        <v>35261504215</v>
      </c>
      <c r="D98" s="55">
        <v>64</v>
      </c>
    </row>
    <row r="99" spans="1:4" ht="13.2">
      <c r="A99" s="55" t="s">
        <v>921</v>
      </c>
      <c r="B99" s="55">
        <v>4</v>
      </c>
      <c r="C99" s="55">
        <v>35261508051</v>
      </c>
      <c r="D99" s="55">
        <v>64</v>
      </c>
    </row>
    <row r="100" spans="1:4" ht="13.2">
      <c r="A100" s="55" t="s">
        <v>921</v>
      </c>
      <c r="B100" s="55">
        <v>4</v>
      </c>
      <c r="C100" s="55">
        <v>35261504013</v>
      </c>
      <c r="D100" s="55">
        <v>65</v>
      </c>
    </row>
    <row r="101" spans="1:4" ht="13.2">
      <c r="A101" s="55" t="s">
        <v>921</v>
      </c>
      <c r="B101" s="55">
        <v>4</v>
      </c>
      <c r="C101" s="55">
        <v>35261507083</v>
      </c>
      <c r="D101" s="55">
        <v>66</v>
      </c>
    </row>
    <row r="102" spans="1:4" ht="13.2">
      <c r="A102" s="55" t="s">
        <v>921</v>
      </c>
      <c r="B102" s="55">
        <v>4</v>
      </c>
      <c r="C102" s="55">
        <v>35261504035</v>
      </c>
      <c r="D102" s="55">
        <v>69</v>
      </c>
    </row>
    <row r="103" spans="1:4" ht="13.2">
      <c r="A103" s="55" t="s">
        <v>921</v>
      </c>
      <c r="B103" s="55">
        <v>4</v>
      </c>
      <c r="C103" s="55">
        <v>35261508185</v>
      </c>
      <c r="D103" s="55">
        <v>70</v>
      </c>
    </row>
    <row r="104" spans="1:4" ht="13.2">
      <c r="A104" s="55" t="s">
        <v>921</v>
      </c>
      <c r="B104" s="55">
        <v>4</v>
      </c>
      <c r="C104" s="55">
        <v>35261504181</v>
      </c>
      <c r="D104" s="55">
        <v>71</v>
      </c>
    </row>
    <row r="105" spans="1:4" ht="13.2">
      <c r="A105" s="55" t="s">
        <v>921</v>
      </c>
      <c r="B105" s="55">
        <v>4</v>
      </c>
      <c r="C105" s="55">
        <v>35261508208</v>
      </c>
      <c r="D105" s="55">
        <v>72</v>
      </c>
    </row>
    <row r="106" spans="1:4" ht="13.2">
      <c r="A106" s="55" t="s">
        <v>921</v>
      </c>
      <c r="B106" s="55">
        <v>4</v>
      </c>
      <c r="C106" s="55">
        <v>35261504192</v>
      </c>
      <c r="D106" s="55">
        <v>74</v>
      </c>
    </row>
    <row r="107" spans="1:4" ht="13.2">
      <c r="A107" s="55" t="s">
        <v>921</v>
      </c>
      <c r="B107" s="55">
        <v>4</v>
      </c>
      <c r="C107" s="55">
        <v>35261508129</v>
      </c>
      <c r="D107" s="55">
        <v>74</v>
      </c>
    </row>
    <row r="108" spans="1:4" ht="13.2">
      <c r="A108" s="55" t="s">
        <v>921</v>
      </c>
      <c r="B108" s="55">
        <v>4</v>
      </c>
      <c r="C108" s="55">
        <v>35261507061</v>
      </c>
      <c r="D108" s="55">
        <v>77</v>
      </c>
    </row>
    <row r="109" spans="1:4" ht="13.2">
      <c r="A109" s="55" t="s">
        <v>921</v>
      </c>
      <c r="B109" s="55">
        <v>4</v>
      </c>
      <c r="C109" s="55">
        <v>35261504248</v>
      </c>
      <c r="D109" s="55">
        <v>78</v>
      </c>
    </row>
    <row r="110" spans="1:4" ht="13.2">
      <c r="A110" s="55" t="s">
        <v>921</v>
      </c>
      <c r="B110" s="55">
        <v>4</v>
      </c>
      <c r="C110" s="55">
        <v>35261504147</v>
      </c>
      <c r="D110" s="55">
        <v>79</v>
      </c>
    </row>
    <row r="111" spans="1:4" ht="13.2">
      <c r="A111" s="55" t="s">
        <v>921</v>
      </c>
      <c r="B111" s="55">
        <v>4</v>
      </c>
      <c r="C111" s="55">
        <v>35261504226</v>
      </c>
      <c r="D111" s="55">
        <v>94</v>
      </c>
    </row>
    <row r="112" spans="1:4" ht="13.2">
      <c r="A112" s="55" t="s">
        <v>921</v>
      </c>
      <c r="B112" s="55">
        <v>5</v>
      </c>
      <c r="C112" s="55">
        <v>35261507139</v>
      </c>
      <c r="D112" s="55">
        <v>47</v>
      </c>
    </row>
    <row r="113" spans="1:4" ht="13.2">
      <c r="A113" s="55" t="s">
        <v>921</v>
      </c>
      <c r="B113" s="55">
        <v>5</v>
      </c>
      <c r="C113" s="55">
        <v>35261505182</v>
      </c>
      <c r="D113" s="55">
        <v>51</v>
      </c>
    </row>
    <row r="114" spans="1:4" ht="13.2">
      <c r="A114" s="55" t="s">
        <v>921</v>
      </c>
      <c r="B114" s="55">
        <v>5</v>
      </c>
      <c r="C114" s="55">
        <v>35261502044</v>
      </c>
      <c r="D114" s="55">
        <v>53</v>
      </c>
    </row>
    <row r="115" spans="1:4" ht="13.2">
      <c r="A115" s="55" t="s">
        <v>921</v>
      </c>
      <c r="B115" s="55">
        <v>5</v>
      </c>
      <c r="C115" s="55">
        <v>35261505148</v>
      </c>
      <c r="D115" s="55">
        <v>55</v>
      </c>
    </row>
    <row r="116" spans="1:4" ht="13.2">
      <c r="A116" s="55" t="s">
        <v>921</v>
      </c>
      <c r="B116" s="55">
        <v>5</v>
      </c>
      <c r="C116" s="55">
        <v>35261505070</v>
      </c>
      <c r="D116" s="55">
        <v>56</v>
      </c>
    </row>
    <row r="117" spans="1:4" ht="13.2">
      <c r="A117" s="55" t="s">
        <v>921</v>
      </c>
      <c r="B117" s="55">
        <v>5</v>
      </c>
      <c r="C117" s="55">
        <v>35261505104</v>
      </c>
      <c r="D117" s="55">
        <v>56</v>
      </c>
    </row>
    <row r="118" spans="1:4" ht="13.2">
      <c r="A118" s="55" t="s">
        <v>921</v>
      </c>
      <c r="B118" s="55">
        <v>5</v>
      </c>
      <c r="C118" s="55">
        <v>35261505216</v>
      </c>
      <c r="D118" s="55">
        <v>56</v>
      </c>
    </row>
    <row r="119" spans="1:4" ht="13.2">
      <c r="A119" s="55" t="s">
        <v>921</v>
      </c>
      <c r="B119" s="55">
        <v>5</v>
      </c>
      <c r="C119" s="55">
        <v>35261505193</v>
      </c>
      <c r="D119" s="55">
        <v>58</v>
      </c>
    </row>
    <row r="120" spans="1:4" ht="13.2">
      <c r="A120" s="55" t="s">
        <v>921</v>
      </c>
      <c r="B120" s="55">
        <v>5</v>
      </c>
      <c r="C120" s="55">
        <v>35261507049</v>
      </c>
      <c r="D120" s="55">
        <v>62</v>
      </c>
    </row>
    <row r="121" spans="1:4" ht="13.2">
      <c r="A121" s="55" t="s">
        <v>921</v>
      </c>
      <c r="B121" s="55">
        <v>5</v>
      </c>
      <c r="C121" s="55">
        <v>35261507128</v>
      </c>
      <c r="D121" s="55">
        <v>63</v>
      </c>
    </row>
    <row r="122" spans="1:4" ht="13.2">
      <c r="A122" s="55" t="s">
        <v>921</v>
      </c>
      <c r="B122" s="55">
        <v>5</v>
      </c>
      <c r="C122" s="55">
        <v>35261508152</v>
      </c>
      <c r="D122" s="55">
        <v>64</v>
      </c>
    </row>
    <row r="123" spans="1:4" ht="13.2">
      <c r="A123" s="55" t="s">
        <v>921</v>
      </c>
      <c r="B123" s="55">
        <v>5</v>
      </c>
      <c r="C123" s="55">
        <v>35261505171</v>
      </c>
      <c r="D123" s="55">
        <v>65</v>
      </c>
    </row>
    <row r="124" spans="1:4" ht="13.2">
      <c r="A124" s="55" t="s">
        <v>921</v>
      </c>
      <c r="B124" s="55">
        <v>5</v>
      </c>
      <c r="C124" s="55">
        <v>35261507140</v>
      </c>
      <c r="D124" s="55">
        <v>66</v>
      </c>
    </row>
    <row r="125" spans="1:4" ht="13.2">
      <c r="A125" s="55" t="s">
        <v>921</v>
      </c>
      <c r="B125" s="55">
        <v>5</v>
      </c>
      <c r="C125" s="55">
        <v>35261505036</v>
      </c>
      <c r="D125" s="55">
        <v>67</v>
      </c>
    </row>
    <row r="126" spans="1:4" ht="13.2">
      <c r="A126" s="55" t="s">
        <v>921</v>
      </c>
      <c r="B126" s="55">
        <v>5</v>
      </c>
      <c r="C126" s="55">
        <v>35261505159</v>
      </c>
      <c r="D126" s="55">
        <v>68</v>
      </c>
    </row>
    <row r="127" spans="1:4" ht="13.2">
      <c r="A127" s="55" t="s">
        <v>921</v>
      </c>
      <c r="B127" s="55">
        <v>5</v>
      </c>
      <c r="C127" s="55">
        <v>35261505227</v>
      </c>
      <c r="D127" s="55">
        <v>68</v>
      </c>
    </row>
    <row r="128" spans="1:4" ht="13.2">
      <c r="A128" s="55" t="s">
        <v>921</v>
      </c>
      <c r="B128" s="55">
        <v>5</v>
      </c>
      <c r="C128" s="55">
        <v>35261505115</v>
      </c>
      <c r="D128" s="55">
        <v>69</v>
      </c>
    </row>
    <row r="129" spans="1:4" ht="13.2">
      <c r="A129" s="55" t="s">
        <v>921</v>
      </c>
      <c r="B129" s="55">
        <v>5</v>
      </c>
      <c r="C129" s="55">
        <v>35261505092</v>
      </c>
      <c r="D129" s="55">
        <v>71</v>
      </c>
    </row>
    <row r="130" spans="1:4" ht="13.2">
      <c r="A130" s="55" t="s">
        <v>921</v>
      </c>
      <c r="B130" s="55">
        <v>5</v>
      </c>
      <c r="C130" s="55">
        <v>35261505205</v>
      </c>
      <c r="D130" s="55">
        <v>74</v>
      </c>
    </row>
    <row r="131" spans="1:4" ht="13.2">
      <c r="A131" s="55" t="s">
        <v>921</v>
      </c>
      <c r="B131" s="55">
        <v>5</v>
      </c>
      <c r="C131" s="55">
        <v>35261505137</v>
      </c>
      <c r="D131" s="55">
        <v>76</v>
      </c>
    </row>
    <row r="132" spans="1:4" ht="13.2">
      <c r="A132" s="55" t="s">
        <v>921</v>
      </c>
      <c r="B132" s="55">
        <v>5</v>
      </c>
      <c r="C132" s="55">
        <v>35261505160</v>
      </c>
      <c r="D132" s="55">
        <v>78</v>
      </c>
    </row>
    <row r="133" spans="1:4" ht="13.2">
      <c r="A133" s="55" t="s">
        <v>921</v>
      </c>
      <c r="B133" s="55">
        <v>5</v>
      </c>
      <c r="C133" s="55">
        <v>35261508073</v>
      </c>
      <c r="D133" s="55">
        <v>78</v>
      </c>
    </row>
    <row r="134" spans="1:4" ht="13.2">
      <c r="A134" s="55" t="s">
        <v>921</v>
      </c>
      <c r="B134" s="55">
        <v>5</v>
      </c>
      <c r="C134" s="55">
        <v>35261505081</v>
      </c>
      <c r="D134" s="55">
        <v>79</v>
      </c>
    </row>
    <row r="135" spans="1:4" ht="13.2">
      <c r="A135" s="55" t="s">
        <v>921</v>
      </c>
      <c r="B135" s="55">
        <v>5</v>
      </c>
      <c r="C135" s="55">
        <v>35261505126</v>
      </c>
      <c r="D135" s="55">
        <v>79</v>
      </c>
    </row>
    <row r="136" spans="1:4" ht="13.2">
      <c r="A136" s="55" t="s">
        <v>921</v>
      </c>
      <c r="B136" s="55">
        <v>5</v>
      </c>
      <c r="C136" s="55">
        <v>35261505058</v>
      </c>
      <c r="D136" s="55">
        <v>81</v>
      </c>
    </row>
    <row r="137" spans="1:4" ht="13.2">
      <c r="A137" s="55" t="s">
        <v>921</v>
      </c>
      <c r="B137" s="55">
        <v>5</v>
      </c>
      <c r="C137" s="55">
        <v>35261507218</v>
      </c>
      <c r="D137" s="55">
        <v>81</v>
      </c>
    </row>
    <row r="138" spans="1:4" ht="13.2">
      <c r="A138" s="55" t="s">
        <v>921</v>
      </c>
      <c r="B138" s="55">
        <v>5</v>
      </c>
      <c r="C138" s="55">
        <v>35261505047</v>
      </c>
      <c r="D138" s="55">
        <v>82</v>
      </c>
    </row>
    <row r="139" spans="1:4" ht="13.2">
      <c r="A139" s="55" t="s">
        <v>921</v>
      </c>
      <c r="B139" s="55">
        <v>5</v>
      </c>
      <c r="C139" s="55">
        <v>35261505238</v>
      </c>
      <c r="D139" s="55">
        <v>85</v>
      </c>
    </row>
    <row r="140" spans="1:4" ht="13.2">
      <c r="A140" s="55" t="s">
        <v>921</v>
      </c>
      <c r="B140" s="55">
        <v>6</v>
      </c>
      <c r="C140" s="55">
        <v>35261507151</v>
      </c>
      <c r="D140" s="55">
        <v>37</v>
      </c>
    </row>
    <row r="141" spans="1:4" ht="13.2">
      <c r="A141" s="55" t="s">
        <v>921</v>
      </c>
      <c r="B141" s="55">
        <v>6</v>
      </c>
      <c r="C141" s="55">
        <v>35261506239</v>
      </c>
      <c r="D141" s="55">
        <v>42</v>
      </c>
    </row>
    <row r="142" spans="1:4" ht="13.2">
      <c r="A142" s="55" t="s">
        <v>921</v>
      </c>
      <c r="B142" s="55">
        <v>6</v>
      </c>
      <c r="C142" s="55">
        <v>35261506071</v>
      </c>
      <c r="D142" s="55">
        <v>43</v>
      </c>
    </row>
    <row r="143" spans="1:4" ht="13.2">
      <c r="A143" s="55" t="s">
        <v>921</v>
      </c>
      <c r="B143" s="55">
        <v>6</v>
      </c>
      <c r="C143" s="55">
        <v>35261507241</v>
      </c>
      <c r="D143" s="55">
        <v>49</v>
      </c>
    </row>
    <row r="144" spans="1:4" ht="13.2">
      <c r="A144" s="55" t="s">
        <v>921</v>
      </c>
      <c r="B144" s="55">
        <v>6</v>
      </c>
      <c r="C144" s="55">
        <v>35261508141</v>
      </c>
      <c r="D144" s="55">
        <v>49</v>
      </c>
    </row>
    <row r="145" spans="1:4" ht="13.2">
      <c r="A145" s="55" t="s">
        <v>921</v>
      </c>
      <c r="B145" s="55">
        <v>6</v>
      </c>
      <c r="C145" s="55">
        <v>35261506172</v>
      </c>
      <c r="D145" s="55">
        <v>50</v>
      </c>
    </row>
    <row r="146" spans="1:4" ht="13.2">
      <c r="A146" s="55" t="s">
        <v>921</v>
      </c>
      <c r="B146" s="55">
        <v>6</v>
      </c>
      <c r="C146" s="55">
        <v>35261507117</v>
      </c>
      <c r="D146" s="55">
        <v>51</v>
      </c>
    </row>
    <row r="147" spans="1:4" ht="13.2">
      <c r="A147" s="55" t="s">
        <v>921</v>
      </c>
      <c r="B147" s="55">
        <v>6</v>
      </c>
      <c r="C147" s="55">
        <v>35261506060</v>
      </c>
      <c r="D147" s="55">
        <v>53</v>
      </c>
    </row>
    <row r="148" spans="1:4" ht="13.2">
      <c r="A148" s="55" t="s">
        <v>921</v>
      </c>
      <c r="B148" s="55">
        <v>6</v>
      </c>
      <c r="C148" s="55">
        <v>35261506093</v>
      </c>
      <c r="D148" s="55">
        <v>56</v>
      </c>
    </row>
    <row r="149" spans="1:4" ht="13.2">
      <c r="A149" s="55" t="s">
        <v>921</v>
      </c>
      <c r="B149" s="55">
        <v>6</v>
      </c>
      <c r="C149" s="55">
        <v>35261508062</v>
      </c>
      <c r="D149" s="55">
        <v>58</v>
      </c>
    </row>
    <row r="150" spans="1:4" ht="13.2">
      <c r="A150" s="55" t="s">
        <v>921</v>
      </c>
      <c r="B150" s="55">
        <v>6</v>
      </c>
      <c r="C150" s="55">
        <v>35261506206</v>
      </c>
      <c r="D150" s="55">
        <v>60</v>
      </c>
    </row>
    <row r="151" spans="1:4" ht="13.2">
      <c r="A151" s="55" t="s">
        <v>921</v>
      </c>
      <c r="B151" s="55">
        <v>6</v>
      </c>
      <c r="C151" s="55">
        <v>35261507038</v>
      </c>
      <c r="D151" s="55">
        <v>60</v>
      </c>
    </row>
    <row r="152" spans="1:4" ht="13.2">
      <c r="A152" s="55" t="s">
        <v>921</v>
      </c>
      <c r="B152" s="55">
        <v>6</v>
      </c>
      <c r="C152" s="55">
        <v>35261506161</v>
      </c>
      <c r="D152" s="55">
        <v>61</v>
      </c>
    </row>
    <row r="153" spans="1:4" ht="13.2">
      <c r="A153" s="55" t="s">
        <v>921</v>
      </c>
      <c r="B153" s="55">
        <v>6</v>
      </c>
      <c r="C153" s="55">
        <v>35261507094</v>
      </c>
      <c r="D153" s="55">
        <v>61</v>
      </c>
    </row>
    <row r="154" spans="1:4" ht="13.2">
      <c r="A154" s="55" t="s">
        <v>921</v>
      </c>
      <c r="B154" s="55">
        <v>6</v>
      </c>
      <c r="C154" s="55">
        <v>35261508163</v>
      </c>
      <c r="D154" s="55">
        <v>61</v>
      </c>
    </row>
    <row r="155" spans="1:4" ht="13.2">
      <c r="A155" s="55" t="s">
        <v>921</v>
      </c>
      <c r="B155" s="55">
        <v>6</v>
      </c>
      <c r="C155" s="55">
        <v>35261507173</v>
      </c>
      <c r="D155" s="55">
        <v>65</v>
      </c>
    </row>
    <row r="156" spans="1:4" ht="13.2">
      <c r="A156" s="55" t="s">
        <v>921</v>
      </c>
      <c r="B156" s="55">
        <v>6</v>
      </c>
      <c r="C156" s="55">
        <v>35261506127</v>
      </c>
      <c r="D156" s="55">
        <v>68</v>
      </c>
    </row>
    <row r="157" spans="1:4" ht="13.2">
      <c r="A157" s="55" t="s">
        <v>921</v>
      </c>
      <c r="B157" s="55">
        <v>6</v>
      </c>
      <c r="C157" s="55">
        <v>35261507072</v>
      </c>
      <c r="D157" s="55">
        <v>68</v>
      </c>
    </row>
    <row r="158" spans="1:4" ht="13.2">
      <c r="A158" s="55" t="s">
        <v>921</v>
      </c>
      <c r="B158" s="55">
        <v>6</v>
      </c>
      <c r="C158" s="55">
        <v>35261506251</v>
      </c>
      <c r="D158" s="55">
        <v>69</v>
      </c>
    </row>
    <row r="159" spans="1:4" ht="13.2">
      <c r="A159" s="55" t="s">
        <v>921</v>
      </c>
      <c r="B159" s="55">
        <v>6</v>
      </c>
      <c r="C159" s="55">
        <v>35261507230</v>
      </c>
      <c r="D159" s="55">
        <v>71</v>
      </c>
    </row>
    <row r="160" spans="1:4" ht="13.2">
      <c r="A160" s="55" t="s">
        <v>921</v>
      </c>
      <c r="B160" s="55">
        <v>6</v>
      </c>
      <c r="C160" s="55">
        <v>35261506026</v>
      </c>
      <c r="D160" s="55">
        <v>72</v>
      </c>
    </row>
    <row r="161" spans="1:4" ht="13.2">
      <c r="A161" s="55" t="s">
        <v>921</v>
      </c>
      <c r="B161" s="55">
        <v>6</v>
      </c>
      <c r="C161" s="55">
        <v>35261508219</v>
      </c>
      <c r="D161" s="55">
        <v>72</v>
      </c>
    </row>
    <row r="162" spans="1:4" ht="13.2">
      <c r="A162" s="55" t="s">
        <v>921</v>
      </c>
      <c r="B162" s="55">
        <v>6</v>
      </c>
      <c r="C162" s="55">
        <v>35261506037</v>
      </c>
      <c r="D162" s="55">
        <v>74</v>
      </c>
    </row>
    <row r="163" spans="1:4" ht="13.2">
      <c r="A163" s="55" t="s">
        <v>921</v>
      </c>
      <c r="B163" s="55">
        <v>6</v>
      </c>
      <c r="C163" s="55">
        <v>35261506059</v>
      </c>
      <c r="D163" s="55">
        <v>74</v>
      </c>
    </row>
    <row r="164" spans="1:4" ht="13.2">
      <c r="A164" s="55" t="s">
        <v>921</v>
      </c>
      <c r="B164" s="55">
        <v>6</v>
      </c>
      <c r="C164" s="55">
        <v>35261506116</v>
      </c>
      <c r="D164" s="55">
        <v>74</v>
      </c>
    </row>
    <row r="165" spans="1:4" ht="13.2">
      <c r="A165" s="55" t="s">
        <v>921</v>
      </c>
      <c r="B165" s="55">
        <v>6</v>
      </c>
      <c r="C165" s="55">
        <v>35261508040</v>
      </c>
      <c r="D165" s="55">
        <v>83</v>
      </c>
    </row>
    <row r="166" spans="1:4" ht="13.2">
      <c r="A166" s="55" t="s">
        <v>921</v>
      </c>
      <c r="B166" s="55">
        <v>7</v>
      </c>
      <c r="C166" s="55">
        <v>35261508130</v>
      </c>
      <c r="D166" s="55">
        <v>29</v>
      </c>
    </row>
    <row r="167" spans="1:4" ht="13.2">
      <c r="A167" s="55" t="s">
        <v>921</v>
      </c>
      <c r="B167" s="55">
        <v>7</v>
      </c>
      <c r="C167" s="55">
        <v>35261506217</v>
      </c>
      <c r="D167" s="55">
        <v>43</v>
      </c>
    </row>
    <row r="168" spans="1:4" ht="13.2">
      <c r="A168" s="55" t="s">
        <v>921</v>
      </c>
      <c r="B168" s="55">
        <v>7</v>
      </c>
      <c r="C168" s="55">
        <v>35261508084</v>
      </c>
      <c r="D168" s="55">
        <v>45</v>
      </c>
    </row>
    <row r="169" spans="1:4" ht="13.2">
      <c r="A169" s="55" t="s">
        <v>921</v>
      </c>
      <c r="B169" s="55">
        <v>7</v>
      </c>
      <c r="C169" s="55">
        <v>35261506240</v>
      </c>
      <c r="D169" s="55">
        <v>46</v>
      </c>
    </row>
    <row r="170" spans="1:4" ht="13.2">
      <c r="A170" s="55" t="s">
        <v>921</v>
      </c>
      <c r="B170" s="55">
        <v>7</v>
      </c>
      <c r="C170" s="55">
        <v>35261504204</v>
      </c>
      <c r="D170" s="55">
        <v>51</v>
      </c>
    </row>
    <row r="171" spans="1:4" ht="13.2">
      <c r="A171" s="55" t="s">
        <v>921</v>
      </c>
      <c r="B171" s="55">
        <v>7</v>
      </c>
      <c r="C171" s="55">
        <v>35261504169</v>
      </c>
      <c r="D171" s="55">
        <v>54</v>
      </c>
    </row>
    <row r="172" spans="1:4" ht="13.2">
      <c r="A172" s="55" t="s">
        <v>921</v>
      </c>
      <c r="B172" s="55">
        <v>7</v>
      </c>
      <c r="C172" s="55">
        <v>35261506082</v>
      </c>
      <c r="D172" s="55">
        <v>54</v>
      </c>
    </row>
    <row r="173" spans="1:4" ht="13.2">
      <c r="A173" s="55" t="s">
        <v>921</v>
      </c>
      <c r="B173" s="55">
        <v>7</v>
      </c>
      <c r="C173" s="55">
        <v>35261503045</v>
      </c>
      <c r="D173" s="55">
        <v>56</v>
      </c>
    </row>
    <row r="174" spans="1:4" ht="13.2">
      <c r="A174" s="55" t="s">
        <v>921</v>
      </c>
      <c r="B174" s="55">
        <v>7</v>
      </c>
      <c r="C174" s="55">
        <v>35261501357</v>
      </c>
      <c r="D174" s="55">
        <v>57</v>
      </c>
    </row>
    <row r="175" spans="1:4" ht="13.2">
      <c r="A175" s="55" t="s">
        <v>921</v>
      </c>
      <c r="B175" s="55">
        <v>7</v>
      </c>
      <c r="C175" s="55">
        <v>35261506149</v>
      </c>
      <c r="D175" s="55">
        <v>63</v>
      </c>
    </row>
    <row r="176" spans="1:4" ht="13.2">
      <c r="A176" s="55" t="s">
        <v>921</v>
      </c>
      <c r="B176" s="55">
        <v>7</v>
      </c>
      <c r="C176" s="55">
        <v>35261503012</v>
      </c>
      <c r="D176" s="55">
        <v>64</v>
      </c>
    </row>
    <row r="177" spans="1:4" ht="13.2">
      <c r="A177" s="55" t="s">
        <v>921</v>
      </c>
      <c r="B177" s="55">
        <v>7</v>
      </c>
      <c r="C177" s="55">
        <v>35261501065</v>
      </c>
      <c r="D177" s="55">
        <v>65</v>
      </c>
    </row>
    <row r="178" spans="1:4" ht="13.2">
      <c r="A178" s="55" t="s">
        <v>921</v>
      </c>
      <c r="B178" s="55">
        <v>7</v>
      </c>
      <c r="C178" s="55">
        <v>35261504079</v>
      </c>
      <c r="D178" s="55">
        <v>65</v>
      </c>
    </row>
    <row r="179" spans="1:4" ht="13.2">
      <c r="A179" s="55" t="s">
        <v>921</v>
      </c>
      <c r="B179" s="55">
        <v>7</v>
      </c>
      <c r="C179" s="55">
        <v>35261506228</v>
      </c>
      <c r="D179" s="55">
        <v>65</v>
      </c>
    </row>
    <row r="180" spans="1:4" ht="13.2">
      <c r="A180" s="55" t="s">
        <v>921</v>
      </c>
      <c r="B180" s="55">
        <v>7</v>
      </c>
      <c r="C180" s="55">
        <v>35261507027</v>
      </c>
      <c r="D180" s="55">
        <v>65</v>
      </c>
    </row>
    <row r="181" spans="1:4" ht="13.2">
      <c r="A181" s="55" t="s">
        <v>921</v>
      </c>
      <c r="B181" s="55">
        <v>7</v>
      </c>
      <c r="C181" s="55">
        <v>35261501177</v>
      </c>
      <c r="D181" s="55">
        <v>67</v>
      </c>
    </row>
    <row r="182" spans="1:4" ht="13.2">
      <c r="A182" s="55" t="s">
        <v>921</v>
      </c>
      <c r="B182" s="55">
        <v>7</v>
      </c>
      <c r="C182" s="55">
        <v>35261502224</v>
      </c>
      <c r="D182" s="55">
        <v>67</v>
      </c>
    </row>
    <row r="183" spans="1:4" ht="13.2">
      <c r="A183" s="55" t="s">
        <v>921</v>
      </c>
      <c r="B183" s="55">
        <v>7</v>
      </c>
      <c r="C183" s="55">
        <v>35261501133</v>
      </c>
      <c r="D183" s="55">
        <v>69</v>
      </c>
    </row>
    <row r="184" spans="1:4" ht="13.2">
      <c r="A184" s="55" t="s">
        <v>921</v>
      </c>
      <c r="B184" s="55">
        <v>7</v>
      </c>
      <c r="C184" s="55">
        <v>35261501201</v>
      </c>
      <c r="D184" s="55">
        <v>74</v>
      </c>
    </row>
    <row r="185" spans="1:4" ht="13.2">
      <c r="A185" s="55" t="s">
        <v>921</v>
      </c>
      <c r="B185" s="55">
        <v>7</v>
      </c>
      <c r="C185" s="55">
        <v>35261501021</v>
      </c>
      <c r="D185" s="55">
        <v>76</v>
      </c>
    </row>
    <row r="186" spans="1:4" ht="13.2">
      <c r="A186" s="55" t="s">
        <v>921</v>
      </c>
      <c r="B186" s="55">
        <v>7</v>
      </c>
      <c r="C186" s="55">
        <v>35261505014</v>
      </c>
      <c r="D186" s="55">
        <v>77</v>
      </c>
    </row>
    <row r="187" spans="1:4" ht="13.2">
      <c r="A187" s="55" t="s">
        <v>921</v>
      </c>
      <c r="B187" s="55">
        <v>7</v>
      </c>
      <c r="C187" s="55">
        <v>35261501111</v>
      </c>
      <c r="D187" s="55">
        <v>78</v>
      </c>
    </row>
    <row r="188" spans="1:4" ht="13.2">
      <c r="A188" s="55" t="s">
        <v>921</v>
      </c>
      <c r="B188" s="55">
        <v>7</v>
      </c>
      <c r="C188" s="55">
        <v>35261504114</v>
      </c>
      <c r="D188" s="55">
        <v>80</v>
      </c>
    </row>
    <row r="189" spans="1:4" ht="13.2">
      <c r="A189" s="55" t="s">
        <v>921</v>
      </c>
      <c r="B189" s="55">
        <v>7</v>
      </c>
      <c r="C189" s="55">
        <v>35261502291</v>
      </c>
      <c r="D189" s="55">
        <v>83</v>
      </c>
    </row>
    <row r="190" spans="1:4" ht="13.2">
      <c r="A190" s="55" t="s">
        <v>921</v>
      </c>
      <c r="B190" s="55">
        <v>8</v>
      </c>
      <c r="C190" s="55">
        <v>35261503146</v>
      </c>
      <c r="D190" s="55">
        <v>37</v>
      </c>
    </row>
    <row r="191" spans="1:4" ht="13.2">
      <c r="A191" s="55" t="s">
        <v>921</v>
      </c>
      <c r="B191" s="55">
        <v>8</v>
      </c>
      <c r="C191" s="55">
        <v>35261504068</v>
      </c>
      <c r="D191" s="55">
        <v>39</v>
      </c>
    </row>
    <row r="192" spans="1:4" ht="13.2">
      <c r="A192" s="55" t="s">
        <v>921</v>
      </c>
      <c r="B192" s="55">
        <v>8</v>
      </c>
      <c r="C192" s="55">
        <v>35261501188</v>
      </c>
      <c r="D192" s="55">
        <v>42</v>
      </c>
    </row>
    <row r="193" spans="1:4" ht="13.2">
      <c r="A193" s="55" t="s">
        <v>921</v>
      </c>
      <c r="B193" s="55">
        <v>8</v>
      </c>
      <c r="C193" s="55">
        <v>35261503214</v>
      </c>
      <c r="D193" s="55">
        <v>42</v>
      </c>
    </row>
    <row r="194" spans="1:4" ht="13.2">
      <c r="A194" s="55" t="s">
        <v>921</v>
      </c>
      <c r="B194" s="55">
        <v>8</v>
      </c>
      <c r="C194" s="55">
        <v>35261504237</v>
      </c>
      <c r="D194" s="55">
        <v>42</v>
      </c>
    </row>
    <row r="195" spans="1:4" ht="13.2">
      <c r="A195" s="55" t="s">
        <v>921</v>
      </c>
      <c r="B195" s="55">
        <v>8</v>
      </c>
      <c r="C195" s="55">
        <v>35261505025</v>
      </c>
      <c r="D195" s="55">
        <v>45</v>
      </c>
    </row>
    <row r="196" spans="1:4" ht="13.2">
      <c r="A196" s="55" t="s">
        <v>921</v>
      </c>
      <c r="B196" s="55">
        <v>8</v>
      </c>
      <c r="C196" s="55">
        <v>35261506138</v>
      </c>
      <c r="D196" s="55">
        <v>45</v>
      </c>
    </row>
    <row r="197" spans="1:4" ht="13.2">
      <c r="A197" s="55" t="s">
        <v>921</v>
      </c>
      <c r="B197" s="55">
        <v>8</v>
      </c>
      <c r="C197" s="55">
        <v>35261507016</v>
      </c>
      <c r="D197" s="55">
        <v>49</v>
      </c>
    </row>
    <row r="198" spans="1:4" ht="13.2">
      <c r="A198" s="55" t="s">
        <v>921</v>
      </c>
      <c r="B198" s="55">
        <v>8</v>
      </c>
      <c r="C198" s="55">
        <v>35261508196</v>
      </c>
      <c r="D198" s="55">
        <v>51</v>
      </c>
    </row>
    <row r="199" spans="1:4" ht="13.2">
      <c r="A199" s="55" t="s">
        <v>921</v>
      </c>
      <c r="B199" s="55">
        <v>8</v>
      </c>
      <c r="C199" s="55">
        <v>35261503023</v>
      </c>
      <c r="D199" s="55">
        <v>53</v>
      </c>
    </row>
    <row r="200" spans="1:4" ht="13.2">
      <c r="A200" s="55" t="s">
        <v>921</v>
      </c>
      <c r="B200" s="55">
        <v>8</v>
      </c>
      <c r="C200" s="55">
        <v>35261504057</v>
      </c>
      <c r="D200" s="55">
        <v>53</v>
      </c>
    </row>
    <row r="201" spans="1:4" ht="13.2">
      <c r="A201" s="55" t="s">
        <v>921</v>
      </c>
      <c r="B201" s="55">
        <v>8</v>
      </c>
      <c r="C201" s="55">
        <v>35261502202</v>
      </c>
      <c r="D201" s="55">
        <v>55</v>
      </c>
    </row>
    <row r="202" spans="1:4" ht="13.2">
      <c r="A202" s="55" t="s">
        <v>921</v>
      </c>
      <c r="B202" s="55">
        <v>8</v>
      </c>
      <c r="C202" s="55">
        <v>35261506048</v>
      </c>
      <c r="D202" s="55">
        <v>55</v>
      </c>
    </row>
    <row r="203" spans="1:4" ht="13.2">
      <c r="A203" s="55" t="s">
        <v>921</v>
      </c>
      <c r="B203" s="55">
        <v>8</v>
      </c>
      <c r="C203" s="55">
        <v>35261507184</v>
      </c>
      <c r="D203" s="55">
        <v>55</v>
      </c>
    </row>
    <row r="204" spans="1:4" ht="13.2">
      <c r="A204" s="55" t="s">
        <v>921</v>
      </c>
      <c r="B204" s="55">
        <v>8</v>
      </c>
      <c r="C204" s="55">
        <v>35261506194</v>
      </c>
      <c r="D204" s="55">
        <v>59</v>
      </c>
    </row>
    <row r="205" spans="1:4" ht="13.2">
      <c r="A205" s="55" t="s">
        <v>921</v>
      </c>
      <c r="B205" s="55">
        <v>8</v>
      </c>
      <c r="C205" s="55">
        <v>35261505069</v>
      </c>
      <c r="D205" s="55">
        <v>60</v>
      </c>
    </row>
    <row r="206" spans="1:4" ht="13.2">
      <c r="A206" s="55" t="s">
        <v>921</v>
      </c>
      <c r="B206" s="55">
        <v>8</v>
      </c>
      <c r="C206" s="55">
        <v>35261506105</v>
      </c>
      <c r="D206" s="55">
        <v>60</v>
      </c>
    </row>
    <row r="207" spans="1:4" ht="13.2">
      <c r="A207" s="55" t="s">
        <v>921</v>
      </c>
      <c r="B207" s="55">
        <v>8</v>
      </c>
      <c r="C207" s="55">
        <v>35261502303</v>
      </c>
      <c r="D207" s="55">
        <v>63</v>
      </c>
    </row>
    <row r="208" spans="1:4" ht="13.2">
      <c r="A208" s="55" t="s">
        <v>921</v>
      </c>
      <c r="B208" s="55">
        <v>8</v>
      </c>
      <c r="C208" s="55">
        <v>35261508028</v>
      </c>
      <c r="D208" s="55">
        <v>67</v>
      </c>
    </row>
    <row r="209" spans="1:4" ht="13.2">
      <c r="A209" s="55" t="s">
        <v>921</v>
      </c>
      <c r="B209" s="55">
        <v>8</v>
      </c>
      <c r="C209" s="55">
        <v>35261501274</v>
      </c>
      <c r="D209" s="55">
        <v>74</v>
      </c>
    </row>
    <row r="210" spans="1:4" ht="13.2">
      <c r="A210" s="55" t="s">
        <v>921</v>
      </c>
      <c r="B210" s="55">
        <v>8</v>
      </c>
      <c r="C210" s="55">
        <v>35261502190</v>
      </c>
      <c r="D210" s="55">
        <v>74</v>
      </c>
    </row>
    <row r="211" spans="1:4" ht="13.2">
      <c r="A211" s="55" t="s">
        <v>921</v>
      </c>
      <c r="B211" s="55">
        <v>8</v>
      </c>
      <c r="C211" s="55">
        <v>35261502268</v>
      </c>
      <c r="D211" s="55">
        <v>81</v>
      </c>
    </row>
    <row r="212" spans="1:4" ht="13.2">
      <c r="A212" s="55" t="s">
        <v>922</v>
      </c>
      <c r="B212" s="55">
        <v>1</v>
      </c>
      <c r="C212" s="55">
        <v>35271501288</v>
      </c>
      <c r="D212" s="55">
        <v>64</v>
      </c>
    </row>
    <row r="213" spans="1:4" ht="13.2">
      <c r="A213" s="55" t="s">
        <v>922</v>
      </c>
      <c r="B213" s="55">
        <v>1</v>
      </c>
      <c r="C213" s="55">
        <v>35271501301</v>
      </c>
      <c r="D213" s="55">
        <v>65</v>
      </c>
    </row>
    <row r="214" spans="1:4" ht="13.2">
      <c r="A214" s="55" t="s">
        <v>922</v>
      </c>
      <c r="B214" s="55">
        <v>1</v>
      </c>
      <c r="C214" s="55">
        <v>35271501233</v>
      </c>
      <c r="D214" s="55">
        <v>67</v>
      </c>
    </row>
    <row r="215" spans="1:4" ht="13.2">
      <c r="A215" s="55" t="s">
        <v>922</v>
      </c>
      <c r="B215" s="55">
        <v>1</v>
      </c>
      <c r="C215" s="55">
        <v>35271501323</v>
      </c>
      <c r="D215" s="55">
        <v>67</v>
      </c>
    </row>
    <row r="216" spans="1:4" ht="13.2">
      <c r="A216" s="55" t="s">
        <v>922</v>
      </c>
      <c r="B216" s="55">
        <v>1</v>
      </c>
      <c r="C216" s="55">
        <v>35271501121</v>
      </c>
      <c r="D216" s="55">
        <v>68</v>
      </c>
    </row>
    <row r="217" spans="1:4" ht="13.2">
      <c r="A217" s="55" t="s">
        <v>922</v>
      </c>
      <c r="B217" s="55">
        <v>1</v>
      </c>
      <c r="C217" s="55">
        <v>35271501154</v>
      </c>
      <c r="D217" s="55">
        <v>71</v>
      </c>
    </row>
    <row r="218" spans="1:4" ht="13.2">
      <c r="A218" s="55" t="s">
        <v>922</v>
      </c>
      <c r="B218" s="55">
        <v>1</v>
      </c>
      <c r="C218" s="55">
        <v>35271501222</v>
      </c>
      <c r="D218" s="55">
        <v>73</v>
      </c>
    </row>
    <row r="219" spans="1:4" ht="13.2">
      <c r="A219" s="55" t="s">
        <v>922</v>
      </c>
      <c r="B219" s="55">
        <v>1</v>
      </c>
      <c r="C219" s="55">
        <v>35271501110</v>
      </c>
      <c r="D219" s="55">
        <v>76</v>
      </c>
    </row>
    <row r="220" spans="1:4" ht="13.2">
      <c r="A220" s="55" t="s">
        <v>922</v>
      </c>
      <c r="B220" s="55">
        <v>1</v>
      </c>
      <c r="C220" s="55">
        <v>35271504012</v>
      </c>
      <c r="D220" s="55">
        <v>76</v>
      </c>
    </row>
    <row r="221" spans="1:4" ht="13.2">
      <c r="A221" s="55" t="s">
        <v>922</v>
      </c>
      <c r="B221" s="55">
        <v>1</v>
      </c>
      <c r="C221" s="55">
        <v>35271501312</v>
      </c>
      <c r="D221" s="55">
        <v>77</v>
      </c>
    </row>
    <row r="222" spans="1:4" ht="13.2">
      <c r="A222" s="55" t="s">
        <v>922</v>
      </c>
      <c r="B222" s="55">
        <v>1</v>
      </c>
      <c r="C222" s="55">
        <v>35271501200</v>
      </c>
      <c r="D222" s="55">
        <v>79</v>
      </c>
    </row>
    <row r="223" spans="1:4" ht="13.2">
      <c r="A223" s="55" t="s">
        <v>922</v>
      </c>
      <c r="B223" s="55">
        <v>1</v>
      </c>
      <c r="C223" s="55">
        <v>35271501334</v>
      </c>
      <c r="D223" s="55">
        <v>79</v>
      </c>
    </row>
    <row r="224" spans="1:4" ht="13.2">
      <c r="A224" s="55" t="s">
        <v>922</v>
      </c>
      <c r="B224" s="55">
        <v>1</v>
      </c>
      <c r="C224" s="55">
        <v>35271501367</v>
      </c>
      <c r="D224" s="55">
        <v>79</v>
      </c>
    </row>
    <row r="225" spans="1:4" ht="13.2">
      <c r="A225" s="55" t="s">
        <v>922</v>
      </c>
      <c r="B225" s="55">
        <v>1</v>
      </c>
      <c r="C225" s="55">
        <v>35271501132</v>
      </c>
      <c r="D225" s="55">
        <v>80</v>
      </c>
    </row>
    <row r="226" spans="1:4" ht="13.2">
      <c r="A226" s="55" t="s">
        <v>922</v>
      </c>
      <c r="B226" s="55">
        <v>1</v>
      </c>
      <c r="C226" s="55">
        <v>35271501143</v>
      </c>
      <c r="D226" s="55">
        <v>80</v>
      </c>
    </row>
    <row r="227" spans="1:4" ht="13.2">
      <c r="A227" s="55" t="s">
        <v>922</v>
      </c>
      <c r="B227" s="55">
        <v>1</v>
      </c>
      <c r="C227" s="55">
        <v>35271501255</v>
      </c>
      <c r="D227" s="55">
        <v>80</v>
      </c>
    </row>
    <row r="228" spans="1:4" ht="13.2">
      <c r="A228" s="55" t="s">
        <v>922</v>
      </c>
      <c r="B228" s="55">
        <v>1</v>
      </c>
      <c r="C228" s="55">
        <v>35271501389</v>
      </c>
      <c r="D228" s="55">
        <v>80</v>
      </c>
    </row>
    <row r="229" spans="1:4" ht="13.2">
      <c r="A229" s="55" t="s">
        <v>922</v>
      </c>
      <c r="B229" s="55">
        <v>1</v>
      </c>
      <c r="C229" s="55">
        <v>35271505046</v>
      </c>
      <c r="D229" s="55">
        <v>80</v>
      </c>
    </row>
    <row r="230" spans="1:4" ht="13.2">
      <c r="A230" s="55" t="s">
        <v>922</v>
      </c>
      <c r="B230" s="55">
        <v>1</v>
      </c>
      <c r="C230" s="55">
        <v>35271505068</v>
      </c>
      <c r="D230" s="55">
        <v>80</v>
      </c>
    </row>
    <row r="231" spans="1:4" ht="13.2">
      <c r="A231" s="55" t="s">
        <v>922</v>
      </c>
      <c r="B231" s="55">
        <v>1</v>
      </c>
      <c r="C231" s="55">
        <v>35271501064</v>
      </c>
      <c r="D231" s="55">
        <v>81</v>
      </c>
    </row>
    <row r="232" spans="1:4" ht="13.2">
      <c r="A232" s="55" t="s">
        <v>922</v>
      </c>
      <c r="B232" s="55">
        <v>1</v>
      </c>
      <c r="C232" s="55">
        <v>35271501345</v>
      </c>
      <c r="D232" s="55">
        <v>81</v>
      </c>
    </row>
    <row r="233" spans="1:4" ht="13.2">
      <c r="A233" s="55" t="s">
        <v>922</v>
      </c>
      <c r="B233" s="55">
        <v>1</v>
      </c>
      <c r="C233" s="55">
        <v>35271504146</v>
      </c>
      <c r="D233" s="55">
        <v>82</v>
      </c>
    </row>
    <row r="234" spans="1:4" ht="13.2">
      <c r="A234" s="55" t="s">
        <v>922</v>
      </c>
      <c r="B234" s="55">
        <v>1</v>
      </c>
      <c r="C234" s="55">
        <v>35271501378</v>
      </c>
      <c r="D234" s="55">
        <v>83</v>
      </c>
    </row>
    <row r="235" spans="1:4" ht="13.2">
      <c r="A235" s="55" t="s">
        <v>922</v>
      </c>
      <c r="B235" s="55">
        <v>1</v>
      </c>
      <c r="C235" s="55">
        <v>35271501042</v>
      </c>
      <c r="D235" s="55">
        <v>84</v>
      </c>
    </row>
    <row r="236" spans="1:4" ht="13.2">
      <c r="A236" s="55" t="s">
        <v>922</v>
      </c>
      <c r="B236" s="55">
        <v>1</v>
      </c>
      <c r="C236" s="55">
        <v>35271507214</v>
      </c>
      <c r="D236" s="55">
        <v>84</v>
      </c>
    </row>
    <row r="237" spans="1:4" ht="13.2">
      <c r="A237" s="55" t="s">
        <v>922</v>
      </c>
      <c r="B237" s="55">
        <v>1</v>
      </c>
      <c r="C237" s="55">
        <v>35271501053</v>
      </c>
      <c r="D237" s="55">
        <v>86</v>
      </c>
    </row>
    <row r="238" spans="1:4" ht="13.2">
      <c r="A238" s="55" t="s">
        <v>922</v>
      </c>
      <c r="B238" s="55">
        <v>1</v>
      </c>
      <c r="C238" s="55">
        <v>35271501299</v>
      </c>
      <c r="D238" s="55">
        <v>86</v>
      </c>
    </row>
    <row r="239" spans="1:4" ht="13.2">
      <c r="A239" s="55" t="s">
        <v>922</v>
      </c>
      <c r="B239" s="55">
        <v>1</v>
      </c>
      <c r="C239" s="55">
        <v>35271501031</v>
      </c>
      <c r="D239" s="55">
        <v>88</v>
      </c>
    </row>
    <row r="240" spans="1:4" ht="13.2">
      <c r="A240" s="55" t="s">
        <v>922</v>
      </c>
      <c r="B240" s="55">
        <v>1</v>
      </c>
      <c r="C240" s="55">
        <v>35271501097</v>
      </c>
      <c r="D240" s="55">
        <v>88</v>
      </c>
    </row>
    <row r="241" spans="1:4" ht="13.2">
      <c r="A241" s="55" t="s">
        <v>922</v>
      </c>
      <c r="B241" s="55">
        <v>1</v>
      </c>
      <c r="C241" s="55">
        <v>35271501198</v>
      </c>
      <c r="D241" s="55">
        <v>91</v>
      </c>
    </row>
    <row r="242" spans="1:4" ht="13.2">
      <c r="A242" s="55" t="s">
        <v>922</v>
      </c>
      <c r="B242" s="55">
        <v>1</v>
      </c>
      <c r="C242" s="55">
        <v>35271501176</v>
      </c>
      <c r="D242" s="55">
        <v>92</v>
      </c>
    </row>
    <row r="243" spans="1:4" ht="13.2">
      <c r="A243" s="55" t="s">
        <v>922</v>
      </c>
      <c r="B243" s="55">
        <v>2</v>
      </c>
      <c r="C243" s="55">
        <v>35271502357</v>
      </c>
      <c r="D243" s="55">
        <v>60</v>
      </c>
    </row>
    <row r="244" spans="1:4" ht="13.2">
      <c r="A244" s="55" t="s">
        <v>922</v>
      </c>
      <c r="B244" s="55">
        <v>2</v>
      </c>
      <c r="C244" s="55">
        <v>35271502324</v>
      </c>
      <c r="D244" s="55">
        <v>70</v>
      </c>
    </row>
    <row r="245" spans="1:4" ht="13.2">
      <c r="A245" s="55" t="s">
        <v>922</v>
      </c>
      <c r="B245" s="55">
        <v>2</v>
      </c>
      <c r="C245" s="55">
        <v>35271502100</v>
      </c>
      <c r="D245" s="55">
        <v>73</v>
      </c>
    </row>
    <row r="246" spans="1:4" ht="13.2">
      <c r="A246" s="55" t="s">
        <v>922</v>
      </c>
      <c r="B246" s="55">
        <v>2</v>
      </c>
      <c r="C246" s="55">
        <v>35271502177</v>
      </c>
      <c r="D246" s="55">
        <v>73</v>
      </c>
    </row>
    <row r="247" spans="1:4" ht="13.2">
      <c r="A247" s="55" t="s">
        <v>922</v>
      </c>
      <c r="B247" s="55">
        <v>2</v>
      </c>
      <c r="C247" s="55">
        <v>35271502346</v>
      </c>
      <c r="D247" s="55">
        <v>73</v>
      </c>
    </row>
    <row r="248" spans="1:4" ht="13.2">
      <c r="A248" s="55" t="s">
        <v>922</v>
      </c>
      <c r="B248" s="55">
        <v>2</v>
      </c>
      <c r="C248" s="55">
        <v>35271502043</v>
      </c>
      <c r="D248" s="55">
        <v>74</v>
      </c>
    </row>
    <row r="249" spans="1:4" ht="13.2">
      <c r="A249" s="55" t="s">
        <v>922</v>
      </c>
      <c r="B249" s="55">
        <v>2</v>
      </c>
      <c r="C249" s="55">
        <v>35271502065</v>
      </c>
      <c r="D249" s="55">
        <v>75</v>
      </c>
    </row>
    <row r="250" spans="1:4" ht="13.2">
      <c r="A250" s="55" t="s">
        <v>922</v>
      </c>
      <c r="B250" s="55">
        <v>2</v>
      </c>
      <c r="C250" s="55">
        <v>35271502223</v>
      </c>
      <c r="D250" s="55">
        <v>75</v>
      </c>
    </row>
    <row r="251" spans="1:4" ht="13.2">
      <c r="A251" s="55" t="s">
        <v>922</v>
      </c>
      <c r="B251" s="55">
        <v>2</v>
      </c>
      <c r="C251" s="55">
        <v>35271502256</v>
      </c>
      <c r="D251" s="55">
        <v>75</v>
      </c>
    </row>
    <row r="252" spans="1:4" ht="13.2">
      <c r="A252" s="55" t="s">
        <v>922</v>
      </c>
      <c r="B252" s="55">
        <v>2</v>
      </c>
      <c r="C252" s="55">
        <v>35271502010</v>
      </c>
      <c r="D252" s="55">
        <v>76</v>
      </c>
    </row>
    <row r="253" spans="1:4" ht="13.2">
      <c r="A253" s="55" t="s">
        <v>922</v>
      </c>
      <c r="B253" s="55">
        <v>2</v>
      </c>
      <c r="C253" s="55">
        <v>35271502098</v>
      </c>
      <c r="D253" s="55">
        <v>76</v>
      </c>
    </row>
    <row r="254" spans="1:4" ht="13.2">
      <c r="A254" s="55" t="s">
        <v>922</v>
      </c>
      <c r="B254" s="55">
        <v>2</v>
      </c>
      <c r="C254" s="55">
        <v>35271502379</v>
      </c>
      <c r="D254" s="55">
        <v>76</v>
      </c>
    </row>
    <row r="255" spans="1:4" ht="13.2">
      <c r="A255" s="55" t="s">
        <v>922</v>
      </c>
      <c r="B255" s="55">
        <v>2</v>
      </c>
      <c r="C255" s="55">
        <v>35271502087</v>
      </c>
      <c r="D255" s="55">
        <v>79</v>
      </c>
    </row>
    <row r="256" spans="1:4" ht="13.2">
      <c r="A256" s="55" t="s">
        <v>922</v>
      </c>
      <c r="B256" s="55">
        <v>2</v>
      </c>
      <c r="C256" s="55">
        <v>35271502133</v>
      </c>
      <c r="D256" s="55">
        <v>79</v>
      </c>
    </row>
    <row r="257" spans="1:4" ht="13.2">
      <c r="A257" s="55" t="s">
        <v>922</v>
      </c>
      <c r="B257" s="55">
        <v>2</v>
      </c>
      <c r="C257" s="55">
        <v>35271502199</v>
      </c>
      <c r="D257" s="55">
        <v>80</v>
      </c>
    </row>
    <row r="258" spans="1:4" ht="13.2">
      <c r="A258" s="55" t="s">
        <v>922</v>
      </c>
      <c r="B258" s="55">
        <v>2</v>
      </c>
      <c r="C258" s="55">
        <v>35271502278</v>
      </c>
      <c r="D258" s="55">
        <v>81</v>
      </c>
    </row>
    <row r="259" spans="1:4" ht="13.2">
      <c r="A259" s="55" t="s">
        <v>922</v>
      </c>
      <c r="B259" s="55">
        <v>2</v>
      </c>
      <c r="C259" s="55">
        <v>35271502076</v>
      </c>
      <c r="D259" s="55">
        <v>82</v>
      </c>
    </row>
    <row r="260" spans="1:4" ht="13.2">
      <c r="A260" s="55" t="s">
        <v>922</v>
      </c>
      <c r="B260" s="55">
        <v>2</v>
      </c>
      <c r="C260" s="55">
        <v>35271502122</v>
      </c>
      <c r="D260" s="55">
        <v>82</v>
      </c>
    </row>
    <row r="261" spans="1:4" ht="13.2">
      <c r="A261" s="55" t="s">
        <v>922</v>
      </c>
      <c r="B261" s="55">
        <v>2</v>
      </c>
      <c r="C261" s="55">
        <v>35271502302</v>
      </c>
      <c r="D261" s="55">
        <v>82</v>
      </c>
    </row>
    <row r="262" spans="1:4" ht="13.2">
      <c r="A262" s="55" t="s">
        <v>922</v>
      </c>
      <c r="B262" s="55">
        <v>2</v>
      </c>
      <c r="C262" s="55">
        <v>35271502267</v>
      </c>
      <c r="D262" s="55">
        <v>83</v>
      </c>
    </row>
    <row r="263" spans="1:4" ht="13.2">
      <c r="A263" s="55" t="s">
        <v>922</v>
      </c>
      <c r="B263" s="55">
        <v>2</v>
      </c>
      <c r="C263" s="55">
        <v>35271506182</v>
      </c>
      <c r="D263" s="55">
        <v>83</v>
      </c>
    </row>
    <row r="264" spans="1:4" ht="13.2">
      <c r="A264" s="55" t="s">
        <v>922</v>
      </c>
      <c r="B264" s="55">
        <v>2</v>
      </c>
      <c r="C264" s="55">
        <v>35271502054</v>
      </c>
      <c r="D264" s="55">
        <v>84</v>
      </c>
    </row>
    <row r="265" spans="1:4" ht="13.2">
      <c r="A265" s="55" t="s">
        <v>922</v>
      </c>
      <c r="B265" s="55">
        <v>2</v>
      </c>
      <c r="C265" s="55">
        <v>35271502144</v>
      </c>
      <c r="D265" s="55">
        <v>84</v>
      </c>
    </row>
    <row r="266" spans="1:4" ht="13.2">
      <c r="A266" s="55" t="s">
        <v>922</v>
      </c>
      <c r="B266" s="55">
        <v>2</v>
      </c>
      <c r="C266" s="55">
        <v>35271502335</v>
      </c>
      <c r="D266" s="55">
        <v>84</v>
      </c>
    </row>
    <row r="267" spans="1:4" ht="13.2">
      <c r="A267" s="55" t="s">
        <v>922</v>
      </c>
      <c r="B267" s="55">
        <v>2</v>
      </c>
      <c r="C267" s="55">
        <v>35271502188</v>
      </c>
      <c r="D267" s="55">
        <v>85</v>
      </c>
    </row>
    <row r="268" spans="1:4" ht="13.2">
      <c r="A268" s="55" t="s">
        <v>922</v>
      </c>
      <c r="B268" s="55">
        <v>2</v>
      </c>
      <c r="C268" s="55">
        <v>35271502234</v>
      </c>
      <c r="D268" s="55">
        <v>85</v>
      </c>
    </row>
    <row r="269" spans="1:4" ht="13.2">
      <c r="A269" s="55" t="s">
        <v>922</v>
      </c>
      <c r="B269" s="55">
        <v>2</v>
      </c>
      <c r="C269" s="55">
        <v>35271502313</v>
      </c>
      <c r="D269" s="55">
        <v>85</v>
      </c>
    </row>
    <row r="270" spans="1:4" ht="13.2">
      <c r="A270" s="55" t="s">
        <v>922</v>
      </c>
      <c r="B270" s="55">
        <v>2</v>
      </c>
      <c r="C270" s="55">
        <v>35271502021</v>
      </c>
      <c r="D270" s="55">
        <v>86</v>
      </c>
    </row>
    <row r="271" spans="1:4" ht="13.2">
      <c r="A271" s="55" t="s">
        <v>922</v>
      </c>
      <c r="B271" s="55">
        <v>3</v>
      </c>
      <c r="C271" s="55">
        <v>35271503055</v>
      </c>
      <c r="D271" s="55">
        <v>22</v>
      </c>
    </row>
    <row r="272" spans="1:4" ht="13.2">
      <c r="A272" s="55" t="s">
        <v>922</v>
      </c>
      <c r="B272" s="55">
        <v>3</v>
      </c>
      <c r="C272" s="55">
        <v>35271503022</v>
      </c>
      <c r="D272" s="55">
        <v>29</v>
      </c>
    </row>
    <row r="273" spans="1:4" ht="13.2">
      <c r="A273" s="55" t="s">
        <v>922</v>
      </c>
      <c r="B273" s="55">
        <v>3</v>
      </c>
      <c r="C273" s="55">
        <v>35271503134</v>
      </c>
      <c r="D273" s="55">
        <v>34</v>
      </c>
    </row>
    <row r="274" spans="1:4" ht="13.2">
      <c r="A274" s="55" t="s">
        <v>922</v>
      </c>
      <c r="B274" s="55">
        <v>3</v>
      </c>
      <c r="C274" s="55">
        <v>35271503279</v>
      </c>
      <c r="D274" s="55">
        <v>38</v>
      </c>
    </row>
    <row r="275" spans="1:4" ht="13.2">
      <c r="A275" s="55" t="s">
        <v>922</v>
      </c>
      <c r="B275" s="55">
        <v>3</v>
      </c>
      <c r="C275" s="55">
        <v>35271501277</v>
      </c>
      <c r="D275" s="55">
        <v>43</v>
      </c>
    </row>
    <row r="276" spans="1:4" ht="13.2">
      <c r="A276" s="55" t="s">
        <v>922</v>
      </c>
      <c r="B276" s="55">
        <v>3</v>
      </c>
      <c r="C276" s="55">
        <v>35271503077</v>
      </c>
      <c r="D276" s="55">
        <v>43</v>
      </c>
    </row>
    <row r="277" spans="1:4" ht="13.2">
      <c r="A277" s="55" t="s">
        <v>922</v>
      </c>
      <c r="B277" s="55">
        <v>3</v>
      </c>
      <c r="C277" s="55">
        <v>35271503213</v>
      </c>
      <c r="D277" s="55">
        <v>44</v>
      </c>
    </row>
    <row r="278" spans="1:4" ht="13.2">
      <c r="A278" s="55" t="s">
        <v>922</v>
      </c>
      <c r="B278" s="55">
        <v>3</v>
      </c>
      <c r="C278" s="55">
        <v>35271502289</v>
      </c>
      <c r="D278" s="55">
        <v>45</v>
      </c>
    </row>
    <row r="279" spans="1:4" ht="13.2">
      <c r="A279" s="55" t="s">
        <v>922</v>
      </c>
      <c r="B279" s="55">
        <v>3</v>
      </c>
      <c r="C279" s="55">
        <v>35271503235</v>
      </c>
      <c r="D279" s="55">
        <v>45</v>
      </c>
    </row>
    <row r="280" spans="1:4" ht="13.2">
      <c r="A280" s="55" t="s">
        <v>922</v>
      </c>
      <c r="B280" s="55">
        <v>3</v>
      </c>
      <c r="C280" s="55">
        <v>35271503088</v>
      </c>
      <c r="D280" s="55">
        <v>46</v>
      </c>
    </row>
    <row r="281" spans="1:4" ht="13.2">
      <c r="A281" s="55" t="s">
        <v>922</v>
      </c>
      <c r="B281" s="55">
        <v>3</v>
      </c>
      <c r="C281" s="55">
        <v>35271503189</v>
      </c>
      <c r="D281" s="55">
        <v>47</v>
      </c>
    </row>
    <row r="282" spans="1:4" ht="13.2">
      <c r="A282" s="55" t="s">
        <v>922</v>
      </c>
      <c r="B282" s="55">
        <v>3</v>
      </c>
      <c r="C282" s="55">
        <v>35271503257</v>
      </c>
      <c r="D282" s="55">
        <v>49</v>
      </c>
    </row>
    <row r="283" spans="1:4" ht="13.2">
      <c r="A283" s="55" t="s">
        <v>922</v>
      </c>
      <c r="B283" s="55">
        <v>3</v>
      </c>
      <c r="C283" s="55">
        <v>35271503033</v>
      </c>
      <c r="D283" s="55">
        <v>51</v>
      </c>
    </row>
    <row r="284" spans="1:4" ht="13.2">
      <c r="A284" s="55" t="s">
        <v>922</v>
      </c>
      <c r="B284" s="55">
        <v>3</v>
      </c>
      <c r="C284" s="55">
        <v>35271501019</v>
      </c>
      <c r="D284" s="55">
        <v>52</v>
      </c>
    </row>
    <row r="285" spans="1:4" ht="13.2">
      <c r="A285" s="55" t="s">
        <v>922</v>
      </c>
      <c r="B285" s="55">
        <v>3</v>
      </c>
      <c r="C285" s="55">
        <v>35271503178</v>
      </c>
      <c r="D285" s="55">
        <v>53</v>
      </c>
    </row>
    <row r="286" spans="1:4" ht="13.2">
      <c r="A286" s="55" t="s">
        <v>922</v>
      </c>
      <c r="B286" s="55">
        <v>3</v>
      </c>
      <c r="C286" s="55">
        <v>35271501187</v>
      </c>
      <c r="D286" s="55">
        <v>54</v>
      </c>
    </row>
    <row r="287" spans="1:4" ht="13.2">
      <c r="A287" s="55" t="s">
        <v>922</v>
      </c>
      <c r="B287" s="55">
        <v>3</v>
      </c>
      <c r="C287" s="55">
        <v>35271503066</v>
      </c>
      <c r="D287" s="55">
        <v>54</v>
      </c>
    </row>
    <row r="288" spans="1:4" ht="13.2">
      <c r="A288" s="55" t="s">
        <v>922</v>
      </c>
      <c r="B288" s="55">
        <v>3</v>
      </c>
      <c r="C288" s="55">
        <v>35271503291</v>
      </c>
      <c r="D288" s="55">
        <v>55</v>
      </c>
    </row>
    <row r="289" spans="1:4" ht="13.2">
      <c r="A289" s="55" t="s">
        <v>922</v>
      </c>
      <c r="B289" s="55">
        <v>3</v>
      </c>
      <c r="C289" s="55">
        <v>35271503156</v>
      </c>
      <c r="D289" s="55">
        <v>56</v>
      </c>
    </row>
    <row r="290" spans="1:4" ht="13.2">
      <c r="A290" s="55" t="s">
        <v>922</v>
      </c>
      <c r="B290" s="55">
        <v>3</v>
      </c>
      <c r="C290" s="55">
        <v>35271503145</v>
      </c>
      <c r="D290" s="55">
        <v>58</v>
      </c>
    </row>
    <row r="291" spans="1:4" ht="13.2">
      <c r="A291" s="55" t="s">
        <v>922</v>
      </c>
      <c r="B291" s="55">
        <v>3</v>
      </c>
      <c r="C291" s="55">
        <v>35271503246</v>
      </c>
      <c r="D291" s="55">
        <v>58</v>
      </c>
    </row>
    <row r="292" spans="1:4" ht="13.2">
      <c r="A292" s="55" t="s">
        <v>922</v>
      </c>
      <c r="B292" s="55">
        <v>3</v>
      </c>
      <c r="C292" s="55">
        <v>35271503280</v>
      </c>
      <c r="D292" s="55">
        <v>59</v>
      </c>
    </row>
    <row r="293" spans="1:4" ht="13.2">
      <c r="A293" s="55" t="s">
        <v>922</v>
      </c>
      <c r="B293" s="55">
        <v>3</v>
      </c>
      <c r="C293" s="55">
        <v>35271503268</v>
      </c>
      <c r="D293" s="55">
        <v>60</v>
      </c>
    </row>
    <row r="294" spans="1:4" ht="13.2">
      <c r="A294" s="55" t="s">
        <v>922</v>
      </c>
      <c r="B294" s="55">
        <v>3</v>
      </c>
      <c r="C294" s="55">
        <v>35271503096</v>
      </c>
      <c r="D294" s="55">
        <v>62</v>
      </c>
    </row>
    <row r="295" spans="1:4" ht="13.2">
      <c r="A295" s="55" t="s">
        <v>922</v>
      </c>
      <c r="B295" s="55">
        <v>3</v>
      </c>
      <c r="C295" s="55">
        <v>35271503123</v>
      </c>
      <c r="D295" s="55">
        <v>69</v>
      </c>
    </row>
    <row r="296" spans="1:4" ht="13.2">
      <c r="A296" s="55" t="s">
        <v>922</v>
      </c>
      <c r="B296" s="55">
        <v>3</v>
      </c>
      <c r="C296" s="55">
        <v>35271503167</v>
      </c>
      <c r="D296" s="55">
        <v>69</v>
      </c>
    </row>
    <row r="297" spans="1:4" ht="13.2">
      <c r="A297" s="55" t="s">
        <v>922</v>
      </c>
      <c r="B297" s="55">
        <v>3</v>
      </c>
      <c r="C297" s="55">
        <v>35271503202</v>
      </c>
      <c r="D297" s="55">
        <v>71</v>
      </c>
    </row>
    <row r="298" spans="1:4" ht="13.2">
      <c r="A298" s="55" t="s">
        <v>922</v>
      </c>
      <c r="B298" s="55">
        <v>3</v>
      </c>
      <c r="C298" s="55">
        <v>35271503041</v>
      </c>
      <c r="D298" s="55">
        <v>74</v>
      </c>
    </row>
    <row r="299" spans="1:4" ht="13.2">
      <c r="A299" s="55" t="s">
        <v>922</v>
      </c>
      <c r="B299" s="55">
        <v>3</v>
      </c>
      <c r="C299" s="55">
        <v>35271503011</v>
      </c>
      <c r="D299" s="55">
        <v>77</v>
      </c>
    </row>
    <row r="300" spans="1:4" ht="13.2">
      <c r="A300" s="55" t="s">
        <v>922</v>
      </c>
      <c r="B300" s="55">
        <v>3</v>
      </c>
      <c r="C300" s="55">
        <v>35271503112</v>
      </c>
      <c r="D300" s="55">
        <v>78</v>
      </c>
    </row>
    <row r="301" spans="1:4" ht="13.2">
      <c r="A301" s="55" t="s">
        <v>922</v>
      </c>
      <c r="B301" s="55">
        <v>3</v>
      </c>
      <c r="C301" s="55">
        <v>35271503224</v>
      </c>
      <c r="D301" s="55">
        <v>82</v>
      </c>
    </row>
    <row r="302" spans="1:4" ht="13.2">
      <c r="A302" s="55" t="s">
        <v>922</v>
      </c>
      <c r="B302" s="55">
        <v>4</v>
      </c>
      <c r="C302" s="55">
        <v>35271501390</v>
      </c>
      <c r="D302" s="55">
        <v>46</v>
      </c>
    </row>
    <row r="303" spans="1:4" ht="13.2">
      <c r="A303" s="55" t="s">
        <v>922</v>
      </c>
      <c r="B303" s="55">
        <v>4</v>
      </c>
      <c r="C303" s="55">
        <v>35271504258</v>
      </c>
      <c r="D303" s="55">
        <v>46</v>
      </c>
    </row>
    <row r="304" spans="1:4" ht="13.2">
      <c r="A304" s="55" t="s">
        <v>922</v>
      </c>
      <c r="B304" s="55">
        <v>4</v>
      </c>
      <c r="C304" s="55">
        <v>35271504045</v>
      </c>
      <c r="D304" s="55">
        <v>50</v>
      </c>
    </row>
    <row r="305" spans="1:4" ht="13.2">
      <c r="A305" s="55" t="s">
        <v>922</v>
      </c>
      <c r="B305" s="55">
        <v>4</v>
      </c>
      <c r="C305" s="55">
        <v>35271504247</v>
      </c>
      <c r="D305" s="55">
        <v>55</v>
      </c>
    </row>
    <row r="306" spans="1:4" ht="13.2">
      <c r="A306" s="55" t="s">
        <v>922</v>
      </c>
      <c r="B306" s="55">
        <v>4</v>
      </c>
      <c r="C306" s="55">
        <v>35271504269</v>
      </c>
      <c r="D306" s="55">
        <v>55</v>
      </c>
    </row>
    <row r="307" spans="1:4" ht="13.2">
      <c r="A307" s="55" t="s">
        <v>922</v>
      </c>
      <c r="B307" s="55">
        <v>4</v>
      </c>
      <c r="C307" s="55">
        <v>35271504090</v>
      </c>
      <c r="D307" s="55">
        <v>56</v>
      </c>
    </row>
    <row r="308" spans="1:4" ht="13.2">
      <c r="A308" s="55" t="s">
        <v>922</v>
      </c>
      <c r="B308" s="55">
        <v>4</v>
      </c>
      <c r="C308" s="55">
        <v>35271504034</v>
      </c>
      <c r="D308" s="55">
        <v>60</v>
      </c>
    </row>
    <row r="309" spans="1:4" ht="13.2">
      <c r="A309" s="55" t="s">
        <v>922</v>
      </c>
      <c r="B309" s="55">
        <v>4</v>
      </c>
      <c r="C309" s="55">
        <v>35271504200</v>
      </c>
      <c r="D309" s="55">
        <v>61</v>
      </c>
    </row>
    <row r="310" spans="1:4" ht="13.2">
      <c r="A310" s="55" t="s">
        <v>922</v>
      </c>
      <c r="B310" s="55">
        <v>4</v>
      </c>
      <c r="C310" s="55">
        <v>35271504191</v>
      </c>
      <c r="D310" s="55">
        <v>63</v>
      </c>
    </row>
    <row r="311" spans="1:4" ht="13.2">
      <c r="A311" s="55" t="s">
        <v>922</v>
      </c>
      <c r="B311" s="55">
        <v>4</v>
      </c>
      <c r="C311" s="55">
        <v>35271504023</v>
      </c>
      <c r="D311" s="55">
        <v>64</v>
      </c>
    </row>
    <row r="312" spans="1:4" ht="13.2">
      <c r="A312" s="55" t="s">
        <v>922</v>
      </c>
      <c r="B312" s="55">
        <v>4</v>
      </c>
      <c r="C312" s="55">
        <v>35271504179</v>
      </c>
      <c r="D312" s="55">
        <v>66</v>
      </c>
    </row>
    <row r="313" spans="1:4" ht="13.2">
      <c r="A313" s="55" t="s">
        <v>922</v>
      </c>
      <c r="B313" s="55">
        <v>4</v>
      </c>
      <c r="C313" s="55">
        <v>35271504168</v>
      </c>
      <c r="D313" s="55">
        <v>67</v>
      </c>
    </row>
    <row r="314" spans="1:4" ht="13.2">
      <c r="A314" s="55" t="s">
        <v>922</v>
      </c>
      <c r="B314" s="55">
        <v>4</v>
      </c>
      <c r="C314" s="55">
        <v>35271504236</v>
      </c>
      <c r="D314" s="55">
        <v>68</v>
      </c>
    </row>
    <row r="315" spans="1:4" ht="13.2">
      <c r="A315" s="55" t="s">
        <v>922</v>
      </c>
      <c r="B315" s="55">
        <v>4</v>
      </c>
      <c r="C315" s="55">
        <v>35271504225</v>
      </c>
      <c r="D315" s="55">
        <v>70</v>
      </c>
    </row>
    <row r="316" spans="1:4" ht="13.2">
      <c r="A316" s="55" t="s">
        <v>922</v>
      </c>
      <c r="B316" s="55">
        <v>4</v>
      </c>
      <c r="C316" s="55">
        <v>35271504056</v>
      </c>
      <c r="D316" s="55">
        <v>71</v>
      </c>
    </row>
    <row r="317" spans="1:4" ht="13.2">
      <c r="A317" s="55" t="s">
        <v>922</v>
      </c>
      <c r="B317" s="55">
        <v>4</v>
      </c>
      <c r="C317" s="55">
        <v>35271504089</v>
      </c>
      <c r="D317" s="55">
        <v>73</v>
      </c>
    </row>
    <row r="318" spans="1:4" ht="13.2">
      <c r="A318" s="55" t="s">
        <v>922</v>
      </c>
      <c r="B318" s="55">
        <v>4</v>
      </c>
      <c r="C318" s="55">
        <v>35271504113</v>
      </c>
      <c r="D318" s="55">
        <v>74</v>
      </c>
    </row>
    <row r="319" spans="1:4" ht="13.2">
      <c r="A319" s="55" t="s">
        <v>922</v>
      </c>
      <c r="B319" s="55">
        <v>4</v>
      </c>
      <c r="C319" s="55">
        <v>35271504067</v>
      </c>
      <c r="D319" s="55">
        <v>75</v>
      </c>
    </row>
    <row r="320" spans="1:4" ht="13.2">
      <c r="A320" s="55" t="s">
        <v>922</v>
      </c>
      <c r="B320" s="55">
        <v>4</v>
      </c>
      <c r="C320" s="55">
        <v>35271501244</v>
      </c>
      <c r="D320" s="55">
        <v>79</v>
      </c>
    </row>
    <row r="321" spans="1:4" ht="13.2">
      <c r="A321" s="55" t="s">
        <v>922</v>
      </c>
      <c r="B321" s="55">
        <v>4</v>
      </c>
      <c r="C321" s="55">
        <v>35271504180</v>
      </c>
      <c r="D321" s="55">
        <v>79</v>
      </c>
    </row>
    <row r="322" spans="1:4" ht="13.2">
      <c r="A322" s="55" t="s">
        <v>922</v>
      </c>
      <c r="B322" s="55">
        <v>4</v>
      </c>
      <c r="C322" s="55">
        <v>35271514017</v>
      </c>
      <c r="D322" s="55">
        <v>79</v>
      </c>
    </row>
    <row r="323" spans="1:4" ht="13.2">
      <c r="A323" s="55" t="s">
        <v>922</v>
      </c>
      <c r="B323" s="55">
        <v>4</v>
      </c>
      <c r="C323" s="55">
        <v>35271504211</v>
      </c>
      <c r="D323" s="55">
        <v>80</v>
      </c>
    </row>
    <row r="324" spans="1:4" ht="13.2">
      <c r="A324" s="55" t="s">
        <v>922</v>
      </c>
      <c r="B324" s="55">
        <v>4</v>
      </c>
      <c r="C324" s="55">
        <v>35271504135</v>
      </c>
      <c r="D324" s="55">
        <v>81</v>
      </c>
    </row>
    <row r="325" spans="1:4" ht="13.2">
      <c r="A325" s="55" t="s">
        <v>922</v>
      </c>
      <c r="B325" s="55">
        <v>4</v>
      </c>
      <c r="C325" s="55">
        <v>35271504270</v>
      </c>
      <c r="D325" s="55">
        <v>82</v>
      </c>
    </row>
    <row r="326" spans="1:4" ht="13.2">
      <c r="A326" s="55" t="s">
        <v>922</v>
      </c>
      <c r="B326" s="55">
        <v>4</v>
      </c>
      <c r="C326" s="55">
        <v>35271504157</v>
      </c>
      <c r="D326" s="55">
        <v>83</v>
      </c>
    </row>
    <row r="327" spans="1:4" ht="13.2">
      <c r="A327" s="55" t="s">
        <v>922</v>
      </c>
      <c r="B327" s="55">
        <v>4</v>
      </c>
      <c r="C327" s="55">
        <v>35271504078</v>
      </c>
      <c r="D327" s="55">
        <v>84</v>
      </c>
    </row>
    <row r="328" spans="1:4" ht="13.2">
      <c r="A328" s="55" t="s">
        <v>922</v>
      </c>
      <c r="B328" s="55">
        <v>4</v>
      </c>
      <c r="C328" s="55">
        <v>35271504124</v>
      </c>
      <c r="D328" s="55">
        <v>86</v>
      </c>
    </row>
    <row r="329" spans="1:4" ht="13.2">
      <c r="A329" s="55" t="s">
        <v>922</v>
      </c>
      <c r="B329" s="55">
        <v>5</v>
      </c>
      <c r="C329" s="55">
        <v>35271505226</v>
      </c>
      <c r="D329" s="55">
        <v>29</v>
      </c>
    </row>
    <row r="330" spans="1:4" ht="13.2">
      <c r="A330" s="55" t="s">
        <v>922</v>
      </c>
      <c r="B330" s="55">
        <v>5</v>
      </c>
      <c r="C330" s="55">
        <v>35271505103</v>
      </c>
      <c r="D330" s="55">
        <v>45</v>
      </c>
    </row>
    <row r="331" spans="1:4" ht="13.2">
      <c r="A331" s="55" t="s">
        <v>922</v>
      </c>
      <c r="B331" s="55">
        <v>5</v>
      </c>
      <c r="C331" s="55">
        <v>35271505158</v>
      </c>
      <c r="D331" s="55">
        <v>46</v>
      </c>
    </row>
    <row r="332" spans="1:4" ht="13.2">
      <c r="A332" s="55" t="s">
        <v>922</v>
      </c>
      <c r="B332" s="55">
        <v>5</v>
      </c>
      <c r="C332" s="55">
        <v>35271505259</v>
      </c>
      <c r="D332" s="55">
        <v>55</v>
      </c>
    </row>
    <row r="333" spans="1:4" ht="13.2">
      <c r="A333" s="55" t="s">
        <v>922</v>
      </c>
      <c r="B333" s="55">
        <v>5</v>
      </c>
      <c r="C333" s="55">
        <v>35271505170</v>
      </c>
      <c r="D333" s="55">
        <v>57</v>
      </c>
    </row>
    <row r="334" spans="1:4" ht="13.2">
      <c r="A334" s="55" t="s">
        <v>922</v>
      </c>
      <c r="B334" s="55">
        <v>5</v>
      </c>
      <c r="C334" s="55">
        <v>35271505013</v>
      </c>
      <c r="D334" s="55">
        <v>58</v>
      </c>
    </row>
    <row r="335" spans="1:4" ht="13.2">
      <c r="A335" s="55" t="s">
        <v>922</v>
      </c>
      <c r="B335" s="55">
        <v>5</v>
      </c>
      <c r="C335" s="55">
        <v>35271501356</v>
      </c>
      <c r="D335" s="55">
        <v>59</v>
      </c>
    </row>
    <row r="336" spans="1:4" ht="13.2">
      <c r="A336" s="55" t="s">
        <v>922</v>
      </c>
      <c r="B336" s="55">
        <v>5</v>
      </c>
      <c r="C336" s="55">
        <v>35271505192</v>
      </c>
      <c r="D336" s="55">
        <v>61</v>
      </c>
    </row>
    <row r="337" spans="1:4" ht="13.2">
      <c r="A337" s="55" t="s">
        <v>922</v>
      </c>
      <c r="B337" s="55">
        <v>5</v>
      </c>
      <c r="C337" s="55">
        <v>35271505169</v>
      </c>
      <c r="D337" s="55">
        <v>65</v>
      </c>
    </row>
    <row r="338" spans="1:4" ht="13.2">
      <c r="A338" s="55" t="s">
        <v>922</v>
      </c>
      <c r="B338" s="55">
        <v>5</v>
      </c>
      <c r="C338" s="55">
        <v>35271505237</v>
      </c>
      <c r="D338" s="55">
        <v>65</v>
      </c>
    </row>
    <row r="339" spans="1:4" ht="13.2">
      <c r="A339" s="55" t="s">
        <v>922</v>
      </c>
      <c r="B339" s="55">
        <v>5</v>
      </c>
      <c r="C339" s="55">
        <v>35271505136</v>
      </c>
      <c r="D339" s="55">
        <v>67</v>
      </c>
    </row>
    <row r="340" spans="1:4" ht="13.2">
      <c r="A340" s="55" t="s">
        <v>922</v>
      </c>
      <c r="B340" s="55">
        <v>5</v>
      </c>
      <c r="C340" s="55">
        <v>35271505091</v>
      </c>
      <c r="D340" s="55">
        <v>69</v>
      </c>
    </row>
    <row r="341" spans="1:4" ht="13.2">
      <c r="A341" s="55" t="s">
        <v>922</v>
      </c>
      <c r="B341" s="55">
        <v>5</v>
      </c>
      <c r="C341" s="55">
        <v>35271505073</v>
      </c>
      <c r="D341" s="55">
        <v>70</v>
      </c>
    </row>
    <row r="342" spans="1:4" ht="13.2">
      <c r="A342" s="55" t="s">
        <v>922</v>
      </c>
      <c r="B342" s="55">
        <v>5</v>
      </c>
      <c r="C342" s="55">
        <v>35271505024</v>
      </c>
      <c r="D342" s="55">
        <v>71</v>
      </c>
    </row>
    <row r="343" spans="1:4" ht="13.2">
      <c r="A343" s="55" t="s">
        <v>922</v>
      </c>
      <c r="B343" s="55">
        <v>5</v>
      </c>
      <c r="C343" s="55">
        <v>35271505248</v>
      </c>
      <c r="D343" s="55">
        <v>71</v>
      </c>
    </row>
    <row r="344" spans="1:4" ht="13.2">
      <c r="A344" s="55" t="s">
        <v>922</v>
      </c>
      <c r="B344" s="55">
        <v>5</v>
      </c>
      <c r="C344" s="55">
        <v>35271505260</v>
      </c>
      <c r="D344" s="55">
        <v>71</v>
      </c>
    </row>
    <row r="345" spans="1:4" ht="13.2">
      <c r="A345" s="55" t="s">
        <v>922</v>
      </c>
      <c r="B345" s="55">
        <v>5</v>
      </c>
      <c r="C345" s="55">
        <v>35271505204</v>
      </c>
      <c r="D345" s="55">
        <v>72</v>
      </c>
    </row>
    <row r="346" spans="1:4" ht="13.2">
      <c r="A346" s="55" t="s">
        <v>922</v>
      </c>
      <c r="B346" s="55">
        <v>5</v>
      </c>
      <c r="C346" s="55">
        <v>35271505147</v>
      </c>
      <c r="D346" s="55">
        <v>73</v>
      </c>
    </row>
    <row r="347" spans="1:4" ht="13.2">
      <c r="A347" s="55" t="s">
        <v>922</v>
      </c>
      <c r="B347" s="55">
        <v>5</v>
      </c>
      <c r="C347" s="55">
        <v>35271505114</v>
      </c>
      <c r="D347" s="55">
        <v>74</v>
      </c>
    </row>
    <row r="348" spans="1:4" ht="13.2">
      <c r="A348" s="55" t="s">
        <v>922</v>
      </c>
      <c r="B348" s="55">
        <v>5</v>
      </c>
      <c r="C348" s="55">
        <v>35271501075</v>
      </c>
      <c r="D348" s="55">
        <v>77</v>
      </c>
    </row>
    <row r="349" spans="1:4" ht="13.2">
      <c r="A349" s="55" t="s">
        <v>922</v>
      </c>
      <c r="B349" s="55">
        <v>5</v>
      </c>
      <c r="C349" s="55">
        <v>35271505080</v>
      </c>
      <c r="D349" s="55">
        <v>77</v>
      </c>
    </row>
    <row r="350" spans="1:4" ht="13.2">
      <c r="A350" s="55" t="s">
        <v>922</v>
      </c>
      <c r="B350" s="55">
        <v>5</v>
      </c>
      <c r="C350" s="55">
        <v>35271505181</v>
      </c>
      <c r="D350" s="55">
        <v>79</v>
      </c>
    </row>
    <row r="351" spans="1:4" ht="13.2">
      <c r="A351" s="55" t="s">
        <v>922</v>
      </c>
      <c r="B351" s="55">
        <v>5</v>
      </c>
      <c r="C351" s="55">
        <v>35271505282</v>
      </c>
      <c r="D351" s="55">
        <v>79</v>
      </c>
    </row>
    <row r="352" spans="1:4" ht="13.2">
      <c r="A352" s="55" t="s">
        <v>922</v>
      </c>
      <c r="B352" s="55">
        <v>5</v>
      </c>
      <c r="C352" s="55">
        <v>35271505293</v>
      </c>
      <c r="D352" s="55">
        <v>79</v>
      </c>
    </row>
    <row r="353" spans="1:4" ht="13.2">
      <c r="A353" s="55" t="s">
        <v>922</v>
      </c>
      <c r="B353" s="55">
        <v>5</v>
      </c>
      <c r="C353" s="55">
        <v>35271505215</v>
      </c>
      <c r="D353" s="55">
        <v>80</v>
      </c>
    </row>
    <row r="354" spans="1:4" ht="13.2">
      <c r="A354" s="55" t="s">
        <v>922</v>
      </c>
      <c r="B354" s="55">
        <v>6</v>
      </c>
      <c r="C354" s="55">
        <v>35271506283</v>
      </c>
      <c r="D354" s="55">
        <v>21</v>
      </c>
    </row>
    <row r="355" spans="1:4" ht="13.2">
      <c r="A355" s="55" t="s">
        <v>922</v>
      </c>
      <c r="B355" s="55">
        <v>6</v>
      </c>
      <c r="C355" s="55">
        <v>35271503357</v>
      </c>
      <c r="D355" s="55">
        <v>24</v>
      </c>
    </row>
    <row r="356" spans="1:4" ht="13.2">
      <c r="A356" s="55" t="s">
        <v>922</v>
      </c>
      <c r="B356" s="55">
        <v>6</v>
      </c>
      <c r="C356" s="55">
        <v>35271506126</v>
      </c>
      <c r="D356" s="55">
        <v>24</v>
      </c>
    </row>
    <row r="357" spans="1:4" ht="13.2">
      <c r="A357" s="55" t="s">
        <v>922</v>
      </c>
      <c r="B357" s="55">
        <v>6</v>
      </c>
      <c r="C357" s="55">
        <v>35271503101</v>
      </c>
      <c r="D357" s="55">
        <v>43</v>
      </c>
    </row>
    <row r="358" spans="1:4" ht="13.2">
      <c r="A358" s="55" t="s">
        <v>922</v>
      </c>
      <c r="B358" s="55">
        <v>6</v>
      </c>
      <c r="C358" s="55">
        <v>35271506193</v>
      </c>
      <c r="D358" s="55">
        <v>53</v>
      </c>
    </row>
    <row r="359" spans="1:4" ht="13.2">
      <c r="A359" s="55" t="s">
        <v>922</v>
      </c>
      <c r="B359" s="55">
        <v>6</v>
      </c>
      <c r="C359" s="55">
        <v>35271506047</v>
      </c>
      <c r="D359" s="55">
        <v>56</v>
      </c>
    </row>
    <row r="360" spans="1:4" ht="13.2">
      <c r="A360" s="55" t="s">
        <v>922</v>
      </c>
      <c r="B360" s="55">
        <v>6</v>
      </c>
      <c r="C360" s="55">
        <v>35271506216</v>
      </c>
      <c r="D360" s="55">
        <v>59</v>
      </c>
    </row>
    <row r="361" spans="1:4" ht="13.2">
      <c r="A361" s="55" t="s">
        <v>922</v>
      </c>
      <c r="B361" s="55">
        <v>6</v>
      </c>
      <c r="C361" s="55">
        <v>35271506261</v>
      </c>
      <c r="D361" s="55">
        <v>62</v>
      </c>
    </row>
    <row r="362" spans="1:4" ht="13.2">
      <c r="A362" s="55" t="s">
        <v>922</v>
      </c>
      <c r="B362" s="55">
        <v>6</v>
      </c>
      <c r="C362" s="55">
        <v>35271501266</v>
      </c>
      <c r="D362" s="55">
        <v>66</v>
      </c>
    </row>
    <row r="363" spans="1:4" ht="13.2">
      <c r="A363" s="55" t="s">
        <v>922</v>
      </c>
      <c r="B363" s="55">
        <v>6</v>
      </c>
      <c r="C363" s="55">
        <v>35271506119</v>
      </c>
      <c r="D363" s="55">
        <v>66</v>
      </c>
    </row>
    <row r="364" spans="1:4" ht="13.2">
      <c r="A364" s="55" t="s">
        <v>922</v>
      </c>
      <c r="B364" s="55">
        <v>6</v>
      </c>
      <c r="C364" s="55">
        <v>35271506227</v>
      </c>
      <c r="D364" s="55">
        <v>70</v>
      </c>
    </row>
    <row r="365" spans="1:4" ht="13.2">
      <c r="A365" s="55" t="s">
        <v>922</v>
      </c>
      <c r="B365" s="55">
        <v>6</v>
      </c>
      <c r="C365" s="55">
        <v>35271506250</v>
      </c>
      <c r="D365" s="55">
        <v>71</v>
      </c>
    </row>
    <row r="366" spans="1:4" ht="13.2">
      <c r="A366" s="55" t="s">
        <v>922</v>
      </c>
      <c r="B366" s="55">
        <v>6</v>
      </c>
      <c r="C366" s="55">
        <v>35271506148</v>
      </c>
      <c r="D366" s="55">
        <v>72</v>
      </c>
    </row>
    <row r="367" spans="1:4" ht="13.2">
      <c r="A367" s="55" t="s">
        <v>922</v>
      </c>
      <c r="B367" s="55">
        <v>6</v>
      </c>
      <c r="C367" s="55">
        <v>35271506238</v>
      </c>
      <c r="D367" s="55">
        <v>73</v>
      </c>
    </row>
    <row r="368" spans="1:4" ht="13.2">
      <c r="A368" s="55" t="s">
        <v>922</v>
      </c>
      <c r="B368" s="55">
        <v>6</v>
      </c>
      <c r="C368" s="55">
        <v>35271506137</v>
      </c>
      <c r="D368" s="55">
        <v>75</v>
      </c>
    </row>
    <row r="369" spans="1:4" ht="13.2">
      <c r="A369" s="55" t="s">
        <v>922</v>
      </c>
      <c r="B369" s="55">
        <v>6</v>
      </c>
      <c r="C369" s="55">
        <v>35271506249</v>
      </c>
      <c r="D369" s="55">
        <v>75</v>
      </c>
    </row>
    <row r="370" spans="1:4" ht="13.2">
      <c r="A370" s="55" t="s">
        <v>922</v>
      </c>
      <c r="B370" s="55">
        <v>6</v>
      </c>
      <c r="C370" s="55">
        <v>35271506081</v>
      </c>
      <c r="D370" s="55">
        <v>76</v>
      </c>
    </row>
    <row r="371" spans="1:4" ht="13.2">
      <c r="A371" s="55" t="s">
        <v>922</v>
      </c>
      <c r="B371" s="55">
        <v>6</v>
      </c>
      <c r="C371" s="55">
        <v>35271506205</v>
      </c>
      <c r="D371" s="55">
        <v>76</v>
      </c>
    </row>
    <row r="372" spans="1:4" ht="13.2">
      <c r="A372" s="55" t="s">
        <v>922</v>
      </c>
      <c r="B372" s="55">
        <v>6</v>
      </c>
      <c r="C372" s="55">
        <v>35271506058</v>
      </c>
      <c r="D372" s="55">
        <v>78</v>
      </c>
    </row>
    <row r="373" spans="1:4" ht="13.2">
      <c r="A373" s="55" t="s">
        <v>922</v>
      </c>
      <c r="B373" s="55">
        <v>6</v>
      </c>
      <c r="C373" s="55">
        <v>35271506159</v>
      </c>
      <c r="D373" s="55">
        <v>78</v>
      </c>
    </row>
    <row r="374" spans="1:4" ht="13.2">
      <c r="A374" s="55" t="s">
        <v>922</v>
      </c>
      <c r="B374" s="55">
        <v>6</v>
      </c>
      <c r="C374" s="55">
        <v>35271506029</v>
      </c>
      <c r="D374" s="55">
        <v>78</v>
      </c>
    </row>
    <row r="375" spans="1:4" ht="13.2">
      <c r="A375" s="55" t="s">
        <v>922</v>
      </c>
      <c r="B375" s="55">
        <v>6</v>
      </c>
      <c r="C375" s="55">
        <v>35271506279</v>
      </c>
      <c r="D375" s="55">
        <v>78</v>
      </c>
    </row>
    <row r="376" spans="1:4" ht="13.2">
      <c r="A376" s="55" t="s">
        <v>922</v>
      </c>
      <c r="B376" s="55">
        <v>6</v>
      </c>
      <c r="C376" s="55">
        <v>35271506014</v>
      </c>
      <c r="D376" s="55">
        <v>80</v>
      </c>
    </row>
    <row r="377" spans="1:4" ht="13.2">
      <c r="A377" s="55" t="s">
        <v>922</v>
      </c>
      <c r="B377" s="55">
        <v>6</v>
      </c>
      <c r="C377" s="55">
        <v>35271506171</v>
      </c>
      <c r="D377" s="55">
        <v>82</v>
      </c>
    </row>
    <row r="378" spans="1:4" ht="13.2">
      <c r="A378" s="55" t="s">
        <v>922</v>
      </c>
      <c r="B378" s="55">
        <v>6</v>
      </c>
      <c r="C378" s="55">
        <v>35271506104</v>
      </c>
      <c r="D378" s="55">
        <v>85</v>
      </c>
    </row>
    <row r="379" spans="1:4" ht="13.2">
      <c r="A379" s="55" t="s">
        <v>922</v>
      </c>
      <c r="B379" s="55">
        <v>7</v>
      </c>
      <c r="C379" s="55">
        <v>35271507228</v>
      </c>
      <c r="D379" s="55">
        <v>19</v>
      </c>
    </row>
    <row r="380" spans="1:4" ht="13.2">
      <c r="A380" s="55" t="s">
        <v>922</v>
      </c>
      <c r="B380" s="55">
        <v>7</v>
      </c>
      <c r="C380" s="55">
        <v>35271507036</v>
      </c>
      <c r="D380" s="55">
        <v>20</v>
      </c>
    </row>
    <row r="381" spans="1:4" ht="13.2">
      <c r="A381" s="55" t="s">
        <v>922</v>
      </c>
      <c r="B381" s="55">
        <v>7</v>
      </c>
      <c r="C381" s="55">
        <v>35271507059</v>
      </c>
      <c r="D381" s="55">
        <v>21</v>
      </c>
    </row>
    <row r="382" spans="1:4" ht="13.2">
      <c r="A382" s="55" t="s">
        <v>922</v>
      </c>
      <c r="B382" s="55">
        <v>7</v>
      </c>
      <c r="C382" s="55">
        <v>35271507183</v>
      </c>
      <c r="D382" s="55">
        <v>25</v>
      </c>
    </row>
    <row r="383" spans="1:4" ht="13.2">
      <c r="A383" s="55" t="s">
        <v>922</v>
      </c>
      <c r="B383" s="55">
        <v>7</v>
      </c>
      <c r="C383" s="55">
        <v>35271507048</v>
      </c>
      <c r="D383" s="55">
        <v>37</v>
      </c>
    </row>
    <row r="384" spans="1:4" ht="13.2">
      <c r="A384" s="55" t="s">
        <v>922</v>
      </c>
      <c r="B384" s="55">
        <v>7</v>
      </c>
      <c r="C384" s="55">
        <v>35271507150</v>
      </c>
      <c r="D384" s="55">
        <v>47</v>
      </c>
    </row>
    <row r="385" spans="1:4" ht="13.2">
      <c r="A385" s="55" t="s">
        <v>922</v>
      </c>
      <c r="B385" s="55">
        <v>7</v>
      </c>
      <c r="C385" s="55">
        <v>35271501211</v>
      </c>
      <c r="D385" s="55">
        <v>52</v>
      </c>
    </row>
    <row r="386" spans="1:4" ht="13.2">
      <c r="A386" s="55" t="s">
        <v>922</v>
      </c>
      <c r="B386" s="55">
        <v>7</v>
      </c>
      <c r="C386" s="55">
        <v>35271507060</v>
      </c>
      <c r="D386" s="55">
        <v>54</v>
      </c>
    </row>
    <row r="387" spans="1:4" ht="13.2">
      <c r="A387" s="55" t="s">
        <v>922</v>
      </c>
      <c r="B387" s="55">
        <v>7</v>
      </c>
      <c r="C387" s="55">
        <v>35271507172</v>
      </c>
      <c r="D387" s="55">
        <v>56</v>
      </c>
    </row>
    <row r="388" spans="1:4" ht="13.2">
      <c r="A388" s="55" t="s">
        <v>922</v>
      </c>
      <c r="B388" s="55">
        <v>7</v>
      </c>
      <c r="C388" s="55">
        <v>35271507161</v>
      </c>
      <c r="D388" s="55">
        <v>57</v>
      </c>
    </row>
    <row r="389" spans="1:4" ht="13.2">
      <c r="A389" s="55" t="s">
        <v>922</v>
      </c>
      <c r="B389" s="55">
        <v>7</v>
      </c>
      <c r="C389" s="55">
        <v>35271507071</v>
      </c>
      <c r="D389" s="55">
        <v>61</v>
      </c>
    </row>
    <row r="390" spans="1:4" ht="13.2">
      <c r="A390" s="55" t="s">
        <v>922</v>
      </c>
      <c r="B390" s="55">
        <v>7</v>
      </c>
      <c r="C390" s="55">
        <v>35271502290</v>
      </c>
      <c r="D390" s="55">
        <v>64</v>
      </c>
    </row>
    <row r="391" spans="1:4" ht="13.2">
      <c r="A391" s="55" t="s">
        <v>922</v>
      </c>
      <c r="B391" s="55">
        <v>7</v>
      </c>
      <c r="C391" s="55">
        <v>35271507127</v>
      </c>
      <c r="D391" s="55">
        <v>64</v>
      </c>
    </row>
    <row r="392" spans="1:4" ht="13.2">
      <c r="A392" s="55" t="s">
        <v>922</v>
      </c>
      <c r="B392" s="55">
        <v>7</v>
      </c>
      <c r="C392" s="55">
        <v>35271507194</v>
      </c>
      <c r="D392" s="55">
        <v>64</v>
      </c>
    </row>
    <row r="393" spans="1:4" ht="13.2">
      <c r="A393" s="55" t="s">
        <v>922</v>
      </c>
      <c r="B393" s="55">
        <v>7</v>
      </c>
      <c r="C393" s="55">
        <v>35271507138</v>
      </c>
      <c r="D393" s="55">
        <v>65</v>
      </c>
    </row>
    <row r="394" spans="1:4" ht="13.2">
      <c r="A394" s="55" t="s">
        <v>922</v>
      </c>
      <c r="B394" s="55">
        <v>7</v>
      </c>
      <c r="C394" s="55">
        <v>35271507251</v>
      </c>
      <c r="D394" s="55">
        <v>67</v>
      </c>
    </row>
    <row r="395" spans="1:4" ht="13.2">
      <c r="A395" s="55" t="s">
        <v>922</v>
      </c>
      <c r="B395" s="55">
        <v>7</v>
      </c>
      <c r="C395" s="55">
        <v>35271507082</v>
      </c>
      <c r="D395" s="55">
        <v>68</v>
      </c>
    </row>
    <row r="396" spans="1:4" ht="13.2">
      <c r="A396" s="55" t="s">
        <v>922</v>
      </c>
      <c r="B396" s="55">
        <v>7</v>
      </c>
      <c r="C396" s="55">
        <v>35271507116</v>
      </c>
      <c r="D396" s="55">
        <v>68</v>
      </c>
    </row>
    <row r="397" spans="1:4" ht="13.2">
      <c r="A397" s="55" t="s">
        <v>922</v>
      </c>
      <c r="B397" s="55">
        <v>7</v>
      </c>
      <c r="C397" s="55">
        <v>35271507239</v>
      </c>
      <c r="D397" s="55">
        <v>69</v>
      </c>
    </row>
    <row r="398" spans="1:4" ht="13.2">
      <c r="A398" s="55" t="s">
        <v>922</v>
      </c>
      <c r="B398" s="55">
        <v>7</v>
      </c>
      <c r="C398" s="55">
        <v>35271507026</v>
      </c>
      <c r="D398" s="55">
        <v>70</v>
      </c>
    </row>
    <row r="399" spans="1:4" ht="13.2">
      <c r="A399" s="55" t="s">
        <v>922</v>
      </c>
      <c r="B399" s="55">
        <v>7</v>
      </c>
      <c r="C399" s="55">
        <v>35271501020</v>
      </c>
      <c r="D399" s="55">
        <v>71</v>
      </c>
    </row>
    <row r="400" spans="1:4" ht="13.2">
      <c r="A400" s="55" t="s">
        <v>922</v>
      </c>
      <c r="B400" s="55">
        <v>7</v>
      </c>
      <c r="C400" s="55">
        <v>35271507149</v>
      </c>
      <c r="D400" s="55">
        <v>71</v>
      </c>
    </row>
    <row r="401" spans="1:4" ht="13.2">
      <c r="A401" s="55" t="s">
        <v>922</v>
      </c>
      <c r="B401" s="55">
        <v>7</v>
      </c>
      <c r="C401" s="55">
        <v>35271507105</v>
      </c>
      <c r="D401" s="55">
        <v>72</v>
      </c>
    </row>
    <row r="402" spans="1:4" ht="13.2">
      <c r="A402" s="55" t="s">
        <v>922</v>
      </c>
      <c r="B402" s="55">
        <v>7</v>
      </c>
      <c r="C402" s="55">
        <v>35271507015</v>
      </c>
      <c r="D402" s="55">
        <v>73</v>
      </c>
    </row>
    <row r="403" spans="1:4" ht="13.2">
      <c r="A403" s="55" t="s">
        <v>922</v>
      </c>
      <c r="B403" s="55">
        <v>7</v>
      </c>
      <c r="C403" s="55">
        <v>35271507273</v>
      </c>
      <c r="D403" s="55">
        <v>74</v>
      </c>
    </row>
    <row r="404" spans="1:4" ht="13.2">
      <c r="A404" s="55" t="s">
        <v>922</v>
      </c>
      <c r="B404" s="55">
        <v>7</v>
      </c>
      <c r="C404" s="55">
        <v>35271507262</v>
      </c>
      <c r="D404" s="55">
        <v>75</v>
      </c>
    </row>
    <row r="405" spans="1:4" ht="13.2">
      <c r="A405" s="55" t="s">
        <v>922</v>
      </c>
      <c r="B405" s="55">
        <v>7</v>
      </c>
      <c r="C405" s="55">
        <v>35271507206</v>
      </c>
      <c r="D405" s="55">
        <v>81</v>
      </c>
    </row>
    <row r="406" spans="1:4" ht="13.2">
      <c r="A406" s="55" t="s">
        <v>922</v>
      </c>
      <c r="B406" s="55">
        <v>7</v>
      </c>
      <c r="C406" s="55">
        <v>35271507093</v>
      </c>
      <c r="D406" s="55">
        <v>84</v>
      </c>
    </row>
    <row r="407" spans="1:4" ht="13.2">
      <c r="A407" s="55" t="s">
        <v>922</v>
      </c>
      <c r="B407" s="55">
        <v>7</v>
      </c>
      <c r="C407" s="55">
        <v>35271507240</v>
      </c>
      <c r="D407" s="55">
        <v>85</v>
      </c>
    </row>
    <row r="408" spans="1:4" ht="13.2">
      <c r="A408" s="55" t="s">
        <v>922</v>
      </c>
      <c r="B408" s="55">
        <v>8</v>
      </c>
      <c r="C408" s="55">
        <v>35271508140</v>
      </c>
      <c r="D408" s="55">
        <v>14</v>
      </c>
    </row>
    <row r="409" spans="1:4" ht="13.2">
      <c r="A409" s="55" t="s">
        <v>922</v>
      </c>
      <c r="B409" s="55">
        <v>8</v>
      </c>
      <c r="C409" s="55">
        <v>35271508195</v>
      </c>
      <c r="D409" s="55">
        <v>27</v>
      </c>
    </row>
    <row r="410" spans="1:4" ht="13.2">
      <c r="A410" s="55" t="s">
        <v>922</v>
      </c>
      <c r="B410" s="55">
        <v>8</v>
      </c>
      <c r="C410" s="55">
        <v>35271508151</v>
      </c>
      <c r="D410" s="55">
        <v>35</v>
      </c>
    </row>
    <row r="411" spans="1:4" ht="13.2">
      <c r="A411" s="55" t="s">
        <v>922</v>
      </c>
      <c r="B411" s="55">
        <v>8</v>
      </c>
      <c r="C411" s="55">
        <v>35271508229</v>
      </c>
      <c r="D411" s="55">
        <v>35</v>
      </c>
    </row>
    <row r="412" spans="1:4" ht="13.2">
      <c r="A412" s="55" t="s">
        <v>922</v>
      </c>
      <c r="B412" s="55">
        <v>8</v>
      </c>
      <c r="C412" s="55">
        <v>35271508285</v>
      </c>
      <c r="D412" s="55">
        <v>38</v>
      </c>
    </row>
    <row r="413" spans="1:4" ht="13.2">
      <c r="A413" s="55" t="s">
        <v>922</v>
      </c>
      <c r="B413" s="55">
        <v>8</v>
      </c>
      <c r="C413" s="55">
        <v>35271508083</v>
      </c>
      <c r="D413" s="55">
        <v>52</v>
      </c>
    </row>
    <row r="414" spans="1:4" ht="13.2">
      <c r="A414" s="55" t="s">
        <v>922</v>
      </c>
      <c r="B414" s="55">
        <v>8</v>
      </c>
      <c r="C414" s="55">
        <v>35271508207</v>
      </c>
      <c r="D414" s="55">
        <v>53</v>
      </c>
    </row>
    <row r="415" spans="1:4" ht="13.2">
      <c r="A415" s="55" t="s">
        <v>922</v>
      </c>
      <c r="B415" s="55">
        <v>8</v>
      </c>
      <c r="C415" s="55">
        <v>35271508106</v>
      </c>
      <c r="D415" s="55">
        <v>54</v>
      </c>
    </row>
    <row r="416" spans="1:4" ht="13.2">
      <c r="A416" s="55" t="s">
        <v>922</v>
      </c>
      <c r="B416" s="55">
        <v>8</v>
      </c>
      <c r="C416" s="55">
        <v>35271508032</v>
      </c>
      <c r="D416" s="55">
        <v>54</v>
      </c>
    </row>
    <row r="417" spans="1:4" ht="13.2">
      <c r="A417" s="55" t="s">
        <v>922</v>
      </c>
      <c r="B417" s="55">
        <v>8</v>
      </c>
      <c r="C417" s="55">
        <v>35271508061</v>
      </c>
      <c r="D417" s="55">
        <v>57</v>
      </c>
    </row>
    <row r="418" spans="1:4" ht="13.2">
      <c r="A418" s="55" t="s">
        <v>922</v>
      </c>
      <c r="B418" s="55">
        <v>8</v>
      </c>
      <c r="C418" s="55">
        <v>35271508094</v>
      </c>
      <c r="D418" s="55">
        <v>59</v>
      </c>
    </row>
    <row r="419" spans="1:4" ht="13.2">
      <c r="A419" s="55" t="s">
        <v>922</v>
      </c>
      <c r="B419" s="55">
        <v>8</v>
      </c>
      <c r="C419" s="55">
        <v>35271508252</v>
      </c>
      <c r="D419" s="55">
        <v>62</v>
      </c>
    </row>
    <row r="420" spans="1:4" ht="13.2">
      <c r="A420" s="55" t="s">
        <v>922</v>
      </c>
      <c r="B420" s="55">
        <v>8</v>
      </c>
      <c r="C420" s="55">
        <v>35271508027</v>
      </c>
      <c r="D420" s="55">
        <v>64</v>
      </c>
    </row>
    <row r="421" spans="1:4" ht="13.2">
      <c r="A421" s="55" t="s">
        <v>922</v>
      </c>
      <c r="B421" s="55">
        <v>8</v>
      </c>
      <c r="C421" s="55">
        <v>35271508128</v>
      </c>
      <c r="D421" s="55">
        <v>66</v>
      </c>
    </row>
    <row r="422" spans="1:4" ht="13.2">
      <c r="A422" s="55" t="s">
        <v>922</v>
      </c>
      <c r="B422" s="55">
        <v>8</v>
      </c>
      <c r="C422" s="55">
        <v>35271508139</v>
      </c>
      <c r="D422" s="55">
        <v>67</v>
      </c>
    </row>
    <row r="423" spans="1:4" ht="13.2">
      <c r="A423" s="55" t="s">
        <v>922</v>
      </c>
      <c r="B423" s="55">
        <v>8</v>
      </c>
      <c r="C423" s="55">
        <v>35271508241</v>
      </c>
      <c r="D423" s="55">
        <v>67</v>
      </c>
    </row>
    <row r="424" spans="1:4" ht="13.2">
      <c r="A424" s="55" t="s">
        <v>922</v>
      </c>
      <c r="B424" s="55">
        <v>8</v>
      </c>
      <c r="C424" s="55">
        <v>35271508263</v>
      </c>
      <c r="D424" s="55">
        <v>67</v>
      </c>
    </row>
    <row r="425" spans="1:4" ht="13.2">
      <c r="A425" s="55" t="s">
        <v>922</v>
      </c>
      <c r="B425" s="55">
        <v>8</v>
      </c>
      <c r="C425" s="55">
        <v>35271508016</v>
      </c>
      <c r="D425" s="55">
        <v>71</v>
      </c>
    </row>
    <row r="426" spans="1:4" ht="13.2">
      <c r="A426" s="55" t="s">
        <v>922</v>
      </c>
      <c r="B426" s="55">
        <v>8</v>
      </c>
      <c r="C426" s="55">
        <v>35271508162</v>
      </c>
      <c r="D426" s="55">
        <v>73</v>
      </c>
    </row>
    <row r="427" spans="1:4" ht="13.2">
      <c r="A427" s="55" t="s">
        <v>922</v>
      </c>
      <c r="B427" s="55">
        <v>8</v>
      </c>
      <c r="C427" s="55">
        <v>35271508218</v>
      </c>
      <c r="D427" s="55">
        <v>74</v>
      </c>
    </row>
    <row r="428" spans="1:4" ht="13.2">
      <c r="A428" s="55" t="s">
        <v>922</v>
      </c>
      <c r="B428" s="55">
        <v>8</v>
      </c>
      <c r="C428" s="55">
        <v>35271508173</v>
      </c>
      <c r="D428" s="55">
        <v>75</v>
      </c>
    </row>
    <row r="429" spans="1:4" ht="13.2">
      <c r="A429" s="55" t="s">
        <v>922</v>
      </c>
      <c r="B429" s="55">
        <v>8</v>
      </c>
      <c r="C429" s="55">
        <v>35271508076</v>
      </c>
      <c r="D429" s="55">
        <v>78</v>
      </c>
    </row>
    <row r="430" spans="1:4" ht="13.2">
      <c r="A430" s="55" t="s">
        <v>922</v>
      </c>
      <c r="B430" s="55">
        <v>8</v>
      </c>
      <c r="C430" s="55">
        <v>35271508050</v>
      </c>
      <c r="D430" s="55">
        <v>79</v>
      </c>
    </row>
    <row r="431" spans="1:4" ht="13.2">
      <c r="A431" s="55" t="s">
        <v>922</v>
      </c>
      <c r="B431" s="55">
        <v>8</v>
      </c>
      <c r="C431" s="55">
        <v>35271508274</v>
      </c>
      <c r="D431" s="55">
        <v>79</v>
      </c>
    </row>
    <row r="432" spans="1:4" ht="13.2">
      <c r="A432" s="55" t="s">
        <v>922</v>
      </c>
      <c r="B432" s="55">
        <v>8</v>
      </c>
      <c r="C432" s="55">
        <v>35271508117</v>
      </c>
      <c r="D432" s="55">
        <v>80</v>
      </c>
    </row>
    <row r="433" spans="1:4" ht="13.2">
      <c r="A433" s="55" t="s">
        <v>922</v>
      </c>
      <c r="B433" s="55">
        <v>9</v>
      </c>
      <c r="C433" s="55">
        <v>35271506092</v>
      </c>
      <c r="D433" s="55">
        <v>31</v>
      </c>
    </row>
    <row r="434" spans="1:4" ht="13.2">
      <c r="A434" s="55" t="s">
        <v>922</v>
      </c>
      <c r="B434" s="55">
        <v>9</v>
      </c>
      <c r="C434" s="55">
        <v>35271504102</v>
      </c>
      <c r="D434" s="55">
        <v>36</v>
      </c>
    </row>
    <row r="435" spans="1:4" ht="13.2">
      <c r="A435" s="55" t="s">
        <v>922</v>
      </c>
      <c r="B435" s="55">
        <v>9</v>
      </c>
      <c r="C435" s="55">
        <v>35271505057</v>
      </c>
      <c r="D435" s="55">
        <v>37</v>
      </c>
    </row>
    <row r="436" spans="1:4" ht="13.2">
      <c r="A436" s="55" t="s">
        <v>922</v>
      </c>
      <c r="B436" s="55">
        <v>9</v>
      </c>
      <c r="C436" s="55">
        <v>35271506070</v>
      </c>
      <c r="D436" s="55">
        <v>38</v>
      </c>
    </row>
    <row r="437" spans="1:4" ht="13.2">
      <c r="A437" s="55" t="s">
        <v>922</v>
      </c>
      <c r="B437" s="55">
        <v>9</v>
      </c>
      <c r="C437" s="55">
        <v>35271504134</v>
      </c>
      <c r="D437" s="55">
        <v>43</v>
      </c>
    </row>
    <row r="438" spans="1:4" ht="13.2">
      <c r="A438" s="55" t="s">
        <v>922</v>
      </c>
      <c r="B438" s="55">
        <v>9</v>
      </c>
      <c r="C438" s="55">
        <v>35271508184</v>
      </c>
      <c r="D438" s="55">
        <v>45</v>
      </c>
    </row>
    <row r="439" spans="1:4" ht="13.2">
      <c r="A439" s="55" t="s">
        <v>922</v>
      </c>
      <c r="B439" s="55">
        <v>9</v>
      </c>
      <c r="C439" s="55">
        <v>35271502201</v>
      </c>
      <c r="D439" s="55">
        <v>46</v>
      </c>
    </row>
    <row r="440" spans="1:4" ht="13.2">
      <c r="A440" s="55" t="s">
        <v>922</v>
      </c>
      <c r="B440" s="55">
        <v>9</v>
      </c>
      <c r="C440" s="55">
        <v>35271505035</v>
      </c>
      <c r="D440" s="55">
        <v>47</v>
      </c>
    </row>
    <row r="441" spans="1:4" ht="13.2">
      <c r="A441" s="55" t="s">
        <v>922</v>
      </c>
      <c r="B441" s="55">
        <v>9</v>
      </c>
      <c r="C441" s="55">
        <v>35271506160</v>
      </c>
      <c r="D441" s="55">
        <v>47</v>
      </c>
    </row>
    <row r="442" spans="1:4" ht="13.2">
      <c r="A442" s="55" t="s">
        <v>922</v>
      </c>
      <c r="B442" s="55">
        <v>9</v>
      </c>
      <c r="C442" s="55">
        <v>35271508049</v>
      </c>
      <c r="D442" s="55">
        <v>47</v>
      </c>
    </row>
    <row r="443" spans="1:4" ht="13.2">
      <c r="A443" s="55" t="s">
        <v>922</v>
      </c>
      <c r="B443" s="55">
        <v>9</v>
      </c>
      <c r="C443" s="55">
        <v>35271502245</v>
      </c>
      <c r="D443" s="55">
        <v>48</v>
      </c>
    </row>
    <row r="444" spans="1:4" ht="13.2">
      <c r="A444" s="55" t="s">
        <v>922</v>
      </c>
      <c r="B444" s="55">
        <v>9</v>
      </c>
      <c r="C444" s="55">
        <v>35271505271</v>
      </c>
      <c r="D444" s="55">
        <v>48</v>
      </c>
    </row>
    <row r="445" spans="1:4" ht="13.2">
      <c r="A445" s="55" t="s">
        <v>922</v>
      </c>
      <c r="B445" s="55">
        <v>9</v>
      </c>
      <c r="C445" s="55">
        <v>35271502032</v>
      </c>
      <c r="D445" s="55">
        <v>52</v>
      </c>
    </row>
    <row r="446" spans="1:4" ht="13.2">
      <c r="A446" s="55" t="s">
        <v>922</v>
      </c>
      <c r="B446" s="55">
        <v>9</v>
      </c>
      <c r="C446" s="55">
        <v>35271508230</v>
      </c>
      <c r="D446" s="55">
        <v>53</v>
      </c>
    </row>
    <row r="447" spans="1:4" ht="13.2">
      <c r="A447" s="55" t="s">
        <v>922</v>
      </c>
      <c r="B447" s="55">
        <v>9</v>
      </c>
      <c r="C447" s="55">
        <v>35271502166</v>
      </c>
      <c r="D447" s="55">
        <v>54</v>
      </c>
    </row>
    <row r="448" spans="1:4" ht="13.2">
      <c r="A448" s="55" t="s">
        <v>922</v>
      </c>
      <c r="B448" s="55">
        <v>9</v>
      </c>
      <c r="C448" s="55">
        <v>35271502212</v>
      </c>
      <c r="D448" s="55">
        <v>58</v>
      </c>
    </row>
    <row r="449" spans="1:4" ht="13.2">
      <c r="A449" s="55" t="s">
        <v>922</v>
      </c>
      <c r="B449" s="55">
        <v>9</v>
      </c>
      <c r="C449" s="55">
        <v>35271505125</v>
      </c>
      <c r="D449" s="55">
        <v>58</v>
      </c>
    </row>
    <row r="450" spans="1:4" ht="13.2">
      <c r="A450" s="55" t="s">
        <v>922</v>
      </c>
      <c r="B450" s="55">
        <v>9</v>
      </c>
      <c r="C450" s="55">
        <v>35271501086</v>
      </c>
      <c r="D450" s="55">
        <v>59</v>
      </c>
    </row>
    <row r="451" spans="1:4" ht="13.2">
      <c r="A451" s="55" t="s">
        <v>922</v>
      </c>
      <c r="B451" s="55">
        <v>9</v>
      </c>
      <c r="C451" s="55">
        <v>35271501165</v>
      </c>
      <c r="D451" s="55">
        <v>60</v>
      </c>
    </row>
    <row r="452" spans="1:4" ht="13.2">
      <c r="A452" s="55" t="s">
        <v>922</v>
      </c>
      <c r="B452" s="55">
        <v>9</v>
      </c>
      <c r="C452" s="55">
        <v>35271501109</v>
      </c>
      <c r="D452" s="55">
        <v>62</v>
      </c>
    </row>
    <row r="453" spans="1:4" ht="13.2">
      <c r="A453" s="55" t="s">
        <v>922</v>
      </c>
      <c r="B453" s="55">
        <v>9</v>
      </c>
      <c r="C453" s="55">
        <v>35271506069</v>
      </c>
      <c r="D453" s="55">
        <v>63</v>
      </c>
    </row>
    <row r="454" spans="1:4" ht="13.2">
      <c r="A454" s="55" t="s">
        <v>922</v>
      </c>
      <c r="B454" s="55">
        <v>9</v>
      </c>
      <c r="C454" s="55">
        <v>35271502111</v>
      </c>
      <c r="D454" s="55">
        <v>67</v>
      </c>
    </row>
    <row r="455" spans="1:4" ht="13.2">
      <c r="A455" s="55" t="s">
        <v>922</v>
      </c>
      <c r="B455" s="55">
        <v>9</v>
      </c>
      <c r="C455" s="55">
        <v>35271502155</v>
      </c>
      <c r="D455" s="55">
        <v>71</v>
      </c>
    </row>
    <row r="456" spans="1:4" ht="13.2">
      <c r="A456" s="55" t="s">
        <v>923</v>
      </c>
      <c r="B456" s="55">
        <v>1</v>
      </c>
      <c r="C456" s="55">
        <v>35281505342</v>
      </c>
      <c r="D456" s="55">
        <v>63</v>
      </c>
    </row>
    <row r="457" spans="1:4" ht="13.2">
      <c r="A457" s="55" t="s">
        <v>923</v>
      </c>
      <c r="B457" s="55">
        <v>1</v>
      </c>
      <c r="C457" s="55">
        <v>35281502114</v>
      </c>
      <c r="D457" s="55">
        <v>65</v>
      </c>
    </row>
    <row r="458" spans="1:4" ht="13.2">
      <c r="A458" s="55" t="s">
        <v>923</v>
      </c>
      <c r="B458" s="55">
        <v>1</v>
      </c>
      <c r="C458" s="55">
        <v>35281506130</v>
      </c>
      <c r="D458" s="55">
        <v>67</v>
      </c>
    </row>
    <row r="459" spans="1:4" ht="13.2">
      <c r="A459" s="55" t="s">
        <v>923</v>
      </c>
      <c r="B459" s="55">
        <v>1</v>
      </c>
      <c r="C459" s="55">
        <v>35281502068</v>
      </c>
      <c r="D459" s="55">
        <v>68</v>
      </c>
    </row>
    <row r="460" spans="1:4" ht="13.2">
      <c r="A460" s="55" t="s">
        <v>923</v>
      </c>
      <c r="B460" s="55">
        <v>1</v>
      </c>
      <c r="C460" s="55">
        <v>35281503025</v>
      </c>
      <c r="D460" s="55">
        <v>68</v>
      </c>
    </row>
    <row r="461" spans="1:4" ht="13.2">
      <c r="A461" s="55" t="s">
        <v>923</v>
      </c>
      <c r="B461" s="55">
        <v>1</v>
      </c>
      <c r="C461" s="55">
        <v>35281506196</v>
      </c>
      <c r="D461" s="55">
        <v>68</v>
      </c>
    </row>
    <row r="462" spans="1:4" ht="13.2">
      <c r="A462" s="55" t="s">
        <v>923</v>
      </c>
      <c r="B462" s="55">
        <v>1</v>
      </c>
      <c r="C462" s="55">
        <v>35281501304</v>
      </c>
      <c r="D462" s="55">
        <v>69</v>
      </c>
    </row>
    <row r="463" spans="1:4" ht="13.2">
      <c r="A463" s="55" t="s">
        <v>923</v>
      </c>
      <c r="B463" s="55">
        <v>1</v>
      </c>
      <c r="C463" s="55">
        <v>35281506253</v>
      </c>
      <c r="D463" s="55">
        <v>74</v>
      </c>
    </row>
    <row r="464" spans="1:4" ht="13.2">
      <c r="A464" s="55" t="s">
        <v>923</v>
      </c>
      <c r="B464" s="55">
        <v>1</v>
      </c>
      <c r="C464" s="55">
        <v>35281501135</v>
      </c>
      <c r="D464" s="55">
        <v>75</v>
      </c>
    </row>
    <row r="465" spans="1:4" ht="13.2">
      <c r="A465" s="55" t="s">
        <v>923</v>
      </c>
      <c r="B465" s="55">
        <v>1</v>
      </c>
      <c r="C465" s="55">
        <v>35281501241</v>
      </c>
      <c r="D465" s="55">
        <v>76</v>
      </c>
    </row>
    <row r="466" spans="1:4" ht="13.2">
      <c r="A466" s="55" t="s">
        <v>923</v>
      </c>
      <c r="B466" s="55">
        <v>1</v>
      </c>
      <c r="C466" s="55">
        <v>35281504304</v>
      </c>
      <c r="D466" s="55">
        <v>76</v>
      </c>
    </row>
    <row r="467" spans="1:4" ht="13.2">
      <c r="A467" s="55" t="s">
        <v>923</v>
      </c>
      <c r="B467" s="55">
        <v>1</v>
      </c>
      <c r="C467" s="55">
        <v>35281502349</v>
      </c>
      <c r="D467" s="55">
        <v>77</v>
      </c>
    </row>
    <row r="468" spans="1:4" ht="13.2">
      <c r="A468" s="55" t="s">
        <v>923</v>
      </c>
      <c r="B468" s="55">
        <v>1</v>
      </c>
      <c r="C468" s="55">
        <v>35281501157</v>
      </c>
      <c r="D468" s="55">
        <v>78</v>
      </c>
    </row>
    <row r="469" spans="1:4" ht="13.2">
      <c r="A469" s="55" t="s">
        <v>923</v>
      </c>
      <c r="B469" s="55">
        <v>1</v>
      </c>
      <c r="C469" s="55">
        <v>35281501236</v>
      </c>
      <c r="D469" s="55">
        <v>78</v>
      </c>
    </row>
    <row r="470" spans="1:4" ht="13.2">
      <c r="A470" s="55" t="s">
        <v>923</v>
      </c>
      <c r="B470" s="55">
        <v>1</v>
      </c>
      <c r="C470" s="55">
        <v>35281501270</v>
      </c>
      <c r="D470" s="55">
        <v>79</v>
      </c>
    </row>
    <row r="471" spans="1:4" ht="13.2">
      <c r="A471" s="55" t="s">
        <v>923</v>
      </c>
      <c r="B471" s="55">
        <v>1</v>
      </c>
      <c r="C471" s="55">
        <v>35281501359</v>
      </c>
      <c r="D471" s="55">
        <v>79</v>
      </c>
    </row>
    <row r="472" spans="1:4" ht="13.2">
      <c r="A472" s="55" t="s">
        <v>923</v>
      </c>
      <c r="B472" s="55">
        <v>1</v>
      </c>
      <c r="C472" s="55">
        <v>35281502079</v>
      </c>
      <c r="D472" s="55">
        <v>79</v>
      </c>
    </row>
    <row r="473" spans="1:4" ht="13.2">
      <c r="A473" s="55" t="s">
        <v>923</v>
      </c>
      <c r="B473" s="55">
        <v>1</v>
      </c>
      <c r="C473" s="55">
        <v>35281501179</v>
      </c>
      <c r="D473" s="55">
        <v>80</v>
      </c>
    </row>
    <row r="474" spans="1:4" ht="13.2">
      <c r="A474" s="55" t="s">
        <v>923</v>
      </c>
      <c r="B474" s="55">
        <v>1</v>
      </c>
      <c r="C474" s="55">
        <v>35281502260</v>
      </c>
      <c r="D474" s="55">
        <v>80</v>
      </c>
    </row>
    <row r="475" spans="1:4" ht="13.2">
      <c r="A475" s="55" t="s">
        <v>923</v>
      </c>
      <c r="B475" s="55">
        <v>1</v>
      </c>
      <c r="C475" s="55">
        <v>35281502327</v>
      </c>
      <c r="D475" s="55">
        <v>80</v>
      </c>
    </row>
    <row r="476" spans="1:4" ht="13.2">
      <c r="A476" s="55" t="s">
        <v>923</v>
      </c>
      <c r="B476" s="55">
        <v>1</v>
      </c>
      <c r="C476" s="55">
        <v>35281506051</v>
      </c>
      <c r="D476" s="55">
        <v>80</v>
      </c>
    </row>
    <row r="477" spans="1:4" ht="13.2">
      <c r="A477" s="55" t="s">
        <v>923</v>
      </c>
      <c r="B477" s="55">
        <v>1</v>
      </c>
      <c r="C477" s="55">
        <v>35281501191</v>
      </c>
      <c r="D477" s="55">
        <v>81</v>
      </c>
    </row>
    <row r="478" spans="1:4" ht="13.2">
      <c r="A478" s="55" t="s">
        <v>923</v>
      </c>
      <c r="B478" s="55">
        <v>1</v>
      </c>
      <c r="C478" s="55">
        <v>35281502057</v>
      </c>
      <c r="D478" s="55">
        <v>81</v>
      </c>
    </row>
    <row r="479" spans="1:4" ht="13.2">
      <c r="A479" s="55" t="s">
        <v>923</v>
      </c>
      <c r="B479" s="55">
        <v>1</v>
      </c>
      <c r="C479" s="55">
        <v>35281502158</v>
      </c>
      <c r="D479" s="55">
        <v>81</v>
      </c>
    </row>
    <row r="480" spans="1:4" ht="13.2">
      <c r="A480" s="55" t="s">
        <v>923</v>
      </c>
      <c r="B480" s="55">
        <v>1</v>
      </c>
      <c r="C480" s="55">
        <v>35281502136</v>
      </c>
      <c r="D480" s="55">
        <v>82</v>
      </c>
    </row>
    <row r="481" spans="1:4" ht="13.2">
      <c r="A481" s="55" t="s">
        <v>923</v>
      </c>
      <c r="B481" s="55">
        <v>1</v>
      </c>
      <c r="C481" s="55">
        <v>35281502248</v>
      </c>
      <c r="D481" s="55">
        <v>82</v>
      </c>
    </row>
    <row r="482" spans="1:4" ht="13.2">
      <c r="A482" s="55" t="s">
        <v>923</v>
      </c>
      <c r="B482" s="55">
        <v>1</v>
      </c>
      <c r="C482" s="55">
        <v>35281501180</v>
      </c>
      <c r="D482" s="55">
        <v>84</v>
      </c>
    </row>
    <row r="483" spans="1:4" ht="13.2">
      <c r="A483" s="55" t="s">
        <v>923</v>
      </c>
      <c r="B483" s="55">
        <v>1</v>
      </c>
      <c r="C483" s="55">
        <v>35281501225</v>
      </c>
      <c r="D483" s="55">
        <v>84</v>
      </c>
    </row>
    <row r="484" spans="1:4" ht="13.2">
      <c r="A484" s="55" t="s">
        <v>923</v>
      </c>
      <c r="B484" s="55">
        <v>1</v>
      </c>
      <c r="C484" s="55">
        <v>35281502013</v>
      </c>
      <c r="D484" s="55">
        <v>84</v>
      </c>
    </row>
    <row r="485" spans="1:4" ht="13.2">
      <c r="A485" s="55" t="s">
        <v>923</v>
      </c>
      <c r="B485" s="55">
        <v>1</v>
      </c>
      <c r="C485" s="55">
        <v>35281502181</v>
      </c>
      <c r="D485" s="55">
        <v>84</v>
      </c>
    </row>
    <row r="486" spans="1:4" ht="13.2">
      <c r="A486" s="55" t="s">
        <v>923</v>
      </c>
      <c r="B486" s="55">
        <v>1</v>
      </c>
      <c r="C486" s="55">
        <v>35281506129</v>
      </c>
      <c r="D486" s="55">
        <v>84</v>
      </c>
    </row>
    <row r="487" spans="1:4" ht="13.2">
      <c r="A487" s="55" t="s">
        <v>923</v>
      </c>
      <c r="B487" s="55">
        <v>1</v>
      </c>
      <c r="C487" s="55">
        <v>35281502169</v>
      </c>
      <c r="D487" s="55">
        <v>85</v>
      </c>
    </row>
    <row r="488" spans="1:4" ht="13.2">
      <c r="A488" s="55" t="s">
        <v>923</v>
      </c>
      <c r="B488" s="55">
        <v>1</v>
      </c>
      <c r="C488" s="55">
        <v>35281501146</v>
      </c>
      <c r="D488" s="55">
        <v>86</v>
      </c>
    </row>
    <row r="489" spans="1:4" ht="13.2">
      <c r="A489" s="55" t="s">
        <v>923</v>
      </c>
      <c r="B489" s="55">
        <v>1</v>
      </c>
      <c r="C489" s="55">
        <v>35281502383</v>
      </c>
      <c r="D489" s="55">
        <v>86</v>
      </c>
    </row>
    <row r="490" spans="1:4" ht="13.2">
      <c r="A490" s="55" t="s">
        <v>923</v>
      </c>
      <c r="B490" s="55">
        <v>1</v>
      </c>
      <c r="C490" s="55">
        <v>35281502259</v>
      </c>
      <c r="D490" s="55">
        <v>89</v>
      </c>
    </row>
    <row r="491" spans="1:4" ht="13.2">
      <c r="A491" s="55" t="s">
        <v>923</v>
      </c>
      <c r="B491" s="55">
        <v>1</v>
      </c>
      <c r="C491" s="55">
        <v>35281506028</v>
      </c>
      <c r="D491" s="55">
        <v>89</v>
      </c>
    </row>
    <row r="492" spans="1:4" ht="13.2">
      <c r="A492" s="55" t="s">
        <v>923</v>
      </c>
      <c r="B492" s="55">
        <v>2</v>
      </c>
      <c r="C492" s="55">
        <v>35281502237</v>
      </c>
      <c r="D492" s="55">
        <v>64</v>
      </c>
    </row>
    <row r="493" spans="1:4" ht="13.2">
      <c r="A493" s="55" t="s">
        <v>923</v>
      </c>
      <c r="B493" s="55">
        <v>2</v>
      </c>
      <c r="C493" s="55">
        <v>35281502226</v>
      </c>
      <c r="D493" s="55">
        <v>76</v>
      </c>
    </row>
    <row r="494" spans="1:4" ht="13.2">
      <c r="A494" s="55" t="s">
        <v>923</v>
      </c>
      <c r="B494" s="55">
        <v>2</v>
      </c>
      <c r="C494" s="55">
        <v>35281502170</v>
      </c>
      <c r="D494" s="55">
        <v>78</v>
      </c>
    </row>
    <row r="495" spans="1:4" ht="13.2">
      <c r="A495" s="55" t="s">
        <v>923</v>
      </c>
      <c r="B495" s="55">
        <v>2</v>
      </c>
      <c r="C495" s="55">
        <v>35281502293</v>
      </c>
      <c r="D495" s="55">
        <v>79</v>
      </c>
    </row>
    <row r="496" spans="1:4" ht="13.2">
      <c r="A496" s="55" t="s">
        <v>923</v>
      </c>
      <c r="B496" s="55">
        <v>2</v>
      </c>
      <c r="C496" s="55">
        <v>35281501034</v>
      </c>
      <c r="D496" s="55">
        <v>80</v>
      </c>
    </row>
    <row r="497" spans="1:4" ht="13.2">
      <c r="A497" s="55" t="s">
        <v>923</v>
      </c>
      <c r="B497" s="55">
        <v>2</v>
      </c>
      <c r="C497" s="55">
        <v>35281503126</v>
      </c>
      <c r="D497" s="55">
        <v>80</v>
      </c>
    </row>
    <row r="498" spans="1:4" ht="13.2">
      <c r="A498" s="55" t="s">
        <v>923</v>
      </c>
      <c r="B498" s="55">
        <v>2</v>
      </c>
      <c r="C498" s="55">
        <v>35281502271</v>
      </c>
      <c r="D498" s="55">
        <v>82</v>
      </c>
    </row>
    <row r="499" spans="1:4" ht="13.2">
      <c r="A499" s="55" t="s">
        <v>923</v>
      </c>
      <c r="B499" s="55">
        <v>2</v>
      </c>
      <c r="C499" s="55">
        <v>35281502316</v>
      </c>
      <c r="D499" s="55">
        <v>82</v>
      </c>
    </row>
    <row r="500" spans="1:4" ht="13.2">
      <c r="A500" s="55" t="s">
        <v>923</v>
      </c>
      <c r="B500" s="55">
        <v>2</v>
      </c>
      <c r="C500" s="55">
        <v>35281504026</v>
      </c>
      <c r="D500" s="55">
        <v>82</v>
      </c>
    </row>
    <row r="501" spans="1:4" ht="13.2">
      <c r="A501" s="55" t="s">
        <v>923</v>
      </c>
      <c r="B501" s="55">
        <v>2</v>
      </c>
      <c r="C501" s="55">
        <v>35281501258</v>
      </c>
      <c r="D501" s="55">
        <v>83</v>
      </c>
    </row>
    <row r="502" spans="1:4" ht="13.2">
      <c r="A502" s="55" t="s">
        <v>923</v>
      </c>
      <c r="B502" s="55">
        <v>2</v>
      </c>
      <c r="C502" s="55">
        <v>35281502035</v>
      </c>
      <c r="D502" s="55">
        <v>83</v>
      </c>
    </row>
    <row r="503" spans="1:4" ht="13.2">
      <c r="A503" s="55" t="s">
        <v>923</v>
      </c>
      <c r="B503" s="55">
        <v>2</v>
      </c>
      <c r="C503" s="55">
        <v>35281502091</v>
      </c>
      <c r="D503" s="55">
        <v>83</v>
      </c>
    </row>
    <row r="504" spans="1:4" ht="13.2">
      <c r="A504" s="55" t="s">
        <v>923</v>
      </c>
      <c r="B504" s="55">
        <v>2</v>
      </c>
      <c r="C504" s="55">
        <v>35281503058</v>
      </c>
      <c r="D504" s="55">
        <v>83</v>
      </c>
    </row>
    <row r="505" spans="1:4" ht="13.2">
      <c r="A505" s="55" t="s">
        <v>923</v>
      </c>
      <c r="B505" s="55">
        <v>2</v>
      </c>
      <c r="C505" s="55">
        <v>35281501269</v>
      </c>
      <c r="D505" s="55">
        <v>84</v>
      </c>
    </row>
    <row r="506" spans="1:4" ht="13.2">
      <c r="A506" s="55" t="s">
        <v>923</v>
      </c>
      <c r="B506" s="55">
        <v>2</v>
      </c>
      <c r="C506" s="55">
        <v>35281506141</v>
      </c>
      <c r="D506" s="55">
        <v>84</v>
      </c>
    </row>
    <row r="507" spans="1:4" ht="13.2">
      <c r="A507" s="55" t="s">
        <v>923</v>
      </c>
      <c r="B507" s="55">
        <v>2</v>
      </c>
      <c r="C507" s="55">
        <v>35281505041</v>
      </c>
      <c r="D507" s="55">
        <v>84</v>
      </c>
    </row>
    <row r="508" spans="1:4" ht="13.2">
      <c r="A508" s="55" t="s">
        <v>923</v>
      </c>
      <c r="B508" s="55">
        <v>2</v>
      </c>
      <c r="C508" s="55">
        <v>35281501012</v>
      </c>
      <c r="D508" s="55">
        <v>85</v>
      </c>
    </row>
    <row r="509" spans="1:4" ht="13.2">
      <c r="A509" s="55" t="s">
        <v>923</v>
      </c>
      <c r="B509" s="55">
        <v>2</v>
      </c>
      <c r="C509" s="55">
        <v>35281501089</v>
      </c>
      <c r="D509" s="55">
        <v>85</v>
      </c>
    </row>
    <row r="510" spans="1:4" ht="13.2">
      <c r="A510" s="55" t="s">
        <v>923</v>
      </c>
      <c r="B510" s="55">
        <v>2</v>
      </c>
      <c r="C510" s="55">
        <v>35281501337</v>
      </c>
      <c r="D510" s="55">
        <v>85</v>
      </c>
    </row>
    <row r="511" spans="1:4" ht="13.2">
      <c r="A511" s="55" t="s">
        <v>923</v>
      </c>
      <c r="B511" s="55">
        <v>2</v>
      </c>
      <c r="C511" s="55">
        <v>35281502338</v>
      </c>
      <c r="D511" s="55">
        <v>85</v>
      </c>
    </row>
    <row r="512" spans="1:4" ht="13.2">
      <c r="A512" s="55" t="s">
        <v>923</v>
      </c>
      <c r="B512" s="55">
        <v>2</v>
      </c>
      <c r="C512" s="55">
        <v>35281501067</v>
      </c>
      <c r="D512" s="55">
        <v>86</v>
      </c>
    </row>
    <row r="513" spans="1:4" ht="13.2">
      <c r="A513" s="55" t="s">
        <v>923</v>
      </c>
      <c r="B513" s="55">
        <v>2</v>
      </c>
      <c r="C513" s="55">
        <v>35281502125</v>
      </c>
      <c r="D513" s="55">
        <v>86</v>
      </c>
    </row>
    <row r="514" spans="1:4" ht="13.2">
      <c r="A514" s="55" t="s">
        <v>923</v>
      </c>
      <c r="B514" s="55">
        <v>2</v>
      </c>
      <c r="C514" s="55">
        <v>35281504295</v>
      </c>
      <c r="D514" s="55">
        <v>87</v>
      </c>
    </row>
    <row r="515" spans="1:4" ht="13.2">
      <c r="A515" s="55" t="s">
        <v>923</v>
      </c>
      <c r="B515" s="55">
        <v>2</v>
      </c>
      <c r="C515" s="55">
        <v>35281505131</v>
      </c>
      <c r="D515" s="55">
        <v>87</v>
      </c>
    </row>
    <row r="516" spans="1:4" ht="13.2">
      <c r="A516" s="55" t="s">
        <v>923</v>
      </c>
      <c r="B516" s="55">
        <v>2</v>
      </c>
      <c r="C516" s="55">
        <v>35281502204</v>
      </c>
      <c r="D516" s="55">
        <v>88</v>
      </c>
    </row>
    <row r="517" spans="1:4" ht="13.2">
      <c r="A517" s="55" t="s">
        <v>923</v>
      </c>
      <c r="B517" s="55">
        <v>2</v>
      </c>
      <c r="C517" s="55">
        <v>35281502428</v>
      </c>
      <c r="D517" s="55">
        <v>88</v>
      </c>
    </row>
    <row r="518" spans="1:4" ht="13.2">
      <c r="A518" s="55" t="s">
        <v>923</v>
      </c>
      <c r="B518" s="55">
        <v>2</v>
      </c>
      <c r="C518" s="55">
        <v>35281505050</v>
      </c>
      <c r="D518" s="55">
        <v>88</v>
      </c>
    </row>
    <row r="519" spans="1:4" ht="13.2">
      <c r="A519" s="55" t="s">
        <v>923</v>
      </c>
      <c r="B519" s="55">
        <v>2</v>
      </c>
      <c r="C519" s="55">
        <v>35281502305</v>
      </c>
      <c r="D519" s="55">
        <v>89</v>
      </c>
    </row>
    <row r="520" spans="1:4" ht="13.2">
      <c r="A520" s="55" t="s">
        <v>923</v>
      </c>
      <c r="B520" s="55">
        <v>2</v>
      </c>
      <c r="C520" s="55">
        <v>35281506040</v>
      </c>
      <c r="D520" s="55">
        <v>90</v>
      </c>
    </row>
    <row r="521" spans="1:4" ht="13.2">
      <c r="A521" s="55" t="s">
        <v>923</v>
      </c>
      <c r="B521" s="55">
        <v>2</v>
      </c>
      <c r="C521" s="55">
        <v>35281501056</v>
      </c>
      <c r="D521" s="55">
        <v>91</v>
      </c>
    </row>
    <row r="522" spans="1:4" ht="13.2">
      <c r="A522" s="55" t="s">
        <v>923</v>
      </c>
      <c r="B522" s="55">
        <v>2</v>
      </c>
      <c r="C522" s="55">
        <v>35281501315</v>
      </c>
      <c r="D522" s="55">
        <v>91</v>
      </c>
    </row>
    <row r="523" spans="1:4" ht="13.2">
      <c r="A523" s="55" t="s">
        <v>923</v>
      </c>
      <c r="B523" s="55">
        <v>2</v>
      </c>
      <c r="C523" s="55">
        <v>35281506039</v>
      </c>
      <c r="D523" s="55">
        <v>91</v>
      </c>
    </row>
    <row r="524" spans="1:4" ht="13.2">
      <c r="A524" s="55" t="s">
        <v>923</v>
      </c>
      <c r="B524" s="55">
        <v>2</v>
      </c>
      <c r="C524" s="55">
        <v>35281502215</v>
      </c>
      <c r="D524" s="55">
        <v>92</v>
      </c>
    </row>
    <row r="525" spans="1:4" ht="13.2">
      <c r="A525" s="55" t="s">
        <v>923</v>
      </c>
      <c r="B525" s="55">
        <v>2</v>
      </c>
      <c r="C525" s="55">
        <v>35281503148</v>
      </c>
      <c r="D525" s="55">
        <v>92</v>
      </c>
    </row>
    <row r="526" spans="1:4" ht="13.2">
      <c r="A526" s="55" t="s">
        <v>923</v>
      </c>
      <c r="B526" s="55">
        <v>2</v>
      </c>
      <c r="C526" s="55">
        <v>35281503294</v>
      </c>
      <c r="D526" s="55">
        <v>92</v>
      </c>
    </row>
    <row r="527" spans="1:4" ht="13.2">
      <c r="A527" s="55" t="s">
        <v>923</v>
      </c>
      <c r="B527" s="55">
        <v>2</v>
      </c>
      <c r="C527" s="55">
        <v>35281506261</v>
      </c>
      <c r="D527" s="55">
        <v>93</v>
      </c>
    </row>
    <row r="528" spans="1:4" ht="13.2">
      <c r="A528" s="55" t="s">
        <v>923</v>
      </c>
      <c r="B528" s="55">
        <v>3</v>
      </c>
      <c r="C528" s="55">
        <v>35281503036</v>
      </c>
      <c r="D528" s="55">
        <v>54</v>
      </c>
    </row>
    <row r="529" spans="1:4" ht="13.2">
      <c r="A529" s="55" t="s">
        <v>923</v>
      </c>
      <c r="B529" s="55">
        <v>3</v>
      </c>
      <c r="C529" s="55">
        <v>35281505052</v>
      </c>
      <c r="D529" s="55">
        <v>55</v>
      </c>
    </row>
    <row r="530" spans="1:4" ht="13.2">
      <c r="A530" s="55" t="s">
        <v>923</v>
      </c>
      <c r="B530" s="55">
        <v>3</v>
      </c>
      <c r="C530" s="55">
        <v>35281503261</v>
      </c>
      <c r="D530" s="55">
        <v>58</v>
      </c>
    </row>
    <row r="531" spans="1:4" ht="13.2">
      <c r="A531" s="55" t="s">
        <v>923</v>
      </c>
      <c r="B531" s="55">
        <v>3</v>
      </c>
      <c r="C531" s="55">
        <v>35281503238</v>
      </c>
      <c r="D531" s="55">
        <v>59</v>
      </c>
    </row>
    <row r="532" spans="1:4" ht="13.2">
      <c r="A532" s="55" t="s">
        <v>923</v>
      </c>
      <c r="B532" s="55">
        <v>3</v>
      </c>
      <c r="C532" s="55">
        <v>35281501090</v>
      </c>
      <c r="D532" s="55">
        <v>62</v>
      </c>
    </row>
    <row r="533" spans="1:4" ht="13.2">
      <c r="A533" s="55" t="s">
        <v>923</v>
      </c>
      <c r="B533" s="55">
        <v>3</v>
      </c>
      <c r="C533" s="55">
        <v>35281503115</v>
      </c>
      <c r="D533" s="55">
        <v>62</v>
      </c>
    </row>
    <row r="534" spans="1:4" ht="13.2">
      <c r="A534" s="55" t="s">
        <v>923</v>
      </c>
      <c r="B534" s="55">
        <v>3</v>
      </c>
      <c r="C534" s="55">
        <v>35281503193</v>
      </c>
      <c r="D534" s="55">
        <v>62</v>
      </c>
    </row>
    <row r="535" spans="1:4" ht="13.2">
      <c r="A535" s="55" t="s">
        <v>923</v>
      </c>
      <c r="B535" s="55">
        <v>3</v>
      </c>
      <c r="C535" s="55">
        <v>35281505030</v>
      </c>
      <c r="D535" s="55">
        <v>62</v>
      </c>
    </row>
    <row r="536" spans="1:4" ht="13.2">
      <c r="A536" s="55" t="s">
        <v>923</v>
      </c>
      <c r="B536" s="55">
        <v>3</v>
      </c>
      <c r="C536" s="55">
        <v>35281503250</v>
      </c>
      <c r="D536" s="55">
        <v>63</v>
      </c>
    </row>
    <row r="537" spans="1:4" ht="13.2">
      <c r="A537" s="55" t="s">
        <v>923</v>
      </c>
      <c r="B537" s="55">
        <v>3</v>
      </c>
      <c r="C537" s="55">
        <v>35281506073</v>
      </c>
      <c r="D537" s="55">
        <v>63</v>
      </c>
    </row>
    <row r="538" spans="1:4" ht="13.2">
      <c r="A538" s="55" t="s">
        <v>923</v>
      </c>
      <c r="B538" s="55">
        <v>3</v>
      </c>
      <c r="C538" s="55">
        <v>35281505063</v>
      </c>
      <c r="D538" s="55">
        <v>65</v>
      </c>
    </row>
    <row r="539" spans="1:4" ht="13.2">
      <c r="A539" s="55" t="s">
        <v>923</v>
      </c>
      <c r="B539" s="55">
        <v>3</v>
      </c>
      <c r="C539" s="55">
        <v>35281503373</v>
      </c>
      <c r="D539" s="55">
        <v>66</v>
      </c>
    </row>
    <row r="540" spans="1:4" ht="13.2">
      <c r="A540" s="55" t="s">
        <v>923</v>
      </c>
      <c r="B540" s="55">
        <v>3</v>
      </c>
      <c r="C540" s="55">
        <v>35281502406</v>
      </c>
      <c r="D540" s="55">
        <v>70</v>
      </c>
    </row>
    <row r="541" spans="1:4" ht="13.2">
      <c r="A541" s="55" t="s">
        <v>923</v>
      </c>
      <c r="B541" s="55">
        <v>3</v>
      </c>
      <c r="C541" s="55">
        <v>35281503137</v>
      </c>
      <c r="D541" s="55">
        <v>71</v>
      </c>
    </row>
    <row r="542" spans="1:4" ht="13.2">
      <c r="A542" s="55" t="s">
        <v>923</v>
      </c>
      <c r="B542" s="55">
        <v>3</v>
      </c>
      <c r="C542" s="55">
        <v>35281503182</v>
      </c>
      <c r="D542" s="55">
        <v>71</v>
      </c>
    </row>
    <row r="543" spans="1:4" ht="13.2">
      <c r="A543" s="55" t="s">
        <v>923</v>
      </c>
      <c r="B543" s="55">
        <v>3</v>
      </c>
      <c r="C543" s="55">
        <v>35281502147</v>
      </c>
      <c r="D543" s="55">
        <v>72</v>
      </c>
    </row>
    <row r="544" spans="1:4" ht="13.2">
      <c r="A544" s="55" t="s">
        <v>923</v>
      </c>
      <c r="B544" s="55">
        <v>3</v>
      </c>
      <c r="C544" s="55">
        <v>35281503283</v>
      </c>
      <c r="D544" s="55">
        <v>72</v>
      </c>
    </row>
    <row r="545" spans="1:4" ht="13.2">
      <c r="A545" s="55" t="s">
        <v>923</v>
      </c>
      <c r="B545" s="55">
        <v>3</v>
      </c>
      <c r="C545" s="55">
        <v>35281503047</v>
      </c>
      <c r="D545" s="55">
        <v>73</v>
      </c>
    </row>
    <row r="546" spans="1:4" ht="13.2">
      <c r="A546" s="55" t="s">
        <v>923</v>
      </c>
      <c r="B546" s="55">
        <v>3</v>
      </c>
      <c r="C546" s="55">
        <v>35281503069</v>
      </c>
      <c r="D546" s="55">
        <v>73</v>
      </c>
    </row>
    <row r="547" spans="1:4" ht="13.2">
      <c r="A547" s="55" t="s">
        <v>923</v>
      </c>
      <c r="B547" s="55">
        <v>3</v>
      </c>
      <c r="C547" s="55">
        <v>35281503227</v>
      </c>
      <c r="D547" s="55">
        <v>73</v>
      </c>
    </row>
    <row r="548" spans="1:4" ht="13.2">
      <c r="A548" s="55" t="s">
        <v>923</v>
      </c>
      <c r="B548" s="55">
        <v>3</v>
      </c>
      <c r="C548" s="55">
        <v>35281503014</v>
      </c>
      <c r="D548" s="55">
        <v>74</v>
      </c>
    </row>
    <row r="549" spans="1:4" ht="13.2">
      <c r="A549" s="55" t="s">
        <v>923</v>
      </c>
      <c r="B549" s="55">
        <v>3</v>
      </c>
      <c r="C549" s="55">
        <v>35281503328</v>
      </c>
      <c r="D549" s="55">
        <v>74</v>
      </c>
    </row>
    <row r="550" spans="1:4" ht="13.2">
      <c r="A550" s="55" t="s">
        <v>923</v>
      </c>
      <c r="B550" s="55">
        <v>3</v>
      </c>
      <c r="C550" s="55">
        <v>35281503339</v>
      </c>
      <c r="D550" s="55">
        <v>74</v>
      </c>
    </row>
    <row r="551" spans="1:4" ht="13.2">
      <c r="A551" s="55" t="s">
        <v>923</v>
      </c>
      <c r="B551" s="55">
        <v>3</v>
      </c>
      <c r="C551" s="55">
        <v>35281502046</v>
      </c>
      <c r="D551" s="55">
        <v>75</v>
      </c>
    </row>
    <row r="552" spans="1:4" ht="13.2">
      <c r="A552" s="55" t="s">
        <v>923</v>
      </c>
      <c r="B552" s="55">
        <v>3</v>
      </c>
      <c r="C552" s="55">
        <v>35281502103</v>
      </c>
      <c r="D552" s="55">
        <v>75</v>
      </c>
    </row>
    <row r="553" spans="1:4" ht="13.2">
      <c r="A553" s="55" t="s">
        <v>923</v>
      </c>
      <c r="B553" s="55">
        <v>3</v>
      </c>
      <c r="C553" s="55">
        <v>35281503159</v>
      </c>
      <c r="D553" s="55">
        <v>75</v>
      </c>
    </row>
    <row r="554" spans="1:4" ht="13.2">
      <c r="A554" s="55" t="s">
        <v>923</v>
      </c>
      <c r="B554" s="55">
        <v>3</v>
      </c>
      <c r="C554" s="55">
        <v>35281503160</v>
      </c>
      <c r="D554" s="55">
        <v>75</v>
      </c>
    </row>
    <row r="555" spans="1:4" ht="13.2">
      <c r="A555" s="55" t="s">
        <v>923</v>
      </c>
      <c r="B555" s="55">
        <v>3</v>
      </c>
      <c r="C555" s="55">
        <v>35281503306</v>
      </c>
      <c r="D555" s="55">
        <v>75</v>
      </c>
    </row>
    <row r="556" spans="1:4" ht="13.2">
      <c r="A556" s="55" t="s">
        <v>923</v>
      </c>
      <c r="B556" s="55">
        <v>3</v>
      </c>
      <c r="C556" s="55">
        <v>35281503171</v>
      </c>
      <c r="D556" s="55">
        <v>77</v>
      </c>
    </row>
    <row r="557" spans="1:4" ht="13.2">
      <c r="A557" s="55" t="s">
        <v>923</v>
      </c>
      <c r="B557" s="55">
        <v>3</v>
      </c>
      <c r="C557" s="55">
        <v>35281501168</v>
      </c>
      <c r="D557" s="55">
        <v>78</v>
      </c>
    </row>
    <row r="558" spans="1:4" ht="13.2">
      <c r="A558" s="55" t="s">
        <v>923</v>
      </c>
      <c r="B558" s="55">
        <v>3</v>
      </c>
      <c r="C558" s="55">
        <v>35281503205</v>
      </c>
      <c r="D558" s="55">
        <v>78</v>
      </c>
    </row>
    <row r="559" spans="1:4" ht="13.2">
      <c r="A559" s="55" t="s">
        <v>923</v>
      </c>
      <c r="B559" s="55">
        <v>3</v>
      </c>
      <c r="C559" s="55">
        <v>35281503249</v>
      </c>
      <c r="D559" s="55">
        <v>78</v>
      </c>
    </row>
    <row r="560" spans="1:4" ht="13.2">
      <c r="A560" s="55" t="s">
        <v>923</v>
      </c>
      <c r="B560" s="55">
        <v>3</v>
      </c>
      <c r="C560" s="55">
        <v>35281503351</v>
      </c>
      <c r="D560" s="55">
        <v>80</v>
      </c>
    </row>
    <row r="561" spans="1:4" ht="13.2">
      <c r="A561" s="55" t="s">
        <v>923</v>
      </c>
      <c r="B561" s="55">
        <v>3</v>
      </c>
      <c r="C561" s="55">
        <v>35281503362</v>
      </c>
      <c r="D561" s="55">
        <v>80</v>
      </c>
    </row>
    <row r="562" spans="1:4" ht="13.2">
      <c r="A562" s="55" t="s">
        <v>923</v>
      </c>
      <c r="B562" s="55">
        <v>3</v>
      </c>
      <c r="C562" s="55">
        <v>35281501292</v>
      </c>
      <c r="D562" s="55">
        <v>82</v>
      </c>
    </row>
    <row r="563" spans="1:4" ht="13.2">
      <c r="A563" s="55" t="s">
        <v>923</v>
      </c>
      <c r="B563" s="55">
        <v>3</v>
      </c>
      <c r="C563" s="55">
        <v>35281503104</v>
      </c>
      <c r="D563" s="55">
        <v>82</v>
      </c>
    </row>
    <row r="564" spans="1:4" ht="13.2">
      <c r="A564" s="55" t="s">
        <v>923</v>
      </c>
      <c r="B564" s="55">
        <v>3</v>
      </c>
      <c r="C564" s="55">
        <v>35281503272</v>
      </c>
      <c r="D564" s="55">
        <v>83</v>
      </c>
    </row>
    <row r="565" spans="1:4" ht="13.2">
      <c r="A565" s="55" t="s">
        <v>923</v>
      </c>
      <c r="B565" s="55">
        <v>4</v>
      </c>
      <c r="C565" s="55">
        <v>35281504149</v>
      </c>
      <c r="D565" s="55">
        <v>43</v>
      </c>
    </row>
    <row r="566" spans="1:4" ht="13.2">
      <c r="A566" s="55" t="s">
        <v>923</v>
      </c>
      <c r="B566" s="55">
        <v>4</v>
      </c>
      <c r="C566" s="55">
        <v>35281504172</v>
      </c>
      <c r="D566" s="55">
        <v>45</v>
      </c>
    </row>
    <row r="567" spans="1:4" ht="13.2">
      <c r="A567" s="55" t="s">
        <v>923</v>
      </c>
      <c r="B567" s="55">
        <v>4</v>
      </c>
      <c r="C567" s="55">
        <v>35281504330</v>
      </c>
      <c r="D567" s="55">
        <v>50</v>
      </c>
    </row>
    <row r="568" spans="1:4" ht="13.2">
      <c r="A568" s="55" t="s">
        <v>923</v>
      </c>
      <c r="B568" s="55">
        <v>4</v>
      </c>
      <c r="C568" s="55">
        <v>35281501281</v>
      </c>
      <c r="D568" s="55">
        <v>53</v>
      </c>
    </row>
    <row r="569" spans="1:4" ht="13.2">
      <c r="A569" s="55" t="s">
        <v>923</v>
      </c>
      <c r="B569" s="55">
        <v>4</v>
      </c>
      <c r="C569" s="55">
        <v>35281504363</v>
      </c>
      <c r="D569" s="55">
        <v>54</v>
      </c>
    </row>
    <row r="570" spans="1:4" ht="13.2">
      <c r="A570" s="55" t="s">
        <v>923</v>
      </c>
      <c r="B570" s="55">
        <v>4</v>
      </c>
      <c r="C570" s="55">
        <v>35281505108</v>
      </c>
      <c r="D570" s="55">
        <v>55</v>
      </c>
    </row>
    <row r="571" spans="1:4" ht="13.2">
      <c r="A571" s="55" t="s">
        <v>923</v>
      </c>
      <c r="B571" s="55">
        <v>4</v>
      </c>
      <c r="C571" s="55">
        <v>35281502282</v>
      </c>
      <c r="D571" s="55">
        <v>57</v>
      </c>
    </row>
    <row r="572" spans="1:4" ht="13.2">
      <c r="A572" s="55" t="s">
        <v>923</v>
      </c>
      <c r="B572" s="55">
        <v>4</v>
      </c>
      <c r="C572" s="55">
        <v>35281504329</v>
      </c>
      <c r="D572" s="55">
        <v>57</v>
      </c>
    </row>
    <row r="573" spans="1:4" ht="13.2">
      <c r="A573" s="55" t="s">
        <v>923</v>
      </c>
      <c r="B573" s="55">
        <v>4</v>
      </c>
      <c r="C573" s="55">
        <v>35281504015</v>
      </c>
      <c r="D573" s="55">
        <v>59</v>
      </c>
    </row>
    <row r="574" spans="1:4" ht="13.2">
      <c r="A574" s="55" t="s">
        <v>923</v>
      </c>
      <c r="B574" s="55">
        <v>4</v>
      </c>
      <c r="C574" s="55">
        <v>35281504183</v>
      </c>
      <c r="D574" s="55">
        <v>61</v>
      </c>
    </row>
    <row r="575" spans="1:4" ht="13.2">
      <c r="A575" s="55" t="s">
        <v>923</v>
      </c>
      <c r="B575" s="55">
        <v>4</v>
      </c>
      <c r="C575" s="55">
        <v>35281504240</v>
      </c>
      <c r="D575" s="55">
        <v>63</v>
      </c>
    </row>
    <row r="576" spans="1:4" ht="13.2">
      <c r="A576" s="55" t="s">
        <v>923</v>
      </c>
      <c r="B576" s="55">
        <v>4</v>
      </c>
      <c r="C576" s="55">
        <v>35281504053</v>
      </c>
      <c r="D576" s="55">
        <v>63</v>
      </c>
    </row>
    <row r="577" spans="1:4" ht="13.2">
      <c r="A577" s="55" t="s">
        <v>923</v>
      </c>
      <c r="B577" s="55">
        <v>4</v>
      </c>
      <c r="C577" s="55">
        <v>35281504239</v>
      </c>
      <c r="D577" s="55">
        <v>64</v>
      </c>
    </row>
    <row r="578" spans="1:4" ht="13.2">
      <c r="A578" s="55" t="s">
        <v>923</v>
      </c>
      <c r="B578" s="55">
        <v>4</v>
      </c>
      <c r="C578" s="55">
        <v>35281504071</v>
      </c>
      <c r="D578" s="55">
        <v>66</v>
      </c>
    </row>
    <row r="579" spans="1:4" ht="13.2">
      <c r="A579" s="55" t="s">
        <v>923</v>
      </c>
      <c r="B579" s="55">
        <v>4</v>
      </c>
      <c r="C579" s="55">
        <v>35281505120</v>
      </c>
      <c r="D579" s="55">
        <v>66</v>
      </c>
    </row>
    <row r="580" spans="1:4" ht="13.2">
      <c r="A580" s="55" t="s">
        <v>923</v>
      </c>
      <c r="B580" s="55">
        <v>4</v>
      </c>
      <c r="C580" s="55">
        <v>35281504217</v>
      </c>
      <c r="D580" s="55">
        <v>68</v>
      </c>
    </row>
    <row r="581" spans="1:4" ht="13.2">
      <c r="A581" s="55" t="s">
        <v>923</v>
      </c>
      <c r="B581" s="55">
        <v>4</v>
      </c>
      <c r="C581" s="55">
        <v>35281504127</v>
      </c>
      <c r="D581" s="55">
        <v>69</v>
      </c>
    </row>
    <row r="582" spans="1:4" ht="13.2">
      <c r="A582" s="55" t="s">
        <v>923</v>
      </c>
      <c r="B582" s="55">
        <v>4</v>
      </c>
      <c r="C582" s="55">
        <v>35281504037</v>
      </c>
      <c r="D582" s="55">
        <v>70</v>
      </c>
    </row>
    <row r="583" spans="1:4" ht="13.2">
      <c r="A583" s="55" t="s">
        <v>923</v>
      </c>
      <c r="B583" s="55">
        <v>4</v>
      </c>
      <c r="C583" s="55">
        <v>35281504150</v>
      </c>
      <c r="D583" s="55">
        <v>70</v>
      </c>
    </row>
    <row r="584" spans="1:4" ht="13.2">
      <c r="A584" s="55" t="s">
        <v>923</v>
      </c>
      <c r="B584" s="55">
        <v>4</v>
      </c>
      <c r="C584" s="55">
        <v>35281504116</v>
      </c>
      <c r="D584" s="55">
        <v>72</v>
      </c>
    </row>
    <row r="585" spans="1:4" ht="13.2">
      <c r="A585" s="55" t="s">
        <v>923</v>
      </c>
      <c r="B585" s="55">
        <v>4</v>
      </c>
      <c r="C585" s="55">
        <v>35281504206</v>
      </c>
      <c r="D585" s="55">
        <v>72</v>
      </c>
    </row>
    <row r="586" spans="1:4" ht="13.2">
      <c r="A586" s="55" t="s">
        <v>923</v>
      </c>
      <c r="B586" s="55">
        <v>4</v>
      </c>
      <c r="C586" s="55">
        <v>35281504228</v>
      </c>
      <c r="D586" s="55">
        <v>72</v>
      </c>
    </row>
    <row r="587" spans="1:4" ht="13.2">
      <c r="A587" s="55" t="s">
        <v>923</v>
      </c>
      <c r="B587" s="55">
        <v>4</v>
      </c>
      <c r="C587" s="55">
        <v>35281504251</v>
      </c>
      <c r="D587" s="55">
        <v>72</v>
      </c>
    </row>
    <row r="588" spans="1:4" ht="13.2">
      <c r="A588" s="55" t="s">
        <v>923</v>
      </c>
      <c r="B588" s="55">
        <v>4</v>
      </c>
      <c r="C588" s="55">
        <v>35281504273</v>
      </c>
      <c r="D588" s="55">
        <v>72</v>
      </c>
    </row>
    <row r="589" spans="1:4" ht="13.2">
      <c r="A589" s="55" t="s">
        <v>923</v>
      </c>
      <c r="B589" s="55">
        <v>4</v>
      </c>
      <c r="C589" s="55">
        <v>35281501023</v>
      </c>
      <c r="D589" s="55">
        <v>73</v>
      </c>
    </row>
    <row r="590" spans="1:4" ht="13.2">
      <c r="A590" s="55" t="s">
        <v>923</v>
      </c>
      <c r="B590" s="55">
        <v>4</v>
      </c>
      <c r="C590" s="55">
        <v>35281504318</v>
      </c>
      <c r="D590" s="55">
        <v>74</v>
      </c>
    </row>
    <row r="591" spans="1:4" ht="13.2">
      <c r="A591" s="55" t="s">
        <v>923</v>
      </c>
      <c r="B591" s="55">
        <v>4</v>
      </c>
      <c r="C591" s="55">
        <v>35281505142</v>
      </c>
      <c r="D591" s="55">
        <v>74</v>
      </c>
    </row>
    <row r="592" spans="1:4" ht="13.2">
      <c r="A592" s="55" t="s">
        <v>923</v>
      </c>
      <c r="B592" s="55">
        <v>4</v>
      </c>
      <c r="C592" s="55">
        <v>35281504341</v>
      </c>
      <c r="D592" s="55">
        <v>75</v>
      </c>
    </row>
    <row r="593" spans="1:4" ht="13.2">
      <c r="A593" s="55" t="s">
        <v>923</v>
      </c>
      <c r="B593" s="55">
        <v>4</v>
      </c>
      <c r="C593" s="55">
        <v>35281504352</v>
      </c>
      <c r="D593" s="55">
        <v>76</v>
      </c>
    </row>
    <row r="594" spans="1:4" ht="13.2">
      <c r="A594" s="55" t="s">
        <v>923</v>
      </c>
      <c r="B594" s="55">
        <v>4</v>
      </c>
      <c r="C594" s="55">
        <v>35281506107</v>
      </c>
      <c r="D594" s="55">
        <v>77</v>
      </c>
    </row>
    <row r="595" spans="1:4" ht="13.2">
      <c r="A595" s="55" t="s">
        <v>923</v>
      </c>
      <c r="B595" s="55">
        <v>4</v>
      </c>
      <c r="C595" s="55">
        <v>35281501214</v>
      </c>
      <c r="D595" s="55">
        <v>78</v>
      </c>
    </row>
    <row r="596" spans="1:4" ht="13.2">
      <c r="A596" s="55" t="s">
        <v>923</v>
      </c>
      <c r="B596" s="55">
        <v>4</v>
      </c>
      <c r="C596" s="55">
        <v>35281504093</v>
      </c>
      <c r="D596" s="55">
        <v>78</v>
      </c>
    </row>
    <row r="597" spans="1:4" ht="13.2">
      <c r="A597" s="55" t="s">
        <v>923</v>
      </c>
      <c r="B597" s="55">
        <v>4</v>
      </c>
      <c r="C597" s="55">
        <v>35281504105</v>
      </c>
      <c r="D597" s="55">
        <v>79</v>
      </c>
    </row>
    <row r="598" spans="1:4" ht="13.2">
      <c r="A598" s="55" t="s">
        <v>923</v>
      </c>
      <c r="B598" s="55">
        <v>4</v>
      </c>
      <c r="C598" s="55">
        <v>35281504048</v>
      </c>
      <c r="D598" s="55">
        <v>82</v>
      </c>
    </row>
    <row r="599" spans="1:4" ht="13.2">
      <c r="A599" s="55" t="s">
        <v>923</v>
      </c>
      <c r="B599" s="55">
        <v>4</v>
      </c>
      <c r="C599" s="55">
        <v>35281506095</v>
      </c>
      <c r="D599" s="55">
        <v>84</v>
      </c>
    </row>
    <row r="600" spans="1:4" ht="13.2">
      <c r="A600" s="55" t="s">
        <v>923</v>
      </c>
      <c r="B600" s="55">
        <v>4</v>
      </c>
      <c r="C600" s="55">
        <v>35281504082</v>
      </c>
      <c r="D600" s="55">
        <v>88</v>
      </c>
    </row>
    <row r="601" spans="1:4" ht="13.2">
      <c r="A601" s="55" t="s">
        <v>923</v>
      </c>
      <c r="B601" s="55">
        <v>4</v>
      </c>
      <c r="C601" s="55">
        <v>35281504161</v>
      </c>
      <c r="D601" s="55">
        <v>88</v>
      </c>
    </row>
    <row r="602" spans="1:4" ht="13.2">
      <c r="A602" s="55" t="s">
        <v>923</v>
      </c>
      <c r="B602" s="55">
        <v>4</v>
      </c>
      <c r="C602" s="55">
        <v>35281504138</v>
      </c>
      <c r="D602" s="55">
        <v>92</v>
      </c>
    </row>
    <row r="603" spans="1:4" ht="13.2">
      <c r="A603" s="55" t="s">
        <v>923</v>
      </c>
      <c r="B603" s="55">
        <v>5</v>
      </c>
      <c r="C603" s="55">
        <v>35281505018</v>
      </c>
      <c r="D603" s="55">
        <v>46</v>
      </c>
    </row>
    <row r="604" spans="1:4" ht="13.2">
      <c r="A604" s="55" t="s">
        <v>923</v>
      </c>
      <c r="B604" s="55">
        <v>5</v>
      </c>
      <c r="C604" s="55">
        <v>35281505094</v>
      </c>
      <c r="D604" s="55">
        <v>56</v>
      </c>
    </row>
    <row r="605" spans="1:4" ht="13.2">
      <c r="A605" s="55" t="s">
        <v>923</v>
      </c>
      <c r="B605" s="55">
        <v>5</v>
      </c>
      <c r="C605" s="55">
        <v>35281502024</v>
      </c>
      <c r="D605" s="55">
        <v>60</v>
      </c>
    </row>
    <row r="606" spans="1:4" ht="13.2">
      <c r="A606" s="55" t="s">
        <v>923</v>
      </c>
      <c r="B606" s="55">
        <v>5</v>
      </c>
      <c r="C606" s="55">
        <v>35281505038</v>
      </c>
      <c r="D606" s="55">
        <v>60</v>
      </c>
    </row>
    <row r="607" spans="1:4" ht="13.2">
      <c r="A607" s="55" t="s">
        <v>923</v>
      </c>
      <c r="B607" s="55">
        <v>5</v>
      </c>
      <c r="C607" s="55">
        <v>35281502192</v>
      </c>
      <c r="D607" s="55">
        <v>62</v>
      </c>
    </row>
    <row r="608" spans="1:4" ht="13.2">
      <c r="A608" s="55" t="s">
        <v>923</v>
      </c>
      <c r="B608" s="55">
        <v>5</v>
      </c>
      <c r="C608" s="55">
        <v>35281505049</v>
      </c>
      <c r="D608" s="55">
        <v>63</v>
      </c>
    </row>
    <row r="609" spans="1:4" ht="13.2">
      <c r="A609" s="55" t="s">
        <v>923</v>
      </c>
      <c r="B609" s="55">
        <v>5</v>
      </c>
      <c r="C609" s="55">
        <v>35281505230</v>
      </c>
      <c r="D609" s="55">
        <v>63</v>
      </c>
    </row>
    <row r="610" spans="1:4" ht="13.2">
      <c r="A610" s="55" t="s">
        <v>923</v>
      </c>
      <c r="B610" s="55">
        <v>5</v>
      </c>
      <c r="C610" s="55">
        <v>35281505252</v>
      </c>
      <c r="D610" s="55">
        <v>66</v>
      </c>
    </row>
    <row r="611" spans="1:4" ht="13.2">
      <c r="A611" s="55" t="s">
        <v>923</v>
      </c>
      <c r="B611" s="55">
        <v>5</v>
      </c>
      <c r="C611" s="55">
        <v>35281505218</v>
      </c>
      <c r="D611" s="55">
        <v>68</v>
      </c>
    </row>
    <row r="612" spans="1:4" ht="13.2">
      <c r="A612" s="55" t="s">
        <v>923</v>
      </c>
      <c r="B612" s="55">
        <v>5</v>
      </c>
      <c r="C612" s="55">
        <v>35281505083</v>
      </c>
      <c r="D612" s="55">
        <v>70</v>
      </c>
    </row>
    <row r="613" spans="1:4" ht="13.2">
      <c r="A613" s="55" t="s">
        <v>923</v>
      </c>
      <c r="B613" s="55">
        <v>5</v>
      </c>
      <c r="C613" s="55">
        <v>35281505195</v>
      </c>
      <c r="D613" s="55">
        <v>70</v>
      </c>
    </row>
    <row r="614" spans="1:4" ht="13.2">
      <c r="A614" s="55" t="s">
        <v>923</v>
      </c>
      <c r="B614" s="55">
        <v>5</v>
      </c>
      <c r="C614" s="55">
        <v>35281501113</v>
      </c>
      <c r="D614" s="55">
        <v>71</v>
      </c>
    </row>
    <row r="615" spans="1:4" ht="13.2">
      <c r="A615" s="55" t="s">
        <v>923</v>
      </c>
      <c r="B615" s="55">
        <v>5</v>
      </c>
      <c r="C615" s="55">
        <v>35281501326</v>
      </c>
      <c r="D615" s="55">
        <v>71</v>
      </c>
    </row>
    <row r="616" spans="1:4" ht="13.2">
      <c r="A616" s="55" t="s">
        <v>923</v>
      </c>
      <c r="B616" s="55">
        <v>5</v>
      </c>
      <c r="C616" s="55">
        <v>35281502372</v>
      </c>
      <c r="D616" s="55">
        <v>71</v>
      </c>
    </row>
    <row r="617" spans="1:4" ht="13.2">
      <c r="A617" s="55" t="s">
        <v>923</v>
      </c>
      <c r="B617" s="55">
        <v>5</v>
      </c>
      <c r="C617" s="55">
        <v>35281505331</v>
      </c>
      <c r="D617" s="55">
        <v>71</v>
      </c>
    </row>
    <row r="618" spans="1:4" ht="13.2">
      <c r="A618" s="55" t="s">
        <v>923</v>
      </c>
      <c r="B618" s="55">
        <v>5</v>
      </c>
      <c r="C618" s="55">
        <v>35281505128</v>
      </c>
      <c r="D618" s="55">
        <v>72</v>
      </c>
    </row>
    <row r="619" spans="1:4" ht="13.2">
      <c r="A619" s="55" t="s">
        <v>923</v>
      </c>
      <c r="B619" s="55">
        <v>5</v>
      </c>
      <c r="C619" s="55">
        <v>35281505173</v>
      </c>
      <c r="D619" s="55">
        <v>72</v>
      </c>
    </row>
    <row r="620" spans="1:4" ht="13.2">
      <c r="A620" s="55" t="s">
        <v>923</v>
      </c>
      <c r="B620" s="55">
        <v>5</v>
      </c>
      <c r="C620" s="55">
        <v>35281505364</v>
      </c>
      <c r="D620" s="55">
        <v>72</v>
      </c>
    </row>
    <row r="621" spans="1:4" ht="13.2">
      <c r="A621" s="55" t="s">
        <v>923</v>
      </c>
      <c r="B621" s="55">
        <v>5</v>
      </c>
      <c r="C621" s="55">
        <v>35281505320</v>
      </c>
      <c r="D621" s="55">
        <v>73</v>
      </c>
    </row>
    <row r="622" spans="1:4" ht="13.2">
      <c r="A622" s="55" t="s">
        <v>923</v>
      </c>
      <c r="B622" s="55">
        <v>5</v>
      </c>
      <c r="C622" s="55">
        <v>35281505085</v>
      </c>
      <c r="D622" s="55">
        <v>73</v>
      </c>
    </row>
    <row r="623" spans="1:4" ht="13.2">
      <c r="A623" s="55" t="s">
        <v>923</v>
      </c>
      <c r="B623" s="55">
        <v>5</v>
      </c>
      <c r="C623" s="55">
        <v>35281501078</v>
      </c>
      <c r="D623" s="55">
        <v>75</v>
      </c>
    </row>
    <row r="624" spans="1:4" ht="13.2">
      <c r="A624" s="55" t="s">
        <v>923</v>
      </c>
      <c r="B624" s="55">
        <v>5</v>
      </c>
      <c r="C624" s="55">
        <v>35281505319</v>
      </c>
      <c r="D624" s="55">
        <v>75</v>
      </c>
    </row>
    <row r="625" spans="1:4" ht="13.2">
      <c r="A625" s="55" t="s">
        <v>923</v>
      </c>
      <c r="B625" s="55">
        <v>5</v>
      </c>
      <c r="C625" s="55">
        <v>35281505263</v>
      </c>
      <c r="D625" s="55">
        <v>76</v>
      </c>
    </row>
    <row r="626" spans="1:4" ht="13.2">
      <c r="A626" s="55" t="s">
        <v>923</v>
      </c>
      <c r="B626" s="55">
        <v>5</v>
      </c>
      <c r="C626" s="55">
        <v>35281501203</v>
      </c>
      <c r="D626" s="55">
        <v>77</v>
      </c>
    </row>
    <row r="627" spans="1:4" ht="13.2">
      <c r="A627" s="55" t="s">
        <v>923</v>
      </c>
      <c r="B627" s="55">
        <v>5</v>
      </c>
      <c r="C627" s="55">
        <v>35281505016</v>
      </c>
      <c r="D627" s="55">
        <v>77</v>
      </c>
    </row>
    <row r="628" spans="1:4" ht="13.2">
      <c r="A628" s="55" t="s">
        <v>923</v>
      </c>
      <c r="B628" s="55">
        <v>5</v>
      </c>
      <c r="C628" s="55">
        <v>35281505106</v>
      </c>
      <c r="D628" s="55">
        <v>80</v>
      </c>
    </row>
    <row r="629" spans="1:4" ht="13.2">
      <c r="A629" s="55" t="s">
        <v>923</v>
      </c>
      <c r="B629" s="55">
        <v>5</v>
      </c>
      <c r="C629" s="55">
        <v>35281506185</v>
      </c>
      <c r="D629" s="55">
        <v>80</v>
      </c>
    </row>
    <row r="630" spans="1:4" ht="13.2">
      <c r="A630" s="55" t="s">
        <v>923</v>
      </c>
      <c r="B630" s="55">
        <v>5</v>
      </c>
      <c r="C630" s="55">
        <v>35281505207</v>
      </c>
      <c r="D630" s="55">
        <v>83</v>
      </c>
    </row>
    <row r="631" spans="1:4" ht="13.2">
      <c r="A631" s="55" t="s">
        <v>923</v>
      </c>
      <c r="B631" s="55">
        <v>5</v>
      </c>
      <c r="C631" s="55">
        <v>35281505119</v>
      </c>
      <c r="D631" s="55">
        <v>83</v>
      </c>
    </row>
    <row r="632" spans="1:4" ht="13.2">
      <c r="A632" s="55" t="s">
        <v>923</v>
      </c>
      <c r="B632" s="55">
        <v>5</v>
      </c>
      <c r="C632" s="55">
        <v>35281505117</v>
      </c>
      <c r="D632" s="55">
        <v>84</v>
      </c>
    </row>
    <row r="633" spans="1:4" ht="13.2">
      <c r="A633" s="55" t="s">
        <v>923</v>
      </c>
      <c r="B633" s="55">
        <v>5</v>
      </c>
      <c r="C633" s="55">
        <v>35281505184</v>
      </c>
      <c r="D633" s="55">
        <v>84</v>
      </c>
    </row>
    <row r="634" spans="1:4" ht="13.2">
      <c r="A634" s="55" t="s">
        <v>923</v>
      </c>
      <c r="B634" s="55">
        <v>5</v>
      </c>
      <c r="C634" s="55">
        <v>35281505285</v>
      </c>
      <c r="D634" s="55">
        <v>84</v>
      </c>
    </row>
    <row r="635" spans="1:4" ht="13.2">
      <c r="A635" s="55" t="s">
        <v>923</v>
      </c>
      <c r="B635" s="55">
        <v>5</v>
      </c>
      <c r="C635" s="55">
        <v>35281505308</v>
      </c>
      <c r="D635" s="55">
        <v>84</v>
      </c>
    </row>
    <row r="636" spans="1:4" ht="13.2">
      <c r="A636" s="55" t="s">
        <v>923</v>
      </c>
      <c r="B636" s="55">
        <v>5</v>
      </c>
      <c r="C636" s="55">
        <v>35281505274</v>
      </c>
      <c r="D636" s="55">
        <v>85</v>
      </c>
    </row>
    <row r="637" spans="1:4" ht="13.2">
      <c r="A637" s="55" t="s">
        <v>923</v>
      </c>
      <c r="B637" s="55">
        <v>5</v>
      </c>
      <c r="C637" s="55">
        <v>35281505162</v>
      </c>
      <c r="D637" s="55">
        <v>86</v>
      </c>
    </row>
    <row r="638" spans="1:4" ht="13.2">
      <c r="A638" s="55" t="s">
        <v>923</v>
      </c>
      <c r="B638" s="55">
        <v>5</v>
      </c>
      <c r="C638" s="55">
        <v>35281505151</v>
      </c>
      <c r="D638" s="55">
        <v>88</v>
      </c>
    </row>
    <row r="639" spans="1:4" ht="13.2">
      <c r="A639" s="55" t="s">
        <v>923</v>
      </c>
      <c r="B639" s="55">
        <v>5</v>
      </c>
      <c r="C639" s="55">
        <v>35281505229</v>
      </c>
      <c r="D639" s="55">
        <v>88</v>
      </c>
    </row>
    <row r="640" spans="1:4" ht="13.2">
      <c r="A640" s="55" t="s">
        <v>923</v>
      </c>
      <c r="B640" s="55">
        <v>6</v>
      </c>
      <c r="C640" s="55">
        <v>35281501348</v>
      </c>
      <c r="D640" s="55">
        <v>39</v>
      </c>
    </row>
    <row r="641" spans="1:4" ht="13.2">
      <c r="A641" s="55" t="s">
        <v>923</v>
      </c>
      <c r="B641" s="55">
        <v>6</v>
      </c>
      <c r="C641" s="55">
        <v>35281502394</v>
      </c>
      <c r="D641" s="55">
        <v>47</v>
      </c>
    </row>
    <row r="642" spans="1:4" ht="13.2">
      <c r="A642" s="55" t="s">
        <v>923</v>
      </c>
      <c r="B642" s="55">
        <v>6</v>
      </c>
      <c r="C642" s="55">
        <v>35281506219</v>
      </c>
      <c r="D642" s="55">
        <v>47</v>
      </c>
    </row>
    <row r="643" spans="1:4" ht="13.2">
      <c r="A643" s="55" t="s">
        <v>923</v>
      </c>
      <c r="B643" s="55">
        <v>6</v>
      </c>
      <c r="C643" s="55">
        <v>35281506062</v>
      </c>
      <c r="D643" s="55">
        <v>51</v>
      </c>
    </row>
    <row r="644" spans="1:4" ht="13.2">
      <c r="A644" s="55" t="s">
        <v>923</v>
      </c>
      <c r="B644" s="55">
        <v>6</v>
      </c>
      <c r="C644" s="55">
        <v>35281502417</v>
      </c>
      <c r="D644" s="55">
        <v>54</v>
      </c>
    </row>
    <row r="645" spans="1:4" ht="13.2">
      <c r="A645" s="55" t="s">
        <v>923</v>
      </c>
      <c r="B645" s="55">
        <v>6</v>
      </c>
      <c r="C645" s="55">
        <v>35281505029</v>
      </c>
      <c r="D645" s="55">
        <v>54</v>
      </c>
    </row>
    <row r="646" spans="1:4" ht="13.2">
      <c r="A646" s="55" t="s">
        <v>923</v>
      </c>
      <c r="B646" s="55">
        <v>6</v>
      </c>
      <c r="C646" s="55">
        <v>35281506220</v>
      </c>
      <c r="D646" s="55">
        <v>55</v>
      </c>
    </row>
    <row r="647" spans="1:4" ht="13.2">
      <c r="A647" s="55" t="s">
        <v>923</v>
      </c>
      <c r="B647" s="55">
        <v>6</v>
      </c>
      <c r="C647" s="55">
        <v>35281501124</v>
      </c>
      <c r="D647" s="55">
        <v>58</v>
      </c>
    </row>
    <row r="648" spans="1:4" ht="13.2">
      <c r="A648" s="55" t="s">
        <v>923</v>
      </c>
      <c r="B648" s="55">
        <v>6</v>
      </c>
      <c r="C648" s="55">
        <v>35281506152</v>
      </c>
      <c r="D648" s="55">
        <v>58</v>
      </c>
    </row>
    <row r="649" spans="1:4" ht="13.2">
      <c r="A649" s="55" t="s">
        <v>923</v>
      </c>
      <c r="B649" s="55">
        <v>6</v>
      </c>
      <c r="C649" s="55">
        <v>35281505140</v>
      </c>
      <c r="D649" s="55">
        <v>59</v>
      </c>
    </row>
    <row r="650" spans="1:4" ht="13.2">
      <c r="A650" s="55" t="s">
        <v>923</v>
      </c>
      <c r="B650" s="55">
        <v>6</v>
      </c>
      <c r="C650" s="55">
        <v>35281506084</v>
      </c>
      <c r="D650" s="55">
        <v>59</v>
      </c>
    </row>
    <row r="651" spans="1:4" ht="13.2">
      <c r="A651" s="55" t="s">
        <v>923</v>
      </c>
      <c r="B651" s="55">
        <v>6</v>
      </c>
      <c r="C651" s="55">
        <v>35281503317</v>
      </c>
      <c r="D651" s="55">
        <v>61</v>
      </c>
    </row>
    <row r="652" spans="1:4" ht="13.2">
      <c r="A652" s="55" t="s">
        <v>923</v>
      </c>
      <c r="B652" s="55">
        <v>6</v>
      </c>
      <c r="C652" s="55">
        <v>35281506174</v>
      </c>
      <c r="D652" s="55">
        <v>61</v>
      </c>
    </row>
    <row r="653" spans="1:4" ht="13.2">
      <c r="A653" s="55" t="s">
        <v>923</v>
      </c>
      <c r="B653" s="55">
        <v>6</v>
      </c>
      <c r="C653" s="55">
        <v>35281501360</v>
      </c>
      <c r="D653" s="55">
        <v>62</v>
      </c>
    </row>
    <row r="654" spans="1:4" ht="13.2">
      <c r="A654" s="55" t="s">
        <v>923</v>
      </c>
      <c r="B654" s="55">
        <v>6</v>
      </c>
      <c r="C654" s="55">
        <v>35281502080</v>
      </c>
      <c r="D654" s="55">
        <v>64</v>
      </c>
    </row>
    <row r="655" spans="1:4" ht="13.2">
      <c r="A655" s="55" t="s">
        <v>923</v>
      </c>
      <c r="B655" s="55">
        <v>6</v>
      </c>
      <c r="C655" s="55">
        <v>35281505241</v>
      </c>
      <c r="D655" s="55">
        <v>65</v>
      </c>
    </row>
    <row r="656" spans="1:4" ht="13.2">
      <c r="A656" s="55" t="s">
        <v>923</v>
      </c>
      <c r="B656" s="55">
        <v>6</v>
      </c>
      <c r="C656" s="55">
        <v>35281506118</v>
      </c>
      <c r="D656" s="55">
        <v>68</v>
      </c>
    </row>
    <row r="657" spans="1:4" ht="13.2">
      <c r="A657" s="55" t="s">
        <v>923</v>
      </c>
      <c r="B657" s="55">
        <v>6</v>
      </c>
      <c r="C657" s="55">
        <v>35281503081</v>
      </c>
      <c r="D657" s="55">
        <v>71</v>
      </c>
    </row>
    <row r="658" spans="1:4" ht="13.2">
      <c r="A658" s="55" t="s">
        <v>923</v>
      </c>
      <c r="B658" s="55">
        <v>6</v>
      </c>
      <c r="C658" s="55">
        <v>35281505027</v>
      </c>
      <c r="D658" s="55">
        <v>71</v>
      </c>
    </row>
    <row r="659" spans="1:4" ht="13.2">
      <c r="A659" s="55" t="s">
        <v>923</v>
      </c>
      <c r="B659" s="55">
        <v>6</v>
      </c>
      <c r="C659" s="55">
        <v>35281506017</v>
      </c>
      <c r="D659" s="55">
        <v>73</v>
      </c>
    </row>
    <row r="660" spans="1:4" ht="13.2">
      <c r="A660" s="55" t="s">
        <v>923</v>
      </c>
      <c r="B660" s="55">
        <v>6</v>
      </c>
      <c r="C660" s="55">
        <v>35281506163</v>
      </c>
      <c r="D660" s="55">
        <v>73</v>
      </c>
    </row>
    <row r="661" spans="1:4" ht="13.2">
      <c r="A661" s="55" t="s">
        <v>923</v>
      </c>
      <c r="B661" s="55">
        <v>6</v>
      </c>
      <c r="C661" s="55">
        <v>35281506242</v>
      </c>
      <c r="D661" s="55">
        <v>73</v>
      </c>
    </row>
    <row r="662" spans="1:4" ht="13.2">
      <c r="A662" s="55" t="s">
        <v>923</v>
      </c>
      <c r="B662" s="55">
        <v>6</v>
      </c>
      <c r="C662" s="55">
        <v>35281506208</v>
      </c>
      <c r="D662" s="55">
        <v>76</v>
      </c>
    </row>
    <row r="663" spans="1:4" ht="13.2">
      <c r="A663" s="55" t="s">
        <v>923</v>
      </c>
      <c r="B663" s="55">
        <v>6</v>
      </c>
      <c r="C663" s="55">
        <v>35281506231</v>
      </c>
      <c r="D663" s="55">
        <v>82</v>
      </c>
    </row>
    <row r="664" spans="1:4" ht="13.2">
      <c r="A664" s="55" t="s">
        <v>923</v>
      </c>
      <c r="B664" s="55">
        <v>6</v>
      </c>
      <c r="C664" s="55">
        <v>35281502350</v>
      </c>
      <c r="D664" s="55">
        <v>87</v>
      </c>
    </row>
    <row r="665" spans="1:4" ht="13.2">
      <c r="A665" s="55" t="s">
        <v>923</v>
      </c>
      <c r="B665" s="55">
        <v>7</v>
      </c>
      <c r="C665" s="55">
        <v>35281501371</v>
      </c>
      <c r="D665" s="55">
        <v>36</v>
      </c>
    </row>
    <row r="666" spans="1:4" ht="13.2">
      <c r="A666" s="55" t="s">
        <v>923</v>
      </c>
      <c r="B666" s="55">
        <v>7</v>
      </c>
      <c r="C666" s="55">
        <v>35281503092</v>
      </c>
      <c r="D666" s="55">
        <v>36</v>
      </c>
    </row>
    <row r="667" spans="1:4" ht="13.2">
      <c r="A667" s="55" t="s">
        <v>923</v>
      </c>
      <c r="B667" s="55">
        <v>7</v>
      </c>
      <c r="C667" s="55">
        <v>35281503216</v>
      </c>
      <c r="D667" s="55">
        <v>41</v>
      </c>
    </row>
    <row r="668" spans="1:4" ht="13.2">
      <c r="A668" s="55" t="s">
        <v>923</v>
      </c>
      <c r="B668" s="55">
        <v>7</v>
      </c>
      <c r="C668" s="55">
        <v>35281504262</v>
      </c>
      <c r="D668" s="55">
        <v>42</v>
      </c>
    </row>
    <row r="669" spans="1:4" ht="13.2">
      <c r="A669" s="55" t="s">
        <v>923</v>
      </c>
      <c r="B669" s="55">
        <v>7</v>
      </c>
      <c r="C669" s="55">
        <v>35281505353</v>
      </c>
      <c r="D669" s="55">
        <v>44</v>
      </c>
    </row>
    <row r="670" spans="1:4" ht="13.2">
      <c r="A670" s="55" t="s">
        <v>923</v>
      </c>
      <c r="B670" s="55">
        <v>7</v>
      </c>
      <c r="C670" s="55">
        <v>35281504191</v>
      </c>
      <c r="D670" s="55">
        <v>44</v>
      </c>
    </row>
    <row r="671" spans="1:4" ht="13.2">
      <c r="A671" s="55" t="s">
        <v>923</v>
      </c>
      <c r="B671" s="55">
        <v>7</v>
      </c>
      <c r="C671" s="55">
        <v>35281503070</v>
      </c>
      <c r="D671" s="55">
        <v>45</v>
      </c>
    </row>
    <row r="672" spans="1:4" ht="13.2">
      <c r="A672" s="55" t="s">
        <v>923</v>
      </c>
      <c r="B672" s="55">
        <v>7</v>
      </c>
      <c r="C672" s="55">
        <v>35281505061</v>
      </c>
      <c r="D672" s="55">
        <v>45</v>
      </c>
    </row>
    <row r="673" spans="1:4" ht="13.2">
      <c r="A673" s="55" t="s">
        <v>923</v>
      </c>
      <c r="B673" s="55">
        <v>7</v>
      </c>
      <c r="C673" s="55">
        <v>35281503340</v>
      </c>
      <c r="D673" s="55">
        <v>47</v>
      </c>
    </row>
    <row r="674" spans="1:4" ht="13.2">
      <c r="A674" s="55" t="s">
        <v>923</v>
      </c>
      <c r="B674" s="55">
        <v>7</v>
      </c>
      <c r="C674" s="55">
        <v>35281505096</v>
      </c>
      <c r="D674" s="55">
        <v>53</v>
      </c>
    </row>
    <row r="675" spans="1:4" ht="13.2">
      <c r="A675" s="55" t="s">
        <v>923</v>
      </c>
      <c r="B675" s="55">
        <v>7</v>
      </c>
      <c r="C675" s="55">
        <v>35281504284</v>
      </c>
      <c r="D675" s="55">
        <v>58</v>
      </c>
    </row>
    <row r="676" spans="1:4" ht="13.2">
      <c r="A676" s="55" t="s">
        <v>923</v>
      </c>
      <c r="B676" s="55">
        <v>7</v>
      </c>
      <c r="C676" s="55">
        <v>35281505139</v>
      </c>
      <c r="D676" s="55">
        <v>60</v>
      </c>
    </row>
    <row r="677" spans="1:4" ht="13.2">
      <c r="A677" s="55" t="s">
        <v>923</v>
      </c>
      <c r="B677" s="55">
        <v>7</v>
      </c>
      <c r="C677" s="55">
        <v>35281501045</v>
      </c>
      <c r="D677" s="55">
        <v>62</v>
      </c>
    </row>
    <row r="678" spans="1:4" ht="13.2">
      <c r="A678" s="55" t="s">
        <v>923</v>
      </c>
      <c r="B678" s="55">
        <v>7</v>
      </c>
      <c r="C678" s="55">
        <v>35281501102</v>
      </c>
      <c r="D678" s="55">
        <v>62</v>
      </c>
    </row>
    <row r="679" spans="1:4" ht="13.2">
      <c r="A679" s="55" t="s">
        <v>923</v>
      </c>
      <c r="B679" s="55">
        <v>7</v>
      </c>
      <c r="C679" s="55">
        <v>35281504060</v>
      </c>
      <c r="D679" s="55">
        <v>63</v>
      </c>
    </row>
    <row r="680" spans="1:4" ht="13.2">
      <c r="A680" s="55" t="s">
        <v>923</v>
      </c>
      <c r="B680" s="55">
        <v>7</v>
      </c>
      <c r="C680" s="55">
        <v>35281505296</v>
      </c>
      <c r="D680" s="55">
        <v>65</v>
      </c>
    </row>
    <row r="681" spans="1:4" ht="13.2">
      <c r="A681" s="55" t="s">
        <v>923</v>
      </c>
      <c r="B681" s="55">
        <v>7</v>
      </c>
      <c r="C681" s="55">
        <v>35281502361</v>
      </c>
      <c r="D681" s="55">
        <v>71</v>
      </c>
    </row>
    <row r="682" spans="1:4" ht="13.2">
      <c r="A682" s="55" t="s">
        <v>923</v>
      </c>
      <c r="B682" s="55">
        <v>7</v>
      </c>
      <c r="C682" s="55">
        <v>35281505072</v>
      </c>
      <c r="D682" s="55">
        <v>83</v>
      </c>
    </row>
    <row r="683" spans="1:4" ht="13.2">
      <c r="A683" s="55" t="s">
        <v>924</v>
      </c>
      <c r="B683" s="55">
        <v>1</v>
      </c>
      <c r="C683" s="55">
        <v>35291501283</v>
      </c>
      <c r="D683" s="55">
        <v>28</v>
      </c>
    </row>
    <row r="684" spans="1:4" ht="13.2">
      <c r="A684" s="55" t="s">
        <v>924</v>
      </c>
      <c r="B684" s="55">
        <v>1</v>
      </c>
      <c r="C684" s="55">
        <v>35291500110</v>
      </c>
      <c r="D684" s="55">
        <v>31</v>
      </c>
    </row>
    <row r="685" spans="1:4" ht="13.2">
      <c r="A685" s="55" t="s">
        <v>924</v>
      </c>
      <c r="B685" s="55">
        <v>1</v>
      </c>
      <c r="C685" s="55">
        <v>35291508055</v>
      </c>
      <c r="D685" s="55">
        <v>34</v>
      </c>
    </row>
    <row r="686" spans="1:4" ht="13.2">
      <c r="A686" s="55" t="s">
        <v>924</v>
      </c>
      <c r="B686" s="55">
        <v>1</v>
      </c>
      <c r="C686" s="55">
        <v>35291508145</v>
      </c>
      <c r="D686" s="55">
        <v>34</v>
      </c>
    </row>
    <row r="687" spans="1:4" ht="13.2">
      <c r="A687" s="55" t="s">
        <v>924</v>
      </c>
      <c r="B687" s="55">
        <v>1</v>
      </c>
      <c r="C687" s="55">
        <v>35291505074</v>
      </c>
      <c r="D687" s="55">
        <v>36</v>
      </c>
    </row>
    <row r="688" spans="1:4" ht="13.2">
      <c r="A688" s="55" t="s">
        <v>924</v>
      </c>
      <c r="B688" s="55">
        <v>1</v>
      </c>
      <c r="C688" s="55">
        <v>35291503162</v>
      </c>
      <c r="D688" s="55">
        <v>39</v>
      </c>
    </row>
    <row r="689" spans="1:4" ht="13.2">
      <c r="A689" s="55" t="s">
        <v>924</v>
      </c>
      <c r="B689" s="55">
        <v>1</v>
      </c>
      <c r="C689" s="55">
        <v>35291508268</v>
      </c>
      <c r="D689" s="55">
        <v>39</v>
      </c>
    </row>
    <row r="690" spans="1:4" ht="13.2">
      <c r="A690" s="55" t="s">
        <v>924</v>
      </c>
      <c r="B690" s="55">
        <v>1</v>
      </c>
      <c r="C690" s="55">
        <v>35291504051</v>
      </c>
      <c r="D690" s="55">
        <v>40</v>
      </c>
    </row>
    <row r="691" spans="1:4" ht="13.2">
      <c r="A691" s="55" t="s">
        <v>924</v>
      </c>
      <c r="B691" s="55">
        <v>1</v>
      </c>
      <c r="C691" s="55">
        <v>35291500100</v>
      </c>
      <c r="D691" s="55">
        <v>41</v>
      </c>
    </row>
    <row r="692" spans="1:4" ht="13.2">
      <c r="A692" s="55" t="s">
        <v>924</v>
      </c>
      <c r="B692" s="55">
        <v>1</v>
      </c>
      <c r="C692" s="55">
        <v>35291500106</v>
      </c>
      <c r="D692" s="55">
        <v>41</v>
      </c>
    </row>
    <row r="693" spans="1:4" ht="13.2">
      <c r="A693" s="55" t="s">
        <v>924</v>
      </c>
      <c r="B693" s="55">
        <v>1</v>
      </c>
      <c r="C693" s="55">
        <v>35291500107</v>
      </c>
      <c r="D693" s="55">
        <v>41</v>
      </c>
    </row>
    <row r="694" spans="1:4" ht="13.2">
      <c r="A694" s="55" t="s">
        <v>924</v>
      </c>
      <c r="B694" s="55">
        <v>1</v>
      </c>
      <c r="C694" s="55">
        <v>35291505221</v>
      </c>
      <c r="D694" s="55">
        <v>42</v>
      </c>
    </row>
    <row r="695" spans="1:4" ht="13.2">
      <c r="A695" s="55" t="s">
        <v>924</v>
      </c>
      <c r="B695" s="55">
        <v>1</v>
      </c>
      <c r="C695" s="55">
        <v>35291507076</v>
      </c>
      <c r="D695" s="55">
        <v>42</v>
      </c>
    </row>
    <row r="696" spans="1:4" ht="13.2">
      <c r="A696" s="55" t="s">
        <v>924</v>
      </c>
      <c r="B696" s="55">
        <v>1</v>
      </c>
      <c r="C696" s="55">
        <v>35291507087</v>
      </c>
      <c r="D696" s="55">
        <v>42</v>
      </c>
    </row>
    <row r="697" spans="1:4" ht="13.2">
      <c r="A697" s="55" t="s">
        <v>924</v>
      </c>
      <c r="B697" s="55">
        <v>1</v>
      </c>
      <c r="C697" s="55">
        <v>35291500102</v>
      </c>
      <c r="D697" s="55">
        <v>43</v>
      </c>
    </row>
    <row r="698" spans="1:4" ht="13.2">
      <c r="A698" s="55" t="s">
        <v>924</v>
      </c>
      <c r="B698" s="55">
        <v>1</v>
      </c>
      <c r="C698" s="55">
        <v>35291502284</v>
      </c>
      <c r="D698" s="55">
        <v>43</v>
      </c>
    </row>
    <row r="699" spans="1:4" ht="13.2">
      <c r="A699" s="55" t="s">
        <v>924</v>
      </c>
      <c r="B699" s="55">
        <v>1</v>
      </c>
      <c r="C699" s="55">
        <v>35291506031</v>
      </c>
      <c r="D699" s="55">
        <v>44</v>
      </c>
    </row>
    <row r="700" spans="1:4" ht="13.2">
      <c r="A700" s="55" t="s">
        <v>924</v>
      </c>
      <c r="B700" s="55">
        <v>1</v>
      </c>
      <c r="C700" s="55">
        <v>35291506132</v>
      </c>
      <c r="D700" s="55">
        <v>46</v>
      </c>
    </row>
    <row r="701" spans="1:4" ht="13.2">
      <c r="A701" s="55" t="s">
        <v>924</v>
      </c>
      <c r="B701" s="55">
        <v>1</v>
      </c>
      <c r="C701" s="55">
        <v>35291502116</v>
      </c>
      <c r="D701" s="55">
        <v>48</v>
      </c>
    </row>
    <row r="702" spans="1:4" ht="13.2">
      <c r="A702" s="55" t="s">
        <v>924</v>
      </c>
      <c r="B702" s="55">
        <v>1</v>
      </c>
      <c r="C702" s="55">
        <v>35291503049</v>
      </c>
      <c r="D702" s="55">
        <v>48</v>
      </c>
    </row>
    <row r="703" spans="1:4" ht="13.2">
      <c r="A703" s="55" t="s">
        <v>924</v>
      </c>
      <c r="B703" s="55">
        <v>1</v>
      </c>
      <c r="C703" s="55">
        <v>35291507133</v>
      </c>
      <c r="D703" s="55">
        <v>49</v>
      </c>
    </row>
    <row r="704" spans="1:4" ht="13.2">
      <c r="A704" s="55" t="s">
        <v>924</v>
      </c>
      <c r="B704" s="55">
        <v>1</v>
      </c>
      <c r="C704" s="55">
        <v>35291502217</v>
      </c>
      <c r="D704" s="55">
        <v>50</v>
      </c>
    </row>
    <row r="705" spans="1:4" ht="13.2">
      <c r="A705" s="55" t="s">
        <v>924</v>
      </c>
      <c r="B705" s="55">
        <v>1</v>
      </c>
      <c r="C705" s="55">
        <v>35291505232</v>
      </c>
      <c r="D705" s="55">
        <v>50</v>
      </c>
    </row>
    <row r="706" spans="1:4" ht="13.2">
      <c r="A706" s="55" t="s">
        <v>924</v>
      </c>
      <c r="B706" s="55">
        <v>1</v>
      </c>
      <c r="C706" s="55">
        <v>35291505298</v>
      </c>
      <c r="D706" s="55">
        <v>50</v>
      </c>
    </row>
    <row r="707" spans="1:4" ht="13.2">
      <c r="A707" s="55" t="s">
        <v>924</v>
      </c>
      <c r="B707" s="55">
        <v>1</v>
      </c>
      <c r="C707" s="55">
        <v>35291503285</v>
      </c>
      <c r="D707" s="55">
        <v>51</v>
      </c>
    </row>
    <row r="708" spans="1:4" ht="13.2">
      <c r="A708" s="55" t="s">
        <v>924</v>
      </c>
      <c r="B708" s="55">
        <v>1</v>
      </c>
      <c r="C708" s="55">
        <v>35291506019</v>
      </c>
      <c r="D708" s="55">
        <v>53</v>
      </c>
    </row>
    <row r="709" spans="1:4" ht="13.2">
      <c r="A709" s="55" t="s">
        <v>924</v>
      </c>
      <c r="B709" s="55">
        <v>1</v>
      </c>
      <c r="C709" s="55">
        <v>35291508217</v>
      </c>
      <c r="D709" s="55">
        <v>55</v>
      </c>
    </row>
    <row r="710" spans="1:4" ht="13.2">
      <c r="A710" s="55" t="s">
        <v>924</v>
      </c>
      <c r="B710" s="55">
        <v>1</v>
      </c>
      <c r="C710" s="55">
        <v>35291500103</v>
      </c>
      <c r="D710" s="55">
        <v>56</v>
      </c>
    </row>
    <row r="711" spans="1:4" ht="13.2">
      <c r="A711" s="55" t="s">
        <v>924</v>
      </c>
      <c r="B711" s="55">
        <v>1</v>
      </c>
      <c r="C711" s="55">
        <v>35291505063</v>
      </c>
      <c r="D711" s="55">
        <v>56</v>
      </c>
    </row>
    <row r="712" spans="1:4" ht="13.2">
      <c r="A712" s="55" t="s">
        <v>924</v>
      </c>
      <c r="B712" s="55">
        <v>1</v>
      </c>
      <c r="C712" s="55">
        <v>35291507021</v>
      </c>
      <c r="D712" s="55">
        <v>58</v>
      </c>
    </row>
    <row r="713" spans="1:4" ht="13.2">
      <c r="A713" s="55" t="s">
        <v>924</v>
      </c>
      <c r="B713" s="55">
        <v>1</v>
      </c>
      <c r="C713" s="55">
        <v>35291505265</v>
      </c>
      <c r="D713" s="55">
        <v>59</v>
      </c>
    </row>
    <row r="714" spans="1:4" ht="13.2">
      <c r="A714" s="55" t="s">
        <v>924</v>
      </c>
      <c r="B714" s="55">
        <v>1</v>
      </c>
      <c r="C714" s="55">
        <v>35291504062</v>
      </c>
      <c r="D714" s="55">
        <v>66</v>
      </c>
    </row>
    <row r="715" spans="1:4" ht="13.2">
      <c r="A715" s="55" t="s">
        <v>924</v>
      </c>
      <c r="B715" s="55">
        <v>2</v>
      </c>
      <c r="C715" s="55">
        <v>35291505119</v>
      </c>
      <c r="D715" s="55">
        <v>25</v>
      </c>
    </row>
    <row r="716" spans="1:4" ht="13.2">
      <c r="A716" s="55" t="s">
        <v>924</v>
      </c>
      <c r="B716" s="55">
        <v>2</v>
      </c>
      <c r="C716" s="55">
        <v>35291504040</v>
      </c>
      <c r="D716" s="55">
        <v>28</v>
      </c>
    </row>
    <row r="717" spans="1:4" ht="13.2">
      <c r="A717" s="55" t="s">
        <v>924</v>
      </c>
      <c r="B717" s="55">
        <v>2</v>
      </c>
      <c r="C717" s="55">
        <v>35291500111</v>
      </c>
      <c r="D717" s="55">
        <v>30</v>
      </c>
    </row>
    <row r="718" spans="1:4" ht="13.2">
      <c r="A718" s="55" t="s">
        <v>924</v>
      </c>
      <c r="B718" s="55">
        <v>2</v>
      </c>
      <c r="C718" s="55">
        <v>35291505164</v>
      </c>
      <c r="D718" s="55">
        <v>32</v>
      </c>
    </row>
    <row r="719" spans="1:4" ht="13.2">
      <c r="A719" s="55" t="s">
        <v>924</v>
      </c>
      <c r="B719" s="55">
        <v>2</v>
      </c>
      <c r="C719" s="55">
        <v>35291503184</v>
      </c>
      <c r="D719" s="55">
        <v>34</v>
      </c>
    </row>
    <row r="720" spans="1:4" ht="13.2">
      <c r="A720" s="55" t="s">
        <v>924</v>
      </c>
      <c r="B720" s="55">
        <v>2</v>
      </c>
      <c r="C720" s="55">
        <v>35291508291</v>
      </c>
      <c r="D720" s="55">
        <v>36</v>
      </c>
    </row>
    <row r="721" spans="1:4" ht="13.2">
      <c r="A721" s="55" t="s">
        <v>924</v>
      </c>
      <c r="B721" s="55">
        <v>2</v>
      </c>
      <c r="C721" s="55">
        <v>35291503173</v>
      </c>
      <c r="D721" s="55">
        <v>37</v>
      </c>
    </row>
    <row r="722" spans="1:4" ht="13.2">
      <c r="A722" s="55" t="s">
        <v>924</v>
      </c>
      <c r="B722" s="55">
        <v>2</v>
      </c>
      <c r="C722" s="55">
        <v>35291505186</v>
      </c>
      <c r="D722" s="55">
        <v>37</v>
      </c>
    </row>
    <row r="723" spans="1:4" ht="13.2">
      <c r="A723" s="55" t="s">
        <v>924</v>
      </c>
      <c r="B723" s="55">
        <v>2</v>
      </c>
      <c r="C723" s="55">
        <v>35291502150</v>
      </c>
      <c r="D723" s="55">
        <v>38</v>
      </c>
    </row>
    <row r="724" spans="1:4" ht="13.2">
      <c r="A724" s="55" t="s">
        <v>924</v>
      </c>
      <c r="B724" s="55">
        <v>2</v>
      </c>
      <c r="C724" s="55">
        <v>35291500105</v>
      </c>
      <c r="D724" s="55">
        <v>39</v>
      </c>
    </row>
    <row r="725" spans="1:4" ht="13.2">
      <c r="A725" s="55" t="s">
        <v>924</v>
      </c>
      <c r="B725" s="55">
        <v>2</v>
      </c>
      <c r="C725" s="55">
        <v>35291500108</v>
      </c>
      <c r="D725" s="55">
        <v>40</v>
      </c>
    </row>
    <row r="726" spans="1:4" ht="13.2">
      <c r="A726" s="55" t="s">
        <v>924</v>
      </c>
      <c r="B726" s="55">
        <v>2</v>
      </c>
      <c r="C726" s="55">
        <v>35291505287</v>
      </c>
      <c r="D726" s="55">
        <v>42</v>
      </c>
    </row>
    <row r="727" spans="1:4" ht="13.2">
      <c r="A727" s="55" t="s">
        <v>924</v>
      </c>
      <c r="B727" s="55">
        <v>2</v>
      </c>
      <c r="C727" s="55">
        <v>35291501238</v>
      </c>
      <c r="D727" s="55">
        <v>44</v>
      </c>
    </row>
    <row r="728" spans="1:4" ht="13.2">
      <c r="A728" s="55" t="s">
        <v>924</v>
      </c>
      <c r="B728" s="55">
        <v>2</v>
      </c>
      <c r="C728" s="55">
        <v>35291500104</v>
      </c>
      <c r="D728" s="55">
        <v>45</v>
      </c>
    </row>
    <row r="729" spans="1:4" ht="13.2">
      <c r="A729" s="55" t="s">
        <v>924</v>
      </c>
      <c r="B729" s="55">
        <v>2</v>
      </c>
      <c r="C729" s="55">
        <v>35291502015</v>
      </c>
      <c r="D729" s="55">
        <v>45</v>
      </c>
    </row>
    <row r="730" spans="1:4" ht="13.2">
      <c r="A730" s="55" t="s">
        <v>924</v>
      </c>
      <c r="B730" s="55">
        <v>2</v>
      </c>
      <c r="C730" s="55">
        <v>35291502105</v>
      </c>
      <c r="D730" s="55">
        <v>45</v>
      </c>
    </row>
    <row r="731" spans="1:4" ht="13.2">
      <c r="A731" s="55" t="s">
        <v>924</v>
      </c>
      <c r="B731" s="55">
        <v>2</v>
      </c>
      <c r="C731" s="55">
        <v>35291502060</v>
      </c>
      <c r="D731" s="55">
        <v>47</v>
      </c>
    </row>
    <row r="732" spans="1:4" ht="13.2">
      <c r="A732" s="55" t="s">
        <v>924</v>
      </c>
      <c r="B732" s="55">
        <v>2</v>
      </c>
      <c r="C732" s="55">
        <v>35291502262</v>
      </c>
      <c r="D732" s="55">
        <v>47</v>
      </c>
    </row>
    <row r="733" spans="1:4" ht="13.2">
      <c r="A733" s="55" t="s">
        <v>924</v>
      </c>
      <c r="B733" s="55">
        <v>2</v>
      </c>
      <c r="C733" s="55">
        <v>35291507010</v>
      </c>
      <c r="D733" s="55">
        <v>47</v>
      </c>
    </row>
    <row r="734" spans="1:4" ht="13.2">
      <c r="A734" s="55" t="s">
        <v>924</v>
      </c>
      <c r="B734" s="55">
        <v>2</v>
      </c>
      <c r="C734" s="55">
        <v>35291503038</v>
      </c>
      <c r="D734" s="55">
        <v>48</v>
      </c>
    </row>
    <row r="735" spans="1:4" ht="13.2">
      <c r="A735" s="55" t="s">
        <v>924</v>
      </c>
      <c r="B735" s="55">
        <v>2</v>
      </c>
      <c r="C735" s="55">
        <v>35291505131</v>
      </c>
      <c r="D735" s="55">
        <v>48</v>
      </c>
    </row>
    <row r="736" spans="1:4" ht="13.2">
      <c r="A736" s="55" t="s">
        <v>924</v>
      </c>
      <c r="B736" s="55">
        <v>2</v>
      </c>
      <c r="C736" s="55">
        <v>35291504224</v>
      </c>
      <c r="D736" s="55">
        <v>48</v>
      </c>
    </row>
    <row r="737" spans="1:4" ht="13.2">
      <c r="A737" s="55" t="s">
        <v>924</v>
      </c>
      <c r="B737" s="55">
        <v>2</v>
      </c>
      <c r="C737" s="55">
        <v>35291506109</v>
      </c>
      <c r="D737" s="55">
        <v>49</v>
      </c>
    </row>
    <row r="738" spans="1:4" ht="13.2">
      <c r="A738" s="55" t="s">
        <v>924</v>
      </c>
      <c r="B738" s="55">
        <v>2</v>
      </c>
      <c r="C738" s="55">
        <v>35291507122</v>
      </c>
      <c r="D738" s="55">
        <v>50</v>
      </c>
    </row>
    <row r="739" spans="1:4" ht="13.2">
      <c r="A739" s="55" t="s">
        <v>924</v>
      </c>
      <c r="B739" s="55">
        <v>2</v>
      </c>
      <c r="C739" s="55">
        <v>35291505030</v>
      </c>
      <c r="D739" s="55">
        <v>53</v>
      </c>
    </row>
    <row r="740" spans="1:4" ht="13.2">
      <c r="A740" s="55" t="s">
        <v>924</v>
      </c>
      <c r="B740" s="55">
        <v>2</v>
      </c>
      <c r="C740" s="55">
        <v>35291503117</v>
      </c>
      <c r="D740" s="55">
        <v>54</v>
      </c>
    </row>
    <row r="741" spans="1:4" ht="13.2">
      <c r="A741" s="55" t="s">
        <v>924</v>
      </c>
      <c r="B741" s="55">
        <v>2</v>
      </c>
      <c r="C741" s="55">
        <v>35291508224</v>
      </c>
      <c r="D741" s="55">
        <v>54</v>
      </c>
    </row>
    <row r="742" spans="1:4" ht="13.2">
      <c r="A742" s="55" t="s">
        <v>924</v>
      </c>
      <c r="B742" s="55">
        <v>2</v>
      </c>
      <c r="C742" s="55">
        <v>35291504303</v>
      </c>
      <c r="D742" s="55">
        <v>55</v>
      </c>
    </row>
    <row r="743" spans="1:4" ht="13.2">
      <c r="A743" s="55" t="s">
        <v>924</v>
      </c>
      <c r="B743" s="55">
        <v>2</v>
      </c>
      <c r="C743" s="55">
        <v>35291500109</v>
      </c>
      <c r="D743" s="55">
        <v>56</v>
      </c>
    </row>
    <row r="744" spans="1:4" ht="13.2">
      <c r="A744" s="55" t="s">
        <v>924</v>
      </c>
      <c r="B744" s="55">
        <v>2</v>
      </c>
      <c r="C744" s="55">
        <v>35291507144</v>
      </c>
      <c r="D744" s="55">
        <v>60</v>
      </c>
    </row>
    <row r="745" spans="1:4" ht="13.2">
      <c r="A745" s="55" t="s">
        <v>924</v>
      </c>
      <c r="B745" s="55">
        <v>2</v>
      </c>
      <c r="C745" s="55">
        <v>35291502059</v>
      </c>
      <c r="D745" s="55">
        <v>76</v>
      </c>
    </row>
    <row r="746" spans="1:4" ht="13.2">
      <c r="A746" s="55" t="s">
        <v>924</v>
      </c>
      <c r="B746" s="55">
        <v>3</v>
      </c>
      <c r="C746" s="55">
        <v>35291501014</v>
      </c>
      <c r="D746" s="55">
        <v>38</v>
      </c>
    </row>
    <row r="747" spans="1:4" ht="13.2">
      <c r="A747" s="55" t="s">
        <v>924</v>
      </c>
      <c r="B747" s="55">
        <v>3</v>
      </c>
      <c r="C747" s="55">
        <v>35291501216</v>
      </c>
      <c r="D747" s="55">
        <v>50</v>
      </c>
    </row>
    <row r="748" spans="1:4" ht="13.2">
      <c r="A748" s="55" t="s">
        <v>924</v>
      </c>
      <c r="B748" s="55">
        <v>3</v>
      </c>
      <c r="C748" s="55">
        <v>35291501306</v>
      </c>
      <c r="D748" s="55">
        <v>51</v>
      </c>
    </row>
    <row r="749" spans="1:4" ht="13.2">
      <c r="A749" s="55" t="s">
        <v>924</v>
      </c>
      <c r="B749" s="55">
        <v>3</v>
      </c>
      <c r="C749" s="55">
        <v>35291501369</v>
      </c>
      <c r="D749" s="55">
        <v>52</v>
      </c>
    </row>
    <row r="750" spans="1:4" ht="13.2">
      <c r="A750" s="55" t="s">
        <v>924</v>
      </c>
      <c r="B750" s="55">
        <v>3</v>
      </c>
      <c r="C750" s="55">
        <v>35291501395</v>
      </c>
      <c r="D750" s="55">
        <v>56</v>
      </c>
    </row>
    <row r="751" spans="1:4" ht="13.2">
      <c r="A751" s="55" t="s">
        <v>924</v>
      </c>
      <c r="B751" s="55">
        <v>3</v>
      </c>
      <c r="C751" s="55">
        <v>35291501272</v>
      </c>
      <c r="D751" s="55">
        <v>57</v>
      </c>
    </row>
    <row r="752" spans="1:4" ht="13.2">
      <c r="A752" s="55" t="s">
        <v>924</v>
      </c>
      <c r="B752" s="55">
        <v>3</v>
      </c>
      <c r="C752" s="55">
        <v>35291501182</v>
      </c>
      <c r="D752" s="55">
        <v>59</v>
      </c>
    </row>
    <row r="753" spans="1:4" ht="13.2">
      <c r="A753" s="55" t="s">
        <v>924</v>
      </c>
      <c r="B753" s="55">
        <v>3</v>
      </c>
      <c r="C753" s="55">
        <v>35291501092</v>
      </c>
      <c r="D753" s="55">
        <v>63</v>
      </c>
    </row>
    <row r="754" spans="1:4" ht="13.2">
      <c r="A754" s="55" t="s">
        <v>924</v>
      </c>
      <c r="B754" s="55">
        <v>3</v>
      </c>
      <c r="C754" s="55">
        <v>35291501193</v>
      </c>
      <c r="D754" s="55">
        <v>64</v>
      </c>
    </row>
    <row r="755" spans="1:4" ht="13.2">
      <c r="A755" s="55" t="s">
        <v>924</v>
      </c>
      <c r="B755" s="55">
        <v>3</v>
      </c>
      <c r="C755" s="55">
        <v>35291501227</v>
      </c>
      <c r="D755" s="55">
        <v>64</v>
      </c>
    </row>
    <row r="756" spans="1:4" ht="13.2">
      <c r="A756" s="55" t="s">
        <v>924</v>
      </c>
      <c r="B756" s="55">
        <v>3</v>
      </c>
      <c r="C756" s="55">
        <v>35291501101</v>
      </c>
      <c r="D756" s="55">
        <v>65</v>
      </c>
    </row>
    <row r="757" spans="1:4" ht="13.2">
      <c r="A757" s="55" t="s">
        <v>924</v>
      </c>
      <c r="B757" s="55">
        <v>3</v>
      </c>
      <c r="C757" s="55">
        <v>35291501261</v>
      </c>
      <c r="D757" s="55">
        <v>66</v>
      </c>
    </row>
    <row r="758" spans="1:4" ht="13.2">
      <c r="A758" s="55" t="s">
        <v>924</v>
      </c>
      <c r="B758" s="55">
        <v>3</v>
      </c>
      <c r="C758" s="55">
        <v>35291501159</v>
      </c>
      <c r="D758" s="55">
        <v>67</v>
      </c>
    </row>
    <row r="759" spans="1:4" ht="13.2">
      <c r="A759" s="55" t="s">
        <v>924</v>
      </c>
      <c r="B759" s="55">
        <v>3</v>
      </c>
      <c r="C759" s="55">
        <v>35291501294</v>
      </c>
      <c r="D759" s="55">
        <v>69</v>
      </c>
    </row>
    <row r="760" spans="1:4" ht="13.2">
      <c r="A760" s="55" t="s">
        <v>924</v>
      </c>
      <c r="B760" s="55">
        <v>3</v>
      </c>
      <c r="C760" s="55">
        <v>35291501384</v>
      </c>
      <c r="D760" s="55">
        <v>69</v>
      </c>
    </row>
    <row r="761" spans="1:4" ht="13.2">
      <c r="A761" s="55" t="s">
        <v>924</v>
      </c>
      <c r="B761" s="55">
        <v>3</v>
      </c>
      <c r="C761" s="55">
        <v>35291501047</v>
      </c>
      <c r="D761" s="55">
        <v>70</v>
      </c>
    </row>
    <row r="762" spans="1:4" ht="13.2">
      <c r="A762" s="55" t="s">
        <v>924</v>
      </c>
      <c r="B762" s="55">
        <v>3</v>
      </c>
      <c r="C762" s="55">
        <v>35291501171</v>
      </c>
      <c r="D762" s="55">
        <v>70</v>
      </c>
    </row>
    <row r="763" spans="1:4" ht="13.2">
      <c r="A763" s="55" t="s">
        <v>924</v>
      </c>
      <c r="B763" s="55">
        <v>3</v>
      </c>
      <c r="C763" s="55">
        <v>35291501340</v>
      </c>
      <c r="D763" s="55">
        <v>70</v>
      </c>
    </row>
    <row r="764" spans="1:4" ht="13.2">
      <c r="A764" s="55" t="s">
        <v>924</v>
      </c>
      <c r="B764" s="55">
        <v>3</v>
      </c>
      <c r="C764" s="55">
        <v>35291501112</v>
      </c>
      <c r="D764" s="55">
        <v>71</v>
      </c>
    </row>
    <row r="765" spans="1:4" ht="13.2">
      <c r="A765" s="55" t="s">
        <v>924</v>
      </c>
      <c r="B765" s="55">
        <v>3</v>
      </c>
      <c r="C765" s="55">
        <v>35291501069</v>
      </c>
      <c r="D765" s="55">
        <v>72</v>
      </c>
    </row>
    <row r="766" spans="1:4" ht="13.2">
      <c r="A766" s="55" t="s">
        <v>924</v>
      </c>
      <c r="B766" s="55">
        <v>3</v>
      </c>
      <c r="C766" s="55">
        <v>35291501339</v>
      </c>
      <c r="D766" s="55">
        <v>72</v>
      </c>
    </row>
    <row r="767" spans="1:4" ht="13.2">
      <c r="A767" s="55" t="s">
        <v>924</v>
      </c>
      <c r="B767" s="55">
        <v>3</v>
      </c>
      <c r="C767" s="55">
        <v>35291505153</v>
      </c>
      <c r="D767" s="55">
        <v>72</v>
      </c>
    </row>
    <row r="768" spans="1:4" ht="13.2">
      <c r="A768" s="55" t="s">
        <v>924</v>
      </c>
      <c r="B768" s="55">
        <v>3</v>
      </c>
      <c r="C768" s="55">
        <v>35291501058</v>
      </c>
      <c r="D768" s="55">
        <v>73</v>
      </c>
    </row>
    <row r="769" spans="1:4" ht="13.2">
      <c r="A769" s="55" t="s">
        <v>924</v>
      </c>
      <c r="B769" s="55">
        <v>3</v>
      </c>
      <c r="C769" s="55">
        <v>35291501249</v>
      </c>
      <c r="D769" s="55">
        <v>73</v>
      </c>
    </row>
    <row r="770" spans="1:4" ht="13.2">
      <c r="A770" s="55" t="s">
        <v>924</v>
      </c>
      <c r="B770" s="55">
        <v>3</v>
      </c>
      <c r="C770" s="55">
        <v>35291504084</v>
      </c>
      <c r="D770" s="55">
        <v>73</v>
      </c>
    </row>
    <row r="771" spans="1:4" ht="13.2">
      <c r="A771" s="55" t="s">
        <v>924</v>
      </c>
      <c r="B771" s="55">
        <v>3</v>
      </c>
      <c r="C771" s="55">
        <v>35291501025</v>
      </c>
      <c r="D771" s="55">
        <v>74</v>
      </c>
    </row>
    <row r="772" spans="1:4" ht="13.2">
      <c r="A772" s="55" t="s">
        <v>924</v>
      </c>
      <c r="B772" s="55">
        <v>3</v>
      </c>
      <c r="C772" s="55">
        <v>35291501070</v>
      </c>
      <c r="D772" s="55">
        <v>74</v>
      </c>
    </row>
    <row r="773" spans="1:4" ht="13.2">
      <c r="A773" s="55" t="s">
        <v>924</v>
      </c>
      <c r="B773" s="55">
        <v>3</v>
      </c>
      <c r="C773" s="55">
        <v>35291501407</v>
      </c>
      <c r="D773" s="55">
        <v>75</v>
      </c>
    </row>
    <row r="774" spans="1:4" ht="13.2">
      <c r="A774" s="55" t="s">
        <v>924</v>
      </c>
      <c r="B774" s="55">
        <v>3</v>
      </c>
      <c r="C774" s="55">
        <v>35291501205</v>
      </c>
      <c r="D774" s="55">
        <v>76</v>
      </c>
    </row>
    <row r="775" spans="1:4" ht="13.2">
      <c r="A775" s="55" t="s">
        <v>924</v>
      </c>
      <c r="B775" s="55">
        <v>3</v>
      </c>
      <c r="C775" s="55">
        <v>35291501328</v>
      </c>
      <c r="D775" s="55">
        <v>76</v>
      </c>
    </row>
    <row r="776" spans="1:4" ht="13.2">
      <c r="A776" s="55" t="s">
        <v>924</v>
      </c>
      <c r="B776" s="55">
        <v>3</v>
      </c>
      <c r="C776" s="55">
        <v>35291501317</v>
      </c>
      <c r="D776" s="55">
        <v>77</v>
      </c>
    </row>
    <row r="777" spans="1:4" ht="13.2">
      <c r="A777" s="55" t="s">
        <v>924</v>
      </c>
      <c r="B777" s="55">
        <v>3</v>
      </c>
      <c r="C777" s="55">
        <v>35291501373</v>
      </c>
      <c r="D777" s="55">
        <v>78</v>
      </c>
    </row>
    <row r="778" spans="1:4" ht="13.2">
      <c r="A778" s="55" t="s">
        <v>924</v>
      </c>
      <c r="B778" s="55">
        <v>3</v>
      </c>
      <c r="C778" s="55">
        <v>35291501033</v>
      </c>
      <c r="D778" s="55">
        <v>78</v>
      </c>
    </row>
    <row r="779" spans="1:4" ht="13.2">
      <c r="A779" s="55" t="s">
        <v>924</v>
      </c>
      <c r="B779" s="55">
        <v>3</v>
      </c>
      <c r="C779" s="55">
        <v>35291501351</v>
      </c>
      <c r="D779" s="55">
        <v>79</v>
      </c>
    </row>
    <row r="780" spans="1:4" ht="13.2">
      <c r="A780" s="55" t="s">
        <v>924</v>
      </c>
      <c r="B780" s="55">
        <v>3</v>
      </c>
      <c r="C780" s="55">
        <v>35291501081</v>
      </c>
      <c r="D780" s="55">
        <v>80</v>
      </c>
    </row>
    <row r="781" spans="1:4" ht="13.2">
      <c r="A781" s="55" t="s">
        <v>924</v>
      </c>
      <c r="B781" s="55">
        <v>3</v>
      </c>
      <c r="C781" s="55">
        <v>35291501257</v>
      </c>
      <c r="D781" s="55">
        <v>80</v>
      </c>
    </row>
    <row r="782" spans="1:4" ht="13.2">
      <c r="A782" s="55" t="s">
        <v>924</v>
      </c>
      <c r="B782" s="55">
        <v>3</v>
      </c>
      <c r="C782" s="55">
        <v>35291501137</v>
      </c>
      <c r="D782" s="55">
        <v>84</v>
      </c>
    </row>
    <row r="783" spans="1:4" ht="13.2">
      <c r="A783" s="55" t="s">
        <v>924</v>
      </c>
      <c r="B783" s="55">
        <v>3</v>
      </c>
      <c r="C783" s="55">
        <v>35291501148</v>
      </c>
      <c r="D783" s="55">
        <v>86</v>
      </c>
    </row>
    <row r="784" spans="1:4" ht="13.2">
      <c r="A784" s="55" t="s">
        <v>924</v>
      </c>
      <c r="B784" s="55">
        <v>3</v>
      </c>
      <c r="C784" s="55">
        <v>35291501160</v>
      </c>
      <c r="D784" s="55">
        <v>86</v>
      </c>
    </row>
    <row r="785" spans="1:4" ht="13.2">
      <c r="A785" s="55" t="s">
        <v>924</v>
      </c>
      <c r="B785" s="55">
        <v>3</v>
      </c>
      <c r="C785" s="55">
        <v>35291501126</v>
      </c>
      <c r="D785" s="55">
        <v>87</v>
      </c>
    </row>
    <row r="786" spans="1:4" ht="13.2">
      <c r="A786" s="55" t="s">
        <v>924</v>
      </c>
      <c r="B786" s="55">
        <v>4</v>
      </c>
      <c r="C786" s="55">
        <v>35291502127</v>
      </c>
      <c r="D786" s="55">
        <v>37</v>
      </c>
    </row>
    <row r="787" spans="1:4" ht="13.2">
      <c r="A787" s="55" t="s">
        <v>924</v>
      </c>
      <c r="B787" s="55">
        <v>4</v>
      </c>
      <c r="C787" s="55">
        <v>35291502183</v>
      </c>
      <c r="D787" s="55">
        <v>37</v>
      </c>
    </row>
    <row r="788" spans="1:4" ht="13.2">
      <c r="A788" s="55" t="s">
        <v>924</v>
      </c>
      <c r="B788" s="55">
        <v>4</v>
      </c>
      <c r="C788" s="55">
        <v>35291502251</v>
      </c>
      <c r="D788" s="55">
        <v>38</v>
      </c>
    </row>
    <row r="789" spans="1:4" ht="13.2">
      <c r="A789" s="55" t="s">
        <v>924</v>
      </c>
      <c r="B789" s="55">
        <v>4</v>
      </c>
      <c r="C789" s="55">
        <v>35291502295</v>
      </c>
      <c r="D789" s="55">
        <v>38</v>
      </c>
    </row>
    <row r="790" spans="1:4" ht="13.2">
      <c r="A790" s="55" t="s">
        <v>924</v>
      </c>
      <c r="B790" s="55">
        <v>4</v>
      </c>
      <c r="C790" s="55">
        <v>35291504073</v>
      </c>
      <c r="D790" s="55">
        <v>38</v>
      </c>
    </row>
    <row r="791" spans="1:4" ht="13.2">
      <c r="A791" s="55" t="s">
        <v>924</v>
      </c>
      <c r="B791" s="55">
        <v>4</v>
      </c>
      <c r="C791" s="55">
        <v>35291504219</v>
      </c>
      <c r="D791" s="55">
        <v>43</v>
      </c>
    </row>
    <row r="792" spans="1:4" ht="13.2">
      <c r="A792" s="55" t="s">
        <v>924</v>
      </c>
      <c r="B792" s="55">
        <v>4</v>
      </c>
      <c r="C792" s="55">
        <v>35291500203</v>
      </c>
      <c r="D792" s="55">
        <v>47</v>
      </c>
    </row>
    <row r="793" spans="1:4" ht="13.2">
      <c r="A793" s="55" t="s">
        <v>924</v>
      </c>
      <c r="B793" s="55">
        <v>4</v>
      </c>
      <c r="C793" s="55">
        <v>35291500204</v>
      </c>
      <c r="D793" s="55">
        <v>47</v>
      </c>
    </row>
    <row r="794" spans="1:4" ht="13.2">
      <c r="A794" s="55" t="s">
        <v>924</v>
      </c>
      <c r="B794" s="55">
        <v>4</v>
      </c>
      <c r="C794" s="55">
        <v>35291502149</v>
      </c>
      <c r="D794" s="55">
        <v>47</v>
      </c>
    </row>
    <row r="795" spans="1:4" ht="13.2">
      <c r="A795" s="55" t="s">
        <v>924</v>
      </c>
      <c r="B795" s="55">
        <v>4</v>
      </c>
      <c r="C795" s="55">
        <v>35291504264</v>
      </c>
      <c r="D795" s="55">
        <v>47</v>
      </c>
    </row>
    <row r="796" spans="1:4" ht="13.2">
      <c r="A796" s="55" t="s">
        <v>924</v>
      </c>
      <c r="B796" s="55">
        <v>4</v>
      </c>
      <c r="C796" s="55">
        <v>35291505209</v>
      </c>
      <c r="D796" s="55">
        <v>52</v>
      </c>
    </row>
    <row r="797" spans="1:4" ht="13.2">
      <c r="A797" s="55" t="s">
        <v>924</v>
      </c>
      <c r="B797" s="55">
        <v>4</v>
      </c>
      <c r="C797" s="55">
        <v>35291502071</v>
      </c>
      <c r="D797" s="55">
        <v>56</v>
      </c>
    </row>
    <row r="798" spans="1:4" ht="13.2">
      <c r="A798" s="55" t="s">
        <v>924</v>
      </c>
      <c r="B798" s="55">
        <v>4</v>
      </c>
      <c r="C798" s="55">
        <v>35291502194</v>
      </c>
      <c r="D798" s="55">
        <v>56</v>
      </c>
    </row>
    <row r="799" spans="1:4" ht="13.2">
      <c r="A799" s="55" t="s">
        <v>924</v>
      </c>
      <c r="B799" s="55">
        <v>4</v>
      </c>
      <c r="C799" s="55">
        <v>35291502240</v>
      </c>
      <c r="D799" s="55">
        <v>56</v>
      </c>
    </row>
    <row r="800" spans="1:4" ht="13.2">
      <c r="A800" s="55" t="s">
        <v>924</v>
      </c>
      <c r="B800" s="55">
        <v>4</v>
      </c>
      <c r="C800" s="55">
        <v>35291502273</v>
      </c>
      <c r="D800" s="55">
        <v>56</v>
      </c>
    </row>
    <row r="801" spans="1:4" ht="13.2">
      <c r="A801" s="55" t="s">
        <v>924</v>
      </c>
      <c r="B801" s="55">
        <v>4</v>
      </c>
      <c r="C801" s="55">
        <v>35291500202</v>
      </c>
      <c r="D801" s="55">
        <v>57</v>
      </c>
    </row>
    <row r="802" spans="1:4" ht="13.2">
      <c r="A802" s="55" t="s">
        <v>924</v>
      </c>
      <c r="B802" s="55">
        <v>4</v>
      </c>
      <c r="C802" s="55">
        <v>35291502086</v>
      </c>
      <c r="D802" s="55">
        <v>57</v>
      </c>
    </row>
    <row r="803" spans="1:4" ht="13.2">
      <c r="A803" s="55" t="s">
        <v>924</v>
      </c>
      <c r="B803" s="55">
        <v>4</v>
      </c>
      <c r="C803" s="55">
        <v>35291502206</v>
      </c>
      <c r="D803" s="55">
        <v>58</v>
      </c>
    </row>
    <row r="804" spans="1:4" ht="13.2">
      <c r="A804" s="55" t="s">
        <v>924</v>
      </c>
      <c r="B804" s="55">
        <v>4</v>
      </c>
      <c r="C804" s="55">
        <v>35291504174</v>
      </c>
      <c r="D804" s="55">
        <v>58</v>
      </c>
    </row>
    <row r="805" spans="1:4" ht="13.2">
      <c r="A805" s="55" t="s">
        <v>924</v>
      </c>
      <c r="B805" s="55">
        <v>4</v>
      </c>
      <c r="C805" s="55">
        <v>35291502138</v>
      </c>
      <c r="D805" s="55">
        <v>59</v>
      </c>
    </row>
    <row r="806" spans="1:4" ht="13.2">
      <c r="A806" s="55" t="s">
        <v>924</v>
      </c>
      <c r="B806" s="55">
        <v>4</v>
      </c>
      <c r="C806" s="55">
        <v>35291505085</v>
      </c>
      <c r="D806" s="55">
        <v>60</v>
      </c>
    </row>
    <row r="807" spans="1:4" ht="13.2">
      <c r="A807" s="55" t="s">
        <v>924</v>
      </c>
      <c r="B807" s="55">
        <v>4</v>
      </c>
      <c r="C807" s="55">
        <v>35291504275</v>
      </c>
      <c r="D807" s="55">
        <v>61</v>
      </c>
    </row>
    <row r="808" spans="1:4" ht="13.2">
      <c r="A808" s="55" t="s">
        <v>924</v>
      </c>
      <c r="B808" s="55">
        <v>4</v>
      </c>
      <c r="C808" s="55">
        <v>35291502228</v>
      </c>
      <c r="D808" s="55">
        <v>62</v>
      </c>
    </row>
    <row r="809" spans="1:4" ht="13.2">
      <c r="A809" s="55" t="s">
        <v>924</v>
      </c>
      <c r="B809" s="55">
        <v>4</v>
      </c>
      <c r="C809" s="55">
        <v>35291500205</v>
      </c>
      <c r="D809" s="55">
        <v>63</v>
      </c>
    </row>
    <row r="810" spans="1:4" ht="13.2">
      <c r="A810" s="55" t="s">
        <v>924</v>
      </c>
      <c r="B810" s="55">
        <v>4</v>
      </c>
      <c r="C810" s="55">
        <v>35291500201</v>
      </c>
      <c r="D810" s="55">
        <v>66</v>
      </c>
    </row>
    <row r="811" spans="1:4" ht="13.2">
      <c r="A811" s="55" t="s">
        <v>924</v>
      </c>
      <c r="B811" s="55">
        <v>4</v>
      </c>
      <c r="C811" s="55">
        <v>35291502048</v>
      </c>
      <c r="D811" s="55">
        <v>66</v>
      </c>
    </row>
    <row r="812" spans="1:4" ht="13.2">
      <c r="A812" s="55" t="s">
        <v>924</v>
      </c>
      <c r="B812" s="55">
        <v>4</v>
      </c>
      <c r="C812" s="55">
        <v>35291502093</v>
      </c>
      <c r="D812" s="55">
        <v>70</v>
      </c>
    </row>
    <row r="813" spans="1:4" ht="13.2">
      <c r="A813" s="55" t="s">
        <v>924</v>
      </c>
      <c r="B813" s="55">
        <v>4</v>
      </c>
      <c r="C813" s="55">
        <v>35291502239</v>
      </c>
      <c r="D813" s="55">
        <v>70</v>
      </c>
    </row>
    <row r="814" spans="1:4" ht="13.2">
      <c r="A814" s="55" t="s">
        <v>924</v>
      </c>
      <c r="B814" s="55">
        <v>4</v>
      </c>
      <c r="C814" s="55">
        <v>35291502020</v>
      </c>
      <c r="D814" s="55">
        <v>74</v>
      </c>
    </row>
    <row r="815" spans="1:4" ht="13.2">
      <c r="A815" s="55" t="s">
        <v>924</v>
      </c>
      <c r="B815" s="55">
        <v>4</v>
      </c>
      <c r="C815" s="55">
        <v>35291502161</v>
      </c>
      <c r="D815" s="55">
        <v>75</v>
      </c>
    </row>
    <row r="816" spans="1:4" ht="13.2">
      <c r="A816" s="55" t="s">
        <v>924</v>
      </c>
      <c r="B816" s="55">
        <v>4</v>
      </c>
      <c r="C816" s="55">
        <v>35291504185</v>
      </c>
      <c r="D816" s="55">
        <v>75</v>
      </c>
    </row>
    <row r="817" spans="1:4" ht="13.2">
      <c r="A817" s="55" t="s">
        <v>924</v>
      </c>
      <c r="B817" s="55">
        <v>4</v>
      </c>
      <c r="C817" s="55">
        <v>35291504297</v>
      </c>
      <c r="D817" s="55">
        <v>77</v>
      </c>
    </row>
    <row r="818" spans="1:4" ht="13.2">
      <c r="A818" s="55" t="s">
        <v>924</v>
      </c>
      <c r="B818" s="55">
        <v>4</v>
      </c>
      <c r="C818" s="55">
        <v>35291502037</v>
      </c>
      <c r="D818" s="55">
        <v>91</v>
      </c>
    </row>
    <row r="819" spans="1:4" ht="13.2">
      <c r="A819" s="55" t="s">
        <v>924</v>
      </c>
      <c r="B819" s="55">
        <v>5</v>
      </c>
      <c r="C819" s="55">
        <v>35291505175</v>
      </c>
      <c r="D819" s="55">
        <v>34</v>
      </c>
    </row>
    <row r="820" spans="1:4" ht="13.2">
      <c r="A820" s="55" t="s">
        <v>924</v>
      </c>
      <c r="B820" s="55">
        <v>5</v>
      </c>
      <c r="C820" s="55">
        <v>35291504163</v>
      </c>
      <c r="D820" s="55">
        <v>36</v>
      </c>
    </row>
    <row r="821" spans="1:4" ht="13.2">
      <c r="A821" s="55" t="s">
        <v>924</v>
      </c>
      <c r="B821" s="55">
        <v>5</v>
      </c>
      <c r="C821" s="55">
        <v>35291505210</v>
      </c>
      <c r="D821" s="55">
        <v>40</v>
      </c>
    </row>
    <row r="822" spans="1:4" ht="13.2">
      <c r="A822" s="55" t="s">
        <v>924</v>
      </c>
      <c r="B822" s="55">
        <v>5</v>
      </c>
      <c r="C822" s="55">
        <v>35291500209</v>
      </c>
      <c r="D822" s="55">
        <v>43</v>
      </c>
    </row>
    <row r="823" spans="1:4" ht="13.2">
      <c r="A823" s="55" t="s">
        <v>924</v>
      </c>
      <c r="B823" s="55">
        <v>5</v>
      </c>
      <c r="C823" s="55">
        <v>35291505142</v>
      </c>
      <c r="D823" s="55">
        <v>47</v>
      </c>
    </row>
    <row r="824" spans="1:4" ht="13.2">
      <c r="A824" s="55" t="s">
        <v>924</v>
      </c>
      <c r="B824" s="55">
        <v>5</v>
      </c>
      <c r="C824" s="55">
        <v>35291500211</v>
      </c>
      <c r="D824" s="55">
        <v>49</v>
      </c>
    </row>
    <row r="825" spans="1:4" ht="13.2">
      <c r="A825" s="55" t="s">
        <v>924</v>
      </c>
      <c r="B825" s="55">
        <v>5</v>
      </c>
      <c r="C825" s="55">
        <v>35291503016</v>
      </c>
      <c r="D825" s="55">
        <v>49</v>
      </c>
    </row>
    <row r="826" spans="1:4" ht="13.2">
      <c r="A826" s="55" t="s">
        <v>924</v>
      </c>
      <c r="B826" s="55">
        <v>5</v>
      </c>
      <c r="C826" s="55">
        <v>35291503128</v>
      </c>
      <c r="D826" s="55">
        <v>49</v>
      </c>
    </row>
    <row r="827" spans="1:4" ht="13.2">
      <c r="A827" s="55" t="s">
        <v>924</v>
      </c>
      <c r="B827" s="55">
        <v>5</v>
      </c>
      <c r="C827" s="55">
        <v>35291500208</v>
      </c>
      <c r="D827" s="55">
        <v>51</v>
      </c>
    </row>
    <row r="828" spans="1:4" ht="13.2">
      <c r="A828" s="55" t="s">
        <v>924</v>
      </c>
      <c r="B828" s="55">
        <v>5</v>
      </c>
      <c r="C828" s="55">
        <v>35291500210</v>
      </c>
      <c r="D828" s="55">
        <v>52</v>
      </c>
    </row>
    <row r="829" spans="1:4" ht="13.2">
      <c r="A829" s="55" t="s">
        <v>924</v>
      </c>
      <c r="B829" s="55">
        <v>5</v>
      </c>
      <c r="C829" s="55">
        <v>35291503263</v>
      </c>
      <c r="D829" s="55">
        <v>52</v>
      </c>
    </row>
    <row r="830" spans="1:4" ht="13.2">
      <c r="A830" s="55" t="s">
        <v>924</v>
      </c>
      <c r="B830" s="55">
        <v>5</v>
      </c>
      <c r="C830" s="55">
        <v>35291503140</v>
      </c>
      <c r="D830" s="55">
        <v>53</v>
      </c>
    </row>
    <row r="831" spans="1:4" ht="13.2">
      <c r="A831" s="55" t="s">
        <v>924</v>
      </c>
      <c r="B831" s="55">
        <v>5</v>
      </c>
      <c r="C831" s="55">
        <v>35291503106</v>
      </c>
      <c r="D831" s="55">
        <v>57</v>
      </c>
    </row>
    <row r="832" spans="1:4" ht="13.2">
      <c r="A832" s="55" t="s">
        <v>924</v>
      </c>
      <c r="B832" s="55">
        <v>5</v>
      </c>
      <c r="C832" s="55">
        <v>35291504231</v>
      </c>
      <c r="D832" s="55">
        <v>59</v>
      </c>
    </row>
    <row r="833" spans="1:4" ht="13.2">
      <c r="A833" s="55" t="s">
        <v>924</v>
      </c>
      <c r="B833" s="55">
        <v>5</v>
      </c>
      <c r="C833" s="55">
        <v>35291503229</v>
      </c>
      <c r="D833" s="55">
        <v>61</v>
      </c>
    </row>
    <row r="834" spans="1:4" ht="13.2">
      <c r="A834" s="55" t="s">
        <v>924</v>
      </c>
      <c r="B834" s="55">
        <v>5</v>
      </c>
      <c r="C834" s="55">
        <v>35291503094</v>
      </c>
      <c r="D834" s="55">
        <v>62</v>
      </c>
    </row>
    <row r="835" spans="1:4" ht="13.2">
      <c r="A835" s="55" t="s">
        <v>924</v>
      </c>
      <c r="B835" s="55">
        <v>5</v>
      </c>
      <c r="C835" s="55">
        <v>35291503027</v>
      </c>
      <c r="D835" s="55">
        <v>64</v>
      </c>
    </row>
    <row r="836" spans="1:4" ht="13.2">
      <c r="A836" s="55" t="s">
        <v>924</v>
      </c>
      <c r="B836" s="55">
        <v>5</v>
      </c>
      <c r="C836" s="55">
        <v>35291503195</v>
      </c>
      <c r="D836" s="55">
        <v>67</v>
      </c>
    </row>
    <row r="837" spans="1:4" ht="13.2">
      <c r="A837" s="55" t="s">
        <v>924</v>
      </c>
      <c r="B837" s="55">
        <v>5</v>
      </c>
      <c r="C837" s="55">
        <v>35291504095</v>
      </c>
      <c r="D837" s="55">
        <v>67</v>
      </c>
    </row>
    <row r="838" spans="1:4" ht="13.2">
      <c r="A838" s="55" t="s">
        <v>924</v>
      </c>
      <c r="B838" s="55">
        <v>5</v>
      </c>
      <c r="C838" s="55">
        <v>35291504017</v>
      </c>
      <c r="D838" s="55">
        <v>71</v>
      </c>
    </row>
    <row r="839" spans="1:4" ht="13.2">
      <c r="A839" s="55" t="s">
        <v>924</v>
      </c>
      <c r="B839" s="55">
        <v>5</v>
      </c>
      <c r="C839" s="55">
        <v>35291503230</v>
      </c>
      <c r="D839" s="55">
        <v>72</v>
      </c>
    </row>
    <row r="840" spans="1:4" ht="13.2">
      <c r="A840" s="55" t="s">
        <v>924</v>
      </c>
      <c r="B840" s="55">
        <v>5</v>
      </c>
      <c r="C840" s="55">
        <v>35291503207</v>
      </c>
      <c r="D840" s="55">
        <v>73</v>
      </c>
    </row>
    <row r="841" spans="1:4" ht="13.2">
      <c r="A841" s="55" t="s">
        <v>924</v>
      </c>
      <c r="B841" s="55">
        <v>5</v>
      </c>
      <c r="C841" s="55">
        <v>35291503072</v>
      </c>
      <c r="D841" s="55">
        <v>74</v>
      </c>
    </row>
    <row r="842" spans="1:4" ht="13.2">
      <c r="A842" s="55" t="s">
        <v>924</v>
      </c>
      <c r="B842" s="55">
        <v>5</v>
      </c>
      <c r="C842" s="55">
        <v>35291503050</v>
      </c>
      <c r="D842" s="55">
        <v>75</v>
      </c>
    </row>
    <row r="843" spans="1:4" ht="13.2">
      <c r="A843" s="55" t="s">
        <v>924</v>
      </c>
      <c r="B843" s="55">
        <v>5</v>
      </c>
      <c r="C843" s="55">
        <v>35291503083</v>
      </c>
      <c r="D843" s="55">
        <v>78</v>
      </c>
    </row>
    <row r="844" spans="1:4" ht="13.2">
      <c r="A844" s="55" t="s">
        <v>924</v>
      </c>
      <c r="B844" s="55">
        <v>5</v>
      </c>
      <c r="C844" s="55">
        <v>35291500207</v>
      </c>
      <c r="D844" s="55">
        <v>80</v>
      </c>
    </row>
    <row r="845" spans="1:4" ht="13.2">
      <c r="A845" s="55" t="s">
        <v>924</v>
      </c>
      <c r="B845" s="55">
        <v>5</v>
      </c>
      <c r="C845" s="55">
        <v>35291503151</v>
      </c>
      <c r="D845" s="55">
        <v>80</v>
      </c>
    </row>
    <row r="846" spans="1:4" ht="13.2">
      <c r="A846" s="55" t="s">
        <v>924</v>
      </c>
      <c r="B846" s="55">
        <v>5</v>
      </c>
      <c r="C846" s="55">
        <v>35291503274</v>
      </c>
      <c r="D846" s="55">
        <v>81</v>
      </c>
    </row>
    <row r="847" spans="1:4" ht="13.2">
      <c r="A847" s="55" t="s">
        <v>924</v>
      </c>
      <c r="B847" s="55">
        <v>5</v>
      </c>
      <c r="C847" s="55">
        <v>35291503256</v>
      </c>
      <c r="D847" s="55">
        <v>81</v>
      </c>
    </row>
    <row r="848" spans="1:4" ht="13.2">
      <c r="A848" s="55" t="s">
        <v>924</v>
      </c>
      <c r="B848" s="55">
        <v>5</v>
      </c>
      <c r="C848" s="55">
        <v>35291503296</v>
      </c>
      <c r="D848" s="55">
        <v>83</v>
      </c>
    </row>
    <row r="849" spans="1:4" ht="13.2">
      <c r="A849" s="55" t="s">
        <v>924</v>
      </c>
      <c r="B849" s="55">
        <v>5</v>
      </c>
      <c r="C849" s="55">
        <v>35291500206</v>
      </c>
      <c r="D849" s="55">
        <v>84</v>
      </c>
    </row>
    <row r="850" spans="1:4" ht="13.2">
      <c r="A850" s="55" t="s">
        <v>924</v>
      </c>
      <c r="B850" s="55">
        <v>5</v>
      </c>
      <c r="C850" s="55">
        <v>35291503241</v>
      </c>
      <c r="D850" s="55">
        <v>87</v>
      </c>
    </row>
    <row r="851" spans="1:4" ht="13.2">
      <c r="A851" s="55" t="s">
        <v>924</v>
      </c>
      <c r="B851" s="55">
        <v>6</v>
      </c>
      <c r="C851" s="55">
        <v>35291500215</v>
      </c>
      <c r="D851" s="55">
        <v>37</v>
      </c>
    </row>
    <row r="852" spans="1:4" ht="13.2">
      <c r="A852" s="55" t="s">
        <v>924</v>
      </c>
      <c r="B852" s="55">
        <v>6</v>
      </c>
      <c r="C852" s="55">
        <v>35291500213</v>
      </c>
      <c r="D852" s="55">
        <v>41</v>
      </c>
    </row>
    <row r="853" spans="1:4" ht="13.2">
      <c r="A853" s="55" t="s">
        <v>924</v>
      </c>
      <c r="B853" s="55">
        <v>6</v>
      </c>
      <c r="C853" s="55">
        <v>35291500216</v>
      </c>
      <c r="D853" s="55">
        <v>42</v>
      </c>
    </row>
    <row r="854" spans="1:4" ht="13.2">
      <c r="A854" s="55" t="s">
        <v>924</v>
      </c>
      <c r="B854" s="55">
        <v>6</v>
      </c>
      <c r="C854" s="55">
        <v>35291506288</v>
      </c>
      <c r="D854" s="55">
        <v>43</v>
      </c>
    </row>
    <row r="855" spans="1:4" ht="13.2">
      <c r="A855" s="55" t="s">
        <v>924</v>
      </c>
      <c r="B855" s="55">
        <v>6</v>
      </c>
      <c r="C855" s="55">
        <v>35291504253</v>
      </c>
      <c r="D855" s="55">
        <v>44</v>
      </c>
    </row>
    <row r="856" spans="1:4" ht="13.2">
      <c r="A856" s="55" t="s">
        <v>924</v>
      </c>
      <c r="B856" s="55">
        <v>6</v>
      </c>
      <c r="C856" s="55">
        <v>35291500214</v>
      </c>
      <c r="D856" s="55">
        <v>45</v>
      </c>
    </row>
    <row r="857" spans="1:4" ht="13.2">
      <c r="A857" s="55" t="s">
        <v>924</v>
      </c>
      <c r="B857" s="55">
        <v>6</v>
      </c>
      <c r="C857" s="55">
        <v>35291505120</v>
      </c>
      <c r="D857" s="55">
        <v>47</v>
      </c>
    </row>
    <row r="858" spans="1:4" ht="13.2">
      <c r="A858" s="55" t="s">
        <v>924</v>
      </c>
      <c r="B858" s="55">
        <v>6</v>
      </c>
      <c r="C858" s="55">
        <v>35291506222</v>
      </c>
      <c r="D858" s="55">
        <v>47</v>
      </c>
    </row>
    <row r="859" spans="1:4" ht="13.2">
      <c r="A859" s="55" t="s">
        <v>924</v>
      </c>
      <c r="B859" s="55">
        <v>6</v>
      </c>
      <c r="C859" s="55">
        <v>35291506293</v>
      </c>
      <c r="D859" s="55">
        <v>50</v>
      </c>
    </row>
    <row r="860" spans="1:4" ht="13.2">
      <c r="A860" s="55" t="s">
        <v>924</v>
      </c>
      <c r="B860" s="55">
        <v>6</v>
      </c>
      <c r="C860" s="55">
        <v>35291506165</v>
      </c>
      <c r="D860" s="55">
        <v>53</v>
      </c>
    </row>
    <row r="861" spans="1:4" ht="13.2">
      <c r="A861" s="55" t="s">
        <v>924</v>
      </c>
      <c r="B861" s="55">
        <v>6</v>
      </c>
      <c r="C861" s="55">
        <v>35291506053</v>
      </c>
      <c r="D861" s="55">
        <v>54</v>
      </c>
    </row>
    <row r="862" spans="1:4" ht="13.2">
      <c r="A862" s="55" t="s">
        <v>924</v>
      </c>
      <c r="B862" s="55">
        <v>6</v>
      </c>
      <c r="C862" s="55">
        <v>35291506200</v>
      </c>
      <c r="D862" s="55">
        <v>54</v>
      </c>
    </row>
    <row r="863" spans="1:4" ht="13.2">
      <c r="A863" s="55" t="s">
        <v>924</v>
      </c>
      <c r="B863" s="55">
        <v>6</v>
      </c>
      <c r="C863" s="55">
        <v>35291500212</v>
      </c>
      <c r="D863" s="55">
        <v>56</v>
      </c>
    </row>
    <row r="864" spans="1:4" ht="13.2">
      <c r="A864" s="55" t="s">
        <v>924</v>
      </c>
      <c r="B864" s="55">
        <v>6</v>
      </c>
      <c r="C864" s="55">
        <v>35291506020</v>
      </c>
      <c r="D864" s="55">
        <v>57</v>
      </c>
    </row>
    <row r="865" spans="1:4" ht="13.2">
      <c r="A865" s="55" t="s">
        <v>924</v>
      </c>
      <c r="B865" s="55">
        <v>6</v>
      </c>
      <c r="C865" s="55">
        <v>35291506277</v>
      </c>
      <c r="D865" s="55">
        <v>58</v>
      </c>
    </row>
    <row r="866" spans="1:4" ht="13.2">
      <c r="A866" s="55" t="s">
        <v>924</v>
      </c>
      <c r="B866" s="55">
        <v>6</v>
      </c>
      <c r="C866" s="55">
        <v>35291506233</v>
      </c>
      <c r="D866" s="55">
        <v>59</v>
      </c>
    </row>
    <row r="867" spans="1:4" ht="13.2">
      <c r="A867" s="55" t="s">
        <v>924</v>
      </c>
      <c r="B867" s="55">
        <v>6</v>
      </c>
      <c r="C867" s="55">
        <v>35291505276</v>
      </c>
      <c r="D867" s="55">
        <v>63</v>
      </c>
    </row>
    <row r="868" spans="1:4" ht="13.2">
      <c r="A868" s="55" t="s">
        <v>924</v>
      </c>
      <c r="B868" s="55">
        <v>6</v>
      </c>
      <c r="C868" s="55">
        <v>35291506110</v>
      </c>
      <c r="D868" s="55">
        <v>63</v>
      </c>
    </row>
    <row r="869" spans="1:4" ht="13.2">
      <c r="A869" s="55" t="s">
        <v>924</v>
      </c>
      <c r="B869" s="55">
        <v>6</v>
      </c>
      <c r="C869" s="55">
        <v>35291506121</v>
      </c>
      <c r="D869" s="55">
        <v>64</v>
      </c>
    </row>
    <row r="870" spans="1:4" ht="13.2">
      <c r="A870" s="55" t="s">
        <v>924</v>
      </c>
      <c r="B870" s="55">
        <v>6</v>
      </c>
      <c r="C870" s="55">
        <v>35291505243</v>
      </c>
      <c r="D870" s="55">
        <v>65</v>
      </c>
    </row>
    <row r="871" spans="1:4" ht="13.2">
      <c r="A871" s="55" t="s">
        <v>924</v>
      </c>
      <c r="B871" s="55">
        <v>6</v>
      </c>
      <c r="C871" s="55">
        <v>35291506176</v>
      </c>
      <c r="D871" s="55">
        <v>69</v>
      </c>
    </row>
    <row r="872" spans="1:4" ht="13.2">
      <c r="A872" s="55" t="s">
        <v>924</v>
      </c>
      <c r="B872" s="55">
        <v>6</v>
      </c>
      <c r="C872" s="55">
        <v>35291506187</v>
      </c>
      <c r="D872" s="55">
        <v>70</v>
      </c>
    </row>
    <row r="873" spans="1:4" ht="13.2">
      <c r="A873" s="55" t="s">
        <v>924</v>
      </c>
      <c r="B873" s="55">
        <v>6</v>
      </c>
      <c r="C873" s="55">
        <v>35291505048</v>
      </c>
      <c r="D873" s="55">
        <v>70</v>
      </c>
    </row>
    <row r="874" spans="1:4" ht="13.2">
      <c r="A874" s="55" t="s">
        <v>924</v>
      </c>
      <c r="B874" s="55">
        <v>6</v>
      </c>
      <c r="C874" s="55">
        <v>35291506143</v>
      </c>
      <c r="D874" s="55">
        <v>71</v>
      </c>
    </row>
    <row r="875" spans="1:4" ht="13.2">
      <c r="A875" s="55" t="s">
        <v>924</v>
      </c>
      <c r="B875" s="55">
        <v>6</v>
      </c>
      <c r="C875" s="55">
        <v>35291506086</v>
      </c>
      <c r="D875" s="55">
        <v>72</v>
      </c>
    </row>
    <row r="876" spans="1:4" ht="13.2">
      <c r="A876" s="55" t="s">
        <v>924</v>
      </c>
      <c r="B876" s="55">
        <v>6</v>
      </c>
      <c r="C876" s="55">
        <v>35291506266</v>
      </c>
      <c r="D876" s="55">
        <v>74</v>
      </c>
    </row>
    <row r="877" spans="1:4" ht="13.2">
      <c r="A877" s="55" t="s">
        <v>924</v>
      </c>
      <c r="B877" s="55">
        <v>6</v>
      </c>
      <c r="C877" s="55">
        <v>35291506154</v>
      </c>
      <c r="D877" s="55">
        <v>76</v>
      </c>
    </row>
    <row r="878" spans="1:4" ht="13.2">
      <c r="A878" s="55" t="s">
        <v>924</v>
      </c>
      <c r="B878" s="55">
        <v>6</v>
      </c>
      <c r="C878" s="55">
        <v>35291506244</v>
      </c>
      <c r="D878" s="55">
        <v>78</v>
      </c>
    </row>
    <row r="879" spans="1:4" ht="13.2">
      <c r="A879" s="55" t="s">
        <v>924</v>
      </c>
      <c r="B879" s="55">
        <v>6</v>
      </c>
      <c r="C879" s="55">
        <v>35291506097</v>
      </c>
      <c r="D879" s="55">
        <v>79</v>
      </c>
    </row>
    <row r="880" spans="1:4" ht="13.2">
      <c r="A880" s="55" t="s">
        <v>924</v>
      </c>
      <c r="B880" s="55">
        <v>6</v>
      </c>
      <c r="C880" s="55">
        <v>35291506252</v>
      </c>
      <c r="D880" s="55">
        <v>79</v>
      </c>
    </row>
    <row r="881" spans="1:4" ht="13.2">
      <c r="A881" s="55" t="s">
        <v>924</v>
      </c>
      <c r="B881" s="55">
        <v>6</v>
      </c>
      <c r="C881" s="55">
        <v>35291506064</v>
      </c>
      <c r="D881" s="55">
        <v>80</v>
      </c>
    </row>
    <row r="882" spans="1:4" ht="13.2">
      <c r="A882" s="55" t="s">
        <v>924</v>
      </c>
      <c r="B882" s="55">
        <v>6</v>
      </c>
      <c r="C882" s="55">
        <v>35291506042</v>
      </c>
      <c r="D882" s="55">
        <v>83</v>
      </c>
    </row>
    <row r="883" spans="1:4" ht="13.2">
      <c r="A883" s="55" t="s">
        <v>924</v>
      </c>
      <c r="B883" s="55">
        <v>6</v>
      </c>
      <c r="C883" s="55">
        <v>35291506075</v>
      </c>
      <c r="D883" s="55">
        <v>84</v>
      </c>
    </row>
    <row r="884" spans="1:4" ht="13.2">
      <c r="A884" s="55" t="s">
        <v>924</v>
      </c>
      <c r="B884" s="55">
        <v>6</v>
      </c>
      <c r="C884" s="55">
        <v>35291505090</v>
      </c>
      <c r="D884" s="55">
        <v>84</v>
      </c>
    </row>
    <row r="885" spans="1:4" ht="13.2">
      <c r="A885" s="55" t="s">
        <v>924</v>
      </c>
      <c r="B885" s="55">
        <v>7</v>
      </c>
      <c r="C885" s="55">
        <v>35291504118</v>
      </c>
      <c r="D885" s="55">
        <v>14</v>
      </c>
    </row>
    <row r="886" spans="1:4" ht="13.2">
      <c r="A886" s="55" t="s">
        <v>924</v>
      </c>
      <c r="B886" s="55">
        <v>7</v>
      </c>
      <c r="C886" s="55">
        <v>35291505017</v>
      </c>
      <c r="D886" s="55">
        <v>17</v>
      </c>
    </row>
    <row r="887" spans="1:4" ht="13.2">
      <c r="A887" s="55" t="s">
        <v>924</v>
      </c>
      <c r="B887" s="55">
        <v>7</v>
      </c>
      <c r="C887" s="55">
        <v>35291507289</v>
      </c>
      <c r="D887" s="55">
        <v>34</v>
      </c>
    </row>
    <row r="888" spans="1:4" ht="13.2">
      <c r="A888" s="55" t="s">
        <v>924</v>
      </c>
      <c r="B888" s="55">
        <v>7</v>
      </c>
      <c r="C888" s="55">
        <v>35291507177</v>
      </c>
      <c r="D888" s="55">
        <v>43</v>
      </c>
    </row>
    <row r="889" spans="1:4" ht="13.2">
      <c r="A889" s="55" t="s">
        <v>924</v>
      </c>
      <c r="B889" s="55">
        <v>7</v>
      </c>
      <c r="C889" s="55">
        <v>35291500221</v>
      </c>
      <c r="D889" s="55">
        <v>45</v>
      </c>
    </row>
    <row r="890" spans="1:4" ht="13.2">
      <c r="A890" s="55" t="s">
        <v>924</v>
      </c>
      <c r="B890" s="55">
        <v>7</v>
      </c>
      <c r="C890" s="55">
        <v>35291504107</v>
      </c>
      <c r="D890" s="55">
        <v>45</v>
      </c>
    </row>
    <row r="891" spans="1:4" ht="13.2">
      <c r="A891" s="55" t="s">
        <v>924</v>
      </c>
      <c r="B891" s="55">
        <v>7</v>
      </c>
      <c r="C891" s="55">
        <v>35291505029</v>
      </c>
      <c r="D891" s="55">
        <v>47</v>
      </c>
    </row>
    <row r="892" spans="1:4" ht="13.2">
      <c r="A892" s="55" t="s">
        <v>924</v>
      </c>
      <c r="B892" s="55">
        <v>7</v>
      </c>
      <c r="C892" s="55">
        <v>35291507065</v>
      </c>
      <c r="D892" s="55">
        <v>48</v>
      </c>
    </row>
    <row r="893" spans="1:4" ht="13.2">
      <c r="A893" s="55" t="s">
        <v>924</v>
      </c>
      <c r="B893" s="55">
        <v>7</v>
      </c>
      <c r="C893" s="55">
        <v>35291507267</v>
      </c>
      <c r="D893" s="55">
        <v>48</v>
      </c>
    </row>
    <row r="894" spans="1:4" ht="13.2">
      <c r="A894" s="55" t="s">
        <v>924</v>
      </c>
      <c r="B894" s="55">
        <v>7</v>
      </c>
      <c r="C894" s="55">
        <v>35291507166</v>
      </c>
      <c r="D894" s="55">
        <v>49</v>
      </c>
    </row>
    <row r="895" spans="1:4" ht="13.2">
      <c r="A895" s="55" t="s">
        <v>924</v>
      </c>
      <c r="B895" s="55">
        <v>7</v>
      </c>
      <c r="C895" s="55">
        <v>35291507100</v>
      </c>
      <c r="D895" s="55">
        <v>50</v>
      </c>
    </row>
    <row r="896" spans="1:4" ht="13.2">
      <c r="A896" s="55" t="s">
        <v>924</v>
      </c>
      <c r="B896" s="55">
        <v>7</v>
      </c>
      <c r="C896" s="55">
        <v>35291504130</v>
      </c>
      <c r="D896" s="55">
        <v>51</v>
      </c>
    </row>
    <row r="897" spans="1:4" ht="13.2">
      <c r="A897" s="55" t="s">
        <v>924</v>
      </c>
      <c r="B897" s="55">
        <v>7</v>
      </c>
      <c r="C897" s="55">
        <v>35291507234</v>
      </c>
      <c r="D897" s="55">
        <v>54</v>
      </c>
    </row>
    <row r="898" spans="1:4" ht="13.2">
      <c r="A898" s="55" t="s">
        <v>924</v>
      </c>
      <c r="B898" s="55">
        <v>7</v>
      </c>
      <c r="C898" s="55">
        <v>35291500217</v>
      </c>
      <c r="D898" s="55">
        <v>55</v>
      </c>
    </row>
    <row r="899" spans="1:4" ht="13.2">
      <c r="A899" s="55" t="s">
        <v>924</v>
      </c>
      <c r="B899" s="55">
        <v>7</v>
      </c>
      <c r="C899" s="55">
        <v>35291500220</v>
      </c>
      <c r="D899" s="55">
        <v>56</v>
      </c>
    </row>
    <row r="900" spans="1:4" ht="13.2">
      <c r="A900" s="55" t="s">
        <v>924</v>
      </c>
      <c r="B900" s="55">
        <v>7</v>
      </c>
      <c r="C900" s="55">
        <v>35291505197</v>
      </c>
      <c r="D900" s="55">
        <v>60</v>
      </c>
    </row>
    <row r="901" spans="1:4" ht="13.2">
      <c r="A901" s="55" t="s">
        <v>924</v>
      </c>
      <c r="B901" s="55">
        <v>7</v>
      </c>
      <c r="C901" s="55">
        <v>35291507255</v>
      </c>
      <c r="D901" s="55">
        <v>62</v>
      </c>
    </row>
    <row r="902" spans="1:4" ht="13.2">
      <c r="A902" s="55" t="s">
        <v>924</v>
      </c>
      <c r="B902" s="55">
        <v>7</v>
      </c>
      <c r="C902" s="55">
        <v>35291507043</v>
      </c>
      <c r="D902" s="55">
        <v>62</v>
      </c>
    </row>
    <row r="903" spans="1:4" ht="13.2">
      <c r="A903" s="55" t="s">
        <v>924</v>
      </c>
      <c r="B903" s="55">
        <v>7</v>
      </c>
      <c r="C903" s="55">
        <v>35291507212</v>
      </c>
      <c r="D903" s="55">
        <v>63</v>
      </c>
    </row>
    <row r="904" spans="1:4" ht="13.2">
      <c r="A904" s="55" t="s">
        <v>924</v>
      </c>
      <c r="B904" s="55">
        <v>7</v>
      </c>
      <c r="C904" s="55">
        <v>35291504242</v>
      </c>
      <c r="D904" s="55">
        <v>66</v>
      </c>
    </row>
    <row r="905" spans="1:4" ht="13.2">
      <c r="A905" s="55" t="s">
        <v>924</v>
      </c>
      <c r="B905" s="55">
        <v>7</v>
      </c>
      <c r="C905" s="55">
        <v>35291507223</v>
      </c>
      <c r="D905" s="55">
        <v>66</v>
      </c>
    </row>
    <row r="906" spans="1:4" ht="13.2">
      <c r="A906" s="55" t="s">
        <v>924</v>
      </c>
      <c r="B906" s="55">
        <v>7</v>
      </c>
      <c r="C906" s="55">
        <v>35291507111</v>
      </c>
      <c r="D906" s="55">
        <v>67</v>
      </c>
    </row>
    <row r="907" spans="1:4" ht="13.2">
      <c r="A907" s="55" t="s">
        <v>924</v>
      </c>
      <c r="B907" s="55">
        <v>7</v>
      </c>
      <c r="C907" s="55">
        <v>35291507201</v>
      </c>
      <c r="D907" s="55">
        <v>67</v>
      </c>
    </row>
    <row r="908" spans="1:4" ht="13.2">
      <c r="A908" s="55" t="s">
        <v>924</v>
      </c>
      <c r="B908" s="55">
        <v>7</v>
      </c>
      <c r="C908" s="55">
        <v>35291507054</v>
      </c>
      <c r="D908" s="55">
        <v>68</v>
      </c>
    </row>
    <row r="909" spans="1:4" ht="13.2">
      <c r="A909" s="55" t="s">
        <v>924</v>
      </c>
      <c r="B909" s="55">
        <v>7</v>
      </c>
      <c r="C909" s="55">
        <v>35291500219</v>
      </c>
      <c r="D909" s="55">
        <v>70</v>
      </c>
    </row>
    <row r="910" spans="1:4" ht="13.2">
      <c r="A910" s="55" t="s">
        <v>924</v>
      </c>
      <c r="B910" s="55">
        <v>7</v>
      </c>
      <c r="C910" s="55">
        <v>35291507098</v>
      </c>
      <c r="D910" s="55">
        <v>72</v>
      </c>
    </row>
    <row r="911" spans="1:4" ht="13.2">
      <c r="A911" s="55" t="s">
        <v>924</v>
      </c>
      <c r="B911" s="55">
        <v>7</v>
      </c>
      <c r="C911" s="55">
        <v>35291507155</v>
      </c>
      <c r="D911" s="55">
        <v>73</v>
      </c>
    </row>
    <row r="912" spans="1:4" ht="13.2">
      <c r="A912" s="55" t="s">
        <v>924</v>
      </c>
      <c r="B912" s="55">
        <v>7</v>
      </c>
      <c r="C912" s="55">
        <v>35291507245</v>
      </c>
      <c r="D912" s="55">
        <v>74</v>
      </c>
    </row>
    <row r="913" spans="1:4" ht="13.2">
      <c r="A913" s="55" t="s">
        <v>924</v>
      </c>
      <c r="B913" s="55">
        <v>7</v>
      </c>
      <c r="C913" s="55">
        <v>35291507278</v>
      </c>
      <c r="D913" s="55">
        <v>74</v>
      </c>
    </row>
    <row r="914" spans="1:4" ht="13.2">
      <c r="A914" s="55" t="s">
        <v>924</v>
      </c>
      <c r="B914" s="55">
        <v>7</v>
      </c>
      <c r="C914" s="55">
        <v>35291505018</v>
      </c>
      <c r="D914" s="55">
        <v>76</v>
      </c>
    </row>
    <row r="915" spans="1:4" ht="13.2">
      <c r="A915" s="55" t="s">
        <v>924</v>
      </c>
      <c r="B915" s="55">
        <v>7</v>
      </c>
      <c r="C915" s="55">
        <v>35291500218</v>
      </c>
      <c r="D915" s="55">
        <v>77</v>
      </c>
    </row>
    <row r="916" spans="1:4" ht="13.2">
      <c r="A916" s="55" t="s">
        <v>924</v>
      </c>
      <c r="B916" s="55">
        <v>7</v>
      </c>
      <c r="C916" s="55">
        <v>35291507250</v>
      </c>
      <c r="D916" s="55">
        <v>80</v>
      </c>
    </row>
    <row r="917" spans="1:4" ht="13.2">
      <c r="A917" s="55" t="s">
        <v>924</v>
      </c>
      <c r="B917" s="55">
        <v>7</v>
      </c>
      <c r="C917" s="55">
        <v>35291507188</v>
      </c>
      <c r="D917" s="55">
        <v>84</v>
      </c>
    </row>
    <row r="918" spans="1:4" ht="13.2">
      <c r="A918" s="55" t="s">
        <v>924</v>
      </c>
      <c r="B918" s="55">
        <v>8</v>
      </c>
      <c r="C918" s="55">
        <v>35291508279</v>
      </c>
      <c r="D918" s="55">
        <v>14</v>
      </c>
    </row>
    <row r="919" spans="1:4" ht="13.2">
      <c r="A919" s="55" t="s">
        <v>924</v>
      </c>
      <c r="B919" s="55">
        <v>8</v>
      </c>
      <c r="C919" s="55">
        <v>35291500226</v>
      </c>
      <c r="D919" s="55">
        <v>33</v>
      </c>
    </row>
    <row r="920" spans="1:4" ht="13.2">
      <c r="A920" s="55" t="s">
        <v>924</v>
      </c>
      <c r="B920" s="55">
        <v>8</v>
      </c>
      <c r="C920" s="55">
        <v>35291500223</v>
      </c>
      <c r="D920" s="55">
        <v>37</v>
      </c>
    </row>
    <row r="921" spans="1:4" ht="13.2">
      <c r="A921" s="55" t="s">
        <v>924</v>
      </c>
      <c r="B921" s="55">
        <v>8</v>
      </c>
      <c r="C921" s="55">
        <v>35291500222</v>
      </c>
      <c r="D921" s="55">
        <v>42</v>
      </c>
    </row>
    <row r="922" spans="1:4" ht="13.2">
      <c r="A922" s="55" t="s">
        <v>924</v>
      </c>
      <c r="B922" s="55">
        <v>8</v>
      </c>
      <c r="C922" s="55">
        <v>35291505108</v>
      </c>
      <c r="D922" s="55">
        <v>43</v>
      </c>
    </row>
    <row r="923" spans="1:4" ht="13.2">
      <c r="A923" s="55" t="s">
        <v>924</v>
      </c>
      <c r="B923" s="55">
        <v>8</v>
      </c>
      <c r="C923" s="55">
        <v>35291508011</v>
      </c>
      <c r="D923" s="55">
        <v>45</v>
      </c>
    </row>
    <row r="924" spans="1:4" ht="13.2">
      <c r="A924" s="55" t="s">
        <v>924</v>
      </c>
      <c r="B924" s="55">
        <v>8</v>
      </c>
      <c r="C924" s="55">
        <v>35291504152</v>
      </c>
      <c r="D924" s="55">
        <v>52</v>
      </c>
    </row>
    <row r="925" spans="1:4" ht="13.2">
      <c r="A925" s="55" t="s">
        <v>924</v>
      </c>
      <c r="B925" s="55">
        <v>8</v>
      </c>
      <c r="C925" s="55">
        <v>35291508303</v>
      </c>
      <c r="D925" s="55">
        <v>52</v>
      </c>
    </row>
    <row r="926" spans="1:4" ht="13.2">
      <c r="A926" s="55" t="s">
        <v>924</v>
      </c>
      <c r="B926" s="55">
        <v>8</v>
      </c>
      <c r="C926" s="55">
        <v>35291508044</v>
      </c>
      <c r="D926" s="55">
        <v>58</v>
      </c>
    </row>
    <row r="927" spans="1:4" ht="13.2">
      <c r="A927" s="55" t="s">
        <v>924</v>
      </c>
      <c r="B927" s="55">
        <v>8</v>
      </c>
      <c r="C927" s="55">
        <v>35291508088</v>
      </c>
      <c r="D927" s="55">
        <v>59</v>
      </c>
    </row>
    <row r="928" spans="1:4" ht="13.2">
      <c r="A928" s="55" t="s">
        <v>924</v>
      </c>
      <c r="B928" s="55">
        <v>8</v>
      </c>
      <c r="C928" s="55">
        <v>35291508235</v>
      </c>
      <c r="D928" s="55">
        <v>59</v>
      </c>
    </row>
    <row r="929" spans="1:4" ht="13.2">
      <c r="A929" s="55" t="s">
        <v>924</v>
      </c>
      <c r="B929" s="55">
        <v>8</v>
      </c>
      <c r="C929" s="55">
        <v>35291504196</v>
      </c>
      <c r="D929" s="55">
        <v>60</v>
      </c>
    </row>
    <row r="930" spans="1:4" ht="13.2">
      <c r="A930" s="55" t="s">
        <v>924</v>
      </c>
      <c r="B930" s="55">
        <v>8</v>
      </c>
      <c r="C930" s="55">
        <v>35291508189</v>
      </c>
      <c r="D930" s="55">
        <v>62</v>
      </c>
    </row>
    <row r="931" spans="1:4" ht="13.2">
      <c r="A931" s="55" t="s">
        <v>924</v>
      </c>
      <c r="B931" s="55">
        <v>8</v>
      </c>
      <c r="C931" s="55">
        <v>35291504033</v>
      </c>
      <c r="D931" s="55">
        <v>62</v>
      </c>
    </row>
    <row r="932" spans="1:4" ht="13.2">
      <c r="A932" s="55" t="s">
        <v>924</v>
      </c>
      <c r="B932" s="55">
        <v>8</v>
      </c>
      <c r="C932" s="55">
        <v>35291504028</v>
      </c>
      <c r="D932" s="55">
        <v>64</v>
      </c>
    </row>
    <row r="933" spans="1:4" ht="13.2">
      <c r="A933" s="55" t="s">
        <v>924</v>
      </c>
      <c r="B933" s="55">
        <v>8</v>
      </c>
      <c r="C933" s="55">
        <v>35291508099</v>
      </c>
      <c r="D933" s="55">
        <v>65</v>
      </c>
    </row>
    <row r="934" spans="1:4" ht="13.2">
      <c r="A934" s="55" t="s">
        <v>924</v>
      </c>
      <c r="B934" s="55">
        <v>8</v>
      </c>
      <c r="C934" s="55">
        <v>35291508033</v>
      </c>
      <c r="D934" s="55">
        <v>67</v>
      </c>
    </row>
    <row r="935" spans="1:4" ht="13.2">
      <c r="A935" s="55" t="s">
        <v>924</v>
      </c>
      <c r="B935" s="55">
        <v>8</v>
      </c>
      <c r="C935" s="55">
        <v>35291508257</v>
      </c>
      <c r="D935" s="55">
        <v>70</v>
      </c>
    </row>
    <row r="936" spans="1:4" ht="13.2">
      <c r="A936" s="55" t="s">
        <v>924</v>
      </c>
      <c r="B936" s="55">
        <v>8</v>
      </c>
      <c r="C936" s="55">
        <v>35291508066</v>
      </c>
      <c r="D936" s="55">
        <v>71</v>
      </c>
    </row>
    <row r="937" spans="1:4" ht="13.2">
      <c r="A937" s="55" t="s">
        <v>924</v>
      </c>
      <c r="B937" s="55">
        <v>8</v>
      </c>
      <c r="C937" s="55">
        <v>35291508077</v>
      </c>
      <c r="D937" s="55">
        <v>71</v>
      </c>
    </row>
    <row r="938" spans="1:4" ht="13.2">
      <c r="A938" s="55" t="s">
        <v>924</v>
      </c>
      <c r="B938" s="55">
        <v>8</v>
      </c>
      <c r="C938" s="55">
        <v>35291508101</v>
      </c>
      <c r="D938" s="55">
        <v>72</v>
      </c>
    </row>
    <row r="939" spans="1:4" ht="13.2">
      <c r="A939" s="55" t="s">
        <v>924</v>
      </c>
      <c r="B939" s="55">
        <v>8</v>
      </c>
      <c r="C939" s="55">
        <v>35291508134</v>
      </c>
      <c r="D939" s="55">
        <v>72</v>
      </c>
    </row>
    <row r="940" spans="1:4" ht="13.2">
      <c r="A940" s="55" t="s">
        <v>924</v>
      </c>
      <c r="B940" s="55">
        <v>8</v>
      </c>
      <c r="C940" s="55">
        <v>35291508202</v>
      </c>
      <c r="D940" s="55">
        <v>72</v>
      </c>
    </row>
    <row r="941" spans="1:4" ht="13.2">
      <c r="A941" s="55" t="s">
        <v>924</v>
      </c>
      <c r="B941" s="55">
        <v>8</v>
      </c>
      <c r="C941" s="55">
        <v>35291508156</v>
      </c>
      <c r="D941" s="55">
        <v>74</v>
      </c>
    </row>
    <row r="942" spans="1:4" ht="13.2">
      <c r="A942" s="55" t="s">
        <v>924</v>
      </c>
      <c r="B942" s="55">
        <v>8</v>
      </c>
      <c r="C942" s="55">
        <v>35291508246</v>
      </c>
      <c r="D942" s="55">
        <v>74</v>
      </c>
    </row>
    <row r="943" spans="1:4" ht="13.2">
      <c r="A943" s="55" t="s">
        <v>924</v>
      </c>
      <c r="B943" s="55">
        <v>8</v>
      </c>
      <c r="C943" s="55">
        <v>35291500225</v>
      </c>
      <c r="D943" s="55">
        <v>75</v>
      </c>
    </row>
    <row r="944" spans="1:4" ht="13.2">
      <c r="A944" s="55" t="s">
        <v>924</v>
      </c>
      <c r="B944" s="55">
        <v>8</v>
      </c>
      <c r="C944" s="55">
        <v>35291504141</v>
      </c>
      <c r="D944" s="55">
        <v>76</v>
      </c>
    </row>
    <row r="945" spans="1:4" ht="13.2">
      <c r="A945" s="55" t="s">
        <v>924</v>
      </c>
      <c r="B945" s="55">
        <v>8</v>
      </c>
      <c r="C945" s="55">
        <v>35291508123</v>
      </c>
      <c r="D945" s="55">
        <v>76</v>
      </c>
    </row>
    <row r="946" spans="1:4" ht="13.2">
      <c r="A946" s="55" t="s">
        <v>924</v>
      </c>
      <c r="B946" s="55">
        <v>8</v>
      </c>
      <c r="C946" s="55">
        <v>35291508280</v>
      </c>
      <c r="D946" s="55">
        <v>76</v>
      </c>
    </row>
    <row r="947" spans="1:4" ht="13.2">
      <c r="A947" s="55" t="s">
        <v>924</v>
      </c>
      <c r="B947" s="55">
        <v>8</v>
      </c>
      <c r="C947" s="55">
        <v>35291500224</v>
      </c>
      <c r="D947" s="55">
        <v>78</v>
      </c>
    </row>
    <row r="948" spans="1:4" ht="13.2">
      <c r="A948" s="55" t="s">
        <v>924</v>
      </c>
      <c r="B948" s="55">
        <v>8</v>
      </c>
      <c r="C948" s="55">
        <v>35291508178</v>
      </c>
      <c r="D948" s="55">
        <v>81</v>
      </c>
    </row>
    <row r="949" spans="1:4" ht="13.2">
      <c r="A949" s="55" t="s">
        <v>924</v>
      </c>
      <c r="B949" s="55">
        <v>8</v>
      </c>
      <c r="C949" s="55">
        <v>35291508022</v>
      </c>
      <c r="D949" s="55">
        <v>82</v>
      </c>
    </row>
    <row r="950" spans="1:4" ht="13.2">
      <c r="A950" s="55" t="s">
        <v>924</v>
      </c>
      <c r="B950" s="55">
        <v>8</v>
      </c>
      <c r="C950" s="55">
        <v>35291504129</v>
      </c>
      <c r="D950" s="55">
        <v>85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B46-3A5A-46E3-896B-1B06050237CE}">
  <dimension ref="A1:P35"/>
  <sheetViews>
    <sheetView workbookViewId="0">
      <selection activeCell="O16" sqref="O16"/>
    </sheetView>
  </sheetViews>
  <sheetFormatPr defaultColWidth="8" defaultRowHeight="12.75" customHeight="1"/>
  <cols>
    <col min="1" max="1" width="17.21875" style="58" customWidth="1"/>
    <col min="2" max="2" width="4.77734375" style="58" bestFit="1" customWidth="1"/>
    <col min="3" max="3" width="9.77734375" style="58" bestFit="1" customWidth="1"/>
    <col min="4" max="6" width="8" style="58"/>
    <col min="7" max="8" width="11.33203125" style="58" bestFit="1" customWidth="1"/>
    <col min="9" max="11" width="5.33203125" style="58" customWidth="1"/>
    <col min="12" max="12" width="16.6640625" style="58" customWidth="1"/>
    <col min="13" max="16" width="8" style="58"/>
    <col min="17" max="17" width="13.109375" style="58" bestFit="1" customWidth="1"/>
    <col min="18" max="18" width="11.33203125" style="58" bestFit="1" customWidth="1"/>
    <col min="19" max="16384" width="8" style="58"/>
  </cols>
  <sheetData>
    <row r="1" spans="1:16" ht="86.25" customHeight="1"/>
    <row r="2" spans="1:16" ht="28.5" customHeight="1">
      <c r="A2" s="177" t="s">
        <v>931</v>
      </c>
      <c r="B2" s="177"/>
      <c r="C2" s="177"/>
      <c r="D2" s="177"/>
      <c r="E2" s="177"/>
      <c r="L2" s="177" t="s">
        <v>932</v>
      </c>
      <c r="M2" s="177"/>
      <c r="N2" s="177"/>
      <c r="O2" s="177"/>
      <c r="P2" s="177"/>
    </row>
    <row r="3" spans="1:16" ht="13.2">
      <c r="A3" s="58" t="s">
        <v>925</v>
      </c>
      <c r="B3" s="58" t="s">
        <v>926</v>
      </c>
      <c r="C3" s="58" t="s">
        <v>927</v>
      </c>
      <c r="D3" s="58" t="s">
        <v>928</v>
      </c>
      <c r="E3" s="58" t="s">
        <v>929</v>
      </c>
      <c r="F3" s="58" t="s">
        <v>930</v>
      </c>
      <c r="G3" s="58" t="s">
        <v>1301</v>
      </c>
      <c r="H3" s="58" t="s">
        <v>1302</v>
      </c>
      <c r="L3" s="58" t="s">
        <v>925</v>
      </c>
      <c r="M3" s="58" t="s">
        <v>927</v>
      </c>
      <c r="N3" s="58" t="s">
        <v>928</v>
      </c>
      <c r="O3" s="58" t="s">
        <v>929</v>
      </c>
      <c r="P3" s="58" t="s">
        <v>930</v>
      </c>
    </row>
    <row r="4" spans="1:16" ht="13.2">
      <c r="A4" s="58" t="s">
        <v>921</v>
      </c>
      <c r="B4" s="58">
        <v>1</v>
      </c>
      <c r="C4" s="59">
        <v>24</v>
      </c>
      <c r="D4" s="59">
        <v>93</v>
      </c>
      <c r="E4" s="59">
        <v>77</v>
      </c>
      <c r="F4" s="60">
        <f>AVERAGEIFS(成绩单!$D$2:$D$950,成绩单!$A$2:$A$950,A4,成绩单!$B$2:$B$950,B4)</f>
        <v>87.375</v>
      </c>
      <c r="G4" s="58">
        <v>47.35</v>
      </c>
      <c r="H4" s="58">
        <v>40.049999999999997</v>
      </c>
      <c r="L4" s="58" t="s">
        <v>921</v>
      </c>
      <c r="M4" s="58">
        <v>210</v>
      </c>
      <c r="N4" s="58">
        <v>95</v>
      </c>
      <c r="O4" s="58">
        <v>29</v>
      </c>
      <c r="P4" s="58">
        <f>AVERAGEIF(成绩单!$A$2:$A$950,L4,成绩单!$D$2:$D$950)</f>
        <v>69.400000000000006</v>
      </c>
    </row>
    <row r="5" spans="1:16" ht="13.2">
      <c r="A5" s="58" t="s">
        <v>921</v>
      </c>
      <c r="B5" s="58">
        <v>2</v>
      </c>
      <c r="C5" s="59">
        <v>28</v>
      </c>
      <c r="D5" s="59">
        <v>95</v>
      </c>
      <c r="E5" s="59">
        <v>72</v>
      </c>
      <c r="F5" s="60">
        <f>AVERAGEIFS(成绩单!$D$2:$D$950,成绩单!$A$2:$A$950,A5,成绩单!$B$2:$B$950,B5)</f>
        <v>85.678571428571431</v>
      </c>
      <c r="G5" s="58">
        <v>46.750000000000007</v>
      </c>
      <c r="H5" s="58">
        <v>38.89</v>
      </c>
      <c r="L5" s="58" t="s">
        <v>922</v>
      </c>
      <c r="M5" s="58">
        <v>244</v>
      </c>
      <c r="N5" s="58">
        <v>92</v>
      </c>
      <c r="O5" s="58">
        <v>14</v>
      </c>
      <c r="P5" s="58">
        <f>AVERAGEIF(成绩单!$A$2:$A$950,L5,成绩单!$D$2:$D$950)</f>
        <v>64.881147540983605</v>
      </c>
    </row>
    <row r="6" spans="1:16" ht="13.2">
      <c r="A6" s="58" t="s">
        <v>921</v>
      </c>
      <c r="B6" s="58">
        <v>3</v>
      </c>
      <c r="C6" s="59">
        <v>29</v>
      </c>
      <c r="D6" s="59">
        <v>89</v>
      </c>
      <c r="E6" s="59">
        <v>56</v>
      </c>
      <c r="F6" s="60">
        <f>AVERAGEIFS(成绩单!$D$2:$D$950,成绩单!$A$2:$A$950,A6,成绩单!$B$2:$B$950,B6)</f>
        <v>72.379310344827587</v>
      </c>
      <c r="G6" s="58">
        <v>40.42</v>
      </c>
      <c r="H6" s="58">
        <v>32.010000000000005</v>
      </c>
      <c r="L6" s="58" t="s">
        <v>923</v>
      </c>
      <c r="M6" s="58">
        <v>227</v>
      </c>
      <c r="N6" s="58">
        <v>93</v>
      </c>
      <c r="O6" s="58">
        <v>36</v>
      </c>
      <c r="P6" s="58">
        <f>AVERAGEIF(成绩单!$A$2:$A$950,L6,成绩单!$D$2:$D$950)</f>
        <v>72.048458149779734</v>
      </c>
    </row>
    <row r="7" spans="1:16" ht="13.2">
      <c r="A7" s="58" t="s">
        <v>921</v>
      </c>
      <c r="B7" s="58">
        <v>4</v>
      </c>
      <c r="C7" s="59">
        <v>29</v>
      </c>
      <c r="D7" s="59">
        <v>94</v>
      </c>
      <c r="E7" s="59">
        <v>38</v>
      </c>
      <c r="F7" s="60">
        <f>AVERAGEIFS(成绩单!$D$2:$D$950,成绩单!$A$2:$A$950,A7,成绩单!$B$2:$B$950,B7)</f>
        <v>62.620689655172413</v>
      </c>
      <c r="G7" s="58">
        <v>36.399999999999991</v>
      </c>
      <c r="H7" s="58">
        <v>26.28</v>
      </c>
      <c r="L7" s="58" t="s">
        <v>924</v>
      </c>
      <c r="M7" s="58">
        <v>268</v>
      </c>
      <c r="N7" s="58">
        <v>91</v>
      </c>
      <c r="O7" s="58">
        <v>14</v>
      </c>
      <c r="P7" s="58">
        <f>AVERAGEIF(成绩单!$A$2:$A$950,L7,成绩单!$D$2:$D$950)</f>
        <v>58.402985074626862</v>
      </c>
    </row>
    <row r="8" spans="1:16" ht="13.2">
      <c r="A8" s="58" t="s">
        <v>921</v>
      </c>
      <c r="B8" s="58">
        <v>5</v>
      </c>
      <c r="C8" s="59">
        <v>28</v>
      </c>
      <c r="D8" s="59">
        <v>85</v>
      </c>
      <c r="E8" s="59">
        <v>47</v>
      </c>
      <c r="F8" s="60">
        <f>AVERAGEIFS(成绩单!$D$2:$D$950,成绩单!$A$2:$A$950,A8,成绩单!$B$2:$B$950,B8)</f>
        <v>67.428571428571431</v>
      </c>
      <c r="G8" s="58">
        <v>39.330000000000005</v>
      </c>
      <c r="H8" s="58">
        <v>28.07</v>
      </c>
    </row>
    <row r="9" spans="1:16" ht="13.2">
      <c r="A9" s="58" t="s">
        <v>921</v>
      </c>
      <c r="B9" s="58">
        <v>6</v>
      </c>
      <c r="C9" s="59">
        <v>26</v>
      </c>
      <c r="D9" s="59">
        <v>83</v>
      </c>
      <c r="E9" s="59">
        <v>37</v>
      </c>
      <c r="F9" s="60">
        <f>AVERAGEIFS(成绩单!$D$2:$D$950,成绩单!$A$2:$A$950,A9,成绩单!$B$2:$B$950,B9)</f>
        <v>60.807692307692307</v>
      </c>
      <c r="G9" s="58">
        <v>36.21</v>
      </c>
      <c r="H9" s="58">
        <v>24.63</v>
      </c>
    </row>
    <row r="10" spans="1:16" ht="13.2">
      <c r="A10" s="58" t="s">
        <v>921</v>
      </c>
      <c r="B10" s="58">
        <v>7</v>
      </c>
      <c r="C10" s="59">
        <v>24</v>
      </c>
      <c r="D10" s="59">
        <v>83</v>
      </c>
      <c r="E10" s="59">
        <v>29</v>
      </c>
      <c r="F10" s="60">
        <f>AVERAGEIFS(成绩单!$D$2:$D$950,成绩单!$A$2:$A$950,A10,成绩单!$B$2:$B$950,B10)</f>
        <v>62.208333333333336</v>
      </c>
      <c r="G10" s="58">
        <v>38.22</v>
      </c>
      <c r="H10" s="58">
        <v>24.05</v>
      </c>
    </row>
    <row r="11" spans="1:16" ht="13.2">
      <c r="A11" s="58" t="s">
        <v>921</v>
      </c>
      <c r="B11" s="58">
        <v>8</v>
      </c>
      <c r="C11" s="59">
        <v>22</v>
      </c>
      <c r="D11" s="59">
        <v>81</v>
      </c>
      <c r="E11" s="59">
        <v>37</v>
      </c>
      <c r="F11" s="60">
        <f>AVERAGEIFS(成绩单!$D$2:$D$950,成绩单!$A$2:$A$950,A11,成绩单!$B$2:$B$950,B11)</f>
        <v>54.590909090909093</v>
      </c>
      <c r="G11" s="58">
        <v>34.860000000000007</v>
      </c>
      <c r="H11" s="58">
        <v>19.72</v>
      </c>
    </row>
    <row r="12" spans="1:16" ht="13.2">
      <c r="A12" s="58" t="s">
        <v>922</v>
      </c>
      <c r="B12" s="58">
        <v>1</v>
      </c>
      <c r="C12" s="59">
        <v>31</v>
      </c>
      <c r="D12" s="59">
        <v>92</v>
      </c>
      <c r="E12" s="59">
        <v>64</v>
      </c>
      <c r="F12" s="60">
        <f>AVERAGEIFS(成绩单!$D$2:$D$950,成绩单!$A$2:$A$950,A12,成绩单!$B$2:$B$950,B12)</f>
        <v>78.935483870967744</v>
      </c>
      <c r="G12" s="58">
        <v>44.36</v>
      </c>
      <c r="H12" s="58">
        <v>34.6</v>
      </c>
    </row>
    <row r="13" spans="1:16" ht="13.2">
      <c r="A13" s="58" t="s">
        <v>922</v>
      </c>
      <c r="B13" s="58">
        <v>2</v>
      </c>
      <c r="C13" s="59">
        <v>28</v>
      </c>
      <c r="D13" s="59">
        <v>86</v>
      </c>
      <c r="E13" s="59">
        <v>60</v>
      </c>
      <c r="F13" s="60">
        <f>AVERAGEIFS(成绩单!$D$2:$D$950,成绩单!$A$2:$A$950,A13,成绩单!$B$2:$B$950,B13)</f>
        <v>78.571428571428569</v>
      </c>
      <c r="G13" s="58">
        <v>43.959999999999994</v>
      </c>
      <c r="H13" s="58">
        <v>34.64</v>
      </c>
    </row>
    <row r="14" spans="1:16" ht="13.2">
      <c r="A14" s="58" t="s">
        <v>922</v>
      </c>
      <c r="B14" s="58">
        <v>3</v>
      </c>
      <c r="C14" s="59">
        <v>31</v>
      </c>
      <c r="D14" s="59">
        <v>82</v>
      </c>
      <c r="E14" s="59">
        <v>22</v>
      </c>
      <c r="F14" s="60">
        <f>AVERAGEIFS(成绩单!$D$2:$D$950,成绩单!$A$2:$A$950,A14,成绩单!$B$2:$B$950,B14)</f>
        <v>54.096774193548384</v>
      </c>
      <c r="G14" s="58">
        <v>33.379999999999995</v>
      </c>
      <c r="H14" s="58">
        <v>20.75</v>
      </c>
    </row>
    <row r="15" spans="1:16" ht="13.2">
      <c r="A15" s="58" t="s">
        <v>922</v>
      </c>
      <c r="B15" s="58">
        <v>4</v>
      </c>
      <c r="C15" s="59">
        <v>27</v>
      </c>
      <c r="D15" s="59">
        <v>86</v>
      </c>
      <c r="E15" s="59">
        <v>46</v>
      </c>
      <c r="F15" s="60">
        <f>AVERAGEIFS(成绩单!$D$2:$D$950,成绩单!$A$2:$A$950,A15,成绩单!$B$2:$B$950,B15)</f>
        <v>68.629629629629633</v>
      </c>
      <c r="G15" s="58">
        <v>39.950000000000003</v>
      </c>
      <c r="H15" s="58">
        <v>28.660000000000004</v>
      </c>
    </row>
    <row r="16" spans="1:16" ht="13.2">
      <c r="A16" s="58" t="s">
        <v>922</v>
      </c>
      <c r="B16" s="58">
        <v>5</v>
      </c>
      <c r="C16" s="59">
        <v>25</v>
      </c>
      <c r="D16" s="59">
        <v>80</v>
      </c>
      <c r="E16" s="59">
        <v>29</v>
      </c>
      <c r="F16" s="60">
        <f>AVERAGEIFS(成绩单!$D$2:$D$950,成绩单!$A$2:$A$950,A16,成绩单!$B$2:$B$950,B16)</f>
        <v>65.959999999999994</v>
      </c>
      <c r="G16" s="58">
        <v>40.72</v>
      </c>
      <c r="H16" s="58">
        <v>25.240000000000002</v>
      </c>
    </row>
    <row r="17" spans="1:8" ht="13.2">
      <c r="A17" s="58" t="s">
        <v>922</v>
      </c>
      <c r="B17" s="58">
        <v>6</v>
      </c>
      <c r="C17" s="59">
        <v>25</v>
      </c>
      <c r="D17" s="59">
        <v>85</v>
      </c>
      <c r="E17" s="59">
        <v>21</v>
      </c>
      <c r="F17" s="60">
        <f>AVERAGEIFS(成绩单!$D$2:$D$950,成绩单!$A$2:$A$950,A17,成绩单!$B$2:$B$950,B17)</f>
        <v>64.84</v>
      </c>
      <c r="G17" s="58">
        <v>38.799999999999997</v>
      </c>
      <c r="H17" s="58">
        <v>26.04</v>
      </c>
    </row>
    <row r="18" spans="1:8" ht="13.2">
      <c r="A18" s="58" t="s">
        <v>922</v>
      </c>
      <c r="B18" s="58">
        <v>7</v>
      </c>
      <c r="C18" s="59">
        <v>29</v>
      </c>
      <c r="D18" s="59">
        <v>85</v>
      </c>
      <c r="E18" s="59">
        <v>19</v>
      </c>
      <c r="F18" s="60">
        <f>AVERAGEIFS(成绩单!$D$2:$D$950,成绩单!$A$2:$A$950,A18,成绩单!$B$2:$B$950,B18)</f>
        <v>59.793103448275865</v>
      </c>
      <c r="G18" s="58">
        <v>36.040000000000006</v>
      </c>
      <c r="H18" s="58">
        <v>23.8</v>
      </c>
    </row>
    <row r="19" spans="1:8" ht="13.2">
      <c r="A19" s="58" t="s">
        <v>922</v>
      </c>
      <c r="B19" s="58">
        <v>8</v>
      </c>
      <c r="C19" s="59">
        <v>25</v>
      </c>
      <c r="D19" s="59">
        <v>80</v>
      </c>
      <c r="E19" s="59">
        <v>14</v>
      </c>
      <c r="F19" s="60">
        <f>AVERAGEIFS(成绩单!$D$2:$D$950,成绩单!$A$2:$A$950,A19,成绩单!$B$2:$B$950,B19)</f>
        <v>59.2</v>
      </c>
      <c r="G19" s="58">
        <v>37.04000000000002</v>
      </c>
      <c r="H19" s="58">
        <v>22.16</v>
      </c>
    </row>
    <row r="20" spans="1:8" ht="13.2">
      <c r="A20" s="58" t="s">
        <v>922</v>
      </c>
      <c r="B20" s="58">
        <v>9</v>
      </c>
      <c r="C20" s="59">
        <v>23</v>
      </c>
      <c r="D20" s="59">
        <v>71</v>
      </c>
      <c r="E20" s="59">
        <v>31</v>
      </c>
      <c r="F20" s="60">
        <f>AVERAGEIFS(成绩单!$D$2:$D$950,成绩单!$A$2:$A$950,A20,成绩单!$B$2:$B$950,B20)</f>
        <v>50.869565217391305</v>
      </c>
      <c r="G20" s="58">
        <v>32.57</v>
      </c>
      <c r="H20" s="58">
        <v>18.290000000000003</v>
      </c>
    </row>
    <row r="21" spans="1:8" ht="13.2">
      <c r="A21" s="58" t="s">
        <v>923</v>
      </c>
      <c r="B21" s="58">
        <v>1</v>
      </c>
      <c r="C21" s="59">
        <v>36</v>
      </c>
      <c r="D21" s="59">
        <v>89</v>
      </c>
      <c r="E21" s="59">
        <v>63</v>
      </c>
      <c r="F21" s="60">
        <f>AVERAGEIFS(成绩单!$D$2:$D$950,成绩单!$A$2:$A$950,A21,成绩单!$B$2:$B$950,B21)</f>
        <v>78.361111111111114</v>
      </c>
      <c r="G21" s="58">
        <v>42.870000000000005</v>
      </c>
      <c r="H21" s="58">
        <v>35.459999999999994</v>
      </c>
    </row>
    <row r="22" spans="1:8" ht="13.2">
      <c r="A22" s="58" t="s">
        <v>923</v>
      </c>
      <c r="B22" s="58">
        <v>2</v>
      </c>
      <c r="C22" s="59">
        <v>36</v>
      </c>
      <c r="D22" s="59">
        <v>93</v>
      </c>
      <c r="E22" s="59">
        <v>64</v>
      </c>
      <c r="F22" s="60">
        <f>AVERAGEIFS(成绩单!$D$2:$D$950,成绩单!$A$2:$A$950,A22,成绩单!$B$2:$B$950,B22)</f>
        <v>84.944444444444443</v>
      </c>
      <c r="G22" s="58">
        <v>46.41</v>
      </c>
      <c r="H22" s="58">
        <v>38.5</v>
      </c>
    </row>
    <row r="23" spans="1:8" ht="13.2">
      <c r="A23" s="58" t="s">
        <v>923</v>
      </c>
      <c r="B23" s="58">
        <v>3</v>
      </c>
      <c r="C23" s="59">
        <v>37</v>
      </c>
      <c r="D23" s="59">
        <v>83</v>
      </c>
      <c r="E23" s="59">
        <v>54</v>
      </c>
      <c r="F23" s="60">
        <f>AVERAGEIFS(成绩单!$D$2:$D$950,成绩单!$A$2:$A$950,A23,成绩单!$B$2:$B$950,B23)</f>
        <v>70.837837837837839</v>
      </c>
      <c r="G23" s="58">
        <v>39.780000000000008</v>
      </c>
      <c r="H23" s="58">
        <v>31.04</v>
      </c>
    </row>
    <row r="24" spans="1:8" ht="13.2">
      <c r="A24" s="58" t="s">
        <v>923</v>
      </c>
      <c r="B24" s="58">
        <v>4</v>
      </c>
      <c r="C24" s="59">
        <v>38</v>
      </c>
      <c r="D24" s="59">
        <v>92</v>
      </c>
      <c r="E24" s="59">
        <v>43</v>
      </c>
      <c r="F24" s="60">
        <f>AVERAGEIFS(成绩单!$D$2:$D$950,成绩单!$A$2:$A$950,A24,成绩单!$B$2:$B$950,B24)</f>
        <v>68.71052631578948</v>
      </c>
      <c r="G24" s="58">
        <v>39.100000000000009</v>
      </c>
      <c r="H24" s="58">
        <v>29.64</v>
      </c>
    </row>
    <row r="25" spans="1:8" ht="13.2">
      <c r="A25" s="58" t="s">
        <v>923</v>
      </c>
      <c r="B25" s="58">
        <v>5</v>
      </c>
      <c r="C25" s="59">
        <v>37</v>
      </c>
      <c r="D25" s="59">
        <v>88</v>
      </c>
      <c r="E25" s="59">
        <v>46</v>
      </c>
      <c r="F25" s="60">
        <f>AVERAGEIFS(成绩单!$D$2:$D$950,成绩单!$A$2:$A$950,A25,成绩单!$B$2:$B$950,B25)</f>
        <v>73.486486486486484</v>
      </c>
      <c r="G25" s="58">
        <v>40.970000000000006</v>
      </c>
      <c r="H25" s="58">
        <v>32.5</v>
      </c>
    </row>
    <row r="26" spans="1:8" ht="13.2">
      <c r="A26" s="58" t="s">
        <v>923</v>
      </c>
      <c r="B26" s="58">
        <v>6</v>
      </c>
      <c r="C26" s="59">
        <v>25</v>
      </c>
      <c r="D26" s="59">
        <v>87</v>
      </c>
      <c r="E26" s="59">
        <v>39</v>
      </c>
      <c r="F26" s="60">
        <f>AVERAGEIFS(成绩单!$D$2:$D$950,成绩单!$A$2:$A$950,A26,成绩单!$B$2:$B$950,B26)</f>
        <v>62.72</v>
      </c>
      <c r="G26" s="58">
        <v>37.560000000000016</v>
      </c>
      <c r="H26" s="58">
        <v>25.160000000000004</v>
      </c>
    </row>
    <row r="27" spans="1:8" ht="13.2">
      <c r="A27" s="58" t="s">
        <v>923</v>
      </c>
      <c r="B27" s="58">
        <v>7</v>
      </c>
      <c r="C27" s="59">
        <v>18</v>
      </c>
      <c r="D27" s="59">
        <v>83</v>
      </c>
      <c r="E27" s="59">
        <v>36</v>
      </c>
      <c r="F27" s="60">
        <f>AVERAGEIFS(成绩单!$D$2:$D$950,成绩单!$A$2:$A$950,A27,成绩单!$B$2:$B$950,B27)</f>
        <v>53.166666666666664</v>
      </c>
      <c r="G27" s="58">
        <v>32.280000000000008</v>
      </c>
      <c r="H27" s="58">
        <v>20.890000000000004</v>
      </c>
    </row>
    <row r="28" spans="1:8" ht="13.2">
      <c r="A28" s="58" t="s">
        <v>924</v>
      </c>
      <c r="B28" s="58">
        <v>1</v>
      </c>
      <c r="C28" s="59">
        <v>32</v>
      </c>
      <c r="D28" s="59">
        <v>66</v>
      </c>
      <c r="E28" s="59">
        <v>28</v>
      </c>
      <c r="F28" s="60">
        <f>AVERAGEIFS(成绩单!$D$2:$D$950,成绩单!$A$2:$A$950,A28,成绩单!$B$2:$B$950,B28)</f>
        <v>45.46875</v>
      </c>
      <c r="G28" s="58">
        <v>30.049999999999994</v>
      </c>
      <c r="H28" s="58">
        <v>15.43</v>
      </c>
    </row>
    <row r="29" spans="1:8" ht="13.2">
      <c r="A29" s="58" t="s">
        <v>924</v>
      </c>
      <c r="B29" s="58">
        <v>2</v>
      </c>
      <c r="C29" s="59">
        <v>31</v>
      </c>
      <c r="D29" s="59">
        <v>76</v>
      </c>
      <c r="E29" s="59">
        <v>25</v>
      </c>
      <c r="F29" s="60">
        <f>AVERAGEIFS(成绩单!$D$2:$D$950,成绩单!$A$2:$A$950,A29,成绩单!$B$2:$B$950,B29)</f>
        <v>44.806451612903224</v>
      </c>
      <c r="G29" s="58">
        <v>31.549999999999994</v>
      </c>
      <c r="H29" s="58">
        <v>13.26</v>
      </c>
    </row>
    <row r="30" spans="1:8" ht="13.2">
      <c r="A30" s="58" t="s">
        <v>924</v>
      </c>
      <c r="B30" s="58">
        <v>3</v>
      </c>
      <c r="C30" s="59">
        <v>40</v>
      </c>
      <c r="D30" s="59">
        <v>87</v>
      </c>
      <c r="E30" s="59">
        <v>38</v>
      </c>
      <c r="F30" s="60">
        <f>AVERAGEIFS(成绩单!$D$2:$D$950,成绩单!$A$2:$A$950,A30,成绩单!$B$2:$B$950,B30)</f>
        <v>69.900000000000006</v>
      </c>
      <c r="G30" s="58">
        <v>41.499999999999993</v>
      </c>
      <c r="H30" s="58">
        <v>28.490000000000002</v>
      </c>
    </row>
    <row r="31" spans="1:8" ht="13.2">
      <c r="A31" s="58" t="s">
        <v>924</v>
      </c>
      <c r="B31" s="58">
        <v>4</v>
      </c>
      <c r="C31" s="59">
        <v>33</v>
      </c>
      <c r="D31" s="59">
        <v>91</v>
      </c>
      <c r="E31" s="59">
        <v>37</v>
      </c>
      <c r="F31" s="60">
        <f>AVERAGEIFS(成绩单!$D$2:$D$950,成绩单!$A$2:$A$950,A31,成绩单!$B$2:$B$950,B31)</f>
        <v>57.393939393939391</v>
      </c>
      <c r="G31" s="58">
        <v>36.339999999999996</v>
      </c>
      <c r="H31" s="58">
        <v>21.099999999999998</v>
      </c>
    </row>
    <row r="32" spans="1:8" ht="13.2">
      <c r="A32" s="58" t="s">
        <v>924</v>
      </c>
      <c r="B32" s="58">
        <v>5</v>
      </c>
      <c r="C32" s="59">
        <v>32</v>
      </c>
      <c r="D32" s="59">
        <v>87</v>
      </c>
      <c r="E32" s="59">
        <v>34</v>
      </c>
      <c r="F32" s="60">
        <f>AVERAGEIFS(成绩单!$D$2:$D$950,成绩单!$A$2:$A$950,A32,成绩单!$B$2:$B$950,B32)</f>
        <v>62.84375</v>
      </c>
      <c r="G32" s="58">
        <v>38.090000000000011</v>
      </c>
      <c r="H32" s="58">
        <v>24.790000000000003</v>
      </c>
    </row>
    <row r="33" spans="1:8" ht="13.2">
      <c r="A33" s="58" t="s">
        <v>924</v>
      </c>
      <c r="B33" s="58">
        <v>6</v>
      </c>
      <c r="C33" s="59">
        <v>34</v>
      </c>
      <c r="D33" s="59">
        <v>84</v>
      </c>
      <c r="E33" s="59">
        <v>37</v>
      </c>
      <c r="F33" s="60">
        <f>AVERAGEIFS(成绩单!$D$2:$D$950,成绩单!$A$2:$A$950,A33,成绩单!$B$2:$B$950,B33)</f>
        <v>62.088235294117645</v>
      </c>
      <c r="G33" s="58">
        <v>37.25</v>
      </c>
      <c r="H33" s="58">
        <v>24.84</v>
      </c>
    </row>
    <row r="34" spans="1:8" ht="13.2">
      <c r="A34" s="58" t="s">
        <v>924</v>
      </c>
      <c r="B34" s="58">
        <v>7</v>
      </c>
      <c r="C34" s="59">
        <v>33</v>
      </c>
      <c r="D34" s="59">
        <v>84</v>
      </c>
      <c r="E34" s="59">
        <v>14</v>
      </c>
      <c r="F34" s="60">
        <f>AVERAGEIFS(成绩单!$D$2:$D$950,成绩单!$A$2:$A$950,A34,成绩单!$B$2:$B$950,B34)</f>
        <v>58.090909090909093</v>
      </c>
      <c r="G34" s="58">
        <v>36.119999999999997</v>
      </c>
      <c r="H34" s="58">
        <v>22.03</v>
      </c>
    </row>
    <row r="35" spans="1:8" ht="13.2">
      <c r="A35" s="58" t="s">
        <v>924</v>
      </c>
      <c r="B35" s="58">
        <v>8</v>
      </c>
      <c r="C35" s="59">
        <v>33</v>
      </c>
      <c r="D35" s="59">
        <v>85</v>
      </c>
      <c r="E35" s="59">
        <v>14</v>
      </c>
      <c r="F35" s="60">
        <f>AVERAGEIFS(成绩单!$D$2:$D$950,成绩单!$A$2:$A$950,A35,成绩单!$B$2:$B$950,B35)</f>
        <v>63</v>
      </c>
      <c r="G35" s="58">
        <v>38.020000000000003</v>
      </c>
      <c r="H35" s="58">
        <v>25.04</v>
      </c>
    </row>
  </sheetData>
  <mergeCells count="2">
    <mergeCell ref="A2:E2"/>
    <mergeCell ref="L2:P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5A0D-F592-470C-BEF6-21E2D6E8879B}">
  <dimension ref="A1:K404"/>
  <sheetViews>
    <sheetView workbookViewId="0">
      <selection activeCell="D15" sqref="D15"/>
    </sheetView>
  </sheetViews>
  <sheetFormatPr defaultColWidth="9" defaultRowHeight="13.2"/>
  <cols>
    <col min="1" max="1" width="22.5546875" style="90" customWidth="1"/>
    <col min="2" max="2" width="9.5546875" style="91" customWidth="1"/>
    <col min="3" max="3" width="51.109375" style="68" bestFit="1" customWidth="1"/>
    <col min="4" max="5" width="13.6640625" style="68" customWidth="1"/>
    <col min="6" max="6" width="19.88671875" style="68" bestFit="1" customWidth="1"/>
    <col min="7" max="8" width="15.6640625" style="68" customWidth="1"/>
    <col min="9" max="9" width="6.6640625" style="68" customWidth="1"/>
    <col min="10" max="10" width="13.109375" style="68" bestFit="1" customWidth="1"/>
    <col min="11" max="11" width="16" style="68" bestFit="1" customWidth="1"/>
    <col min="12" max="16384" width="9" style="68"/>
  </cols>
  <sheetData>
    <row r="1" spans="1:11" ht="36.75" customHeight="1">
      <c r="A1" s="178" t="s">
        <v>1055</v>
      </c>
      <c r="B1" s="178"/>
      <c r="C1" s="178"/>
      <c r="D1" s="178"/>
      <c r="E1" s="178"/>
      <c r="F1" s="178"/>
      <c r="G1" s="178"/>
      <c r="H1" s="178"/>
      <c r="J1" s="69"/>
    </row>
    <row r="2" spans="1:11" ht="23.25" customHeight="1" thickBot="1">
      <c r="A2" s="70" t="s">
        <v>1028</v>
      </c>
      <c r="B2" s="71" t="s">
        <v>1056</v>
      </c>
      <c r="C2" s="61" t="s">
        <v>1057</v>
      </c>
      <c r="D2" s="61" t="s">
        <v>1058</v>
      </c>
      <c r="E2" s="61" t="s">
        <v>1059</v>
      </c>
      <c r="F2" s="61" t="s">
        <v>1060</v>
      </c>
      <c r="G2" s="61" t="s">
        <v>1061</v>
      </c>
      <c r="H2" s="61" t="s">
        <v>1062</v>
      </c>
    </row>
    <row r="3" spans="1:11" ht="13.8" thickTop="1">
      <c r="A3" s="72">
        <v>41294</v>
      </c>
      <c r="B3" s="62" t="s">
        <v>1030</v>
      </c>
      <c r="C3" s="63" t="s">
        <v>933</v>
      </c>
      <c r="D3" s="63" t="s">
        <v>1063</v>
      </c>
      <c r="E3" s="63" t="s">
        <v>1064</v>
      </c>
      <c r="F3" s="73" t="s">
        <v>1243</v>
      </c>
      <c r="G3" s="74">
        <v>120</v>
      </c>
      <c r="H3" s="75" t="s">
        <v>1116</v>
      </c>
    </row>
    <row r="4" spans="1:11">
      <c r="A4" s="76">
        <v>41295</v>
      </c>
      <c r="B4" s="64" t="s">
        <v>1035</v>
      </c>
      <c r="C4" s="65" t="s">
        <v>934</v>
      </c>
      <c r="D4" s="65" t="s">
        <v>1065</v>
      </c>
      <c r="E4" s="65" t="s">
        <v>1066</v>
      </c>
      <c r="F4" s="77" t="s">
        <v>1244</v>
      </c>
      <c r="G4" s="78">
        <v>200</v>
      </c>
      <c r="H4" s="79" t="s">
        <v>1117</v>
      </c>
    </row>
    <row r="5" spans="1:11">
      <c r="A5" s="80">
        <v>41296</v>
      </c>
      <c r="B5" s="66" t="s">
        <v>1036</v>
      </c>
      <c r="C5" s="67" t="s">
        <v>935</v>
      </c>
      <c r="D5" s="67" t="s">
        <v>1067</v>
      </c>
      <c r="E5" s="67" t="s">
        <v>1068</v>
      </c>
      <c r="F5" s="81" t="s">
        <v>1245</v>
      </c>
      <c r="G5" s="82">
        <v>3000</v>
      </c>
      <c r="H5" s="83" t="s">
        <v>1117</v>
      </c>
    </row>
    <row r="6" spans="1:11">
      <c r="A6" s="76">
        <v>41297</v>
      </c>
      <c r="B6" s="64" t="s">
        <v>1037</v>
      </c>
      <c r="C6" s="65" t="s">
        <v>936</v>
      </c>
      <c r="D6" s="65" t="s">
        <v>1067</v>
      </c>
      <c r="E6" s="65" t="s">
        <v>1069</v>
      </c>
      <c r="F6" s="77" t="s">
        <v>1246</v>
      </c>
      <c r="G6" s="78">
        <v>300</v>
      </c>
      <c r="H6" s="79" t="s">
        <v>1117</v>
      </c>
    </row>
    <row r="7" spans="1:11">
      <c r="A7" s="80">
        <v>41298</v>
      </c>
      <c r="B7" s="66" t="s">
        <v>1070</v>
      </c>
      <c r="C7" s="67" t="s">
        <v>937</v>
      </c>
      <c r="D7" s="67" t="s">
        <v>1071</v>
      </c>
      <c r="E7" s="67" t="s">
        <v>1072</v>
      </c>
      <c r="F7" s="81" t="s">
        <v>1247</v>
      </c>
      <c r="G7" s="82">
        <v>100</v>
      </c>
      <c r="H7" s="83" t="s">
        <v>1117</v>
      </c>
    </row>
    <row r="8" spans="1:11">
      <c r="A8" s="76">
        <v>41299</v>
      </c>
      <c r="B8" s="64" t="s">
        <v>1033</v>
      </c>
      <c r="C8" s="65" t="s">
        <v>938</v>
      </c>
      <c r="D8" s="65" t="s">
        <v>1073</v>
      </c>
      <c r="E8" s="65" t="s">
        <v>1074</v>
      </c>
      <c r="F8" s="77" t="s">
        <v>1248</v>
      </c>
      <c r="G8" s="78">
        <v>2500</v>
      </c>
      <c r="H8" s="79" t="s">
        <v>1117</v>
      </c>
    </row>
    <row r="9" spans="1:11">
      <c r="A9" s="80">
        <v>41300</v>
      </c>
      <c r="B9" s="66" t="s">
        <v>1039</v>
      </c>
      <c r="C9" s="67" t="s">
        <v>940</v>
      </c>
      <c r="D9" s="67" t="s">
        <v>1065</v>
      </c>
      <c r="E9" s="67" t="s">
        <v>1075</v>
      </c>
      <c r="F9" s="81" t="s">
        <v>1249</v>
      </c>
      <c r="G9" s="82">
        <v>140</v>
      </c>
      <c r="H9" s="83" t="s">
        <v>1116</v>
      </c>
    </row>
    <row r="10" spans="1:11" ht="14.25" customHeight="1">
      <c r="A10" s="76">
        <v>41301</v>
      </c>
      <c r="B10" s="64" t="s">
        <v>1040</v>
      </c>
      <c r="C10" s="65" t="s">
        <v>941</v>
      </c>
      <c r="D10" s="65" t="s">
        <v>1076</v>
      </c>
      <c r="E10" s="65" t="s">
        <v>1072</v>
      </c>
      <c r="F10" s="77" t="s">
        <v>1247</v>
      </c>
      <c r="G10" s="78">
        <v>200</v>
      </c>
      <c r="H10" s="79" t="s">
        <v>1116</v>
      </c>
    </row>
    <row r="11" spans="1:11">
      <c r="A11" s="80">
        <v>41302</v>
      </c>
      <c r="B11" s="66" t="s">
        <v>1035</v>
      </c>
      <c r="C11" s="67" t="s">
        <v>942</v>
      </c>
      <c r="D11" s="67" t="s">
        <v>1077</v>
      </c>
      <c r="E11" s="67" t="s">
        <v>1074</v>
      </c>
      <c r="F11" s="81" t="s">
        <v>1248</v>
      </c>
      <c r="G11" s="82">
        <v>345</v>
      </c>
      <c r="H11" s="83" t="s">
        <v>1117</v>
      </c>
      <c r="K11" s="84"/>
    </row>
    <row r="12" spans="1:11">
      <c r="A12" s="76">
        <v>41303</v>
      </c>
      <c r="B12" s="64" t="s">
        <v>1041</v>
      </c>
      <c r="C12" s="65" t="s">
        <v>943</v>
      </c>
      <c r="D12" s="65" t="s">
        <v>1077</v>
      </c>
      <c r="E12" s="65" t="s">
        <v>1075</v>
      </c>
      <c r="F12" s="77" t="s">
        <v>1249</v>
      </c>
      <c r="G12" s="78">
        <v>22</v>
      </c>
      <c r="H12" s="79" t="s">
        <v>1117</v>
      </c>
    </row>
    <row r="13" spans="1:11">
      <c r="A13" s="80">
        <v>41304</v>
      </c>
      <c r="B13" s="66" t="s">
        <v>1042</v>
      </c>
      <c r="C13" s="67" t="s">
        <v>944</v>
      </c>
      <c r="D13" s="67" t="s">
        <v>1078</v>
      </c>
      <c r="E13" s="67" t="s">
        <v>1079</v>
      </c>
      <c r="F13" s="81" t="s">
        <v>1250</v>
      </c>
      <c r="G13" s="82">
        <v>246</v>
      </c>
      <c r="H13" s="83" t="s">
        <v>1117</v>
      </c>
    </row>
    <row r="14" spans="1:11">
      <c r="A14" s="76">
        <v>41305</v>
      </c>
      <c r="B14" s="64" t="s">
        <v>1043</v>
      </c>
      <c r="C14" s="65" t="s">
        <v>945</v>
      </c>
      <c r="D14" s="65" t="s">
        <v>1078</v>
      </c>
      <c r="E14" s="65" t="s">
        <v>1080</v>
      </c>
      <c r="F14" s="77" t="s">
        <v>1251</v>
      </c>
      <c r="G14" s="78">
        <v>388</v>
      </c>
      <c r="H14" s="79" t="s">
        <v>1117</v>
      </c>
      <c r="J14" s="85"/>
    </row>
    <row r="15" spans="1:11">
      <c r="A15" s="80">
        <v>41306</v>
      </c>
      <c r="B15" s="66" t="s">
        <v>1044</v>
      </c>
      <c r="C15" s="67" t="s">
        <v>946</v>
      </c>
      <c r="D15" s="67" t="s">
        <v>1081</v>
      </c>
      <c r="E15" s="67" t="s">
        <v>1082</v>
      </c>
      <c r="F15" s="81" t="s">
        <v>1252</v>
      </c>
      <c r="G15" s="82">
        <v>29</v>
      </c>
      <c r="H15" s="83" t="s">
        <v>1117</v>
      </c>
      <c r="J15" s="85"/>
    </row>
    <row r="16" spans="1:11">
      <c r="A16" s="76">
        <v>41307</v>
      </c>
      <c r="B16" s="64" t="s">
        <v>1045</v>
      </c>
      <c r="C16" s="65" t="s">
        <v>947</v>
      </c>
      <c r="D16" s="65" t="s">
        <v>1083</v>
      </c>
      <c r="E16" s="65" t="s">
        <v>1068</v>
      </c>
      <c r="F16" s="77" t="s">
        <v>1245</v>
      </c>
      <c r="G16" s="78">
        <v>500</v>
      </c>
      <c r="H16" s="79" t="s">
        <v>1116</v>
      </c>
      <c r="J16" s="85"/>
    </row>
    <row r="17" spans="1:10">
      <c r="A17" s="80">
        <v>41308</v>
      </c>
      <c r="B17" s="66" t="s">
        <v>1033</v>
      </c>
      <c r="C17" s="67" t="s">
        <v>948</v>
      </c>
      <c r="D17" s="67" t="s">
        <v>1084</v>
      </c>
      <c r="E17" s="67" t="s">
        <v>1069</v>
      </c>
      <c r="F17" s="81" t="s">
        <v>1246</v>
      </c>
      <c r="G17" s="82">
        <v>458.7</v>
      </c>
      <c r="H17" s="83" t="s">
        <v>1116</v>
      </c>
      <c r="J17" s="85"/>
    </row>
    <row r="18" spans="1:10">
      <c r="A18" s="76">
        <v>41309</v>
      </c>
      <c r="B18" s="64" t="s">
        <v>1032</v>
      </c>
      <c r="C18" s="65" t="s">
        <v>949</v>
      </c>
      <c r="D18" s="65" t="s">
        <v>1085</v>
      </c>
      <c r="E18" s="65" t="s">
        <v>1072</v>
      </c>
      <c r="F18" s="77" t="s">
        <v>1247</v>
      </c>
      <c r="G18" s="78">
        <v>532.6</v>
      </c>
      <c r="H18" s="79" t="s">
        <v>1117</v>
      </c>
      <c r="J18" s="85"/>
    </row>
    <row r="19" spans="1:10">
      <c r="A19" s="80">
        <v>41310</v>
      </c>
      <c r="B19" s="66" t="s">
        <v>1086</v>
      </c>
      <c r="C19" s="67" t="s">
        <v>950</v>
      </c>
      <c r="D19" s="67" t="s">
        <v>1085</v>
      </c>
      <c r="E19" s="67" t="s">
        <v>1074</v>
      </c>
      <c r="F19" s="81" t="s">
        <v>1248</v>
      </c>
      <c r="G19" s="82">
        <v>606.5</v>
      </c>
      <c r="H19" s="83" t="s">
        <v>1117</v>
      </c>
      <c r="J19" s="85"/>
    </row>
    <row r="20" spans="1:10">
      <c r="A20" s="76">
        <v>41311</v>
      </c>
      <c r="B20" s="64" t="s">
        <v>1038</v>
      </c>
      <c r="C20" s="65" t="s">
        <v>951</v>
      </c>
      <c r="D20" s="65" t="s">
        <v>1077</v>
      </c>
      <c r="E20" s="65" t="s">
        <v>1075</v>
      </c>
      <c r="F20" s="77" t="s">
        <v>1249</v>
      </c>
      <c r="G20" s="78">
        <v>680.4</v>
      </c>
      <c r="H20" s="79" t="s">
        <v>1117</v>
      </c>
      <c r="J20" s="85"/>
    </row>
    <row r="21" spans="1:10">
      <c r="A21" s="80">
        <v>41312</v>
      </c>
      <c r="B21" s="66" t="s">
        <v>1046</v>
      </c>
      <c r="C21" s="67" t="s">
        <v>952</v>
      </c>
      <c r="D21" s="67" t="s">
        <v>1087</v>
      </c>
      <c r="E21" s="67" t="s">
        <v>1072</v>
      </c>
      <c r="F21" s="81" t="s">
        <v>1247</v>
      </c>
      <c r="G21" s="82">
        <v>754.3</v>
      </c>
      <c r="H21" s="83" t="s">
        <v>1117</v>
      </c>
      <c r="J21" s="85"/>
    </row>
    <row r="22" spans="1:10">
      <c r="A22" s="76">
        <v>41313</v>
      </c>
      <c r="B22" s="64" t="s">
        <v>1047</v>
      </c>
      <c r="C22" s="65" t="s">
        <v>953</v>
      </c>
      <c r="D22" s="65" t="s">
        <v>1065</v>
      </c>
      <c r="E22" s="65" t="s">
        <v>1074</v>
      </c>
      <c r="F22" s="77" t="s">
        <v>1248</v>
      </c>
      <c r="G22" s="78">
        <v>828.2</v>
      </c>
      <c r="H22" s="79" t="s">
        <v>1117</v>
      </c>
      <c r="J22" s="85"/>
    </row>
    <row r="23" spans="1:10">
      <c r="A23" s="80">
        <v>41314</v>
      </c>
      <c r="B23" s="66" t="s">
        <v>1037</v>
      </c>
      <c r="C23" s="67" t="s">
        <v>954</v>
      </c>
      <c r="D23" s="67" t="s">
        <v>1065</v>
      </c>
      <c r="E23" s="67" t="s">
        <v>1075</v>
      </c>
      <c r="F23" s="81" t="s">
        <v>1249</v>
      </c>
      <c r="G23" s="82">
        <v>902.1</v>
      </c>
      <c r="H23" s="83" t="s">
        <v>1116</v>
      </c>
      <c r="J23" s="85"/>
    </row>
    <row r="24" spans="1:10">
      <c r="A24" s="76">
        <v>41315</v>
      </c>
      <c r="B24" s="64" t="s">
        <v>1048</v>
      </c>
      <c r="C24" s="65" t="s">
        <v>955</v>
      </c>
      <c r="D24" s="65" t="s">
        <v>1088</v>
      </c>
      <c r="E24" s="65" t="s">
        <v>1079</v>
      </c>
      <c r="F24" s="77" t="s">
        <v>1250</v>
      </c>
      <c r="G24" s="78">
        <v>976</v>
      </c>
      <c r="H24" s="79" t="s">
        <v>1116</v>
      </c>
      <c r="J24" s="85"/>
    </row>
    <row r="25" spans="1:10">
      <c r="A25" s="80">
        <v>41316</v>
      </c>
      <c r="B25" s="66" t="s">
        <v>1045</v>
      </c>
      <c r="C25" s="67" t="s">
        <v>956</v>
      </c>
      <c r="D25" s="67" t="s">
        <v>1089</v>
      </c>
      <c r="E25" s="67" t="s">
        <v>1080</v>
      </c>
      <c r="F25" s="81" t="s">
        <v>1251</v>
      </c>
      <c r="G25" s="82">
        <v>1049.9000000000001</v>
      </c>
      <c r="H25" s="83" t="s">
        <v>1117</v>
      </c>
      <c r="J25" s="85"/>
    </row>
    <row r="26" spans="1:10">
      <c r="A26" s="76">
        <v>41317</v>
      </c>
      <c r="B26" s="64" t="s">
        <v>1033</v>
      </c>
      <c r="C26" s="65" t="s">
        <v>957</v>
      </c>
      <c r="D26" s="65" t="s">
        <v>1090</v>
      </c>
      <c r="E26" s="65" t="s">
        <v>1074</v>
      </c>
      <c r="F26" s="77" t="s">
        <v>1248</v>
      </c>
      <c r="G26" s="78">
        <v>1123.8</v>
      </c>
      <c r="H26" s="79" t="s">
        <v>1117</v>
      </c>
      <c r="J26" s="85"/>
    </row>
    <row r="27" spans="1:10">
      <c r="A27" s="80">
        <v>41318</v>
      </c>
      <c r="B27" s="66" t="s">
        <v>1086</v>
      </c>
      <c r="C27" s="67" t="s">
        <v>958</v>
      </c>
      <c r="D27" s="67" t="s">
        <v>1065</v>
      </c>
      <c r="E27" s="67" t="s">
        <v>1075</v>
      </c>
      <c r="F27" s="81" t="s">
        <v>1249</v>
      </c>
      <c r="G27" s="82">
        <v>1197.7</v>
      </c>
      <c r="H27" s="83" t="s">
        <v>1117</v>
      </c>
      <c r="J27" s="85"/>
    </row>
    <row r="28" spans="1:10">
      <c r="A28" s="76">
        <v>41319</v>
      </c>
      <c r="B28" s="64" t="s">
        <v>1038</v>
      </c>
      <c r="C28" s="65" t="s">
        <v>1091</v>
      </c>
      <c r="D28" s="65" t="s">
        <v>1092</v>
      </c>
      <c r="E28" s="65" t="s">
        <v>1072</v>
      </c>
      <c r="F28" s="77" t="s">
        <v>1247</v>
      </c>
      <c r="G28" s="78">
        <v>1271.5999999999999</v>
      </c>
      <c r="H28" s="79" t="s">
        <v>1117</v>
      </c>
      <c r="J28" s="85"/>
    </row>
    <row r="29" spans="1:10">
      <c r="A29" s="80">
        <v>41320</v>
      </c>
      <c r="B29" s="66" t="s">
        <v>1040</v>
      </c>
      <c r="C29" s="67" t="s">
        <v>939</v>
      </c>
      <c r="D29" s="67" t="s">
        <v>1093</v>
      </c>
      <c r="E29" s="67" t="s">
        <v>1074</v>
      </c>
      <c r="F29" s="81" t="s">
        <v>1248</v>
      </c>
      <c r="G29" s="82">
        <v>120</v>
      </c>
      <c r="H29" s="83" t="s">
        <v>1117</v>
      </c>
      <c r="J29" s="85"/>
    </row>
    <row r="30" spans="1:10">
      <c r="A30" s="76">
        <v>41321</v>
      </c>
      <c r="B30" s="64" t="s">
        <v>1042</v>
      </c>
      <c r="C30" s="65" t="s">
        <v>959</v>
      </c>
      <c r="D30" s="65" t="s">
        <v>1077</v>
      </c>
      <c r="E30" s="65" t="s">
        <v>1075</v>
      </c>
      <c r="F30" s="77" t="s">
        <v>1249</v>
      </c>
      <c r="G30" s="78">
        <v>200</v>
      </c>
      <c r="H30" s="79" t="s">
        <v>1116</v>
      </c>
      <c r="J30" s="85"/>
    </row>
    <row r="31" spans="1:10">
      <c r="A31" s="80">
        <v>41322</v>
      </c>
      <c r="B31" s="66" t="s">
        <v>1049</v>
      </c>
      <c r="C31" s="67" t="s">
        <v>960</v>
      </c>
      <c r="D31" s="67" t="s">
        <v>1067</v>
      </c>
      <c r="E31" s="67" t="s">
        <v>1079</v>
      </c>
      <c r="F31" s="81" t="s">
        <v>1250</v>
      </c>
      <c r="G31" s="82">
        <v>3000</v>
      </c>
      <c r="H31" s="83" t="s">
        <v>1116</v>
      </c>
      <c r="J31" s="85"/>
    </row>
    <row r="32" spans="1:10">
      <c r="A32" s="76">
        <v>41323</v>
      </c>
      <c r="B32" s="64" t="s">
        <v>1034</v>
      </c>
      <c r="C32" s="65" t="s">
        <v>961</v>
      </c>
      <c r="D32" s="65" t="s">
        <v>1067</v>
      </c>
      <c r="E32" s="65" t="s">
        <v>1080</v>
      </c>
      <c r="F32" s="77" t="s">
        <v>1251</v>
      </c>
      <c r="G32" s="78">
        <v>300</v>
      </c>
      <c r="H32" s="79" t="s">
        <v>1117</v>
      </c>
      <c r="J32" s="85"/>
    </row>
    <row r="33" spans="1:10">
      <c r="A33" s="80">
        <v>41324</v>
      </c>
      <c r="B33" s="66" t="s">
        <v>1035</v>
      </c>
      <c r="C33" s="67" t="s">
        <v>962</v>
      </c>
      <c r="D33" s="67" t="s">
        <v>1090</v>
      </c>
      <c r="E33" s="67" t="s">
        <v>1082</v>
      </c>
      <c r="F33" s="81" t="s">
        <v>1252</v>
      </c>
      <c r="G33" s="82">
        <v>100</v>
      </c>
      <c r="H33" s="83" t="s">
        <v>1117</v>
      </c>
      <c r="J33" s="85"/>
    </row>
    <row r="34" spans="1:10">
      <c r="A34" s="76">
        <v>41325</v>
      </c>
      <c r="B34" s="64" t="s">
        <v>1031</v>
      </c>
      <c r="C34" s="65" t="s">
        <v>963</v>
      </c>
      <c r="D34" s="65" t="s">
        <v>1094</v>
      </c>
      <c r="E34" s="65" t="s">
        <v>1068</v>
      </c>
      <c r="F34" s="77" t="s">
        <v>1245</v>
      </c>
      <c r="G34" s="78">
        <v>2500</v>
      </c>
      <c r="H34" s="79" t="s">
        <v>1117</v>
      </c>
      <c r="J34" s="85"/>
    </row>
    <row r="35" spans="1:10">
      <c r="A35" s="80">
        <v>41326</v>
      </c>
      <c r="B35" s="66" t="s">
        <v>1050</v>
      </c>
      <c r="C35" s="67" t="s">
        <v>964</v>
      </c>
      <c r="D35" s="67" t="s">
        <v>1095</v>
      </c>
      <c r="E35" s="67" t="s">
        <v>1069</v>
      </c>
      <c r="F35" s="81" t="s">
        <v>1246</v>
      </c>
      <c r="G35" s="82">
        <v>140</v>
      </c>
      <c r="H35" s="83" t="s">
        <v>1117</v>
      </c>
      <c r="J35" s="85"/>
    </row>
    <row r="36" spans="1:10">
      <c r="A36" s="76">
        <v>41327</v>
      </c>
      <c r="B36" s="64" t="s">
        <v>1044</v>
      </c>
      <c r="C36" s="65" t="s">
        <v>965</v>
      </c>
      <c r="D36" s="65" t="s">
        <v>1065</v>
      </c>
      <c r="E36" s="65" t="s">
        <v>1072</v>
      </c>
      <c r="F36" s="77" t="s">
        <v>1247</v>
      </c>
      <c r="G36" s="78">
        <v>200</v>
      </c>
      <c r="H36" s="79" t="s">
        <v>1117</v>
      </c>
    </row>
    <row r="37" spans="1:10">
      <c r="A37" s="80">
        <v>41328</v>
      </c>
      <c r="B37" s="66" t="s">
        <v>1030</v>
      </c>
      <c r="C37" s="67" t="s">
        <v>966</v>
      </c>
      <c r="D37" s="67" t="s">
        <v>1065</v>
      </c>
      <c r="E37" s="67" t="s">
        <v>1079</v>
      </c>
      <c r="F37" s="81" t="s">
        <v>1250</v>
      </c>
      <c r="G37" s="82">
        <v>345</v>
      </c>
      <c r="H37" s="83" t="s">
        <v>1116</v>
      </c>
    </row>
    <row r="38" spans="1:10">
      <c r="A38" s="76">
        <v>41329</v>
      </c>
      <c r="B38" s="64" t="s">
        <v>1040</v>
      </c>
      <c r="C38" s="65" t="s">
        <v>967</v>
      </c>
      <c r="D38" s="65" t="s">
        <v>1089</v>
      </c>
      <c r="E38" s="65" t="s">
        <v>1080</v>
      </c>
      <c r="F38" s="77" t="s">
        <v>1314</v>
      </c>
      <c r="G38" s="78">
        <v>22</v>
      </c>
      <c r="H38" s="79" t="s">
        <v>1116</v>
      </c>
    </row>
    <row r="39" spans="1:10">
      <c r="A39" s="80">
        <v>41330</v>
      </c>
      <c r="B39" s="66" t="s">
        <v>1039</v>
      </c>
      <c r="C39" s="67" t="s">
        <v>968</v>
      </c>
      <c r="D39" s="67" t="s">
        <v>1096</v>
      </c>
      <c r="E39" s="67" t="s">
        <v>1082</v>
      </c>
      <c r="F39" s="81" t="s">
        <v>1252</v>
      </c>
      <c r="G39" s="82">
        <v>246</v>
      </c>
      <c r="H39" s="83" t="s">
        <v>1117</v>
      </c>
    </row>
    <row r="40" spans="1:10">
      <c r="A40" s="76">
        <v>41331</v>
      </c>
      <c r="B40" s="64" t="s">
        <v>1032</v>
      </c>
      <c r="C40" s="65" t="s">
        <v>969</v>
      </c>
      <c r="D40" s="65" t="s">
        <v>1077</v>
      </c>
      <c r="E40" s="65" t="s">
        <v>1068</v>
      </c>
      <c r="F40" s="77" t="s">
        <v>1245</v>
      </c>
      <c r="G40" s="78">
        <v>388</v>
      </c>
      <c r="H40" s="79" t="s">
        <v>1117</v>
      </c>
    </row>
    <row r="41" spans="1:10">
      <c r="A41" s="80">
        <v>41332</v>
      </c>
      <c r="B41" s="66" t="s">
        <v>1051</v>
      </c>
      <c r="C41" s="67" t="s">
        <v>970</v>
      </c>
      <c r="D41" s="67" t="s">
        <v>1097</v>
      </c>
      <c r="E41" s="67" t="s">
        <v>1069</v>
      </c>
      <c r="F41" s="81" t="s">
        <v>1246</v>
      </c>
      <c r="G41" s="82">
        <v>29</v>
      </c>
      <c r="H41" s="83" t="s">
        <v>1117</v>
      </c>
    </row>
    <row r="42" spans="1:10">
      <c r="A42" s="76">
        <v>41333</v>
      </c>
      <c r="B42" s="64" t="s">
        <v>1049</v>
      </c>
      <c r="C42" s="65" t="s">
        <v>971</v>
      </c>
      <c r="D42" s="65" t="s">
        <v>1088</v>
      </c>
      <c r="E42" s="65" t="s">
        <v>1072</v>
      </c>
      <c r="F42" s="77" t="s">
        <v>1247</v>
      </c>
      <c r="G42" s="78">
        <v>500</v>
      </c>
      <c r="H42" s="79" t="s">
        <v>1117</v>
      </c>
    </row>
    <row r="43" spans="1:10">
      <c r="A43" s="80">
        <v>41334</v>
      </c>
      <c r="B43" s="66" t="s">
        <v>1052</v>
      </c>
      <c r="C43" s="67" t="s">
        <v>972</v>
      </c>
      <c r="D43" s="67" t="s">
        <v>1083</v>
      </c>
      <c r="E43" s="67" t="s">
        <v>1074</v>
      </c>
      <c r="F43" s="81" t="s">
        <v>1248</v>
      </c>
      <c r="G43" s="82">
        <v>458.7</v>
      </c>
      <c r="H43" s="83" t="s">
        <v>1117</v>
      </c>
    </row>
    <row r="44" spans="1:10">
      <c r="A44" s="76">
        <v>41335</v>
      </c>
      <c r="B44" s="64" t="s">
        <v>1040</v>
      </c>
      <c r="C44" s="65" t="s">
        <v>973</v>
      </c>
      <c r="D44" s="65" t="s">
        <v>1083</v>
      </c>
      <c r="E44" s="65" t="s">
        <v>1075</v>
      </c>
      <c r="F44" s="77" t="s">
        <v>1249</v>
      </c>
      <c r="G44" s="78">
        <v>532.6</v>
      </c>
      <c r="H44" s="79" t="s">
        <v>1116</v>
      </c>
    </row>
    <row r="45" spans="1:10">
      <c r="A45" s="80">
        <v>41336</v>
      </c>
      <c r="B45" s="66" t="s">
        <v>1046</v>
      </c>
      <c r="C45" s="67" t="s">
        <v>974</v>
      </c>
      <c r="D45" s="67" t="s">
        <v>1088</v>
      </c>
      <c r="E45" s="67" t="s">
        <v>1072</v>
      </c>
      <c r="F45" s="81" t="s">
        <v>1247</v>
      </c>
      <c r="G45" s="82">
        <v>606.5</v>
      </c>
      <c r="H45" s="83" t="s">
        <v>1116</v>
      </c>
    </row>
    <row r="46" spans="1:10">
      <c r="A46" s="76">
        <v>41337</v>
      </c>
      <c r="B46" s="64" t="s">
        <v>1030</v>
      </c>
      <c r="C46" s="65" t="s">
        <v>975</v>
      </c>
      <c r="D46" s="65" t="s">
        <v>1093</v>
      </c>
      <c r="E46" s="65" t="s">
        <v>1074</v>
      </c>
      <c r="F46" s="77" t="s">
        <v>1248</v>
      </c>
      <c r="G46" s="78">
        <v>140</v>
      </c>
      <c r="H46" s="79" t="s">
        <v>1117</v>
      </c>
    </row>
    <row r="47" spans="1:10">
      <c r="A47" s="80">
        <v>41338</v>
      </c>
      <c r="B47" s="66" t="s">
        <v>1086</v>
      </c>
      <c r="C47" s="67" t="s">
        <v>976</v>
      </c>
      <c r="D47" s="67" t="s">
        <v>1065</v>
      </c>
      <c r="E47" s="67" t="s">
        <v>1075</v>
      </c>
      <c r="F47" s="81" t="s">
        <v>1249</v>
      </c>
      <c r="G47" s="82">
        <v>200</v>
      </c>
      <c r="H47" s="83" t="s">
        <v>1117</v>
      </c>
    </row>
    <row r="48" spans="1:10">
      <c r="A48" s="76">
        <v>41339</v>
      </c>
      <c r="B48" s="64" t="s">
        <v>1038</v>
      </c>
      <c r="C48" s="65" t="s">
        <v>977</v>
      </c>
      <c r="D48" s="65" t="s">
        <v>1087</v>
      </c>
      <c r="E48" s="65" t="s">
        <v>1079</v>
      </c>
      <c r="F48" s="77" t="s">
        <v>1250</v>
      </c>
      <c r="G48" s="78">
        <v>345</v>
      </c>
      <c r="H48" s="79" t="s">
        <v>1117</v>
      </c>
    </row>
    <row r="49" spans="1:8">
      <c r="A49" s="80">
        <v>41340</v>
      </c>
      <c r="B49" s="66" t="s">
        <v>1040</v>
      </c>
      <c r="C49" s="67" t="s">
        <v>978</v>
      </c>
      <c r="D49" s="67" t="s">
        <v>1077</v>
      </c>
      <c r="E49" s="67" t="s">
        <v>1080</v>
      </c>
      <c r="F49" s="81" t="s">
        <v>1251</v>
      </c>
      <c r="G49" s="82">
        <v>433.33333333333297</v>
      </c>
      <c r="H49" s="83" t="s">
        <v>1117</v>
      </c>
    </row>
    <row r="50" spans="1:8">
      <c r="A50" s="76">
        <v>41341</v>
      </c>
      <c r="B50" s="64" t="s">
        <v>1033</v>
      </c>
      <c r="C50" s="65" t="s">
        <v>979</v>
      </c>
      <c r="D50" s="65" t="s">
        <v>1067</v>
      </c>
      <c r="E50" s="65" t="s">
        <v>1074</v>
      </c>
      <c r="F50" s="77" t="s">
        <v>1248</v>
      </c>
      <c r="G50" s="78">
        <v>535.83333333333303</v>
      </c>
      <c r="H50" s="79" t="s">
        <v>1117</v>
      </c>
    </row>
    <row r="51" spans="1:8">
      <c r="A51" s="80">
        <v>41342</v>
      </c>
      <c r="B51" s="66" t="s">
        <v>1047</v>
      </c>
      <c r="C51" s="67" t="s">
        <v>980</v>
      </c>
      <c r="D51" s="67" t="s">
        <v>1098</v>
      </c>
      <c r="E51" s="67" t="s">
        <v>1075</v>
      </c>
      <c r="F51" s="81" t="s">
        <v>1249</v>
      </c>
      <c r="G51" s="82">
        <v>638.33333333333303</v>
      </c>
      <c r="H51" s="83" t="s">
        <v>1116</v>
      </c>
    </row>
    <row r="52" spans="1:8">
      <c r="A52" s="76">
        <v>41343</v>
      </c>
      <c r="B52" s="64" t="s">
        <v>1036</v>
      </c>
      <c r="C52" s="65" t="s">
        <v>981</v>
      </c>
      <c r="D52" s="65" t="s">
        <v>1077</v>
      </c>
      <c r="E52" s="65" t="s">
        <v>1072</v>
      </c>
      <c r="F52" s="77" t="s">
        <v>1247</v>
      </c>
      <c r="G52" s="78">
        <v>740.83333333333303</v>
      </c>
      <c r="H52" s="79" t="s">
        <v>1116</v>
      </c>
    </row>
    <row r="53" spans="1:8">
      <c r="A53" s="80">
        <v>41344</v>
      </c>
      <c r="B53" s="66" t="s">
        <v>1049</v>
      </c>
      <c r="C53" s="67" t="s">
        <v>982</v>
      </c>
      <c r="D53" s="67" t="s">
        <v>1095</v>
      </c>
      <c r="E53" s="67" t="s">
        <v>1074</v>
      </c>
      <c r="F53" s="81" t="s">
        <v>1248</v>
      </c>
      <c r="G53" s="82">
        <v>843.33333333333303</v>
      </c>
      <c r="H53" s="83" t="s">
        <v>1117</v>
      </c>
    </row>
    <row r="54" spans="1:8">
      <c r="A54" s="76">
        <v>41345</v>
      </c>
      <c r="B54" s="64" t="s">
        <v>1053</v>
      </c>
      <c r="C54" s="65" t="s">
        <v>983</v>
      </c>
      <c r="D54" s="65" t="s">
        <v>1089</v>
      </c>
      <c r="E54" s="65" t="s">
        <v>1075</v>
      </c>
      <c r="F54" s="77" t="s">
        <v>1249</v>
      </c>
      <c r="G54" s="78">
        <v>945.83333333333303</v>
      </c>
      <c r="H54" s="79" t="s">
        <v>1117</v>
      </c>
    </row>
    <row r="55" spans="1:8">
      <c r="A55" s="80">
        <v>41346</v>
      </c>
      <c r="B55" s="66" t="s">
        <v>1048</v>
      </c>
      <c r="C55" s="67" t="s">
        <v>984</v>
      </c>
      <c r="D55" s="67" t="s">
        <v>1085</v>
      </c>
      <c r="E55" s="67" t="s">
        <v>1099</v>
      </c>
      <c r="F55" s="81" t="s">
        <v>1243</v>
      </c>
      <c r="G55" s="82">
        <v>1048.3333333333301</v>
      </c>
      <c r="H55" s="83" t="s">
        <v>1117</v>
      </c>
    </row>
    <row r="56" spans="1:8">
      <c r="A56" s="76">
        <v>41347</v>
      </c>
      <c r="B56" s="64" t="s">
        <v>1042</v>
      </c>
      <c r="C56" s="65" t="s">
        <v>985</v>
      </c>
      <c r="D56" s="65" t="s">
        <v>1076</v>
      </c>
      <c r="E56" s="65" t="s">
        <v>1066</v>
      </c>
      <c r="F56" s="77" t="s">
        <v>1244</v>
      </c>
      <c r="G56" s="78">
        <v>1150.8333333333301</v>
      </c>
      <c r="H56" s="79" t="s">
        <v>1117</v>
      </c>
    </row>
    <row r="57" spans="1:8">
      <c r="A57" s="80">
        <v>41348</v>
      </c>
      <c r="B57" s="66" t="s">
        <v>1029</v>
      </c>
      <c r="C57" s="67" t="s">
        <v>986</v>
      </c>
      <c r="D57" s="67" t="s">
        <v>1065</v>
      </c>
      <c r="E57" s="67" t="s">
        <v>1068</v>
      </c>
      <c r="F57" s="81" t="s">
        <v>1245</v>
      </c>
      <c r="G57" s="82">
        <v>1253.3333333333301</v>
      </c>
      <c r="H57" s="83" t="s">
        <v>1117</v>
      </c>
    </row>
    <row r="58" spans="1:8">
      <c r="A58" s="76">
        <v>41349</v>
      </c>
      <c r="B58" s="64" t="s">
        <v>1052</v>
      </c>
      <c r="C58" s="65" t="s">
        <v>987</v>
      </c>
      <c r="D58" s="65" t="s">
        <v>1081</v>
      </c>
      <c r="E58" s="65" t="s">
        <v>1069</v>
      </c>
      <c r="F58" s="77" t="s">
        <v>1246</v>
      </c>
      <c r="G58" s="78">
        <v>1355.8333333333301</v>
      </c>
      <c r="H58" s="79" t="s">
        <v>1116</v>
      </c>
    </row>
    <row r="59" spans="1:8">
      <c r="A59" s="80">
        <v>41350</v>
      </c>
      <c r="B59" s="66" t="s">
        <v>1041</v>
      </c>
      <c r="C59" s="67" t="s">
        <v>988</v>
      </c>
      <c r="D59" s="67" t="s">
        <v>1087</v>
      </c>
      <c r="E59" s="67" t="s">
        <v>1072</v>
      </c>
      <c r="F59" s="81" t="s">
        <v>1247</v>
      </c>
      <c r="G59" s="82">
        <v>1458.3333333333301</v>
      </c>
      <c r="H59" s="83" t="s">
        <v>1116</v>
      </c>
    </row>
    <row r="60" spans="1:8">
      <c r="A60" s="76">
        <v>41351</v>
      </c>
      <c r="B60" s="64" t="s">
        <v>1054</v>
      </c>
      <c r="C60" s="65" t="s">
        <v>1100</v>
      </c>
      <c r="D60" s="65" t="s">
        <v>1101</v>
      </c>
      <c r="E60" s="65" t="s">
        <v>1074</v>
      </c>
      <c r="F60" s="77" t="s">
        <v>1248</v>
      </c>
      <c r="G60" s="78">
        <v>1560.8333333333301</v>
      </c>
      <c r="H60" s="79" t="s">
        <v>1117</v>
      </c>
    </row>
    <row r="61" spans="1:8">
      <c r="A61" s="80">
        <v>41352</v>
      </c>
      <c r="B61" s="66" t="s">
        <v>1037</v>
      </c>
      <c r="C61" s="67" t="s">
        <v>1102</v>
      </c>
      <c r="D61" s="67" t="s">
        <v>1103</v>
      </c>
      <c r="E61" s="67" t="s">
        <v>1075</v>
      </c>
      <c r="F61" s="81" t="s">
        <v>1249</v>
      </c>
      <c r="G61" s="82">
        <v>1663.3333333333301</v>
      </c>
      <c r="H61" s="83" t="s">
        <v>1117</v>
      </c>
    </row>
    <row r="62" spans="1:8">
      <c r="A62" s="76">
        <v>41353</v>
      </c>
      <c r="B62" s="64" t="s">
        <v>1035</v>
      </c>
      <c r="C62" s="65" t="s">
        <v>989</v>
      </c>
      <c r="D62" s="65" t="s">
        <v>1077</v>
      </c>
      <c r="E62" s="65" t="s">
        <v>1099</v>
      </c>
      <c r="F62" s="77" t="s">
        <v>1243</v>
      </c>
      <c r="G62" s="78">
        <v>433.33333333333297</v>
      </c>
      <c r="H62" s="79" t="s">
        <v>1117</v>
      </c>
    </row>
    <row r="63" spans="1:8">
      <c r="A63" s="80">
        <v>41354</v>
      </c>
      <c r="B63" s="66" t="s">
        <v>1042</v>
      </c>
      <c r="C63" s="67" t="s">
        <v>990</v>
      </c>
      <c r="D63" s="67" t="s">
        <v>1097</v>
      </c>
      <c r="E63" s="67" t="s">
        <v>1066</v>
      </c>
      <c r="F63" s="81" t="s">
        <v>1244</v>
      </c>
      <c r="G63" s="82">
        <v>535.83333333333303</v>
      </c>
      <c r="H63" s="83" t="s">
        <v>1117</v>
      </c>
    </row>
    <row r="64" spans="1:8">
      <c r="A64" s="76">
        <v>41355</v>
      </c>
      <c r="B64" s="64" t="s">
        <v>1086</v>
      </c>
      <c r="C64" s="65" t="s">
        <v>991</v>
      </c>
      <c r="D64" s="65" t="s">
        <v>1104</v>
      </c>
      <c r="E64" s="65" t="s">
        <v>1068</v>
      </c>
      <c r="F64" s="77" t="s">
        <v>1245</v>
      </c>
      <c r="G64" s="78">
        <v>638.33333333333303</v>
      </c>
      <c r="H64" s="79" t="s">
        <v>1117</v>
      </c>
    </row>
    <row r="65" spans="1:8">
      <c r="A65" s="80">
        <v>41356</v>
      </c>
      <c r="B65" s="66" t="s">
        <v>1038</v>
      </c>
      <c r="C65" s="67" t="s">
        <v>992</v>
      </c>
      <c r="D65" s="67" t="s">
        <v>1093</v>
      </c>
      <c r="E65" s="67" t="s">
        <v>1069</v>
      </c>
      <c r="F65" s="81" t="s">
        <v>1246</v>
      </c>
      <c r="G65" s="82">
        <v>740.83333333333303</v>
      </c>
      <c r="H65" s="83" t="s">
        <v>1116</v>
      </c>
    </row>
    <row r="66" spans="1:8">
      <c r="A66" s="76">
        <v>41357</v>
      </c>
      <c r="B66" s="64" t="s">
        <v>1037</v>
      </c>
      <c r="C66" s="65" t="s">
        <v>993</v>
      </c>
      <c r="D66" s="65" t="s">
        <v>1067</v>
      </c>
      <c r="E66" s="65" t="s">
        <v>1072</v>
      </c>
      <c r="F66" s="77" t="s">
        <v>1247</v>
      </c>
      <c r="G66" s="78">
        <v>843.33333333333303</v>
      </c>
      <c r="H66" s="79" t="s">
        <v>1116</v>
      </c>
    </row>
    <row r="67" spans="1:8">
      <c r="A67" s="80">
        <v>41358</v>
      </c>
      <c r="B67" s="66" t="s">
        <v>1030</v>
      </c>
      <c r="C67" s="67" t="s">
        <v>994</v>
      </c>
      <c r="D67" s="67" t="s">
        <v>1077</v>
      </c>
      <c r="E67" s="67" t="s">
        <v>1079</v>
      </c>
      <c r="F67" s="81" t="s">
        <v>1250</v>
      </c>
      <c r="G67" s="82">
        <v>945.83333333333303</v>
      </c>
      <c r="H67" s="83" t="s">
        <v>1117</v>
      </c>
    </row>
    <row r="68" spans="1:8">
      <c r="A68" s="76">
        <v>41359</v>
      </c>
      <c r="B68" s="64" t="s">
        <v>1053</v>
      </c>
      <c r="C68" s="65" t="s">
        <v>995</v>
      </c>
      <c r="D68" s="65" t="s">
        <v>1085</v>
      </c>
      <c r="E68" s="65" t="s">
        <v>1080</v>
      </c>
      <c r="F68" s="77" t="s">
        <v>1251</v>
      </c>
      <c r="G68" s="78">
        <v>120</v>
      </c>
      <c r="H68" s="79" t="s">
        <v>1117</v>
      </c>
    </row>
    <row r="69" spans="1:8">
      <c r="A69" s="80">
        <v>41360</v>
      </c>
      <c r="B69" s="66" t="s">
        <v>1052</v>
      </c>
      <c r="C69" s="67" t="s">
        <v>996</v>
      </c>
      <c r="D69" s="67" t="s">
        <v>1067</v>
      </c>
      <c r="E69" s="67" t="s">
        <v>1082</v>
      </c>
      <c r="F69" s="81" t="s">
        <v>1252</v>
      </c>
      <c r="G69" s="82">
        <v>200</v>
      </c>
      <c r="H69" s="83" t="s">
        <v>1117</v>
      </c>
    </row>
    <row r="70" spans="1:8">
      <c r="A70" s="76">
        <v>41361</v>
      </c>
      <c r="B70" s="64" t="s">
        <v>1043</v>
      </c>
      <c r="C70" s="65" t="s">
        <v>997</v>
      </c>
      <c r="D70" s="65" t="s">
        <v>1096</v>
      </c>
      <c r="E70" s="65" t="s">
        <v>1099</v>
      </c>
      <c r="F70" s="77" t="s">
        <v>1243</v>
      </c>
      <c r="G70" s="78">
        <v>3000</v>
      </c>
      <c r="H70" s="79" t="s">
        <v>1117</v>
      </c>
    </row>
    <row r="71" spans="1:8">
      <c r="A71" s="80">
        <v>41362</v>
      </c>
      <c r="B71" s="66" t="s">
        <v>1044</v>
      </c>
      <c r="C71" s="67" t="s">
        <v>998</v>
      </c>
      <c r="D71" s="67" t="s">
        <v>1065</v>
      </c>
      <c r="E71" s="67" t="s">
        <v>1066</v>
      </c>
      <c r="F71" s="81" t="s">
        <v>1244</v>
      </c>
      <c r="G71" s="82">
        <v>300</v>
      </c>
      <c r="H71" s="83" t="s">
        <v>1117</v>
      </c>
    </row>
    <row r="72" spans="1:8">
      <c r="A72" s="76">
        <v>41363</v>
      </c>
      <c r="B72" s="64" t="s">
        <v>1037</v>
      </c>
      <c r="C72" s="65" t="s">
        <v>999</v>
      </c>
      <c r="D72" s="65" t="s">
        <v>1094</v>
      </c>
      <c r="E72" s="65" t="s">
        <v>1068</v>
      </c>
      <c r="F72" s="77" t="s">
        <v>1245</v>
      </c>
      <c r="G72" s="78">
        <v>100</v>
      </c>
      <c r="H72" s="79" t="s">
        <v>1116</v>
      </c>
    </row>
    <row r="73" spans="1:8">
      <c r="A73" s="80">
        <v>41364</v>
      </c>
      <c r="B73" s="66" t="s">
        <v>1033</v>
      </c>
      <c r="C73" s="67" t="s">
        <v>1000</v>
      </c>
      <c r="D73" s="67" t="s">
        <v>1065</v>
      </c>
      <c r="E73" s="67" t="s">
        <v>1069</v>
      </c>
      <c r="F73" s="81" t="s">
        <v>1246</v>
      </c>
      <c r="G73" s="82">
        <v>2500</v>
      </c>
      <c r="H73" s="83" t="s">
        <v>1116</v>
      </c>
    </row>
    <row r="74" spans="1:8">
      <c r="A74" s="76">
        <v>41365</v>
      </c>
      <c r="B74" s="64" t="s">
        <v>1086</v>
      </c>
      <c r="C74" s="65" t="s">
        <v>1001</v>
      </c>
      <c r="D74" s="65" t="s">
        <v>1085</v>
      </c>
      <c r="E74" s="65" t="s">
        <v>1072</v>
      </c>
      <c r="F74" s="77" t="s">
        <v>1247</v>
      </c>
      <c r="G74" s="78">
        <v>140</v>
      </c>
      <c r="H74" s="79" t="s">
        <v>1117</v>
      </c>
    </row>
    <row r="75" spans="1:8">
      <c r="A75" s="80">
        <v>41366</v>
      </c>
      <c r="B75" s="66" t="s">
        <v>1035</v>
      </c>
      <c r="C75" s="67" t="s">
        <v>989</v>
      </c>
      <c r="D75" s="67" t="s">
        <v>1077</v>
      </c>
      <c r="E75" s="67" t="s">
        <v>1074</v>
      </c>
      <c r="F75" s="81" t="s">
        <v>1248</v>
      </c>
      <c r="G75" s="82">
        <v>200</v>
      </c>
      <c r="H75" s="83" t="s">
        <v>1117</v>
      </c>
    </row>
    <row r="76" spans="1:8">
      <c r="A76" s="76">
        <v>41367</v>
      </c>
      <c r="B76" s="64" t="s">
        <v>1042</v>
      </c>
      <c r="C76" s="65" t="s">
        <v>1002</v>
      </c>
      <c r="D76" s="65" t="s">
        <v>1077</v>
      </c>
      <c r="E76" s="65" t="s">
        <v>1075</v>
      </c>
      <c r="F76" s="77" t="s">
        <v>1249</v>
      </c>
      <c r="G76" s="78">
        <v>345</v>
      </c>
      <c r="H76" s="79" t="s">
        <v>1117</v>
      </c>
    </row>
    <row r="77" spans="1:8">
      <c r="A77" s="80">
        <v>41368</v>
      </c>
      <c r="B77" s="66" t="s">
        <v>1051</v>
      </c>
      <c r="C77" s="67" t="s">
        <v>1003</v>
      </c>
      <c r="D77" s="67" t="s">
        <v>1077</v>
      </c>
      <c r="E77" s="67" t="s">
        <v>1072</v>
      </c>
      <c r="F77" s="81" t="s">
        <v>1247</v>
      </c>
      <c r="G77" s="82">
        <v>22</v>
      </c>
      <c r="H77" s="83" t="s">
        <v>1117</v>
      </c>
    </row>
    <row r="78" spans="1:8">
      <c r="A78" s="76">
        <v>41369</v>
      </c>
      <c r="B78" s="64" t="s">
        <v>1086</v>
      </c>
      <c r="C78" s="65" t="s">
        <v>1004</v>
      </c>
      <c r="D78" s="65" t="s">
        <v>1077</v>
      </c>
      <c r="E78" s="65" t="s">
        <v>1074</v>
      </c>
      <c r="F78" s="77" t="s">
        <v>1248</v>
      </c>
      <c r="G78" s="78">
        <v>246</v>
      </c>
      <c r="H78" s="79" t="s">
        <v>1117</v>
      </c>
    </row>
    <row r="79" spans="1:8">
      <c r="A79" s="80">
        <v>41370</v>
      </c>
      <c r="B79" s="66" t="s">
        <v>1032</v>
      </c>
      <c r="C79" s="67" t="s">
        <v>1005</v>
      </c>
      <c r="D79" s="67" t="s">
        <v>1067</v>
      </c>
      <c r="E79" s="67" t="s">
        <v>1075</v>
      </c>
      <c r="F79" s="81" t="s">
        <v>1249</v>
      </c>
      <c r="G79" s="82">
        <v>388</v>
      </c>
      <c r="H79" s="83" t="s">
        <v>1116</v>
      </c>
    </row>
    <row r="80" spans="1:8">
      <c r="A80" s="76">
        <v>41371</v>
      </c>
      <c r="B80" s="64" t="s">
        <v>1038</v>
      </c>
      <c r="C80" s="65" t="s">
        <v>1006</v>
      </c>
      <c r="D80" s="65" t="s">
        <v>1065</v>
      </c>
      <c r="E80" s="65" t="s">
        <v>1079</v>
      </c>
      <c r="F80" s="77" t="s">
        <v>1250</v>
      </c>
      <c r="G80" s="78">
        <v>29</v>
      </c>
      <c r="H80" s="79" t="s">
        <v>1116</v>
      </c>
    </row>
    <row r="81" spans="1:8">
      <c r="A81" s="80">
        <v>41372</v>
      </c>
      <c r="B81" s="66" t="s">
        <v>1049</v>
      </c>
      <c r="C81" s="67" t="s">
        <v>1007</v>
      </c>
      <c r="D81" s="67" t="s">
        <v>1067</v>
      </c>
      <c r="E81" s="67" t="s">
        <v>1080</v>
      </c>
      <c r="F81" s="81" t="s">
        <v>1251</v>
      </c>
      <c r="G81" s="82">
        <v>500</v>
      </c>
      <c r="H81" s="83" t="s">
        <v>1117</v>
      </c>
    </row>
    <row r="82" spans="1:8">
      <c r="A82" s="76">
        <v>41373</v>
      </c>
      <c r="B82" s="64" t="s">
        <v>1052</v>
      </c>
      <c r="C82" s="65" t="s">
        <v>1008</v>
      </c>
      <c r="D82" s="65" t="s">
        <v>1065</v>
      </c>
      <c r="E82" s="65" t="s">
        <v>1082</v>
      </c>
      <c r="F82" s="77" t="s">
        <v>1252</v>
      </c>
      <c r="G82" s="78">
        <v>458.7</v>
      </c>
      <c r="H82" s="79" t="s">
        <v>1117</v>
      </c>
    </row>
    <row r="83" spans="1:8">
      <c r="A83" s="80">
        <v>41374</v>
      </c>
      <c r="B83" s="66" t="s">
        <v>1034</v>
      </c>
      <c r="C83" s="67" t="s">
        <v>1009</v>
      </c>
      <c r="D83" s="67" t="s">
        <v>1085</v>
      </c>
      <c r="E83" s="67" t="s">
        <v>1068</v>
      </c>
      <c r="F83" s="81" t="s">
        <v>1245</v>
      </c>
      <c r="G83" s="82">
        <v>532.6</v>
      </c>
      <c r="H83" s="83" t="s">
        <v>1117</v>
      </c>
    </row>
    <row r="84" spans="1:8">
      <c r="A84" s="76">
        <v>41375</v>
      </c>
      <c r="B84" s="64" t="s">
        <v>1034</v>
      </c>
      <c r="C84" s="65" t="s">
        <v>1010</v>
      </c>
      <c r="D84" s="65" t="s">
        <v>1083</v>
      </c>
      <c r="E84" s="65" t="s">
        <v>1069</v>
      </c>
      <c r="F84" s="77" t="s">
        <v>1246</v>
      </c>
      <c r="G84" s="78">
        <v>606.5</v>
      </c>
      <c r="H84" s="79" t="s">
        <v>1117</v>
      </c>
    </row>
    <row r="85" spans="1:8">
      <c r="A85" s="80">
        <v>41376</v>
      </c>
      <c r="B85" s="66" t="s">
        <v>1030</v>
      </c>
      <c r="C85" s="67" t="s">
        <v>1011</v>
      </c>
      <c r="D85" s="67" t="s">
        <v>1090</v>
      </c>
      <c r="E85" s="67" t="s">
        <v>1072</v>
      </c>
      <c r="F85" s="81" t="s">
        <v>1247</v>
      </c>
      <c r="G85" s="82">
        <v>680.4</v>
      </c>
      <c r="H85" s="83" t="s">
        <v>1117</v>
      </c>
    </row>
    <row r="86" spans="1:8">
      <c r="A86" s="76">
        <v>41377</v>
      </c>
      <c r="B86" s="64" t="s">
        <v>1040</v>
      </c>
      <c r="C86" s="65" t="s">
        <v>1012</v>
      </c>
      <c r="D86" s="65" t="s">
        <v>1088</v>
      </c>
      <c r="E86" s="65" t="s">
        <v>1074</v>
      </c>
      <c r="F86" s="77" t="s">
        <v>1248</v>
      </c>
      <c r="G86" s="78">
        <v>754.3</v>
      </c>
      <c r="H86" s="79" t="s">
        <v>1116</v>
      </c>
    </row>
    <row r="87" spans="1:8">
      <c r="A87" s="80">
        <v>41378</v>
      </c>
      <c r="B87" s="66" t="s">
        <v>1029</v>
      </c>
      <c r="C87" s="67" t="s">
        <v>1013</v>
      </c>
      <c r="D87" s="67" t="s">
        <v>1085</v>
      </c>
      <c r="E87" s="67" t="s">
        <v>1075</v>
      </c>
      <c r="F87" s="81" t="s">
        <v>1249</v>
      </c>
      <c r="G87" s="82">
        <v>828.2</v>
      </c>
      <c r="H87" s="83" t="s">
        <v>1116</v>
      </c>
    </row>
    <row r="88" spans="1:8">
      <c r="A88" s="76">
        <v>41379</v>
      </c>
      <c r="B88" s="64" t="s">
        <v>1045</v>
      </c>
      <c r="C88" s="65" t="s">
        <v>1014</v>
      </c>
      <c r="D88" s="65" t="s">
        <v>1078</v>
      </c>
      <c r="E88" s="65" t="s">
        <v>1072</v>
      </c>
      <c r="F88" s="77" t="s">
        <v>1247</v>
      </c>
      <c r="G88" s="78">
        <v>902.1</v>
      </c>
      <c r="H88" s="79" t="s">
        <v>1117</v>
      </c>
    </row>
    <row r="89" spans="1:8">
      <c r="A89" s="80">
        <v>41380</v>
      </c>
      <c r="B89" s="66" t="s">
        <v>1043</v>
      </c>
      <c r="C89" s="67" t="s">
        <v>1015</v>
      </c>
      <c r="D89" s="67" t="s">
        <v>1085</v>
      </c>
      <c r="E89" s="67" t="s">
        <v>1074</v>
      </c>
      <c r="F89" s="81" t="s">
        <v>1248</v>
      </c>
      <c r="G89" s="82">
        <v>976</v>
      </c>
      <c r="H89" s="83" t="s">
        <v>1117</v>
      </c>
    </row>
    <row r="90" spans="1:8">
      <c r="A90" s="76">
        <v>41381</v>
      </c>
      <c r="B90" s="64" t="s">
        <v>1052</v>
      </c>
      <c r="C90" s="65" t="s">
        <v>1016</v>
      </c>
      <c r="D90" s="65" t="s">
        <v>1077</v>
      </c>
      <c r="E90" s="65" t="s">
        <v>1075</v>
      </c>
      <c r="F90" s="77" t="s">
        <v>1249</v>
      </c>
      <c r="G90" s="78">
        <v>1049.9000000000001</v>
      </c>
      <c r="H90" s="79" t="s">
        <v>1117</v>
      </c>
    </row>
    <row r="91" spans="1:8">
      <c r="A91" s="80">
        <v>41382</v>
      </c>
      <c r="B91" s="66" t="s">
        <v>1053</v>
      </c>
      <c r="C91" s="67" t="s">
        <v>1017</v>
      </c>
      <c r="D91" s="67" t="s">
        <v>1104</v>
      </c>
      <c r="E91" s="67" t="s">
        <v>1079</v>
      </c>
      <c r="F91" s="81" t="s">
        <v>1250</v>
      </c>
      <c r="G91" s="82">
        <v>1123.8</v>
      </c>
      <c r="H91" s="83" t="s">
        <v>1117</v>
      </c>
    </row>
    <row r="92" spans="1:8">
      <c r="A92" s="76">
        <v>41383</v>
      </c>
      <c r="B92" s="64" t="s">
        <v>1034</v>
      </c>
      <c r="C92" s="65" t="s">
        <v>1018</v>
      </c>
      <c r="D92" s="65" t="s">
        <v>1090</v>
      </c>
      <c r="E92" s="65" t="s">
        <v>1080</v>
      </c>
      <c r="F92" s="77" t="s">
        <v>1251</v>
      </c>
      <c r="G92" s="78">
        <v>1197.7</v>
      </c>
      <c r="H92" s="79" t="s">
        <v>1117</v>
      </c>
    </row>
    <row r="93" spans="1:8">
      <c r="A93" s="80">
        <v>41384</v>
      </c>
      <c r="B93" s="66" t="s">
        <v>1048</v>
      </c>
      <c r="C93" s="67" t="s">
        <v>1019</v>
      </c>
      <c r="D93" s="67" t="s">
        <v>1073</v>
      </c>
      <c r="E93" s="67" t="s">
        <v>1074</v>
      </c>
      <c r="F93" s="81" t="s">
        <v>1248</v>
      </c>
      <c r="G93" s="82">
        <v>1271.5999999999999</v>
      </c>
      <c r="H93" s="83" t="s">
        <v>1116</v>
      </c>
    </row>
    <row r="94" spans="1:8">
      <c r="A94" s="76">
        <v>41385</v>
      </c>
      <c r="B94" s="64" t="s">
        <v>1033</v>
      </c>
      <c r="C94" s="65" t="s">
        <v>1020</v>
      </c>
      <c r="D94" s="65" t="s">
        <v>1067</v>
      </c>
      <c r="E94" s="65" t="s">
        <v>1075</v>
      </c>
      <c r="F94" s="77" t="s">
        <v>1249</v>
      </c>
      <c r="G94" s="78">
        <v>120</v>
      </c>
      <c r="H94" s="79" t="s">
        <v>1116</v>
      </c>
    </row>
    <row r="95" spans="1:8">
      <c r="A95" s="80">
        <v>41386</v>
      </c>
      <c r="B95" s="66" t="s">
        <v>1036</v>
      </c>
      <c r="C95" s="67" t="s">
        <v>1021</v>
      </c>
      <c r="D95" s="67" t="s">
        <v>1067</v>
      </c>
      <c r="E95" s="67" t="s">
        <v>1072</v>
      </c>
      <c r="F95" s="81" t="s">
        <v>1247</v>
      </c>
      <c r="G95" s="82">
        <v>200</v>
      </c>
      <c r="H95" s="83" t="s">
        <v>1117</v>
      </c>
    </row>
    <row r="96" spans="1:8">
      <c r="A96" s="76">
        <v>41387</v>
      </c>
      <c r="B96" s="64" t="s">
        <v>1086</v>
      </c>
      <c r="C96" s="65" t="s">
        <v>1022</v>
      </c>
      <c r="D96" s="65" t="s">
        <v>1090</v>
      </c>
      <c r="E96" s="65" t="s">
        <v>1074</v>
      </c>
      <c r="F96" s="77" t="s">
        <v>1248</v>
      </c>
      <c r="G96" s="78">
        <v>3000</v>
      </c>
      <c r="H96" s="79" t="s">
        <v>1117</v>
      </c>
    </row>
    <row r="97" spans="1:8">
      <c r="A97" s="80">
        <v>41388</v>
      </c>
      <c r="B97" s="66" t="s">
        <v>1048</v>
      </c>
      <c r="C97" s="67" t="s">
        <v>1023</v>
      </c>
      <c r="D97" s="67" t="s">
        <v>1105</v>
      </c>
      <c r="E97" s="67" t="s">
        <v>1075</v>
      </c>
      <c r="F97" s="81" t="s">
        <v>1249</v>
      </c>
      <c r="G97" s="82">
        <v>300</v>
      </c>
      <c r="H97" s="83" t="s">
        <v>1117</v>
      </c>
    </row>
    <row r="98" spans="1:8">
      <c r="A98" s="76">
        <v>41389</v>
      </c>
      <c r="B98" s="64" t="s">
        <v>1040</v>
      </c>
      <c r="C98" s="65" t="s">
        <v>1106</v>
      </c>
      <c r="D98" s="65" t="s">
        <v>1107</v>
      </c>
      <c r="E98" s="65" t="s">
        <v>1079</v>
      </c>
      <c r="F98" s="77" t="s">
        <v>1250</v>
      </c>
      <c r="G98" s="78">
        <v>100</v>
      </c>
      <c r="H98" s="79" t="s">
        <v>1117</v>
      </c>
    </row>
    <row r="99" spans="1:8">
      <c r="A99" s="80">
        <v>41390</v>
      </c>
      <c r="B99" s="66" t="s">
        <v>1047</v>
      </c>
      <c r="C99" s="67" t="s">
        <v>1024</v>
      </c>
      <c r="D99" s="67" t="s">
        <v>1077</v>
      </c>
      <c r="E99" s="67" t="s">
        <v>1080</v>
      </c>
      <c r="F99" s="81" t="s">
        <v>1251</v>
      </c>
      <c r="G99" s="82">
        <v>2500</v>
      </c>
      <c r="H99" s="83" t="s">
        <v>1117</v>
      </c>
    </row>
    <row r="100" spans="1:8">
      <c r="A100" s="76">
        <v>41391</v>
      </c>
      <c r="B100" s="64" t="s">
        <v>1035</v>
      </c>
      <c r="C100" s="65" t="s">
        <v>1025</v>
      </c>
      <c r="D100" s="65" t="s">
        <v>1104</v>
      </c>
      <c r="E100" s="65" t="s">
        <v>1082</v>
      </c>
      <c r="F100" s="77" t="s">
        <v>1252</v>
      </c>
      <c r="G100" s="78">
        <v>140</v>
      </c>
      <c r="H100" s="79" t="s">
        <v>1116</v>
      </c>
    </row>
    <row r="101" spans="1:8">
      <c r="A101" s="80">
        <v>41392</v>
      </c>
      <c r="B101" s="66" t="s">
        <v>1050</v>
      </c>
      <c r="C101" s="67" t="s">
        <v>1026</v>
      </c>
      <c r="D101" s="67" t="s">
        <v>1067</v>
      </c>
      <c r="E101" s="67" t="s">
        <v>1068</v>
      </c>
      <c r="F101" s="81" t="s">
        <v>1245</v>
      </c>
      <c r="G101" s="82">
        <v>200</v>
      </c>
      <c r="H101" s="83" t="s">
        <v>1116</v>
      </c>
    </row>
    <row r="102" spans="1:8">
      <c r="A102" s="76">
        <v>41393</v>
      </c>
      <c r="B102" s="64" t="s">
        <v>1041</v>
      </c>
      <c r="C102" s="65" t="s">
        <v>943</v>
      </c>
      <c r="D102" s="65" t="s">
        <v>1077</v>
      </c>
      <c r="E102" s="65" t="s">
        <v>1069</v>
      </c>
      <c r="F102" s="77" t="s">
        <v>1246</v>
      </c>
      <c r="G102" s="78">
        <v>345</v>
      </c>
      <c r="H102" s="79" t="s">
        <v>1117</v>
      </c>
    </row>
    <row r="103" spans="1:8">
      <c r="A103" s="80">
        <v>41394</v>
      </c>
      <c r="B103" s="66" t="s">
        <v>1042</v>
      </c>
      <c r="C103" s="67" t="s">
        <v>944</v>
      </c>
      <c r="D103" s="67" t="s">
        <v>1078</v>
      </c>
      <c r="E103" s="67" t="s">
        <v>1072</v>
      </c>
      <c r="F103" s="81" t="s">
        <v>1247</v>
      </c>
      <c r="G103" s="82">
        <v>22</v>
      </c>
      <c r="H103" s="83" t="s">
        <v>1117</v>
      </c>
    </row>
    <row r="104" spans="1:8">
      <c r="A104" s="76">
        <v>41395</v>
      </c>
      <c r="B104" s="64" t="s">
        <v>1043</v>
      </c>
      <c r="C104" s="65" t="s">
        <v>945</v>
      </c>
      <c r="D104" s="65" t="s">
        <v>1078</v>
      </c>
      <c r="E104" s="65" t="s">
        <v>1079</v>
      </c>
      <c r="F104" s="77" t="s">
        <v>1250</v>
      </c>
      <c r="G104" s="78">
        <v>246</v>
      </c>
      <c r="H104" s="79" t="s">
        <v>1117</v>
      </c>
    </row>
    <row r="105" spans="1:8">
      <c r="A105" s="80">
        <v>41396</v>
      </c>
      <c r="B105" s="66" t="s">
        <v>1044</v>
      </c>
      <c r="C105" s="67" t="s">
        <v>946</v>
      </c>
      <c r="D105" s="67" t="s">
        <v>1081</v>
      </c>
      <c r="E105" s="67" t="s">
        <v>1080</v>
      </c>
      <c r="F105" s="81" t="s">
        <v>1251</v>
      </c>
      <c r="G105" s="82">
        <v>388</v>
      </c>
      <c r="H105" s="83" t="s">
        <v>1117</v>
      </c>
    </row>
    <row r="106" spans="1:8">
      <c r="A106" s="76">
        <v>41397</v>
      </c>
      <c r="B106" s="64" t="s">
        <v>1045</v>
      </c>
      <c r="C106" s="65" t="s">
        <v>947</v>
      </c>
      <c r="D106" s="65" t="s">
        <v>1083</v>
      </c>
      <c r="E106" s="65" t="s">
        <v>1082</v>
      </c>
      <c r="F106" s="77" t="s">
        <v>1252</v>
      </c>
      <c r="G106" s="78">
        <v>29</v>
      </c>
      <c r="H106" s="79" t="s">
        <v>1117</v>
      </c>
    </row>
    <row r="107" spans="1:8">
      <c r="A107" s="80">
        <v>41398</v>
      </c>
      <c r="B107" s="66" t="s">
        <v>1033</v>
      </c>
      <c r="C107" s="67" t="s">
        <v>948</v>
      </c>
      <c r="D107" s="67" t="s">
        <v>1084</v>
      </c>
      <c r="E107" s="67" t="s">
        <v>1068</v>
      </c>
      <c r="F107" s="81" t="s">
        <v>1245</v>
      </c>
      <c r="G107" s="82">
        <v>500</v>
      </c>
      <c r="H107" s="83" t="s">
        <v>1116</v>
      </c>
    </row>
    <row r="108" spans="1:8">
      <c r="A108" s="76">
        <v>41399</v>
      </c>
      <c r="B108" s="64" t="s">
        <v>1032</v>
      </c>
      <c r="C108" s="65" t="s">
        <v>949</v>
      </c>
      <c r="D108" s="65" t="s">
        <v>1085</v>
      </c>
      <c r="E108" s="65" t="s">
        <v>1069</v>
      </c>
      <c r="F108" s="77" t="s">
        <v>1246</v>
      </c>
      <c r="G108" s="78">
        <v>458.7</v>
      </c>
      <c r="H108" s="79" t="s">
        <v>1116</v>
      </c>
    </row>
    <row r="109" spans="1:8">
      <c r="A109" s="80">
        <v>41400</v>
      </c>
      <c r="B109" s="66" t="s">
        <v>1086</v>
      </c>
      <c r="C109" s="67" t="s">
        <v>950</v>
      </c>
      <c r="D109" s="67" t="s">
        <v>1085</v>
      </c>
      <c r="E109" s="67" t="s">
        <v>1072</v>
      </c>
      <c r="F109" s="81" t="s">
        <v>1247</v>
      </c>
      <c r="G109" s="82">
        <v>532.6</v>
      </c>
      <c r="H109" s="83" t="s">
        <v>1117</v>
      </c>
    </row>
    <row r="110" spans="1:8">
      <c r="A110" s="76">
        <v>41401</v>
      </c>
      <c r="B110" s="64" t="s">
        <v>1038</v>
      </c>
      <c r="C110" s="65" t="s">
        <v>951</v>
      </c>
      <c r="D110" s="65" t="s">
        <v>1077</v>
      </c>
      <c r="E110" s="65" t="s">
        <v>1074</v>
      </c>
      <c r="F110" s="77" t="s">
        <v>1248</v>
      </c>
      <c r="G110" s="78">
        <v>606.5</v>
      </c>
      <c r="H110" s="79" t="s">
        <v>1117</v>
      </c>
    </row>
    <row r="111" spans="1:8">
      <c r="A111" s="80">
        <v>41402</v>
      </c>
      <c r="B111" s="66" t="s">
        <v>1046</v>
      </c>
      <c r="C111" s="67" t="s">
        <v>952</v>
      </c>
      <c r="D111" s="67" t="s">
        <v>1087</v>
      </c>
      <c r="E111" s="67" t="s">
        <v>1075</v>
      </c>
      <c r="F111" s="81" t="s">
        <v>1249</v>
      </c>
      <c r="G111" s="82">
        <v>140</v>
      </c>
      <c r="H111" s="83" t="s">
        <v>1117</v>
      </c>
    </row>
    <row r="112" spans="1:8">
      <c r="A112" s="76">
        <v>41403</v>
      </c>
      <c r="B112" s="64" t="s">
        <v>1047</v>
      </c>
      <c r="C112" s="65" t="s">
        <v>953</v>
      </c>
      <c r="D112" s="65" t="s">
        <v>1065</v>
      </c>
      <c r="E112" s="65" t="s">
        <v>1072</v>
      </c>
      <c r="F112" s="77" t="s">
        <v>1247</v>
      </c>
      <c r="G112" s="78">
        <v>200</v>
      </c>
      <c r="H112" s="79" t="s">
        <v>1117</v>
      </c>
    </row>
    <row r="113" spans="1:8">
      <c r="A113" s="80">
        <v>41404</v>
      </c>
      <c r="B113" s="66" t="s">
        <v>1037</v>
      </c>
      <c r="C113" s="67" t="s">
        <v>954</v>
      </c>
      <c r="D113" s="67" t="s">
        <v>1065</v>
      </c>
      <c r="E113" s="67" t="s">
        <v>1074</v>
      </c>
      <c r="F113" s="81" t="s">
        <v>1248</v>
      </c>
      <c r="G113" s="82">
        <v>345</v>
      </c>
      <c r="H113" s="83" t="s">
        <v>1117</v>
      </c>
    </row>
    <row r="114" spans="1:8">
      <c r="A114" s="76">
        <v>41405</v>
      </c>
      <c r="B114" s="64" t="s">
        <v>1048</v>
      </c>
      <c r="C114" s="65" t="s">
        <v>955</v>
      </c>
      <c r="D114" s="65" t="s">
        <v>1088</v>
      </c>
      <c r="E114" s="65" t="s">
        <v>1075</v>
      </c>
      <c r="F114" s="77" t="s">
        <v>1249</v>
      </c>
      <c r="G114" s="78">
        <v>433.33333333333297</v>
      </c>
      <c r="H114" s="79" t="s">
        <v>1116</v>
      </c>
    </row>
    <row r="115" spans="1:8">
      <c r="A115" s="80">
        <v>41406</v>
      </c>
      <c r="B115" s="66" t="s">
        <v>1045</v>
      </c>
      <c r="C115" s="67" t="s">
        <v>956</v>
      </c>
      <c r="D115" s="67" t="s">
        <v>1089</v>
      </c>
      <c r="E115" s="67" t="s">
        <v>1079</v>
      </c>
      <c r="F115" s="81" t="s">
        <v>1250</v>
      </c>
      <c r="G115" s="82">
        <v>535.83333333333303</v>
      </c>
      <c r="H115" s="83" t="s">
        <v>1116</v>
      </c>
    </row>
    <row r="116" spans="1:8">
      <c r="A116" s="76">
        <v>41407</v>
      </c>
      <c r="B116" s="64" t="s">
        <v>1033</v>
      </c>
      <c r="C116" s="65" t="s">
        <v>957</v>
      </c>
      <c r="D116" s="65" t="s">
        <v>1090</v>
      </c>
      <c r="E116" s="65" t="s">
        <v>1080</v>
      </c>
      <c r="F116" s="77" t="s">
        <v>1251</v>
      </c>
      <c r="G116" s="78">
        <v>638.33333333333303</v>
      </c>
      <c r="H116" s="79" t="s">
        <v>1117</v>
      </c>
    </row>
    <row r="117" spans="1:8">
      <c r="A117" s="80">
        <v>41394</v>
      </c>
      <c r="B117" s="66" t="s">
        <v>1086</v>
      </c>
      <c r="C117" s="67" t="s">
        <v>958</v>
      </c>
      <c r="D117" s="67" t="s">
        <v>1065</v>
      </c>
      <c r="E117" s="67" t="s">
        <v>1074</v>
      </c>
      <c r="F117" s="81" t="s">
        <v>1248</v>
      </c>
      <c r="G117" s="82">
        <v>740.83333333333303</v>
      </c>
      <c r="H117" s="83" t="s">
        <v>1117</v>
      </c>
    </row>
    <row r="118" spans="1:8">
      <c r="A118" s="76">
        <v>41395</v>
      </c>
      <c r="B118" s="64" t="s">
        <v>1038</v>
      </c>
      <c r="C118" s="65" t="s">
        <v>1091</v>
      </c>
      <c r="D118" s="65" t="s">
        <v>1092</v>
      </c>
      <c r="E118" s="65" t="s">
        <v>1075</v>
      </c>
      <c r="F118" s="77" t="s">
        <v>1249</v>
      </c>
      <c r="G118" s="78">
        <v>843.33333333333303</v>
      </c>
      <c r="H118" s="79" t="s">
        <v>1117</v>
      </c>
    </row>
    <row r="119" spans="1:8">
      <c r="A119" s="80">
        <v>41396</v>
      </c>
      <c r="B119" s="66" t="s">
        <v>1037</v>
      </c>
      <c r="C119" s="67" t="s">
        <v>999</v>
      </c>
      <c r="D119" s="67" t="s">
        <v>1094</v>
      </c>
      <c r="E119" s="67" t="s">
        <v>1072</v>
      </c>
      <c r="F119" s="81" t="s">
        <v>1247</v>
      </c>
      <c r="G119" s="82">
        <v>945.83333333333303</v>
      </c>
      <c r="H119" s="83" t="s">
        <v>1117</v>
      </c>
    </row>
    <row r="120" spans="1:8">
      <c r="A120" s="76">
        <v>41397</v>
      </c>
      <c r="B120" s="64" t="s">
        <v>1033</v>
      </c>
      <c r="C120" s="65" t="s">
        <v>1000</v>
      </c>
      <c r="D120" s="65" t="s">
        <v>1065</v>
      </c>
      <c r="E120" s="65" t="s">
        <v>1074</v>
      </c>
      <c r="F120" s="77" t="s">
        <v>1248</v>
      </c>
      <c r="G120" s="78">
        <v>1048.3333333333301</v>
      </c>
      <c r="H120" s="79" t="s">
        <v>1117</v>
      </c>
    </row>
    <row r="121" spans="1:8">
      <c r="A121" s="80">
        <v>41398</v>
      </c>
      <c r="B121" s="66" t="s">
        <v>1086</v>
      </c>
      <c r="C121" s="67" t="s">
        <v>1001</v>
      </c>
      <c r="D121" s="67" t="s">
        <v>1085</v>
      </c>
      <c r="E121" s="67" t="s">
        <v>1075</v>
      </c>
      <c r="F121" s="81" t="s">
        <v>1249</v>
      </c>
      <c r="G121" s="82">
        <v>1150.8333333333301</v>
      </c>
      <c r="H121" s="83" t="s">
        <v>1116</v>
      </c>
    </row>
    <row r="122" spans="1:8">
      <c r="A122" s="76">
        <v>41399</v>
      </c>
      <c r="B122" s="64" t="s">
        <v>1035</v>
      </c>
      <c r="C122" s="65" t="s">
        <v>989</v>
      </c>
      <c r="D122" s="65" t="s">
        <v>1077</v>
      </c>
      <c r="E122" s="65" t="s">
        <v>1099</v>
      </c>
      <c r="F122" s="77" t="s">
        <v>1243</v>
      </c>
      <c r="G122" s="78">
        <v>1253.3333333333301</v>
      </c>
      <c r="H122" s="79" t="s">
        <v>1116</v>
      </c>
    </row>
    <row r="123" spans="1:8">
      <c r="A123" s="80">
        <v>41400</v>
      </c>
      <c r="B123" s="66" t="s">
        <v>1042</v>
      </c>
      <c r="C123" s="67" t="s">
        <v>1002</v>
      </c>
      <c r="D123" s="67" t="s">
        <v>1077</v>
      </c>
      <c r="E123" s="67" t="s">
        <v>1066</v>
      </c>
      <c r="F123" s="81" t="s">
        <v>1244</v>
      </c>
      <c r="G123" s="82">
        <v>1355.8333333333301</v>
      </c>
      <c r="H123" s="83" t="s">
        <v>1117</v>
      </c>
    </row>
    <row r="124" spans="1:8">
      <c r="A124" s="76">
        <v>41401</v>
      </c>
      <c r="B124" s="64" t="s">
        <v>1051</v>
      </c>
      <c r="C124" s="65" t="s">
        <v>1003</v>
      </c>
      <c r="D124" s="65" t="s">
        <v>1077</v>
      </c>
      <c r="E124" s="65" t="s">
        <v>1068</v>
      </c>
      <c r="F124" s="77" t="s">
        <v>1245</v>
      </c>
      <c r="G124" s="78">
        <v>1458.3333333333301</v>
      </c>
      <c r="H124" s="79" t="s">
        <v>1117</v>
      </c>
    </row>
    <row r="125" spans="1:8">
      <c r="A125" s="80">
        <v>41402</v>
      </c>
      <c r="B125" s="66" t="s">
        <v>1086</v>
      </c>
      <c r="C125" s="67" t="s">
        <v>1004</v>
      </c>
      <c r="D125" s="67" t="s">
        <v>1077</v>
      </c>
      <c r="E125" s="67" t="s">
        <v>1069</v>
      </c>
      <c r="F125" s="81" t="s">
        <v>1246</v>
      </c>
      <c r="G125" s="82">
        <v>1560.8333333333301</v>
      </c>
      <c r="H125" s="83" t="s">
        <v>1117</v>
      </c>
    </row>
    <row r="126" spans="1:8">
      <c r="A126" s="76">
        <v>41403</v>
      </c>
      <c r="B126" s="64" t="s">
        <v>1032</v>
      </c>
      <c r="C126" s="65" t="s">
        <v>1005</v>
      </c>
      <c r="D126" s="65" t="s">
        <v>1067</v>
      </c>
      <c r="E126" s="65" t="s">
        <v>1072</v>
      </c>
      <c r="F126" s="77" t="s">
        <v>1247</v>
      </c>
      <c r="G126" s="78">
        <v>1663.3333333333301</v>
      </c>
      <c r="H126" s="79" t="s">
        <v>1117</v>
      </c>
    </row>
    <row r="127" spans="1:8">
      <c r="A127" s="80">
        <v>41404</v>
      </c>
      <c r="B127" s="66" t="s">
        <v>1038</v>
      </c>
      <c r="C127" s="67" t="s">
        <v>1006</v>
      </c>
      <c r="D127" s="67" t="s">
        <v>1065</v>
      </c>
      <c r="E127" s="67" t="s">
        <v>1074</v>
      </c>
      <c r="F127" s="81" t="s">
        <v>1248</v>
      </c>
      <c r="G127" s="82">
        <v>433.33333333333297</v>
      </c>
      <c r="H127" s="83" t="s">
        <v>1117</v>
      </c>
    </row>
    <row r="128" spans="1:8">
      <c r="A128" s="76">
        <v>41405</v>
      </c>
      <c r="B128" s="64" t="s">
        <v>1049</v>
      </c>
      <c r="C128" s="65" t="s">
        <v>1007</v>
      </c>
      <c r="D128" s="65" t="s">
        <v>1067</v>
      </c>
      <c r="E128" s="65" t="s">
        <v>1075</v>
      </c>
      <c r="F128" s="77" t="s">
        <v>1249</v>
      </c>
      <c r="G128" s="78">
        <v>535.83333333333303</v>
      </c>
      <c r="H128" s="79" t="s">
        <v>1116</v>
      </c>
    </row>
    <row r="129" spans="1:8">
      <c r="A129" s="80">
        <v>41406</v>
      </c>
      <c r="B129" s="66" t="s">
        <v>1052</v>
      </c>
      <c r="C129" s="67" t="s">
        <v>1008</v>
      </c>
      <c r="D129" s="67" t="s">
        <v>1065</v>
      </c>
      <c r="E129" s="67" t="s">
        <v>1099</v>
      </c>
      <c r="F129" s="81" t="s">
        <v>1243</v>
      </c>
      <c r="G129" s="82">
        <v>638.33333333333303</v>
      </c>
      <c r="H129" s="83" t="s">
        <v>1116</v>
      </c>
    </row>
    <row r="130" spans="1:8">
      <c r="A130" s="76">
        <v>41407</v>
      </c>
      <c r="B130" s="64" t="s">
        <v>1034</v>
      </c>
      <c r="C130" s="65" t="s">
        <v>1009</v>
      </c>
      <c r="D130" s="65" t="s">
        <v>1085</v>
      </c>
      <c r="E130" s="65" t="s">
        <v>1066</v>
      </c>
      <c r="F130" s="77" t="s">
        <v>1244</v>
      </c>
      <c r="G130" s="78">
        <v>740.83333333333303</v>
      </c>
      <c r="H130" s="79" t="s">
        <v>1117</v>
      </c>
    </row>
    <row r="131" spans="1:8">
      <c r="A131" s="80">
        <v>41408</v>
      </c>
      <c r="B131" s="66" t="s">
        <v>1034</v>
      </c>
      <c r="C131" s="67" t="s">
        <v>1010</v>
      </c>
      <c r="D131" s="67" t="s">
        <v>1083</v>
      </c>
      <c r="E131" s="67" t="s">
        <v>1068</v>
      </c>
      <c r="F131" s="81" t="s">
        <v>1245</v>
      </c>
      <c r="G131" s="82">
        <v>843.33333333333303</v>
      </c>
      <c r="H131" s="83" t="s">
        <v>1117</v>
      </c>
    </row>
    <row r="132" spans="1:8">
      <c r="A132" s="76">
        <v>41409</v>
      </c>
      <c r="B132" s="64" t="s">
        <v>1030</v>
      </c>
      <c r="C132" s="65" t="s">
        <v>1011</v>
      </c>
      <c r="D132" s="65" t="s">
        <v>1090</v>
      </c>
      <c r="E132" s="65" t="s">
        <v>1069</v>
      </c>
      <c r="F132" s="77" t="s">
        <v>1246</v>
      </c>
      <c r="G132" s="78">
        <v>945.83333333333303</v>
      </c>
      <c r="H132" s="79" t="s">
        <v>1117</v>
      </c>
    </row>
    <row r="133" spans="1:8">
      <c r="A133" s="80">
        <v>41410</v>
      </c>
      <c r="B133" s="66" t="s">
        <v>1040</v>
      </c>
      <c r="C133" s="67" t="s">
        <v>1012</v>
      </c>
      <c r="D133" s="67" t="s">
        <v>1088</v>
      </c>
      <c r="E133" s="67" t="s">
        <v>1072</v>
      </c>
      <c r="F133" s="81" t="s">
        <v>1247</v>
      </c>
      <c r="G133" s="82">
        <v>120</v>
      </c>
      <c r="H133" s="83" t="s">
        <v>1117</v>
      </c>
    </row>
    <row r="134" spans="1:8">
      <c r="A134" s="76">
        <v>41411</v>
      </c>
      <c r="B134" s="64" t="s">
        <v>1029</v>
      </c>
      <c r="C134" s="65" t="s">
        <v>1013</v>
      </c>
      <c r="D134" s="65" t="s">
        <v>1085</v>
      </c>
      <c r="E134" s="65" t="s">
        <v>1079</v>
      </c>
      <c r="F134" s="77" t="s">
        <v>1250</v>
      </c>
      <c r="G134" s="78">
        <v>200</v>
      </c>
      <c r="H134" s="79" t="s">
        <v>1117</v>
      </c>
    </row>
    <row r="135" spans="1:8">
      <c r="A135" s="80">
        <v>41412</v>
      </c>
      <c r="B135" s="66" t="s">
        <v>1045</v>
      </c>
      <c r="C135" s="67" t="s">
        <v>1014</v>
      </c>
      <c r="D135" s="67" t="s">
        <v>1078</v>
      </c>
      <c r="E135" s="67" t="s">
        <v>1080</v>
      </c>
      <c r="F135" s="81" t="s">
        <v>1251</v>
      </c>
      <c r="G135" s="82">
        <v>3000</v>
      </c>
      <c r="H135" s="83" t="s">
        <v>1116</v>
      </c>
    </row>
    <row r="136" spans="1:8">
      <c r="A136" s="76">
        <v>41413</v>
      </c>
      <c r="B136" s="64" t="s">
        <v>1043</v>
      </c>
      <c r="C136" s="65" t="s">
        <v>1015</v>
      </c>
      <c r="D136" s="65" t="s">
        <v>1085</v>
      </c>
      <c r="E136" s="65" t="s">
        <v>1082</v>
      </c>
      <c r="F136" s="77" t="s">
        <v>1252</v>
      </c>
      <c r="G136" s="78">
        <v>300</v>
      </c>
      <c r="H136" s="79" t="s">
        <v>1116</v>
      </c>
    </row>
    <row r="137" spans="1:8">
      <c r="A137" s="80">
        <v>41414</v>
      </c>
      <c r="B137" s="66" t="s">
        <v>1052</v>
      </c>
      <c r="C137" s="67" t="s">
        <v>1016</v>
      </c>
      <c r="D137" s="67" t="s">
        <v>1077</v>
      </c>
      <c r="E137" s="67" t="s">
        <v>1099</v>
      </c>
      <c r="F137" s="81" t="s">
        <v>1243</v>
      </c>
      <c r="G137" s="82">
        <v>100</v>
      </c>
      <c r="H137" s="83" t="s">
        <v>1117</v>
      </c>
    </row>
    <row r="138" spans="1:8">
      <c r="A138" s="76">
        <v>41415</v>
      </c>
      <c r="B138" s="64" t="s">
        <v>1053</v>
      </c>
      <c r="C138" s="65" t="s">
        <v>1017</v>
      </c>
      <c r="D138" s="65" t="s">
        <v>1104</v>
      </c>
      <c r="E138" s="65" t="s">
        <v>1066</v>
      </c>
      <c r="F138" s="77" t="s">
        <v>1244</v>
      </c>
      <c r="G138" s="78">
        <v>2500</v>
      </c>
      <c r="H138" s="79" t="s">
        <v>1117</v>
      </c>
    </row>
    <row r="139" spans="1:8">
      <c r="A139" s="80">
        <v>41416</v>
      </c>
      <c r="B139" s="66" t="s">
        <v>1030</v>
      </c>
      <c r="C139" s="67" t="s">
        <v>933</v>
      </c>
      <c r="D139" s="67" t="s">
        <v>1087</v>
      </c>
      <c r="E139" s="67" t="s">
        <v>1068</v>
      </c>
      <c r="F139" s="81" t="s">
        <v>1245</v>
      </c>
      <c r="G139" s="82">
        <v>140</v>
      </c>
      <c r="H139" s="83" t="s">
        <v>1117</v>
      </c>
    </row>
    <row r="140" spans="1:8">
      <c r="A140" s="76">
        <v>41417</v>
      </c>
      <c r="B140" s="64" t="s">
        <v>1035</v>
      </c>
      <c r="C140" s="65" t="s">
        <v>934</v>
      </c>
      <c r="D140" s="65" t="s">
        <v>1065</v>
      </c>
      <c r="E140" s="65" t="s">
        <v>1069</v>
      </c>
      <c r="F140" s="77" t="s">
        <v>1246</v>
      </c>
      <c r="G140" s="78">
        <v>200</v>
      </c>
      <c r="H140" s="79" t="s">
        <v>1117</v>
      </c>
    </row>
    <row r="141" spans="1:8">
      <c r="A141" s="80">
        <v>41418</v>
      </c>
      <c r="B141" s="66" t="s">
        <v>1036</v>
      </c>
      <c r="C141" s="67" t="s">
        <v>935</v>
      </c>
      <c r="D141" s="67" t="s">
        <v>1067</v>
      </c>
      <c r="E141" s="67" t="s">
        <v>1072</v>
      </c>
      <c r="F141" s="81" t="s">
        <v>1247</v>
      </c>
      <c r="G141" s="82">
        <v>345</v>
      </c>
      <c r="H141" s="83" t="s">
        <v>1117</v>
      </c>
    </row>
    <row r="142" spans="1:8">
      <c r="A142" s="76">
        <v>41419</v>
      </c>
      <c r="B142" s="64" t="s">
        <v>1037</v>
      </c>
      <c r="C142" s="65" t="s">
        <v>936</v>
      </c>
      <c r="D142" s="65" t="s">
        <v>1067</v>
      </c>
      <c r="E142" s="65" t="s">
        <v>1074</v>
      </c>
      <c r="F142" s="77" t="s">
        <v>1248</v>
      </c>
      <c r="G142" s="78">
        <v>22</v>
      </c>
      <c r="H142" s="79" t="s">
        <v>1116</v>
      </c>
    </row>
    <row r="143" spans="1:8">
      <c r="A143" s="80">
        <v>41420</v>
      </c>
      <c r="B143" s="66" t="s">
        <v>1038</v>
      </c>
      <c r="C143" s="67" t="s">
        <v>937</v>
      </c>
      <c r="D143" s="67" t="s">
        <v>1071</v>
      </c>
      <c r="E143" s="67" t="s">
        <v>1075</v>
      </c>
      <c r="F143" s="81" t="s">
        <v>1249</v>
      </c>
      <c r="G143" s="82">
        <v>246</v>
      </c>
      <c r="H143" s="83" t="s">
        <v>1116</v>
      </c>
    </row>
    <row r="144" spans="1:8">
      <c r="A144" s="76">
        <v>41421</v>
      </c>
      <c r="B144" s="64" t="s">
        <v>1033</v>
      </c>
      <c r="C144" s="65" t="s">
        <v>938</v>
      </c>
      <c r="D144" s="65" t="s">
        <v>1073</v>
      </c>
      <c r="E144" s="65" t="s">
        <v>1072</v>
      </c>
      <c r="F144" s="77" t="s">
        <v>1247</v>
      </c>
      <c r="G144" s="78">
        <v>388</v>
      </c>
      <c r="H144" s="79" t="s">
        <v>1117</v>
      </c>
    </row>
    <row r="145" spans="1:8">
      <c r="A145" s="80">
        <v>41422</v>
      </c>
      <c r="B145" s="66" t="s">
        <v>1039</v>
      </c>
      <c r="C145" s="67" t="s">
        <v>940</v>
      </c>
      <c r="D145" s="67" t="s">
        <v>1065</v>
      </c>
      <c r="E145" s="67" t="s">
        <v>1074</v>
      </c>
      <c r="F145" s="81" t="s">
        <v>1248</v>
      </c>
      <c r="G145" s="82">
        <v>29</v>
      </c>
      <c r="H145" s="83" t="s">
        <v>1117</v>
      </c>
    </row>
    <row r="146" spans="1:8">
      <c r="A146" s="76">
        <v>41423</v>
      </c>
      <c r="B146" s="64" t="s">
        <v>1040</v>
      </c>
      <c r="C146" s="65" t="s">
        <v>941</v>
      </c>
      <c r="D146" s="65" t="s">
        <v>1076</v>
      </c>
      <c r="E146" s="65" t="s">
        <v>1075</v>
      </c>
      <c r="F146" s="77" t="s">
        <v>1249</v>
      </c>
      <c r="G146" s="78">
        <v>500</v>
      </c>
      <c r="H146" s="79" t="s">
        <v>1117</v>
      </c>
    </row>
    <row r="147" spans="1:8">
      <c r="A147" s="80">
        <v>41424</v>
      </c>
      <c r="B147" s="66" t="s">
        <v>1035</v>
      </c>
      <c r="C147" s="67" t="s">
        <v>942</v>
      </c>
      <c r="D147" s="67" t="s">
        <v>1077</v>
      </c>
      <c r="E147" s="67" t="s">
        <v>1079</v>
      </c>
      <c r="F147" s="81" t="s">
        <v>1250</v>
      </c>
      <c r="G147" s="82">
        <v>458.7</v>
      </c>
      <c r="H147" s="83" t="s">
        <v>1117</v>
      </c>
    </row>
    <row r="148" spans="1:8">
      <c r="A148" s="76">
        <v>41425</v>
      </c>
      <c r="B148" s="64" t="s">
        <v>1041</v>
      </c>
      <c r="C148" s="65" t="s">
        <v>943</v>
      </c>
      <c r="D148" s="65" t="s">
        <v>1077</v>
      </c>
      <c r="E148" s="65" t="s">
        <v>1080</v>
      </c>
      <c r="F148" s="77" t="s">
        <v>1251</v>
      </c>
      <c r="G148" s="78">
        <v>532.6</v>
      </c>
      <c r="H148" s="79" t="s">
        <v>1117</v>
      </c>
    </row>
    <row r="149" spans="1:8">
      <c r="A149" s="80">
        <v>41426</v>
      </c>
      <c r="B149" s="66" t="s">
        <v>1042</v>
      </c>
      <c r="C149" s="67" t="s">
        <v>944</v>
      </c>
      <c r="D149" s="67" t="s">
        <v>1078</v>
      </c>
      <c r="E149" s="67" t="s">
        <v>1082</v>
      </c>
      <c r="F149" s="81" t="s">
        <v>1252</v>
      </c>
      <c r="G149" s="82">
        <v>606.5</v>
      </c>
      <c r="H149" s="83" t="s">
        <v>1116</v>
      </c>
    </row>
    <row r="150" spans="1:8">
      <c r="A150" s="76">
        <v>41427</v>
      </c>
      <c r="B150" s="64" t="s">
        <v>1043</v>
      </c>
      <c r="C150" s="65" t="s">
        <v>945</v>
      </c>
      <c r="D150" s="65" t="s">
        <v>1078</v>
      </c>
      <c r="E150" s="65" t="s">
        <v>1068</v>
      </c>
      <c r="F150" s="77" t="s">
        <v>1245</v>
      </c>
      <c r="G150" s="78">
        <v>680.4</v>
      </c>
      <c r="H150" s="79" t="s">
        <v>1116</v>
      </c>
    </row>
    <row r="151" spans="1:8">
      <c r="A151" s="80">
        <v>41428</v>
      </c>
      <c r="B151" s="66" t="s">
        <v>1044</v>
      </c>
      <c r="C151" s="67" t="s">
        <v>946</v>
      </c>
      <c r="D151" s="67" t="s">
        <v>1081</v>
      </c>
      <c r="E151" s="67" t="s">
        <v>1069</v>
      </c>
      <c r="F151" s="81" t="s">
        <v>1246</v>
      </c>
      <c r="G151" s="82">
        <v>754.3</v>
      </c>
      <c r="H151" s="83" t="s">
        <v>1117</v>
      </c>
    </row>
    <row r="152" spans="1:8">
      <c r="A152" s="76">
        <v>41429</v>
      </c>
      <c r="B152" s="64" t="s">
        <v>1045</v>
      </c>
      <c r="C152" s="65" t="s">
        <v>947</v>
      </c>
      <c r="D152" s="65" t="s">
        <v>1083</v>
      </c>
      <c r="E152" s="65" t="s">
        <v>1072</v>
      </c>
      <c r="F152" s="77" t="s">
        <v>1247</v>
      </c>
      <c r="G152" s="78">
        <v>828.2</v>
      </c>
      <c r="H152" s="79" t="s">
        <v>1117</v>
      </c>
    </row>
    <row r="153" spans="1:8">
      <c r="A153" s="80">
        <v>41430</v>
      </c>
      <c r="B153" s="66" t="s">
        <v>1033</v>
      </c>
      <c r="C153" s="67" t="s">
        <v>948</v>
      </c>
      <c r="D153" s="67" t="s">
        <v>1084</v>
      </c>
      <c r="E153" s="67" t="s">
        <v>1074</v>
      </c>
      <c r="F153" s="81" t="s">
        <v>1248</v>
      </c>
      <c r="G153" s="82">
        <v>902.1</v>
      </c>
      <c r="H153" s="83" t="s">
        <v>1117</v>
      </c>
    </row>
    <row r="154" spans="1:8">
      <c r="A154" s="76">
        <v>41431</v>
      </c>
      <c r="B154" s="64" t="s">
        <v>1032</v>
      </c>
      <c r="C154" s="65" t="s">
        <v>949</v>
      </c>
      <c r="D154" s="65" t="s">
        <v>1085</v>
      </c>
      <c r="E154" s="65" t="s">
        <v>1075</v>
      </c>
      <c r="F154" s="77" t="s">
        <v>1249</v>
      </c>
      <c r="G154" s="78">
        <v>976</v>
      </c>
      <c r="H154" s="79" t="s">
        <v>1117</v>
      </c>
    </row>
    <row r="155" spans="1:8">
      <c r="A155" s="80">
        <v>41432</v>
      </c>
      <c r="B155" s="66" t="s">
        <v>1086</v>
      </c>
      <c r="C155" s="67" t="s">
        <v>950</v>
      </c>
      <c r="D155" s="67" t="s">
        <v>1085</v>
      </c>
      <c r="E155" s="67" t="s">
        <v>1072</v>
      </c>
      <c r="F155" s="81" t="s">
        <v>1247</v>
      </c>
      <c r="G155" s="82">
        <v>1049.9000000000001</v>
      </c>
      <c r="H155" s="83" t="s">
        <v>1117</v>
      </c>
    </row>
    <row r="156" spans="1:8">
      <c r="A156" s="76">
        <v>41433</v>
      </c>
      <c r="B156" s="64" t="s">
        <v>1038</v>
      </c>
      <c r="C156" s="65" t="s">
        <v>951</v>
      </c>
      <c r="D156" s="65" t="s">
        <v>1077</v>
      </c>
      <c r="E156" s="65" t="s">
        <v>1074</v>
      </c>
      <c r="F156" s="77" t="s">
        <v>1248</v>
      </c>
      <c r="G156" s="78">
        <v>1123.8</v>
      </c>
      <c r="H156" s="79" t="s">
        <v>1116</v>
      </c>
    </row>
    <row r="157" spans="1:8">
      <c r="A157" s="80">
        <v>41434</v>
      </c>
      <c r="B157" s="66" t="s">
        <v>1046</v>
      </c>
      <c r="C157" s="67" t="s">
        <v>952</v>
      </c>
      <c r="D157" s="67" t="s">
        <v>1087</v>
      </c>
      <c r="E157" s="67" t="s">
        <v>1075</v>
      </c>
      <c r="F157" s="81" t="s">
        <v>1249</v>
      </c>
      <c r="G157" s="82">
        <v>1197.7</v>
      </c>
      <c r="H157" s="83" t="s">
        <v>1116</v>
      </c>
    </row>
    <row r="158" spans="1:8">
      <c r="A158" s="76">
        <v>41435</v>
      </c>
      <c r="B158" s="64" t="s">
        <v>1047</v>
      </c>
      <c r="C158" s="65" t="s">
        <v>953</v>
      </c>
      <c r="D158" s="65" t="s">
        <v>1065</v>
      </c>
      <c r="E158" s="65" t="s">
        <v>1079</v>
      </c>
      <c r="F158" s="77" t="s">
        <v>1250</v>
      </c>
      <c r="G158" s="78">
        <v>1271.5999999999999</v>
      </c>
      <c r="H158" s="79" t="s">
        <v>1117</v>
      </c>
    </row>
    <row r="159" spans="1:8">
      <c r="A159" s="80">
        <v>41436</v>
      </c>
      <c r="B159" s="66" t="s">
        <v>1037</v>
      </c>
      <c r="C159" s="67" t="s">
        <v>954</v>
      </c>
      <c r="D159" s="67" t="s">
        <v>1065</v>
      </c>
      <c r="E159" s="67" t="s">
        <v>1080</v>
      </c>
      <c r="F159" s="81" t="s">
        <v>1251</v>
      </c>
      <c r="G159" s="82">
        <v>120</v>
      </c>
      <c r="H159" s="83" t="s">
        <v>1117</v>
      </c>
    </row>
    <row r="160" spans="1:8">
      <c r="A160" s="76">
        <v>41437</v>
      </c>
      <c r="B160" s="64" t="s">
        <v>1048</v>
      </c>
      <c r="C160" s="65" t="s">
        <v>955</v>
      </c>
      <c r="D160" s="65" t="s">
        <v>1088</v>
      </c>
      <c r="E160" s="65" t="s">
        <v>1074</v>
      </c>
      <c r="F160" s="77" t="s">
        <v>1248</v>
      </c>
      <c r="G160" s="78">
        <v>200</v>
      </c>
      <c r="H160" s="79" t="s">
        <v>1117</v>
      </c>
    </row>
    <row r="161" spans="1:8">
      <c r="A161" s="80">
        <v>41438</v>
      </c>
      <c r="B161" s="66" t="s">
        <v>1045</v>
      </c>
      <c r="C161" s="67" t="s">
        <v>956</v>
      </c>
      <c r="D161" s="67" t="s">
        <v>1089</v>
      </c>
      <c r="E161" s="67" t="s">
        <v>1075</v>
      </c>
      <c r="F161" s="81" t="s">
        <v>1249</v>
      </c>
      <c r="G161" s="82">
        <v>3000</v>
      </c>
      <c r="H161" s="83" t="s">
        <v>1117</v>
      </c>
    </row>
    <row r="162" spans="1:8">
      <c r="A162" s="76">
        <v>41439</v>
      </c>
      <c r="B162" s="64" t="s">
        <v>1040</v>
      </c>
      <c r="C162" s="65" t="s">
        <v>978</v>
      </c>
      <c r="D162" s="65" t="s">
        <v>1077</v>
      </c>
      <c r="E162" s="65" t="s">
        <v>1072</v>
      </c>
      <c r="F162" s="77" t="s">
        <v>1247</v>
      </c>
      <c r="G162" s="78">
        <v>300</v>
      </c>
      <c r="H162" s="79" t="s">
        <v>1117</v>
      </c>
    </row>
    <row r="163" spans="1:8">
      <c r="A163" s="80">
        <v>41440</v>
      </c>
      <c r="B163" s="66" t="s">
        <v>1033</v>
      </c>
      <c r="C163" s="67" t="s">
        <v>979</v>
      </c>
      <c r="D163" s="67" t="s">
        <v>1067</v>
      </c>
      <c r="E163" s="67" t="s">
        <v>1074</v>
      </c>
      <c r="F163" s="81" t="s">
        <v>1248</v>
      </c>
      <c r="G163" s="82">
        <v>100</v>
      </c>
      <c r="H163" s="83" t="s">
        <v>1116</v>
      </c>
    </row>
    <row r="164" spans="1:8">
      <c r="A164" s="76">
        <v>41441</v>
      </c>
      <c r="B164" s="64" t="s">
        <v>1047</v>
      </c>
      <c r="C164" s="65" t="s">
        <v>980</v>
      </c>
      <c r="D164" s="65" t="s">
        <v>1098</v>
      </c>
      <c r="E164" s="65" t="s">
        <v>1075</v>
      </c>
      <c r="F164" s="77" t="s">
        <v>1249</v>
      </c>
      <c r="G164" s="78">
        <v>2500</v>
      </c>
      <c r="H164" s="79" t="s">
        <v>1116</v>
      </c>
    </row>
    <row r="165" spans="1:8">
      <c r="A165" s="80">
        <v>41442</v>
      </c>
      <c r="B165" s="66" t="s">
        <v>1036</v>
      </c>
      <c r="C165" s="67" t="s">
        <v>981</v>
      </c>
      <c r="D165" s="67" t="s">
        <v>1077</v>
      </c>
      <c r="E165" s="67" t="s">
        <v>1079</v>
      </c>
      <c r="F165" s="81" t="s">
        <v>1250</v>
      </c>
      <c r="G165" s="82">
        <v>140</v>
      </c>
      <c r="H165" s="83" t="s">
        <v>1117</v>
      </c>
    </row>
    <row r="166" spans="1:8">
      <c r="A166" s="76">
        <v>41443</v>
      </c>
      <c r="B166" s="64" t="s">
        <v>1049</v>
      </c>
      <c r="C166" s="65" t="s">
        <v>982</v>
      </c>
      <c r="D166" s="65" t="s">
        <v>1095</v>
      </c>
      <c r="E166" s="65" t="s">
        <v>1080</v>
      </c>
      <c r="F166" s="77" t="s">
        <v>1251</v>
      </c>
      <c r="G166" s="78">
        <v>200</v>
      </c>
      <c r="H166" s="79" t="s">
        <v>1117</v>
      </c>
    </row>
    <row r="167" spans="1:8">
      <c r="A167" s="80">
        <v>41444</v>
      </c>
      <c r="B167" s="66" t="s">
        <v>1053</v>
      </c>
      <c r="C167" s="67" t="s">
        <v>983</v>
      </c>
      <c r="D167" s="67" t="s">
        <v>1089</v>
      </c>
      <c r="E167" s="67" t="s">
        <v>1082</v>
      </c>
      <c r="F167" s="81" t="s">
        <v>1252</v>
      </c>
      <c r="G167" s="82">
        <v>345</v>
      </c>
      <c r="H167" s="83" t="s">
        <v>1117</v>
      </c>
    </row>
    <row r="168" spans="1:8">
      <c r="A168" s="76">
        <v>41445</v>
      </c>
      <c r="B168" s="64" t="s">
        <v>1048</v>
      </c>
      <c r="C168" s="65" t="s">
        <v>984</v>
      </c>
      <c r="D168" s="65" t="s">
        <v>1085</v>
      </c>
      <c r="E168" s="65" t="s">
        <v>1068</v>
      </c>
      <c r="F168" s="77" t="s">
        <v>1245</v>
      </c>
      <c r="G168" s="78">
        <v>22</v>
      </c>
      <c r="H168" s="79" t="s">
        <v>1117</v>
      </c>
    </row>
    <row r="169" spans="1:8">
      <c r="A169" s="80">
        <v>41446</v>
      </c>
      <c r="B169" s="66" t="s">
        <v>1042</v>
      </c>
      <c r="C169" s="67" t="s">
        <v>985</v>
      </c>
      <c r="D169" s="67" t="s">
        <v>1076</v>
      </c>
      <c r="E169" s="67" t="s">
        <v>1069</v>
      </c>
      <c r="F169" s="81" t="s">
        <v>1246</v>
      </c>
      <c r="G169" s="82">
        <v>246</v>
      </c>
      <c r="H169" s="83" t="s">
        <v>1117</v>
      </c>
    </row>
    <row r="170" spans="1:8">
      <c r="A170" s="76">
        <v>41447</v>
      </c>
      <c r="B170" s="64" t="s">
        <v>1029</v>
      </c>
      <c r="C170" s="65" t="s">
        <v>986</v>
      </c>
      <c r="D170" s="65" t="s">
        <v>1065</v>
      </c>
      <c r="E170" s="65" t="s">
        <v>1072</v>
      </c>
      <c r="F170" s="77" t="s">
        <v>1247</v>
      </c>
      <c r="G170" s="78">
        <v>388</v>
      </c>
      <c r="H170" s="79" t="s">
        <v>1116</v>
      </c>
    </row>
    <row r="171" spans="1:8">
      <c r="A171" s="80">
        <v>41448</v>
      </c>
      <c r="B171" s="66" t="s">
        <v>1052</v>
      </c>
      <c r="C171" s="67" t="s">
        <v>987</v>
      </c>
      <c r="D171" s="67" t="s">
        <v>1081</v>
      </c>
      <c r="E171" s="67" t="s">
        <v>1079</v>
      </c>
      <c r="F171" s="81" t="s">
        <v>1250</v>
      </c>
      <c r="G171" s="82">
        <v>29</v>
      </c>
      <c r="H171" s="83" t="s">
        <v>1116</v>
      </c>
    </row>
    <row r="172" spans="1:8">
      <c r="A172" s="76">
        <v>41449</v>
      </c>
      <c r="B172" s="64" t="s">
        <v>1041</v>
      </c>
      <c r="C172" s="65" t="s">
        <v>988</v>
      </c>
      <c r="D172" s="65" t="s">
        <v>1087</v>
      </c>
      <c r="E172" s="65" t="s">
        <v>1080</v>
      </c>
      <c r="F172" s="77" t="s">
        <v>1251</v>
      </c>
      <c r="G172" s="78">
        <v>500</v>
      </c>
      <c r="H172" s="79" t="s">
        <v>1117</v>
      </c>
    </row>
    <row r="173" spans="1:8">
      <c r="A173" s="80">
        <v>41450</v>
      </c>
      <c r="B173" s="66" t="s">
        <v>1054</v>
      </c>
      <c r="C173" s="67" t="s">
        <v>1100</v>
      </c>
      <c r="D173" s="67" t="s">
        <v>1101</v>
      </c>
      <c r="E173" s="67" t="s">
        <v>1082</v>
      </c>
      <c r="F173" s="81" t="s">
        <v>1252</v>
      </c>
      <c r="G173" s="82">
        <v>458.7</v>
      </c>
      <c r="H173" s="83" t="s">
        <v>1117</v>
      </c>
    </row>
    <row r="174" spans="1:8">
      <c r="A174" s="76">
        <v>41451</v>
      </c>
      <c r="B174" s="64" t="s">
        <v>1037</v>
      </c>
      <c r="C174" s="65" t="s">
        <v>1102</v>
      </c>
      <c r="D174" s="65" t="s">
        <v>1103</v>
      </c>
      <c r="E174" s="65" t="s">
        <v>1068</v>
      </c>
      <c r="F174" s="77" t="s">
        <v>1245</v>
      </c>
      <c r="G174" s="78">
        <v>532.6</v>
      </c>
      <c r="H174" s="79" t="s">
        <v>1117</v>
      </c>
    </row>
    <row r="175" spans="1:8">
      <c r="A175" s="80">
        <v>41452</v>
      </c>
      <c r="B175" s="66" t="s">
        <v>1035</v>
      </c>
      <c r="C175" s="67" t="s">
        <v>989</v>
      </c>
      <c r="D175" s="67" t="s">
        <v>1077</v>
      </c>
      <c r="E175" s="67" t="s">
        <v>1069</v>
      </c>
      <c r="F175" s="81" t="s">
        <v>1246</v>
      </c>
      <c r="G175" s="82">
        <v>606.5</v>
      </c>
      <c r="H175" s="83" t="s">
        <v>1117</v>
      </c>
    </row>
    <row r="176" spans="1:8">
      <c r="A176" s="76">
        <v>41453</v>
      </c>
      <c r="B176" s="64" t="s">
        <v>1042</v>
      </c>
      <c r="C176" s="65" t="s">
        <v>990</v>
      </c>
      <c r="D176" s="65" t="s">
        <v>1097</v>
      </c>
      <c r="E176" s="65" t="s">
        <v>1072</v>
      </c>
      <c r="F176" s="77" t="s">
        <v>1247</v>
      </c>
      <c r="G176" s="78">
        <v>140</v>
      </c>
      <c r="H176" s="79" t="s">
        <v>1117</v>
      </c>
    </row>
    <row r="177" spans="1:8">
      <c r="A177" s="80">
        <v>41454</v>
      </c>
      <c r="B177" s="66" t="s">
        <v>1086</v>
      </c>
      <c r="C177" s="67" t="s">
        <v>991</v>
      </c>
      <c r="D177" s="67" t="s">
        <v>1104</v>
      </c>
      <c r="E177" s="67" t="s">
        <v>1074</v>
      </c>
      <c r="F177" s="81" t="s">
        <v>1248</v>
      </c>
      <c r="G177" s="82">
        <v>200</v>
      </c>
      <c r="H177" s="83" t="s">
        <v>1116</v>
      </c>
    </row>
    <row r="178" spans="1:8">
      <c r="A178" s="76">
        <v>41455</v>
      </c>
      <c r="B178" s="64" t="s">
        <v>1030</v>
      </c>
      <c r="C178" s="65" t="s">
        <v>933</v>
      </c>
      <c r="D178" s="65" t="s">
        <v>1087</v>
      </c>
      <c r="E178" s="65" t="s">
        <v>1075</v>
      </c>
      <c r="F178" s="77" t="s">
        <v>1249</v>
      </c>
      <c r="G178" s="78">
        <v>345</v>
      </c>
      <c r="H178" s="79" t="s">
        <v>1116</v>
      </c>
    </row>
    <row r="179" spans="1:8">
      <c r="A179" s="80">
        <v>41456</v>
      </c>
      <c r="B179" s="66" t="s">
        <v>1035</v>
      </c>
      <c r="C179" s="67" t="s">
        <v>934</v>
      </c>
      <c r="D179" s="67" t="s">
        <v>1065</v>
      </c>
      <c r="E179" s="67" t="s">
        <v>1072</v>
      </c>
      <c r="F179" s="81" t="s">
        <v>1247</v>
      </c>
      <c r="G179" s="82">
        <v>433.33333333333297</v>
      </c>
      <c r="H179" s="83" t="s">
        <v>1117</v>
      </c>
    </row>
    <row r="180" spans="1:8">
      <c r="A180" s="76">
        <v>41380</v>
      </c>
      <c r="B180" s="64" t="s">
        <v>1036</v>
      </c>
      <c r="C180" s="65" t="s">
        <v>935</v>
      </c>
      <c r="D180" s="65" t="s">
        <v>1067</v>
      </c>
      <c r="E180" s="65" t="s">
        <v>1074</v>
      </c>
      <c r="F180" s="77" t="s">
        <v>1248</v>
      </c>
      <c r="G180" s="78">
        <v>535.83333333333303</v>
      </c>
      <c r="H180" s="79" t="s">
        <v>1117</v>
      </c>
    </row>
    <row r="181" spans="1:8">
      <c r="A181" s="80">
        <v>41381</v>
      </c>
      <c r="B181" s="66" t="s">
        <v>1037</v>
      </c>
      <c r="C181" s="67" t="s">
        <v>936</v>
      </c>
      <c r="D181" s="67" t="s">
        <v>1067</v>
      </c>
      <c r="E181" s="67" t="s">
        <v>1075</v>
      </c>
      <c r="F181" s="81" t="s">
        <v>1249</v>
      </c>
      <c r="G181" s="82">
        <v>638.33333333333303</v>
      </c>
      <c r="H181" s="83" t="s">
        <v>1117</v>
      </c>
    </row>
    <row r="182" spans="1:8">
      <c r="A182" s="76">
        <v>41382</v>
      </c>
      <c r="B182" s="64" t="s">
        <v>1038</v>
      </c>
      <c r="C182" s="65" t="s">
        <v>937</v>
      </c>
      <c r="D182" s="65" t="s">
        <v>1071</v>
      </c>
      <c r="E182" s="65" t="s">
        <v>1079</v>
      </c>
      <c r="F182" s="77" t="s">
        <v>1250</v>
      </c>
      <c r="G182" s="78">
        <v>740.83333333333303</v>
      </c>
      <c r="H182" s="79" t="s">
        <v>1117</v>
      </c>
    </row>
    <row r="183" spans="1:8">
      <c r="A183" s="80">
        <v>41383</v>
      </c>
      <c r="B183" s="66" t="s">
        <v>1033</v>
      </c>
      <c r="C183" s="67" t="s">
        <v>938</v>
      </c>
      <c r="D183" s="67" t="s">
        <v>1073</v>
      </c>
      <c r="E183" s="67" t="s">
        <v>1080</v>
      </c>
      <c r="F183" s="81" t="s">
        <v>1251</v>
      </c>
      <c r="G183" s="82">
        <v>843.33333333333303</v>
      </c>
      <c r="H183" s="83" t="s">
        <v>1117</v>
      </c>
    </row>
    <row r="184" spans="1:8">
      <c r="A184" s="76">
        <v>41384</v>
      </c>
      <c r="B184" s="64" t="s">
        <v>1039</v>
      </c>
      <c r="C184" s="65" t="s">
        <v>940</v>
      </c>
      <c r="D184" s="65" t="s">
        <v>1065</v>
      </c>
      <c r="E184" s="65" t="s">
        <v>1074</v>
      </c>
      <c r="F184" s="77" t="s">
        <v>1248</v>
      </c>
      <c r="G184" s="78">
        <v>945.83333333333303</v>
      </c>
      <c r="H184" s="79" t="s">
        <v>1116</v>
      </c>
    </row>
    <row r="185" spans="1:8">
      <c r="A185" s="80">
        <v>41385</v>
      </c>
      <c r="B185" s="66" t="s">
        <v>1040</v>
      </c>
      <c r="C185" s="67" t="s">
        <v>941</v>
      </c>
      <c r="D185" s="67" t="s">
        <v>1076</v>
      </c>
      <c r="E185" s="67" t="s">
        <v>1075</v>
      </c>
      <c r="F185" s="81" t="s">
        <v>1249</v>
      </c>
      <c r="G185" s="82">
        <v>1048.3333333333301</v>
      </c>
      <c r="H185" s="83" t="s">
        <v>1116</v>
      </c>
    </row>
    <row r="186" spans="1:8">
      <c r="A186" s="76">
        <v>41386</v>
      </c>
      <c r="B186" s="64" t="s">
        <v>1035</v>
      </c>
      <c r="C186" s="65" t="s">
        <v>942</v>
      </c>
      <c r="D186" s="65" t="s">
        <v>1077</v>
      </c>
      <c r="E186" s="65" t="s">
        <v>1072</v>
      </c>
      <c r="F186" s="77" t="s">
        <v>1247</v>
      </c>
      <c r="G186" s="78">
        <v>1150.8333333333301</v>
      </c>
      <c r="H186" s="79" t="s">
        <v>1117</v>
      </c>
    </row>
    <row r="187" spans="1:8">
      <c r="A187" s="80">
        <v>41387</v>
      </c>
      <c r="B187" s="66" t="s">
        <v>1041</v>
      </c>
      <c r="C187" s="67" t="s">
        <v>943</v>
      </c>
      <c r="D187" s="67" t="s">
        <v>1077</v>
      </c>
      <c r="E187" s="67" t="s">
        <v>1074</v>
      </c>
      <c r="F187" s="81" t="s">
        <v>1248</v>
      </c>
      <c r="G187" s="82">
        <v>1253.3333333333301</v>
      </c>
      <c r="H187" s="83" t="s">
        <v>1117</v>
      </c>
    </row>
    <row r="188" spans="1:8">
      <c r="A188" s="76">
        <v>41388</v>
      </c>
      <c r="B188" s="64" t="s">
        <v>1042</v>
      </c>
      <c r="C188" s="65" t="s">
        <v>944</v>
      </c>
      <c r="D188" s="65" t="s">
        <v>1078</v>
      </c>
      <c r="E188" s="65" t="s">
        <v>1075</v>
      </c>
      <c r="F188" s="77" t="s">
        <v>1249</v>
      </c>
      <c r="G188" s="78">
        <v>1355.8333333333301</v>
      </c>
      <c r="H188" s="79" t="s">
        <v>1117</v>
      </c>
    </row>
    <row r="189" spans="1:8">
      <c r="A189" s="80">
        <v>41389</v>
      </c>
      <c r="B189" s="66" t="s">
        <v>1043</v>
      </c>
      <c r="C189" s="67" t="s">
        <v>945</v>
      </c>
      <c r="D189" s="67" t="s">
        <v>1078</v>
      </c>
      <c r="E189" s="67" t="s">
        <v>1099</v>
      </c>
      <c r="F189" s="81" t="s">
        <v>1243</v>
      </c>
      <c r="G189" s="82">
        <v>1458.3333333333301</v>
      </c>
      <c r="H189" s="83" t="s">
        <v>1117</v>
      </c>
    </row>
    <row r="190" spans="1:8">
      <c r="A190" s="76">
        <v>41390</v>
      </c>
      <c r="B190" s="64" t="s">
        <v>1044</v>
      </c>
      <c r="C190" s="65" t="s">
        <v>946</v>
      </c>
      <c r="D190" s="65" t="s">
        <v>1081</v>
      </c>
      <c r="E190" s="65" t="s">
        <v>1066</v>
      </c>
      <c r="F190" s="77" t="s">
        <v>1244</v>
      </c>
      <c r="G190" s="78">
        <v>1560.8333333333301</v>
      </c>
      <c r="H190" s="79" t="s">
        <v>1117</v>
      </c>
    </row>
    <row r="191" spans="1:8">
      <c r="A191" s="80">
        <v>41391</v>
      </c>
      <c r="B191" s="66" t="s">
        <v>1045</v>
      </c>
      <c r="C191" s="67" t="s">
        <v>947</v>
      </c>
      <c r="D191" s="67" t="s">
        <v>1083</v>
      </c>
      <c r="E191" s="67" t="s">
        <v>1068</v>
      </c>
      <c r="F191" s="81" t="s">
        <v>1245</v>
      </c>
      <c r="G191" s="82">
        <v>1663.3333333333301</v>
      </c>
      <c r="H191" s="83" t="s">
        <v>1116</v>
      </c>
    </row>
    <row r="192" spans="1:8">
      <c r="A192" s="76">
        <v>41392</v>
      </c>
      <c r="B192" s="64" t="s">
        <v>1033</v>
      </c>
      <c r="C192" s="65" t="s">
        <v>948</v>
      </c>
      <c r="D192" s="65" t="s">
        <v>1084</v>
      </c>
      <c r="E192" s="65" t="s">
        <v>1069</v>
      </c>
      <c r="F192" s="77" t="s">
        <v>1246</v>
      </c>
      <c r="G192" s="78">
        <v>433.33333333333297</v>
      </c>
      <c r="H192" s="79" t="s">
        <v>1116</v>
      </c>
    </row>
    <row r="193" spans="1:8">
      <c r="A193" s="80">
        <v>41393</v>
      </c>
      <c r="B193" s="66" t="s">
        <v>1032</v>
      </c>
      <c r="C193" s="67" t="s">
        <v>949</v>
      </c>
      <c r="D193" s="67" t="s">
        <v>1085</v>
      </c>
      <c r="E193" s="67" t="s">
        <v>1072</v>
      </c>
      <c r="F193" s="81" t="s">
        <v>1247</v>
      </c>
      <c r="G193" s="82">
        <v>535.83333333333303</v>
      </c>
      <c r="H193" s="83" t="s">
        <v>1117</v>
      </c>
    </row>
    <row r="194" spans="1:8">
      <c r="A194" s="76">
        <v>41394</v>
      </c>
      <c r="B194" s="64" t="s">
        <v>1086</v>
      </c>
      <c r="C194" s="65" t="s">
        <v>950</v>
      </c>
      <c r="D194" s="65" t="s">
        <v>1085</v>
      </c>
      <c r="E194" s="65" t="s">
        <v>1074</v>
      </c>
      <c r="F194" s="77" t="s">
        <v>1248</v>
      </c>
      <c r="G194" s="78">
        <v>638.33333333333303</v>
      </c>
      <c r="H194" s="79" t="s">
        <v>1117</v>
      </c>
    </row>
    <row r="195" spans="1:8">
      <c r="A195" s="80">
        <v>41395</v>
      </c>
      <c r="B195" s="66" t="s">
        <v>1038</v>
      </c>
      <c r="C195" s="67" t="s">
        <v>951</v>
      </c>
      <c r="D195" s="67" t="s">
        <v>1077</v>
      </c>
      <c r="E195" s="67" t="s">
        <v>1075</v>
      </c>
      <c r="F195" s="81" t="s">
        <v>1249</v>
      </c>
      <c r="G195" s="82">
        <v>740.83333333333303</v>
      </c>
      <c r="H195" s="83" t="s">
        <v>1117</v>
      </c>
    </row>
    <row r="196" spans="1:8">
      <c r="A196" s="76">
        <v>41396</v>
      </c>
      <c r="B196" s="64" t="s">
        <v>1046</v>
      </c>
      <c r="C196" s="65" t="s">
        <v>952</v>
      </c>
      <c r="D196" s="65" t="s">
        <v>1087</v>
      </c>
      <c r="E196" s="65" t="s">
        <v>1099</v>
      </c>
      <c r="F196" s="77" t="s">
        <v>1243</v>
      </c>
      <c r="G196" s="78">
        <v>843.33333333333303</v>
      </c>
      <c r="H196" s="79" t="s">
        <v>1117</v>
      </c>
    </row>
    <row r="197" spans="1:8">
      <c r="A197" s="80">
        <v>41397</v>
      </c>
      <c r="B197" s="66" t="s">
        <v>1047</v>
      </c>
      <c r="C197" s="67" t="s">
        <v>953</v>
      </c>
      <c r="D197" s="67" t="s">
        <v>1065</v>
      </c>
      <c r="E197" s="67" t="s">
        <v>1066</v>
      </c>
      <c r="F197" s="81" t="s">
        <v>1244</v>
      </c>
      <c r="G197" s="82">
        <v>945.83333333333303</v>
      </c>
      <c r="H197" s="83" t="s">
        <v>1117</v>
      </c>
    </row>
    <row r="198" spans="1:8">
      <c r="A198" s="76">
        <v>41398</v>
      </c>
      <c r="B198" s="64" t="s">
        <v>1037</v>
      </c>
      <c r="C198" s="65" t="s">
        <v>954</v>
      </c>
      <c r="D198" s="65" t="s">
        <v>1065</v>
      </c>
      <c r="E198" s="65" t="s">
        <v>1068</v>
      </c>
      <c r="F198" s="77" t="s">
        <v>1245</v>
      </c>
      <c r="G198" s="78">
        <v>120</v>
      </c>
      <c r="H198" s="79" t="s">
        <v>1116</v>
      </c>
    </row>
    <row r="199" spans="1:8">
      <c r="A199" s="80">
        <v>41399</v>
      </c>
      <c r="B199" s="66" t="s">
        <v>1048</v>
      </c>
      <c r="C199" s="67" t="s">
        <v>955</v>
      </c>
      <c r="D199" s="67" t="s">
        <v>1088</v>
      </c>
      <c r="E199" s="67" t="s">
        <v>1069</v>
      </c>
      <c r="F199" s="81" t="s">
        <v>1246</v>
      </c>
      <c r="G199" s="82">
        <v>200</v>
      </c>
      <c r="H199" s="83" t="s">
        <v>1116</v>
      </c>
    </row>
    <row r="200" spans="1:8">
      <c r="A200" s="76">
        <v>41400</v>
      </c>
      <c r="B200" s="64" t="s">
        <v>1045</v>
      </c>
      <c r="C200" s="65" t="s">
        <v>956</v>
      </c>
      <c r="D200" s="65" t="s">
        <v>1089</v>
      </c>
      <c r="E200" s="65" t="s">
        <v>1072</v>
      </c>
      <c r="F200" s="77" t="s">
        <v>1247</v>
      </c>
      <c r="G200" s="78">
        <v>3000</v>
      </c>
      <c r="H200" s="79" t="s">
        <v>1117</v>
      </c>
    </row>
    <row r="201" spans="1:8">
      <c r="A201" s="80">
        <v>41401</v>
      </c>
      <c r="B201" s="66" t="s">
        <v>1033</v>
      </c>
      <c r="C201" s="67" t="s">
        <v>957</v>
      </c>
      <c r="D201" s="67" t="s">
        <v>1090</v>
      </c>
      <c r="E201" s="67" t="s">
        <v>1079</v>
      </c>
      <c r="F201" s="81" t="s">
        <v>1250</v>
      </c>
      <c r="G201" s="82">
        <v>300</v>
      </c>
      <c r="H201" s="83" t="s">
        <v>1117</v>
      </c>
    </row>
    <row r="202" spans="1:8">
      <c r="A202" s="76">
        <v>41402</v>
      </c>
      <c r="B202" s="64" t="s">
        <v>1086</v>
      </c>
      <c r="C202" s="65" t="s">
        <v>958</v>
      </c>
      <c r="D202" s="65" t="s">
        <v>1065</v>
      </c>
      <c r="E202" s="65" t="s">
        <v>1080</v>
      </c>
      <c r="F202" s="77" t="s">
        <v>1251</v>
      </c>
      <c r="G202" s="78">
        <v>100</v>
      </c>
      <c r="H202" s="79" t="s">
        <v>1117</v>
      </c>
    </row>
    <row r="203" spans="1:8">
      <c r="A203" s="80">
        <v>41403</v>
      </c>
      <c r="B203" s="66" t="s">
        <v>1038</v>
      </c>
      <c r="C203" s="67" t="s">
        <v>1091</v>
      </c>
      <c r="D203" s="67" t="s">
        <v>1092</v>
      </c>
      <c r="E203" s="67" t="s">
        <v>1082</v>
      </c>
      <c r="F203" s="81" t="s">
        <v>1252</v>
      </c>
      <c r="G203" s="82">
        <v>2500</v>
      </c>
      <c r="H203" s="83" t="s">
        <v>1117</v>
      </c>
    </row>
    <row r="204" spans="1:8">
      <c r="A204" s="76">
        <v>41404</v>
      </c>
      <c r="B204" s="64" t="s">
        <v>1040</v>
      </c>
      <c r="C204" s="65" t="s">
        <v>939</v>
      </c>
      <c r="D204" s="65" t="s">
        <v>1093</v>
      </c>
      <c r="E204" s="65" t="s">
        <v>1074</v>
      </c>
      <c r="F204" s="77" t="s">
        <v>1248</v>
      </c>
      <c r="G204" s="78">
        <v>140</v>
      </c>
      <c r="H204" s="79" t="s">
        <v>1117</v>
      </c>
    </row>
    <row r="205" spans="1:8">
      <c r="A205" s="80">
        <v>41405</v>
      </c>
      <c r="B205" s="66" t="s">
        <v>1042</v>
      </c>
      <c r="C205" s="67" t="s">
        <v>959</v>
      </c>
      <c r="D205" s="67" t="s">
        <v>1077</v>
      </c>
      <c r="E205" s="67" t="s">
        <v>1075</v>
      </c>
      <c r="F205" s="81" t="s">
        <v>1249</v>
      </c>
      <c r="G205" s="82">
        <v>200</v>
      </c>
      <c r="H205" s="83" t="s">
        <v>1116</v>
      </c>
    </row>
    <row r="206" spans="1:8">
      <c r="A206" s="76">
        <v>41406</v>
      </c>
      <c r="B206" s="64" t="s">
        <v>1049</v>
      </c>
      <c r="C206" s="65" t="s">
        <v>960</v>
      </c>
      <c r="D206" s="65" t="s">
        <v>1067</v>
      </c>
      <c r="E206" s="65" t="s">
        <v>1099</v>
      </c>
      <c r="F206" s="77" t="s">
        <v>1243</v>
      </c>
      <c r="G206" s="78">
        <v>345</v>
      </c>
      <c r="H206" s="79" t="s">
        <v>1116</v>
      </c>
    </row>
    <row r="207" spans="1:8">
      <c r="A207" s="80">
        <v>41407</v>
      </c>
      <c r="B207" s="66" t="s">
        <v>1034</v>
      </c>
      <c r="C207" s="67" t="s">
        <v>961</v>
      </c>
      <c r="D207" s="67" t="s">
        <v>1067</v>
      </c>
      <c r="E207" s="67" t="s">
        <v>1066</v>
      </c>
      <c r="F207" s="81" t="s">
        <v>1244</v>
      </c>
      <c r="G207" s="82">
        <v>22</v>
      </c>
      <c r="H207" s="83" t="s">
        <v>1117</v>
      </c>
    </row>
    <row r="208" spans="1:8">
      <c r="A208" s="76">
        <v>41408</v>
      </c>
      <c r="B208" s="64" t="s">
        <v>1035</v>
      </c>
      <c r="C208" s="65" t="s">
        <v>962</v>
      </c>
      <c r="D208" s="65" t="s">
        <v>1090</v>
      </c>
      <c r="E208" s="65" t="s">
        <v>1068</v>
      </c>
      <c r="F208" s="77" t="s">
        <v>1245</v>
      </c>
      <c r="G208" s="78">
        <v>246</v>
      </c>
      <c r="H208" s="79" t="s">
        <v>1117</v>
      </c>
    </row>
    <row r="209" spans="1:8">
      <c r="A209" s="80">
        <v>41409</v>
      </c>
      <c r="B209" s="66" t="s">
        <v>1031</v>
      </c>
      <c r="C209" s="67" t="s">
        <v>963</v>
      </c>
      <c r="D209" s="67" t="s">
        <v>1094</v>
      </c>
      <c r="E209" s="67" t="s">
        <v>1069</v>
      </c>
      <c r="F209" s="81" t="s">
        <v>1246</v>
      </c>
      <c r="G209" s="82">
        <v>388</v>
      </c>
      <c r="H209" s="83" t="s">
        <v>1117</v>
      </c>
    </row>
    <row r="210" spans="1:8">
      <c r="A210" s="76">
        <v>41410</v>
      </c>
      <c r="B210" s="64" t="s">
        <v>1050</v>
      </c>
      <c r="C210" s="65" t="s">
        <v>964</v>
      </c>
      <c r="D210" s="65" t="s">
        <v>1095</v>
      </c>
      <c r="E210" s="65" t="s">
        <v>1072</v>
      </c>
      <c r="F210" s="77" t="s">
        <v>1247</v>
      </c>
      <c r="G210" s="78">
        <v>29</v>
      </c>
      <c r="H210" s="79" t="s">
        <v>1117</v>
      </c>
    </row>
    <row r="211" spans="1:8">
      <c r="A211" s="80">
        <v>41411</v>
      </c>
      <c r="B211" s="66" t="s">
        <v>1044</v>
      </c>
      <c r="C211" s="67" t="s">
        <v>965</v>
      </c>
      <c r="D211" s="67" t="s">
        <v>1065</v>
      </c>
      <c r="E211" s="67" t="s">
        <v>1079</v>
      </c>
      <c r="F211" s="81" t="s">
        <v>1250</v>
      </c>
      <c r="G211" s="82">
        <v>500</v>
      </c>
      <c r="H211" s="83" t="s">
        <v>1117</v>
      </c>
    </row>
    <row r="212" spans="1:8">
      <c r="A212" s="76">
        <v>41412</v>
      </c>
      <c r="B212" s="64" t="s">
        <v>1030</v>
      </c>
      <c r="C212" s="65" t="s">
        <v>966</v>
      </c>
      <c r="D212" s="65" t="s">
        <v>1065</v>
      </c>
      <c r="E212" s="65" t="s">
        <v>1080</v>
      </c>
      <c r="F212" s="77" t="s">
        <v>1251</v>
      </c>
      <c r="G212" s="78">
        <v>458.7</v>
      </c>
      <c r="H212" s="79" t="s">
        <v>1116</v>
      </c>
    </row>
    <row r="213" spans="1:8">
      <c r="A213" s="80">
        <v>41413</v>
      </c>
      <c r="B213" s="66" t="s">
        <v>1040</v>
      </c>
      <c r="C213" s="67" t="s">
        <v>967</v>
      </c>
      <c r="D213" s="67" t="s">
        <v>1089</v>
      </c>
      <c r="E213" s="67" t="s">
        <v>1082</v>
      </c>
      <c r="F213" s="81" t="s">
        <v>1252</v>
      </c>
      <c r="G213" s="82">
        <v>532.6</v>
      </c>
      <c r="H213" s="83" t="s">
        <v>1116</v>
      </c>
    </row>
    <row r="214" spans="1:8">
      <c r="A214" s="76">
        <v>41414</v>
      </c>
      <c r="B214" s="64" t="s">
        <v>1039</v>
      </c>
      <c r="C214" s="65" t="s">
        <v>968</v>
      </c>
      <c r="D214" s="65" t="s">
        <v>1096</v>
      </c>
      <c r="E214" s="65" t="s">
        <v>1099</v>
      </c>
      <c r="F214" s="77" t="s">
        <v>1243</v>
      </c>
      <c r="G214" s="78">
        <v>606.5</v>
      </c>
      <c r="H214" s="79" t="s">
        <v>1117</v>
      </c>
    </row>
    <row r="215" spans="1:8">
      <c r="A215" s="80">
        <v>41415</v>
      </c>
      <c r="B215" s="66" t="s">
        <v>1032</v>
      </c>
      <c r="C215" s="67" t="s">
        <v>969</v>
      </c>
      <c r="D215" s="67" t="s">
        <v>1077</v>
      </c>
      <c r="E215" s="67" t="s">
        <v>1066</v>
      </c>
      <c r="F215" s="81" t="s">
        <v>1244</v>
      </c>
      <c r="G215" s="82">
        <v>680.4</v>
      </c>
      <c r="H215" s="83" t="s">
        <v>1117</v>
      </c>
    </row>
    <row r="216" spans="1:8">
      <c r="A216" s="76">
        <v>41416</v>
      </c>
      <c r="B216" s="64" t="s">
        <v>1051</v>
      </c>
      <c r="C216" s="65" t="s">
        <v>970</v>
      </c>
      <c r="D216" s="65" t="s">
        <v>1097</v>
      </c>
      <c r="E216" s="65" t="s">
        <v>1068</v>
      </c>
      <c r="F216" s="77" t="s">
        <v>1245</v>
      </c>
      <c r="G216" s="78">
        <v>754.3</v>
      </c>
      <c r="H216" s="79" t="s">
        <v>1117</v>
      </c>
    </row>
    <row r="217" spans="1:8">
      <c r="A217" s="80">
        <v>41417</v>
      </c>
      <c r="B217" s="66" t="s">
        <v>1049</v>
      </c>
      <c r="C217" s="67" t="s">
        <v>971</v>
      </c>
      <c r="D217" s="67" t="s">
        <v>1088</v>
      </c>
      <c r="E217" s="67" t="s">
        <v>1069</v>
      </c>
      <c r="F217" s="81" t="s">
        <v>1246</v>
      </c>
      <c r="G217" s="82">
        <v>828.2</v>
      </c>
      <c r="H217" s="83" t="s">
        <v>1117</v>
      </c>
    </row>
    <row r="218" spans="1:8">
      <c r="A218" s="76">
        <v>41418</v>
      </c>
      <c r="B218" s="64" t="s">
        <v>1052</v>
      </c>
      <c r="C218" s="65" t="s">
        <v>972</v>
      </c>
      <c r="D218" s="65" t="s">
        <v>1083</v>
      </c>
      <c r="E218" s="65" t="s">
        <v>1072</v>
      </c>
      <c r="F218" s="77" t="s">
        <v>1247</v>
      </c>
      <c r="G218" s="78">
        <v>902.1</v>
      </c>
      <c r="H218" s="79" t="s">
        <v>1117</v>
      </c>
    </row>
    <row r="219" spans="1:8">
      <c r="A219" s="80">
        <v>41419</v>
      </c>
      <c r="B219" s="66" t="s">
        <v>1040</v>
      </c>
      <c r="C219" s="67" t="s">
        <v>973</v>
      </c>
      <c r="D219" s="67" t="s">
        <v>1083</v>
      </c>
      <c r="E219" s="67" t="s">
        <v>1074</v>
      </c>
      <c r="F219" s="81" t="s">
        <v>1248</v>
      </c>
      <c r="G219" s="82">
        <v>976</v>
      </c>
      <c r="H219" s="83" t="s">
        <v>1116</v>
      </c>
    </row>
    <row r="220" spans="1:8">
      <c r="A220" s="76">
        <v>41420</v>
      </c>
      <c r="B220" s="64" t="s">
        <v>1046</v>
      </c>
      <c r="C220" s="65" t="s">
        <v>974</v>
      </c>
      <c r="D220" s="65" t="s">
        <v>1088</v>
      </c>
      <c r="E220" s="65" t="s">
        <v>1075</v>
      </c>
      <c r="F220" s="77" t="s">
        <v>1249</v>
      </c>
      <c r="G220" s="78">
        <v>1049.9000000000001</v>
      </c>
      <c r="H220" s="79" t="s">
        <v>1116</v>
      </c>
    </row>
    <row r="221" spans="1:8">
      <c r="A221" s="80">
        <v>41421</v>
      </c>
      <c r="B221" s="66" t="s">
        <v>1030</v>
      </c>
      <c r="C221" s="67" t="s">
        <v>975</v>
      </c>
      <c r="D221" s="67" t="s">
        <v>1093</v>
      </c>
      <c r="E221" s="67" t="s">
        <v>1072</v>
      </c>
      <c r="F221" s="81" t="s">
        <v>1247</v>
      </c>
      <c r="G221" s="82">
        <v>1123.8</v>
      </c>
      <c r="H221" s="83" t="s">
        <v>1117</v>
      </c>
    </row>
    <row r="222" spans="1:8">
      <c r="A222" s="76">
        <v>41422</v>
      </c>
      <c r="B222" s="64" t="s">
        <v>1086</v>
      </c>
      <c r="C222" s="65" t="s">
        <v>976</v>
      </c>
      <c r="D222" s="65" t="s">
        <v>1065</v>
      </c>
      <c r="E222" s="65" t="s">
        <v>1074</v>
      </c>
      <c r="F222" s="77" t="s">
        <v>1248</v>
      </c>
      <c r="G222" s="78">
        <v>1197.7</v>
      </c>
      <c r="H222" s="79" t="s">
        <v>1117</v>
      </c>
    </row>
    <row r="223" spans="1:8">
      <c r="A223" s="80">
        <v>41423</v>
      </c>
      <c r="B223" s="66" t="s">
        <v>1038</v>
      </c>
      <c r="C223" s="67" t="s">
        <v>977</v>
      </c>
      <c r="D223" s="67" t="s">
        <v>1087</v>
      </c>
      <c r="E223" s="67" t="s">
        <v>1075</v>
      </c>
      <c r="F223" s="81" t="s">
        <v>1249</v>
      </c>
      <c r="G223" s="82">
        <v>1271.5999999999999</v>
      </c>
      <c r="H223" s="83" t="s">
        <v>1117</v>
      </c>
    </row>
    <row r="224" spans="1:8">
      <c r="A224" s="76">
        <v>41424</v>
      </c>
      <c r="B224" s="64" t="s">
        <v>1040</v>
      </c>
      <c r="C224" s="65" t="s">
        <v>978</v>
      </c>
      <c r="D224" s="65" t="s">
        <v>1077</v>
      </c>
      <c r="E224" s="65" t="s">
        <v>1079</v>
      </c>
      <c r="F224" s="77" t="s">
        <v>1250</v>
      </c>
      <c r="G224" s="78">
        <v>120</v>
      </c>
      <c r="H224" s="79" t="s">
        <v>1117</v>
      </c>
    </row>
    <row r="225" spans="1:8">
      <c r="A225" s="80">
        <v>41425</v>
      </c>
      <c r="B225" s="66" t="s">
        <v>1033</v>
      </c>
      <c r="C225" s="67" t="s">
        <v>979</v>
      </c>
      <c r="D225" s="67" t="s">
        <v>1067</v>
      </c>
      <c r="E225" s="67" t="s">
        <v>1080</v>
      </c>
      <c r="F225" s="81" t="s">
        <v>1251</v>
      </c>
      <c r="G225" s="82">
        <v>200</v>
      </c>
      <c r="H225" s="83" t="s">
        <v>1117</v>
      </c>
    </row>
    <row r="226" spans="1:8">
      <c r="A226" s="76">
        <v>41426</v>
      </c>
      <c r="B226" s="64" t="s">
        <v>1047</v>
      </c>
      <c r="C226" s="65" t="s">
        <v>980</v>
      </c>
      <c r="D226" s="65" t="s">
        <v>1098</v>
      </c>
      <c r="E226" s="65" t="s">
        <v>1082</v>
      </c>
      <c r="F226" s="77" t="s">
        <v>1252</v>
      </c>
      <c r="G226" s="78">
        <v>3000</v>
      </c>
      <c r="H226" s="79" t="s">
        <v>1116</v>
      </c>
    </row>
    <row r="227" spans="1:8">
      <c r="A227" s="80">
        <v>41427</v>
      </c>
      <c r="B227" s="66" t="s">
        <v>1036</v>
      </c>
      <c r="C227" s="67" t="s">
        <v>981</v>
      </c>
      <c r="D227" s="67" t="s">
        <v>1077</v>
      </c>
      <c r="E227" s="67" t="s">
        <v>1068</v>
      </c>
      <c r="F227" s="81" t="s">
        <v>1245</v>
      </c>
      <c r="G227" s="82">
        <v>300</v>
      </c>
      <c r="H227" s="83" t="s">
        <v>1116</v>
      </c>
    </row>
    <row r="228" spans="1:8">
      <c r="A228" s="76">
        <v>41428</v>
      </c>
      <c r="B228" s="64" t="s">
        <v>1049</v>
      </c>
      <c r="C228" s="65" t="s">
        <v>982</v>
      </c>
      <c r="D228" s="65" t="s">
        <v>1095</v>
      </c>
      <c r="E228" s="65" t="s">
        <v>1099</v>
      </c>
      <c r="F228" s="77" t="s">
        <v>1243</v>
      </c>
      <c r="G228" s="78">
        <v>100</v>
      </c>
      <c r="H228" s="79" t="s">
        <v>1117</v>
      </c>
    </row>
    <row r="229" spans="1:8">
      <c r="A229" s="80">
        <v>41429</v>
      </c>
      <c r="B229" s="66" t="s">
        <v>1053</v>
      </c>
      <c r="C229" s="67" t="s">
        <v>983</v>
      </c>
      <c r="D229" s="67" t="s">
        <v>1089</v>
      </c>
      <c r="E229" s="67" t="s">
        <v>1066</v>
      </c>
      <c r="F229" s="81" t="s">
        <v>1244</v>
      </c>
      <c r="G229" s="82">
        <v>2500</v>
      </c>
      <c r="H229" s="83" t="s">
        <v>1117</v>
      </c>
    </row>
    <row r="230" spans="1:8">
      <c r="A230" s="76">
        <v>41430</v>
      </c>
      <c r="B230" s="64" t="s">
        <v>1048</v>
      </c>
      <c r="C230" s="65" t="s">
        <v>984</v>
      </c>
      <c r="D230" s="65" t="s">
        <v>1085</v>
      </c>
      <c r="E230" s="65" t="s">
        <v>1068</v>
      </c>
      <c r="F230" s="77" t="s">
        <v>1245</v>
      </c>
      <c r="G230" s="78">
        <v>140</v>
      </c>
      <c r="H230" s="79" t="s">
        <v>1117</v>
      </c>
    </row>
    <row r="231" spans="1:8">
      <c r="A231" s="80">
        <v>41431</v>
      </c>
      <c r="B231" s="66" t="s">
        <v>1042</v>
      </c>
      <c r="C231" s="67" t="s">
        <v>985</v>
      </c>
      <c r="D231" s="67" t="s">
        <v>1076</v>
      </c>
      <c r="E231" s="67" t="s">
        <v>1069</v>
      </c>
      <c r="F231" s="81" t="s">
        <v>1246</v>
      </c>
      <c r="G231" s="82">
        <v>200</v>
      </c>
      <c r="H231" s="83" t="s">
        <v>1117</v>
      </c>
    </row>
    <row r="232" spans="1:8">
      <c r="A232" s="76">
        <v>41432</v>
      </c>
      <c r="B232" s="64" t="s">
        <v>1029</v>
      </c>
      <c r="C232" s="65" t="s">
        <v>986</v>
      </c>
      <c r="D232" s="65" t="s">
        <v>1065</v>
      </c>
      <c r="E232" s="65" t="s">
        <v>1072</v>
      </c>
      <c r="F232" s="77" t="s">
        <v>1247</v>
      </c>
      <c r="G232" s="78">
        <v>345</v>
      </c>
      <c r="H232" s="79" t="s">
        <v>1117</v>
      </c>
    </row>
    <row r="233" spans="1:8">
      <c r="A233" s="80">
        <v>41433</v>
      </c>
      <c r="B233" s="66" t="s">
        <v>1052</v>
      </c>
      <c r="C233" s="67" t="s">
        <v>987</v>
      </c>
      <c r="D233" s="67" t="s">
        <v>1081</v>
      </c>
      <c r="E233" s="67" t="s">
        <v>1074</v>
      </c>
      <c r="F233" s="81" t="s">
        <v>1248</v>
      </c>
      <c r="G233" s="82">
        <v>22</v>
      </c>
      <c r="H233" s="83" t="s">
        <v>1116</v>
      </c>
    </row>
    <row r="234" spans="1:8">
      <c r="A234" s="76">
        <v>41434</v>
      </c>
      <c r="B234" s="64" t="s">
        <v>1041</v>
      </c>
      <c r="C234" s="65" t="s">
        <v>988</v>
      </c>
      <c r="D234" s="65" t="s">
        <v>1087</v>
      </c>
      <c r="E234" s="65" t="s">
        <v>1075</v>
      </c>
      <c r="F234" s="77" t="s">
        <v>1249</v>
      </c>
      <c r="G234" s="78">
        <v>246</v>
      </c>
      <c r="H234" s="79" t="s">
        <v>1116</v>
      </c>
    </row>
    <row r="235" spans="1:8">
      <c r="A235" s="80">
        <v>41435</v>
      </c>
      <c r="B235" s="66" t="s">
        <v>1054</v>
      </c>
      <c r="C235" s="67" t="s">
        <v>1100</v>
      </c>
      <c r="D235" s="67" t="s">
        <v>1101</v>
      </c>
      <c r="E235" s="67" t="s">
        <v>1072</v>
      </c>
      <c r="F235" s="81" t="s">
        <v>1247</v>
      </c>
      <c r="G235" s="82">
        <v>388</v>
      </c>
      <c r="H235" s="83" t="s">
        <v>1117</v>
      </c>
    </row>
    <row r="236" spans="1:8">
      <c r="A236" s="76">
        <v>41436</v>
      </c>
      <c r="B236" s="64" t="s">
        <v>1037</v>
      </c>
      <c r="C236" s="65" t="s">
        <v>1102</v>
      </c>
      <c r="D236" s="65" t="s">
        <v>1103</v>
      </c>
      <c r="E236" s="65" t="s">
        <v>1074</v>
      </c>
      <c r="F236" s="77" t="s">
        <v>1248</v>
      </c>
      <c r="G236" s="78">
        <v>29</v>
      </c>
      <c r="H236" s="79" t="s">
        <v>1117</v>
      </c>
    </row>
    <row r="237" spans="1:8">
      <c r="A237" s="80">
        <v>41437</v>
      </c>
      <c r="B237" s="66" t="s">
        <v>1035</v>
      </c>
      <c r="C237" s="67" t="s">
        <v>989</v>
      </c>
      <c r="D237" s="67" t="s">
        <v>1077</v>
      </c>
      <c r="E237" s="67" t="s">
        <v>1075</v>
      </c>
      <c r="F237" s="81" t="s">
        <v>1249</v>
      </c>
      <c r="G237" s="82">
        <v>500</v>
      </c>
      <c r="H237" s="83" t="s">
        <v>1117</v>
      </c>
    </row>
    <row r="238" spans="1:8">
      <c r="A238" s="76">
        <v>41438</v>
      </c>
      <c r="B238" s="64" t="s">
        <v>1042</v>
      </c>
      <c r="C238" s="65" t="s">
        <v>990</v>
      </c>
      <c r="D238" s="65" t="s">
        <v>1097</v>
      </c>
      <c r="E238" s="65" t="s">
        <v>1079</v>
      </c>
      <c r="F238" s="77" t="s">
        <v>1250</v>
      </c>
      <c r="G238" s="78">
        <v>458.7</v>
      </c>
      <c r="H238" s="79" t="s">
        <v>1117</v>
      </c>
    </row>
    <row r="239" spans="1:8">
      <c r="A239" s="80">
        <v>41439</v>
      </c>
      <c r="B239" s="66" t="s">
        <v>1086</v>
      </c>
      <c r="C239" s="67" t="s">
        <v>991</v>
      </c>
      <c r="D239" s="67" t="s">
        <v>1104</v>
      </c>
      <c r="E239" s="67" t="s">
        <v>1080</v>
      </c>
      <c r="F239" s="81" t="s">
        <v>1251</v>
      </c>
      <c r="G239" s="82">
        <v>532.6</v>
      </c>
      <c r="H239" s="83" t="s">
        <v>1117</v>
      </c>
    </row>
    <row r="240" spans="1:8">
      <c r="A240" s="76">
        <v>41440</v>
      </c>
      <c r="B240" s="64" t="s">
        <v>1038</v>
      </c>
      <c r="C240" s="65" t="s">
        <v>992</v>
      </c>
      <c r="D240" s="65" t="s">
        <v>1093</v>
      </c>
      <c r="E240" s="65" t="s">
        <v>1082</v>
      </c>
      <c r="F240" s="77" t="s">
        <v>1252</v>
      </c>
      <c r="G240" s="78">
        <v>606.5</v>
      </c>
      <c r="H240" s="79" t="s">
        <v>1116</v>
      </c>
    </row>
    <row r="241" spans="1:8">
      <c r="A241" s="80">
        <v>41441</v>
      </c>
      <c r="B241" s="66" t="s">
        <v>1037</v>
      </c>
      <c r="C241" s="67" t="s">
        <v>993</v>
      </c>
      <c r="D241" s="67" t="s">
        <v>1067</v>
      </c>
      <c r="E241" s="67" t="s">
        <v>1068</v>
      </c>
      <c r="F241" s="81" t="s">
        <v>1245</v>
      </c>
      <c r="G241" s="82">
        <v>140</v>
      </c>
      <c r="H241" s="83" t="s">
        <v>1116</v>
      </c>
    </row>
    <row r="242" spans="1:8">
      <c r="A242" s="76">
        <v>41442</v>
      </c>
      <c r="B242" s="64" t="s">
        <v>1030</v>
      </c>
      <c r="C242" s="65" t="s">
        <v>994</v>
      </c>
      <c r="D242" s="65" t="s">
        <v>1077</v>
      </c>
      <c r="E242" s="65" t="s">
        <v>1069</v>
      </c>
      <c r="F242" s="77" t="s">
        <v>1246</v>
      </c>
      <c r="G242" s="78">
        <v>200</v>
      </c>
      <c r="H242" s="79" t="s">
        <v>1117</v>
      </c>
    </row>
    <row r="243" spans="1:8">
      <c r="A243" s="80">
        <v>41443</v>
      </c>
      <c r="B243" s="66" t="s">
        <v>1053</v>
      </c>
      <c r="C243" s="67" t="s">
        <v>995</v>
      </c>
      <c r="D243" s="67" t="s">
        <v>1085</v>
      </c>
      <c r="E243" s="67" t="s">
        <v>1072</v>
      </c>
      <c r="F243" s="81" t="s">
        <v>1247</v>
      </c>
      <c r="G243" s="82">
        <v>345</v>
      </c>
      <c r="H243" s="83" t="s">
        <v>1117</v>
      </c>
    </row>
    <row r="244" spans="1:8">
      <c r="A244" s="76">
        <v>41444</v>
      </c>
      <c r="B244" s="64" t="s">
        <v>1052</v>
      </c>
      <c r="C244" s="65" t="s">
        <v>996</v>
      </c>
      <c r="D244" s="65" t="s">
        <v>1067</v>
      </c>
      <c r="E244" s="65" t="s">
        <v>1074</v>
      </c>
      <c r="F244" s="77" t="s">
        <v>1248</v>
      </c>
      <c r="G244" s="78">
        <v>433.33333333333297</v>
      </c>
      <c r="H244" s="79" t="s">
        <v>1117</v>
      </c>
    </row>
    <row r="245" spans="1:8">
      <c r="A245" s="80">
        <v>41445</v>
      </c>
      <c r="B245" s="66" t="s">
        <v>1043</v>
      </c>
      <c r="C245" s="67" t="s">
        <v>997</v>
      </c>
      <c r="D245" s="67" t="s">
        <v>1096</v>
      </c>
      <c r="E245" s="67" t="s">
        <v>1075</v>
      </c>
      <c r="F245" s="81" t="s">
        <v>1249</v>
      </c>
      <c r="G245" s="82">
        <v>535.83333333333303</v>
      </c>
      <c r="H245" s="83" t="s">
        <v>1117</v>
      </c>
    </row>
    <row r="246" spans="1:8">
      <c r="A246" s="76">
        <v>41446</v>
      </c>
      <c r="B246" s="64" t="s">
        <v>1044</v>
      </c>
      <c r="C246" s="65" t="s">
        <v>998</v>
      </c>
      <c r="D246" s="65" t="s">
        <v>1065</v>
      </c>
      <c r="E246" s="65" t="s">
        <v>1072</v>
      </c>
      <c r="F246" s="77" t="s">
        <v>1247</v>
      </c>
      <c r="G246" s="78">
        <v>638.33333333333303</v>
      </c>
      <c r="H246" s="79" t="s">
        <v>1117</v>
      </c>
    </row>
    <row r="247" spans="1:8">
      <c r="A247" s="80">
        <v>41447</v>
      </c>
      <c r="B247" s="66" t="s">
        <v>1037</v>
      </c>
      <c r="C247" s="67" t="s">
        <v>999</v>
      </c>
      <c r="D247" s="67" t="s">
        <v>1094</v>
      </c>
      <c r="E247" s="67" t="s">
        <v>1074</v>
      </c>
      <c r="F247" s="81" t="s">
        <v>1248</v>
      </c>
      <c r="G247" s="82">
        <v>740.83333333333303</v>
      </c>
      <c r="H247" s="83" t="s">
        <v>1116</v>
      </c>
    </row>
    <row r="248" spans="1:8">
      <c r="A248" s="76">
        <v>41448</v>
      </c>
      <c r="B248" s="64" t="s">
        <v>1033</v>
      </c>
      <c r="C248" s="65" t="s">
        <v>1000</v>
      </c>
      <c r="D248" s="65" t="s">
        <v>1065</v>
      </c>
      <c r="E248" s="65" t="s">
        <v>1075</v>
      </c>
      <c r="F248" s="77" t="s">
        <v>1249</v>
      </c>
      <c r="G248" s="78">
        <v>843.33333333333303</v>
      </c>
      <c r="H248" s="79" t="s">
        <v>1116</v>
      </c>
    </row>
    <row r="249" spans="1:8">
      <c r="A249" s="80">
        <v>41449</v>
      </c>
      <c r="B249" s="66" t="s">
        <v>1086</v>
      </c>
      <c r="C249" s="67" t="s">
        <v>1001</v>
      </c>
      <c r="D249" s="67" t="s">
        <v>1085</v>
      </c>
      <c r="E249" s="67" t="s">
        <v>1079</v>
      </c>
      <c r="F249" s="81" t="s">
        <v>1250</v>
      </c>
      <c r="G249" s="82">
        <v>945.83333333333303</v>
      </c>
      <c r="H249" s="83" t="s">
        <v>1117</v>
      </c>
    </row>
    <row r="250" spans="1:8">
      <c r="A250" s="76">
        <v>41450</v>
      </c>
      <c r="B250" s="64" t="s">
        <v>1035</v>
      </c>
      <c r="C250" s="65" t="s">
        <v>989</v>
      </c>
      <c r="D250" s="65" t="s">
        <v>1077</v>
      </c>
      <c r="E250" s="65" t="s">
        <v>1080</v>
      </c>
      <c r="F250" s="77" t="s">
        <v>1251</v>
      </c>
      <c r="G250" s="78">
        <v>1048.3333333333301</v>
      </c>
      <c r="H250" s="79" t="s">
        <v>1117</v>
      </c>
    </row>
    <row r="251" spans="1:8">
      <c r="A251" s="80">
        <v>41451</v>
      </c>
      <c r="B251" s="66" t="s">
        <v>1042</v>
      </c>
      <c r="C251" s="67" t="s">
        <v>1002</v>
      </c>
      <c r="D251" s="67" t="s">
        <v>1077</v>
      </c>
      <c r="E251" s="67" t="s">
        <v>1074</v>
      </c>
      <c r="F251" s="81" t="s">
        <v>1248</v>
      </c>
      <c r="G251" s="82">
        <v>1150.8333333333301</v>
      </c>
      <c r="H251" s="83" t="s">
        <v>1117</v>
      </c>
    </row>
    <row r="252" spans="1:8">
      <c r="A252" s="76">
        <v>41452</v>
      </c>
      <c r="B252" s="64" t="s">
        <v>1051</v>
      </c>
      <c r="C252" s="65" t="s">
        <v>1003</v>
      </c>
      <c r="D252" s="65" t="s">
        <v>1077</v>
      </c>
      <c r="E252" s="65" t="s">
        <v>1075</v>
      </c>
      <c r="F252" s="77" t="s">
        <v>1249</v>
      </c>
      <c r="G252" s="78">
        <v>1253.3333333333301</v>
      </c>
      <c r="H252" s="79" t="s">
        <v>1117</v>
      </c>
    </row>
    <row r="253" spans="1:8">
      <c r="A253" s="80">
        <v>41453</v>
      </c>
      <c r="B253" s="66" t="s">
        <v>1086</v>
      </c>
      <c r="C253" s="67" t="s">
        <v>1004</v>
      </c>
      <c r="D253" s="67" t="s">
        <v>1077</v>
      </c>
      <c r="E253" s="67" t="s">
        <v>1072</v>
      </c>
      <c r="F253" s="81" t="s">
        <v>1247</v>
      </c>
      <c r="G253" s="82">
        <v>1355.8333333333301</v>
      </c>
      <c r="H253" s="83" t="s">
        <v>1117</v>
      </c>
    </row>
    <row r="254" spans="1:8">
      <c r="A254" s="76">
        <v>41454</v>
      </c>
      <c r="B254" s="64" t="s">
        <v>1032</v>
      </c>
      <c r="C254" s="65" t="s">
        <v>1005</v>
      </c>
      <c r="D254" s="65" t="s">
        <v>1067</v>
      </c>
      <c r="E254" s="65" t="s">
        <v>1074</v>
      </c>
      <c r="F254" s="77" t="s">
        <v>1248</v>
      </c>
      <c r="G254" s="78">
        <v>1458.3333333333301</v>
      </c>
      <c r="H254" s="79" t="s">
        <v>1116</v>
      </c>
    </row>
    <row r="255" spans="1:8">
      <c r="A255" s="80">
        <v>41455</v>
      </c>
      <c r="B255" s="66" t="s">
        <v>1038</v>
      </c>
      <c r="C255" s="67" t="s">
        <v>1006</v>
      </c>
      <c r="D255" s="67" t="s">
        <v>1065</v>
      </c>
      <c r="E255" s="67" t="s">
        <v>1075</v>
      </c>
      <c r="F255" s="81" t="s">
        <v>1249</v>
      </c>
      <c r="G255" s="82">
        <v>1560.8333333333301</v>
      </c>
      <c r="H255" s="83" t="s">
        <v>1116</v>
      </c>
    </row>
    <row r="256" spans="1:8">
      <c r="A256" s="76">
        <v>41441</v>
      </c>
      <c r="B256" s="64" t="s">
        <v>1049</v>
      </c>
      <c r="C256" s="65" t="s">
        <v>1007</v>
      </c>
      <c r="D256" s="65" t="s">
        <v>1067</v>
      </c>
      <c r="E256" s="65" t="s">
        <v>1079</v>
      </c>
      <c r="F256" s="77" t="s">
        <v>1250</v>
      </c>
      <c r="G256" s="78">
        <v>1663.3333333333301</v>
      </c>
      <c r="H256" s="79" t="s">
        <v>1116</v>
      </c>
    </row>
    <row r="257" spans="1:8">
      <c r="A257" s="80">
        <v>41442</v>
      </c>
      <c r="B257" s="66" t="s">
        <v>1052</v>
      </c>
      <c r="C257" s="67" t="s">
        <v>1008</v>
      </c>
      <c r="D257" s="67" t="s">
        <v>1065</v>
      </c>
      <c r="E257" s="67" t="s">
        <v>1080</v>
      </c>
      <c r="F257" s="81" t="s">
        <v>1251</v>
      </c>
      <c r="G257" s="82">
        <v>433.33333333333297</v>
      </c>
      <c r="H257" s="83" t="s">
        <v>1117</v>
      </c>
    </row>
    <row r="258" spans="1:8">
      <c r="A258" s="76">
        <v>41443</v>
      </c>
      <c r="B258" s="64" t="s">
        <v>1034</v>
      </c>
      <c r="C258" s="65" t="s">
        <v>1009</v>
      </c>
      <c r="D258" s="65" t="s">
        <v>1085</v>
      </c>
      <c r="E258" s="65" t="s">
        <v>1082</v>
      </c>
      <c r="F258" s="77" t="s">
        <v>1252</v>
      </c>
      <c r="G258" s="78">
        <v>535.83333333333303</v>
      </c>
      <c r="H258" s="79" t="s">
        <v>1117</v>
      </c>
    </row>
    <row r="259" spans="1:8">
      <c r="A259" s="80">
        <v>41444</v>
      </c>
      <c r="B259" s="66" t="s">
        <v>1034</v>
      </c>
      <c r="C259" s="67" t="s">
        <v>1010</v>
      </c>
      <c r="D259" s="67" t="s">
        <v>1083</v>
      </c>
      <c r="E259" s="67" t="s">
        <v>1068</v>
      </c>
      <c r="F259" s="81" t="s">
        <v>1245</v>
      </c>
      <c r="G259" s="82">
        <v>638.33333333333303</v>
      </c>
      <c r="H259" s="83" t="s">
        <v>1117</v>
      </c>
    </row>
    <row r="260" spans="1:8">
      <c r="A260" s="76">
        <v>41445</v>
      </c>
      <c r="B260" s="64" t="s">
        <v>1030</v>
      </c>
      <c r="C260" s="65" t="s">
        <v>1011</v>
      </c>
      <c r="D260" s="65" t="s">
        <v>1090</v>
      </c>
      <c r="E260" s="65" t="s">
        <v>1069</v>
      </c>
      <c r="F260" s="77" t="s">
        <v>1246</v>
      </c>
      <c r="G260" s="78">
        <v>740.83333333333303</v>
      </c>
      <c r="H260" s="79" t="s">
        <v>1117</v>
      </c>
    </row>
    <row r="261" spans="1:8">
      <c r="A261" s="80">
        <v>41446</v>
      </c>
      <c r="B261" s="66" t="s">
        <v>1040</v>
      </c>
      <c r="C261" s="67" t="s">
        <v>1012</v>
      </c>
      <c r="D261" s="67" t="s">
        <v>1088</v>
      </c>
      <c r="E261" s="67" t="s">
        <v>1072</v>
      </c>
      <c r="F261" s="81" t="s">
        <v>1247</v>
      </c>
      <c r="G261" s="82">
        <v>843.33333333333303</v>
      </c>
      <c r="H261" s="83" t="s">
        <v>1117</v>
      </c>
    </row>
    <row r="262" spans="1:8">
      <c r="A262" s="76">
        <v>41447</v>
      </c>
      <c r="B262" s="64" t="s">
        <v>1029</v>
      </c>
      <c r="C262" s="65" t="s">
        <v>1013</v>
      </c>
      <c r="D262" s="65" t="s">
        <v>1085</v>
      </c>
      <c r="E262" s="65" t="s">
        <v>1079</v>
      </c>
      <c r="F262" s="77" t="s">
        <v>1250</v>
      </c>
      <c r="G262" s="78">
        <v>945.83333333333303</v>
      </c>
      <c r="H262" s="79" t="s">
        <v>1116</v>
      </c>
    </row>
    <row r="263" spans="1:8">
      <c r="A263" s="80">
        <v>41448</v>
      </c>
      <c r="B263" s="66" t="s">
        <v>1045</v>
      </c>
      <c r="C263" s="67" t="s">
        <v>1014</v>
      </c>
      <c r="D263" s="67" t="s">
        <v>1078</v>
      </c>
      <c r="E263" s="67" t="s">
        <v>1080</v>
      </c>
      <c r="F263" s="81" t="s">
        <v>1251</v>
      </c>
      <c r="G263" s="82">
        <v>120</v>
      </c>
      <c r="H263" s="83" t="s">
        <v>1116</v>
      </c>
    </row>
    <row r="264" spans="1:8">
      <c r="A264" s="76">
        <v>41449</v>
      </c>
      <c r="B264" s="64" t="s">
        <v>1043</v>
      </c>
      <c r="C264" s="65" t="s">
        <v>1015</v>
      </c>
      <c r="D264" s="65" t="s">
        <v>1085</v>
      </c>
      <c r="E264" s="65" t="s">
        <v>1082</v>
      </c>
      <c r="F264" s="77" t="s">
        <v>1252</v>
      </c>
      <c r="G264" s="78">
        <v>200</v>
      </c>
      <c r="H264" s="79" t="s">
        <v>1117</v>
      </c>
    </row>
    <row r="265" spans="1:8">
      <c r="A265" s="80">
        <v>41450</v>
      </c>
      <c r="B265" s="66" t="s">
        <v>1052</v>
      </c>
      <c r="C265" s="67" t="s">
        <v>1016</v>
      </c>
      <c r="D265" s="67" t="s">
        <v>1077</v>
      </c>
      <c r="E265" s="67" t="s">
        <v>1068</v>
      </c>
      <c r="F265" s="81" t="s">
        <v>1245</v>
      </c>
      <c r="G265" s="82">
        <v>3000</v>
      </c>
      <c r="H265" s="83" t="s">
        <v>1117</v>
      </c>
    </row>
    <row r="266" spans="1:8">
      <c r="A266" s="76">
        <v>41451</v>
      </c>
      <c r="B266" s="64" t="s">
        <v>1053</v>
      </c>
      <c r="C266" s="65" t="s">
        <v>1017</v>
      </c>
      <c r="D266" s="65" t="s">
        <v>1104</v>
      </c>
      <c r="E266" s="65" t="s">
        <v>1069</v>
      </c>
      <c r="F266" s="77" t="s">
        <v>1246</v>
      </c>
      <c r="G266" s="78">
        <v>300</v>
      </c>
      <c r="H266" s="79" t="s">
        <v>1117</v>
      </c>
    </row>
    <row r="267" spans="1:8">
      <c r="A267" s="80">
        <v>41452</v>
      </c>
      <c r="B267" s="66" t="s">
        <v>1034</v>
      </c>
      <c r="C267" s="67" t="s">
        <v>1018</v>
      </c>
      <c r="D267" s="67" t="s">
        <v>1090</v>
      </c>
      <c r="E267" s="67" t="s">
        <v>1072</v>
      </c>
      <c r="F267" s="81" t="s">
        <v>1247</v>
      </c>
      <c r="G267" s="82">
        <v>100</v>
      </c>
      <c r="H267" s="83" t="s">
        <v>1117</v>
      </c>
    </row>
    <row r="268" spans="1:8">
      <c r="A268" s="76">
        <v>41453</v>
      </c>
      <c r="B268" s="64" t="s">
        <v>1048</v>
      </c>
      <c r="C268" s="65" t="s">
        <v>1019</v>
      </c>
      <c r="D268" s="65" t="s">
        <v>1073</v>
      </c>
      <c r="E268" s="65" t="s">
        <v>1074</v>
      </c>
      <c r="F268" s="77" t="s">
        <v>1248</v>
      </c>
      <c r="G268" s="78">
        <v>2500</v>
      </c>
      <c r="H268" s="79" t="s">
        <v>1117</v>
      </c>
    </row>
    <row r="269" spans="1:8">
      <c r="A269" s="80">
        <v>41454</v>
      </c>
      <c r="B269" s="66" t="s">
        <v>1033</v>
      </c>
      <c r="C269" s="67" t="s">
        <v>1020</v>
      </c>
      <c r="D269" s="67" t="s">
        <v>1067</v>
      </c>
      <c r="E269" s="67" t="s">
        <v>1075</v>
      </c>
      <c r="F269" s="81" t="s">
        <v>1249</v>
      </c>
      <c r="G269" s="82">
        <v>140</v>
      </c>
      <c r="H269" s="83" t="s">
        <v>1116</v>
      </c>
    </row>
    <row r="270" spans="1:8">
      <c r="A270" s="76">
        <v>41455</v>
      </c>
      <c r="B270" s="64" t="s">
        <v>1036</v>
      </c>
      <c r="C270" s="65" t="s">
        <v>1021</v>
      </c>
      <c r="D270" s="65" t="s">
        <v>1067</v>
      </c>
      <c r="E270" s="65" t="s">
        <v>1072</v>
      </c>
      <c r="F270" s="77" t="s">
        <v>1247</v>
      </c>
      <c r="G270" s="78">
        <v>200</v>
      </c>
      <c r="H270" s="79" t="s">
        <v>1116</v>
      </c>
    </row>
    <row r="271" spans="1:8">
      <c r="A271" s="80">
        <v>41456</v>
      </c>
      <c r="B271" s="66" t="s">
        <v>1086</v>
      </c>
      <c r="C271" s="67" t="s">
        <v>1022</v>
      </c>
      <c r="D271" s="67" t="s">
        <v>1090</v>
      </c>
      <c r="E271" s="67" t="s">
        <v>1074</v>
      </c>
      <c r="F271" s="81" t="s">
        <v>1248</v>
      </c>
      <c r="G271" s="82">
        <v>345</v>
      </c>
      <c r="H271" s="83" t="s">
        <v>1117</v>
      </c>
    </row>
    <row r="272" spans="1:8">
      <c r="A272" s="76">
        <v>41457</v>
      </c>
      <c r="B272" s="64" t="s">
        <v>1048</v>
      </c>
      <c r="C272" s="65" t="s">
        <v>1023</v>
      </c>
      <c r="D272" s="65" t="s">
        <v>1105</v>
      </c>
      <c r="E272" s="65" t="s">
        <v>1075</v>
      </c>
      <c r="F272" s="77" t="s">
        <v>1249</v>
      </c>
      <c r="G272" s="78">
        <v>22</v>
      </c>
      <c r="H272" s="79" t="s">
        <v>1117</v>
      </c>
    </row>
    <row r="273" spans="1:8">
      <c r="A273" s="80">
        <v>41458</v>
      </c>
      <c r="B273" s="66" t="s">
        <v>1040</v>
      </c>
      <c r="C273" s="67" t="s">
        <v>1106</v>
      </c>
      <c r="D273" s="67" t="s">
        <v>1107</v>
      </c>
      <c r="E273" s="67" t="s">
        <v>1079</v>
      </c>
      <c r="F273" s="81" t="s">
        <v>1250</v>
      </c>
      <c r="G273" s="82">
        <v>246</v>
      </c>
      <c r="H273" s="83" t="s">
        <v>1117</v>
      </c>
    </row>
    <row r="274" spans="1:8">
      <c r="A274" s="76">
        <v>41459</v>
      </c>
      <c r="B274" s="64" t="s">
        <v>1047</v>
      </c>
      <c r="C274" s="65" t="s">
        <v>1024</v>
      </c>
      <c r="D274" s="65" t="s">
        <v>1077</v>
      </c>
      <c r="E274" s="65" t="s">
        <v>1080</v>
      </c>
      <c r="F274" s="77" t="s">
        <v>1251</v>
      </c>
      <c r="G274" s="78">
        <v>388</v>
      </c>
      <c r="H274" s="79" t="s">
        <v>1117</v>
      </c>
    </row>
    <row r="275" spans="1:8">
      <c r="A275" s="80">
        <v>41460</v>
      </c>
      <c r="B275" s="66" t="s">
        <v>1035</v>
      </c>
      <c r="C275" s="67" t="s">
        <v>1025</v>
      </c>
      <c r="D275" s="67" t="s">
        <v>1104</v>
      </c>
      <c r="E275" s="67" t="s">
        <v>1074</v>
      </c>
      <c r="F275" s="81" t="s">
        <v>1248</v>
      </c>
      <c r="G275" s="82">
        <v>29</v>
      </c>
      <c r="H275" s="83" t="s">
        <v>1117</v>
      </c>
    </row>
    <row r="276" spans="1:8">
      <c r="A276" s="76">
        <v>41461</v>
      </c>
      <c r="B276" s="64" t="s">
        <v>1050</v>
      </c>
      <c r="C276" s="65" t="s">
        <v>1026</v>
      </c>
      <c r="D276" s="65" t="s">
        <v>1067</v>
      </c>
      <c r="E276" s="65" t="s">
        <v>1075</v>
      </c>
      <c r="F276" s="77" t="s">
        <v>1249</v>
      </c>
      <c r="G276" s="78">
        <v>500</v>
      </c>
      <c r="H276" s="79" t="s">
        <v>1116</v>
      </c>
    </row>
    <row r="277" spans="1:8">
      <c r="A277" s="80">
        <v>41462</v>
      </c>
      <c r="B277" s="66" t="s">
        <v>1041</v>
      </c>
      <c r="C277" s="67" t="s">
        <v>943</v>
      </c>
      <c r="D277" s="67" t="s">
        <v>1077</v>
      </c>
      <c r="E277" s="67" t="s">
        <v>1072</v>
      </c>
      <c r="F277" s="81" t="s">
        <v>1247</v>
      </c>
      <c r="G277" s="82">
        <v>458.7</v>
      </c>
      <c r="H277" s="83" t="s">
        <v>1116</v>
      </c>
    </row>
    <row r="278" spans="1:8">
      <c r="A278" s="76">
        <v>41463</v>
      </c>
      <c r="B278" s="64" t="s">
        <v>1042</v>
      </c>
      <c r="C278" s="65" t="s">
        <v>944</v>
      </c>
      <c r="D278" s="65" t="s">
        <v>1078</v>
      </c>
      <c r="E278" s="65" t="s">
        <v>1074</v>
      </c>
      <c r="F278" s="77" t="s">
        <v>1248</v>
      </c>
      <c r="G278" s="78">
        <v>532.6</v>
      </c>
      <c r="H278" s="79" t="s">
        <v>1117</v>
      </c>
    </row>
    <row r="279" spans="1:8">
      <c r="A279" s="80">
        <v>41464</v>
      </c>
      <c r="B279" s="66" t="s">
        <v>1043</v>
      </c>
      <c r="C279" s="67" t="s">
        <v>945</v>
      </c>
      <c r="D279" s="67" t="s">
        <v>1078</v>
      </c>
      <c r="E279" s="67" t="s">
        <v>1075</v>
      </c>
      <c r="F279" s="81" t="s">
        <v>1249</v>
      </c>
      <c r="G279" s="82">
        <v>606.5</v>
      </c>
      <c r="H279" s="83" t="s">
        <v>1117</v>
      </c>
    </row>
    <row r="280" spans="1:8">
      <c r="A280" s="76">
        <v>41465</v>
      </c>
      <c r="B280" s="64" t="s">
        <v>1044</v>
      </c>
      <c r="C280" s="65" t="s">
        <v>946</v>
      </c>
      <c r="D280" s="65" t="s">
        <v>1081</v>
      </c>
      <c r="E280" s="65" t="s">
        <v>1099</v>
      </c>
      <c r="F280" s="77" t="s">
        <v>1243</v>
      </c>
      <c r="G280" s="78">
        <v>680.4</v>
      </c>
      <c r="H280" s="79" t="s">
        <v>1117</v>
      </c>
    </row>
    <row r="281" spans="1:8">
      <c r="A281" s="80">
        <v>41466</v>
      </c>
      <c r="B281" s="66" t="s">
        <v>1045</v>
      </c>
      <c r="C281" s="67" t="s">
        <v>947</v>
      </c>
      <c r="D281" s="67" t="s">
        <v>1083</v>
      </c>
      <c r="E281" s="67" t="s">
        <v>1066</v>
      </c>
      <c r="F281" s="81" t="s">
        <v>1244</v>
      </c>
      <c r="G281" s="82">
        <v>754.3</v>
      </c>
      <c r="H281" s="83" t="s">
        <v>1117</v>
      </c>
    </row>
    <row r="282" spans="1:8">
      <c r="A282" s="76">
        <v>41467</v>
      </c>
      <c r="B282" s="64" t="s">
        <v>1033</v>
      </c>
      <c r="C282" s="65" t="s">
        <v>948</v>
      </c>
      <c r="D282" s="65" t="s">
        <v>1084</v>
      </c>
      <c r="E282" s="65" t="s">
        <v>1068</v>
      </c>
      <c r="F282" s="77" t="s">
        <v>1245</v>
      </c>
      <c r="G282" s="78">
        <v>828.2</v>
      </c>
      <c r="H282" s="79" t="s">
        <v>1117</v>
      </c>
    </row>
    <row r="283" spans="1:8">
      <c r="A283" s="80">
        <v>41468</v>
      </c>
      <c r="B283" s="66" t="s">
        <v>1032</v>
      </c>
      <c r="C283" s="67" t="s">
        <v>949</v>
      </c>
      <c r="D283" s="67" t="s">
        <v>1085</v>
      </c>
      <c r="E283" s="67" t="s">
        <v>1069</v>
      </c>
      <c r="F283" s="81" t="s">
        <v>1246</v>
      </c>
      <c r="G283" s="82">
        <v>902.1</v>
      </c>
      <c r="H283" s="83" t="s">
        <v>1116</v>
      </c>
    </row>
    <row r="284" spans="1:8">
      <c r="A284" s="76">
        <v>41469</v>
      </c>
      <c r="B284" s="64" t="s">
        <v>1086</v>
      </c>
      <c r="C284" s="65" t="s">
        <v>950</v>
      </c>
      <c r="D284" s="65" t="s">
        <v>1085</v>
      </c>
      <c r="E284" s="65" t="s">
        <v>1072</v>
      </c>
      <c r="F284" s="77" t="s">
        <v>1247</v>
      </c>
      <c r="G284" s="78">
        <v>976</v>
      </c>
      <c r="H284" s="79" t="s">
        <v>1116</v>
      </c>
    </row>
    <row r="285" spans="1:8">
      <c r="A285" s="80">
        <v>41470</v>
      </c>
      <c r="B285" s="66" t="s">
        <v>1038</v>
      </c>
      <c r="C285" s="67" t="s">
        <v>951</v>
      </c>
      <c r="D285" s="67" t="s">
        <v>1077</v>
      </c>
      <c r="E285" s="67" t="s">
        <v>1074</v>
      </c>
      <c r="F285" s="81" t="s">
        <v>1248</v>
      </c>
      <c r="G285" s="82">
        <v>1049.9000000000001</v>
      </c>
      <c r="H285" s="83" t="s">
        <v>1117</v>
      </c>
    </row>
    <row r="286" spans="1:8">
      <c r="A286" s="76">
        <v>41471</v>
      </c>
      <c r="B286" s="64" t="s">
        <v>1046</v>
      </c>
      <c r="C286" s="65" t="s">
        <v>952</v>
      </c>
      <c r="D286" s="65" t="s">
        <v>1087</v>
      </c>
      <c r="E286" s="65" t="s">
        <v>1075</v>
      </c>
      <c r="F286" s="77" t="s">
        <v>1249</v>
      </c>
      <c r="G286" s="78">
        <v>1123.8</v>
      </c>
      <c r="H286" s="79" t="s">
        <v>1117</v>
      </c>
    </row>
    <row r="287" spans="1:8">
      <c r="A287" s="80">
        <v>41472</v>
      </c>
      <c r="B287" s="66" t="s">
        <v>1047</v>
      </c>
      <c r="C287" s="67" t="s">
        <v>953</v>
      </c>
      <c r="D287" s="67" t="s">
        <v>1065</v>
      </c>
      <c r="E287" s="67" t="s">
        <v>1099</v>
      </c>
      <c r="F287" s="81" t="s">
        <v>1243</v>
      </c>
      <c r="G287" s="82">
        <v>1197.7</v>
      </c>
      <c r="H287" s="83" t="s">
        <v>1117</v>
      </c>
    </row>
    <row r="288" spans="1:8">
      <c r="A288" s="76">
        <v>41473</v>
      </c>
      <c r="B288" s="64" t="s">
        <v>1037</v>
      </c>
      <c r="C288" s="65" t="s">
        <v>954</v>
      </c>
      <c r="D288" s="65" t="s">
        <v>1065</v>
      </c>
      <c r="E288" s="65" t="s">
        <v>1066</v>
      </c>
      <c r="F288" s="77" t="s">
        <v>1244</v>
      </c>
      <c r="G288" s="78">
        <v>1271.5999999999999</v>
      </c>
      <c r="H288" s="79" t="s">
        <v>1117</v>
      </c>
    </row>
    <row r="289" spans="1:8">
      <c r="A289" s="80">
        <v>41474</v>
      </c>
      <c r="B289" s="66" t="s">
        <v>1048</v>
      </c>
      <c r="C289" s="67" t="s">
        <v>955</v>
      </c>
      <c r="D289" s="67" t="s">
        <v>1088</v>
      </c>
      <c r="E289" s="67" t="s">
        <v>1068</v>
      </c>
      <c r="F289" s="81" t="s">
        <v>1245</v>
      </c>
      <c r="G289" s="82">
        <v>120</v>
      </c>
      <c r="H289" s="83" t="s">
        <v>1117</v>
      </c>
    </row>
    <row r="290" spans="1:8">
      <c r="A290" s="76">
        <v>41475</v>
      </c>
      <c r="B290" s="64" t="s">
        <v>1045</v>
      </c>
      <c r="C290" s="65" t="s">
        <v>956</v>
      </c>
      <c r="D290" s="65" t="s">
        <v>1089</v>
      </c>
      <c r="E290" s="65" t="s">
        <v>1069</v>
      </c>
      <c r="F290" s="77" t="s">
        <v>1246</v>
      </c>
      <c r="G290" s="78">
        <v>200</v>
      </c>
      <c r="H290" s="79" t="s">
        <v>1116</v>
      </c>
    </row>
    <row r="291" spans="1:8">
      <c r="A291" s="80">
        <v>41476</v>
      </c>
      <c r="B291" s="66" t="s">
        <v>1033</v>
      </c>
      <c r="C291" s="67" t="s">
        <v>957</v>
      </c>
      <c r="D291" s="67" t="s">
        <v>1090</v>
      </c>
      <c r="E291" s="67" t="s">
        <v>1072</v>
      </c>
      <c r="F291" s="81" t="s">
        <v>1247</v>
      </c>
      <c r="G291" s="82">
        <v>3000</v>
      </c>
      <c r="H291" s="83" t="s">
        <v>1116</v>
      </c>
    </row>
    <row r="292" spans="1:8">
      <c r="A292" s="76">
        <v>41477</v>
      </c>
      <c r="B292" s="64" t="s">
        <v>1086</v>
      </c>
      <c r="C292" s="65" t="s">
        <v>958</v>
      </c>
      <c r="D292" s="65" t="s">
        <v>1065</v>
      </c>
      <c r="E292" s="65" t="s">
        <v>1079</v>
      </c>
      <c r="F292" s="77" t="s">
        <v>1250</v>
      </c>
      <c r="G292" s="78">
        <v>300</v>
      </c>
      <c r="H292" s="79" t="s">
        <v>1117</v>
      </c>
    </row>
    <row r="293" spans="1:8">
      <c r="A293" s="80">
        <v>41478</v>
      </c>
      <c r="B293" s="66" t="s">
        <v>1038</v>
      </c>
      <c r="C293" s="67" t="s">
        <v>1091</v>
      </c>
      <c r="D293" s="67" t="s">
        <v>1092</v>
      </c>
      <c r="E293" s="67" t="s">
        <v>1080</v>
      </c>
      <c r="F293" s="81" t="s">
        <v>1251</v>
      </c>
      <c r="G293" s="82">
        <v>100</v>
      </c>
      <c r="H293" s="83" t="s">
        <v>1117</v>
      </c>
    </row>
    <row r="294" spans="1:8">
      <c r="A294" s="76">
        <v>41479</v>
      </c>
      <c r="B294" s="64" t="s">
        <v>1037</v>
      </c>
      <c r="C294" s="65" t="s">
        <v>999</v>
      </c>
      <c r="D294" s="65" t="s">
        <v>1094</v>
      </c>
      <c r="E294" s="65" t="s">
        <v>1082</v>
      </c>
      <c r="F294" s="77" t="s">
        <v>1252</v>
      </c>
      <c r="G294" s="78">
        <v>2500</v>
      </c>
      <c r="H294" s="79" t="s">
        <v>1117</v>
      </c>
    </row>
    <row r="295" spans="1:8">
      <c r="A295" s="80">
        <v>41480</v>
      </c>
      <c r="B295" s="66" t="s">
        <v>1033</v>
      </c>
      <c r="C295" s="67" t="s">
        <v>1000</v>
      </c>
      <c r="D295" s="67" t="s">
        <v>1065</v>
      </c>
      <c r="E295" s="67" t="s">
        <v>1099</v>
      </c>
      <c r="F295" s="81" t="s">
        <v>1243</v>
      </c>
      <c r="G295" s="82">
        <v>140</v>
      </c>
      <c r="H295" s="83" t="s">
        <v>1117</v>
      </c>
    </row>
    <row r="296" spans="1:8">
      <c r="A296" s="76">
        <v>41481</v>
      </c>
      <c r="B296" s="64" t="s">
        <v>1086</v>
      </c>
      <c r="C296" s="65" t="s">
        <v>1001</v>
      </c>
      <c r="D296" s="65" t="s">
        <v>1085</v>
      </c>
      <c r="E296" s="65" t="s">
        <v>1066</v>
      </c>
      <c r="F296" s="77" t="s">
        <v>1244</v>
      </c>
      <c r="G296" s="78">
        <v>200</v>
      </c>
      <c r="H296" s="79" t="s">
        <v>1117</v>
      </c>
    </row>
    <row r="297" spans="1:8">
      <c r="A297" s="80">
        <v>41482</v>
      </c>
      <c r="B297" s="66" t="s">
        <v>1035</v>
      </c>
      <c r="C297" s="67" t="s">
        <v>989</v>
      </c>
      <c r="D297" s="67" t="s">
        <v>1077</v>
      </c>
      <c r="E297" s="67" t="s">
        <v>1068</v>
      </c>
      <c r="F297" s="81" t="s">
        <v>1245</v>
      </c>
      <c r="G297" s="82">
        <v>345</v>
      </c>
      <c r="H297" s="83" t="s">
        <v>1116</v>
      </c>
    </row>
    <row r="298" spans="1:8">
      <c r="A298" s="76">
        <v>41483</v>
      </c>
      <c r="B298" s="64" t="s">
        <v>1042</v>
      </c>
      <c r="C298" s="65" t="s">
        <v>1002</v>
      </c>
      <c r="D298" s="65" t="s">
        <v>1077</v>
      </c>
      <c r="E298" s="65" t="s">
        <v>1069</v>
      </c>
      <c r="F298" s="77" t="s">
        <v>1246</v>
      </c>
      <c r="G298" s="78">
        <v>22</v>
      </c>
      <c r="H298" s="79" t="s">
        <v>1116</v>
      </c>
    </row>
    <row r="299" spans="1:8">
      <c r="A299" s="80">
        <v>41484</v>
      </c>
      <c r="B299" s="66" t="s">
        <v>1051</v>
      </c>
      <c r="C299" s="67" t="s">
        <v>1003</v>
      </c>
      <c r="D299" s="67" t="s">
        <v>1077</v>
      </c>
      <c r="E299" s="67" t="s">
        <v>1072</v>
      </c>
      <c r="F299" s="81" t="s">
        <v>1247</v>
      </c>
      <c r="G299" s="82">
        <v>246</v>
      </c>
      <c r="H299" s="83" t="s">
        <v>1117</v>
      </c>
    </row>
    <row r="300" spans="1:8">
      <c r="A300" s="76">
        <v>41485</v>
      </c>
      <c r="B300" s="64" t="s">
        <v>1086</v>
      </c>
      <c r="C300" s="65" t="s">
        <v>1004</v>
      </c>
      <c r="D300" s="65" t="s">
        <v>1077</v>
      </c>
      <c r="E300" s="65" t="s">
        <v>1074</v>
      </c>
      <c r="F300" s="77" t="s">
        <v>1248</v>
      </c>
      <c r="G300" s="78">
        <v>388</v>
      </c>
      <c r="H300" s="79" t="s">
        <v>1117</v>
      </c>
    </row>
    <row r="301" spans="1:8">
      <c r="A301" s="80">
        <v>41486</v>
      </c>
      <c r="B301" s="66" t="s">
        <v>1032</v>
      </c>
      <c r="C301" s="67" t="s">
        <v>1005</v>
      </c>
      <c r="D301" s="67" t="s">
        <v>1067</v>
      </c>
      <c r="E301" s="67" t="s">
        <v>1075</v>
      </c>
      <c r="F301" s="81" t="s">
        <v>1249</v>
      </c>
      <c r="G301" s="82">
        <v>29</v>
      </c>
      <c r="H301" s="83" t="s">
        <v>1117</v>
      </c>
    </row>
    <row r="302" spans="1:8">
      <c r="A302" s="76">
        <v>41487</v>
      </c>
      <c r="B302" s="64" t="s">
        <v>1038</v>
      </c>
      <c r="C302" s="65" t="s">
        <v>1006</v>
      </c>
      <c r="D302" s="65" t="s">
        <v>1065</v>
      </c>
      <c r="E302" s="65" t="s">
        <v>1072</v>
      </c>
      <c r="F302" s="77" t="s">
        <v>1247</v>
      </c>
      <c r="G302" s="78">
        <v>500</v>
      </c>
      <c r="H302" s="79" t="s">
        <v>1117</v>
      </c>
    </row>
    <row r="303" spans="1:8">
      <c r="A303" s="80">
        <v>41488</v>
      </c>
      <c r="B303" s="66" t="s">
        <v>1049</v>
      </c>
      <c r="C303" s="67" t="s">
        <v>1007</v>
      </c>
      <c r="D303" s="67" t="s">
        <v>1067</v>
      </c>
      <c r="E303" s="67" t="s">
        <v>1074</v>
      </c>
      <c r="F303" s="81" t="s">
        <v>1248</v>
      </c>
      <c r="G303" s="82">
        <v>458.7</v>
      </c>
      <c r="H303" s="83" t="s">
        <v>1117</v>
      </c>
    </row>
    <row r="304" spans="1:8">
      <c r="A304" s="76">
        <v>41489</v>
      </c>
      <c r="B304" s="64" t="s">
        <v>1052</v>
      </c>
      <c r="C304" s="65" t="s">
        <v>1008</v>
      </c>
      <c r="D304" s="65" t="s">
        <v>1065</v>
      </c>
      <c r="E304" s="65" t="s">
        <v>1075</v>
      </c>
      <c r="F304" s="77" t="s">
        <v>1249</v>
      </c>
      <c r="G304" s="78">
        <v>532.6</v>
      </c>
      <c r="H304" s="79" t="s">
        <v>1116</v>
      </c>
    </row>
    <row r="305" spans="1:8">
      <c r="A305" s="80">
        <v>41385</v>
      </c>
      <c r="B305" s="66" t="s">
        <v>1034</v>
      </c>
      <c r="C305" s="67" t="s">
        <v>1009</v>
      </c>
      <c r="D305" s="67" t="s">
        <v>1085</v>
      </c>
      <c r="E305" s="67" t="s">
        <v>1079</v>
      </c>
      <c r="F305" s="81" t="s">
        <v>1250</v>
      </c>
      <c r="G305" s="82">
        <v>606.5</v>
      </c>
      <c r="H305" s="83" t="s">
        <v>1116</v>
      </c>
    </row>
    <row r="306" spans="1:8">
      <c r="A306" s="76">
        <v>41386</v>
      </c>
      <c r="B306" s="64" t="s">
        <v>1034</v>
      </c>
      <c r="C306" s="65" t="s">
        <v>1010</v>
      </c>
      <c r="D306" s="65" t="s">
        <v>1083</v>
      </c>
      <c r="E306" s="65" t="s">
        <v>1080</v>
      </c>
      <c r="F306" s="77" t="s">
        <v>1251</v>
      </c>
      <c r="G306" s="78">
        <v>140</v>
      </c>
      <c r="H306" s="79" t="s">
        <v>1117</v>
      </c>
    </row>
    <row r="307" spans="1:8">
      <c r="A307" s="80">
        <v>41387</v>
      </c>
      <c r="B307" s="66" t="s">
        <v>1030</v>
      </c>
      <c r="C307" s="67" t="s">
        <v>1011</v>
      </c>
      <c r="D307" s="67" t="s">
        <v>1090</v>
      </c>
      <c r="E307" s="67" t="s">
        <v>1082</v>
      </c>
      <c r="F307" s="81" t="s">
        <v>1252</v>
      </c>
      <c r="G307" s="82">
        <v>200</v>
      </c>
      <c r="H307" s="83" t="s">
        <v>1117</v>
      </c>
    </row>
    <row r="308" spans="1:8">
      <c r="A308" s="76">
        <v>41388</v>
      </c>
      <c r="B308" s="64" t="s">
        <v>1040</v>
      </c>
      <c r="C308" s="65" t="s">
        <v>1012</v>
      </c>
      <c r="D308" s="65" t="s">
        <v>1088</v>
      </c>
      <c r="E308" s="65" t="s">
        <v>1068</v>
      </c>
      <c r="F308" s="77" t="s">
        <v>1245</v>
      </c>
      <c r="G308" s="78">
        <v>345</v>
      </c>
      <c r="H308" s="79" t="s">
        <v>1117</v>
      </c>
    </row>
    <row r="309" spans="1:8">
      <c r="A309" s="80">
        <v>41389</v>
      </c>
      <c r="B309" s="66" t="s">
        <v>1029</v>
      </c>
      <c r="C309" s="67" t="s">
        <v>1013</v>
      </c>
      <c r="D309" s="67" t="s">
        <v>1085</v>
      </c>
      <c r="E309" s="67" t="s">
        <v>1069</v>
      </c>
      <c r="F309" s="81" t="s">
        <v>1246</v>
      </c>
      <c r="G309" s="82">
        <v>433.33333333333297</v>
      </c>
      <c r="H309" s="83" t="s">
        <v>1117</v>
      </c>
    </row>
    <row r="310" spans="1:8">
      <c r="A310" s="76">
        <v>41390</v>
      </c>
      <c r="B310" s="64" t="s">
        <v>1045</v>
      </c>
      <c r="C310" s="65" t="s">
        <v>1014</v>
      </c>
      <c r="D310" s="65" t="s">
        <v>1078</v>
      </c>
      <c r="E310" s="65" t="s">
        <v>1072</v>
      </c>
      <c r="F310" s="77" t="s">
        <v>1247</v>
      </c>
      <c r="G310" s="78">
        <v>535.83333333333303</v>
      </c>
      <c r="H310" s="79" t="s">
        <v>1117</v>
      </c>
    </row>
    <row r="311" spans="1:8">
      <c r="A311" s="80">
        <v>41391</v>
      </c>
      <c r="B311" s="66" t="s">
        <v>1043</v>
      </c>
      <c r="C311" s="67" t="s">
        <v>1015</v>
      </c>
      <c r="D311" s="67" t="s">
        <v>1085</v>
      </c>
      <c r="E311" s="67" t="s">
        <v>1074</v>
      </c>
      <c r="F311" s="81" t="s">
        <v>1248</v>
      </c>
      <c r="G311" s="82">
        <v>638.33333333333303</v>
      </c>
      <c r="H311" s="83" t="s">
        <v>1116</v>
      </c>
    </row>
    <row r="312" spans="1:8">
      <c r="A312" s="76">
        <v>41392</v>
      </c>
      <c r="B312" s="64" t="s">
        <v>1052</v>
      </c>
      <c r="C312" s="65" t="s">
        <v>1016</v>
      </c>
      <c r="D312" s="65" t="s">
        <v>1077</v>
      </c>
      <c r="E312" s="65" t="s">
        <v>1075</v>
      </c>
      <c r="F312" s="77" t="s">
        <v>1249</v>
      </c>
      <c r="G312" s="78">
        <v>740.83333333333303</v>
      </c>
      <c r="H312" s="79" t="s">
        <v>1116</v>
      </c>
    </row>
    <row r="313" spans="1:8">
      <c r="A313" s="80">
        <v>41393</v>
      </c>
      <c r="B313" s="66" t="s">
        <v>1053</v>
      </c>
      <c r="C313" s="67" t="s">
        <v>1017</v>
      </c>
      <c r="D313" s="67" t="s">
        <v>1104</v>
      </c>
      <c r="E313" s="67" t="s">
        <v>1072</v>
      </c>
      <c r="F313" s="81" t="s">
        <v>1247</v>
      </c>
      <c r="G313" s="82">
        <v>843.33333333333303</v>
      </c>
      <c r="H313" s="83" t="s">
        <v>1117</v>
      </c>
    </row>
    <row r="314" spans="1:8">
      <c r="A314" s="76">
        <v>41394</v>
      </c>
      <c r="B314" s="64" t="s">
        <v>1030</v>
      </c>
      <c r="C314" s="65" t="s">
        <v>933</v>
      </c>
      <c r="D314" s="65" t="s">
        <v>1087</v>
      </c>
      <c r="E314" s="65" t="s">
        <v>1074</v>
      </c>
      <c r="F314" s="77" t="s">
        <v>1248</v>
      </c>
      <c r="G314" s="78">
        <v>945.83333333333303</v>
      </c>
      <c r="H314" s="79" t="s">
        <v>1117</v>
      </c>
    </row>
    <row r="315" spans="1:8">
      <c r="A315" s="80">
        <v>41395</v>
      </c>
      <c r="B315" s="66" t="s">
        <v>1035</v>
      </c>
      <c r="C315" s="67" t="s">
        <v>934</v>
      </c>
      <c r="D315" s="67" t="s">
        <v>1065</v>
      </c>
      <c r="E315" s="67" t="s">
        <v>1075</v>
      </c>
      <c r="F315" s="81" t="s">
        <v>1249</v>
      </c>
      <c r="G315" s="82">
        <v>1048.3333333333301</v>
      </c>
      <c r="H315" s="83" t="s">
        <v>1117</v>
      </c>
    </row>
    <row r="316" spans="1:8">
      <c r="A316" s="76">
        <v>41396</v>
      </c>
      <c r="B316" s="64" t="s">
        <v>1036</v>
      </c>
      <c r="C316" s="65" t="s">
        <v>935</v>
      </c>
      <c r="D316" s="65" t="s">
        <v>1067</v>
      </c>
      <c r="E316" s="65" t="s">
        <v>1079</v>
      </c>
      <c r="F316" s="77" t="s">
        <v>1250</v>
      </c>
      <c r="G316" s="78">
        <v>1150.8333333333301</v>
      </c>
      <c r="H316" s="79" t="s">
        <v>1117</v>
      </c>
    </row>
    <row r="317" spans="1:8">
      <c r="A317" s="80">
        <v>41397</v>
      </c>
      <c r="B317" s="66" t="s">
        <v>1037</v>
      </c>
      <c r="C317" s="67" t="s">
        <v>936</v>
      </c>
      <c r="D317" s="67" t="s">
        <v>1067</v>
      </c>
      <c r="E317" s="67" t="s">
        <v>1080</v>
      </c>
      <c r="F317" s="81" t="s">
        <v>1251</v>
      </c>
      <c r="G317" s="82">
        <v>1253.3333333333301</v>
      </c>
      <c r="H317" s="83" t="s">
        <v>1117</v>
      </c>
    </row>
    <row r="318" spans="1:8">
      <c r="A318" s="76">
        <v>41398</v>
      </c>
      <c r="B318" s="64" t="s">
        <v>1038</v>
      </c>
      <c r="C318" s="65" t="s">
        <v>937</v>
      </c>
      <c r="D318" s="65" t="s">
        <v>1071</v>
      </c>
      <c r="E318" s="65" t="s">
        <v>1074</v>
      </c>
      <c r="F318" s="77" t="s">
        <v>1248</v>
      </c>
      <c r="G318" s="78">
        <v>1355.8333333333301</v>
      </c>
      <c r="H318" s="79" t="s">
        <v>1116</v>
      </c>
    </row>
    <row r="319" spans="1:8">
      <c r="A319" s="80">
        <v>41399</v>
      </c>
      <c r="B319" s="66" t="s">
        <v>1033</v>
      </c>
      <c r="C319" s="67" t="s">
        <v>938</v>
      </c>
      <c r="D319" s="67" t="s">
        <v>1073</v>
      </c>
      <c r="E319" s="67" t="s">
        <v>1075</v>
      </c>
      <c r="F319" s="81" t="s">
        <v>1249</v>
      </c>
      <c r="G319" s="82">
        <v>1458.3333333333301</v>
      </c>
      <c r="H319" s="83" t="s">
        <v>1116</v>
      </c>
    </row>
    <row r="320" spans="1:8">
      <c r="A320" s="76">
        <v>41400</v>
      </c>
      <c r="B320" s="64" t="s">
        <v>1039</v>
      </c>
      <c r="C320" s="65" t="s">
        <v>940</v>
      </c>
      <c r="D320" s="65" t="s">
        <v>1065</v>
      </c>
      <c r="E320" s="65" t="s">
        <v>1072</v>
      </c>
      <c r="F320" s="77" t="s">
        <v>1247</v>
      </c>
      <c r="G320" s="78">
        <v>1560.8333333333301</v>
      </c>
      <c r="H320" s="79" t="s">
        <v>1117</v>
      </c>
    </row>
    <row r="321" spans="1:8">
      <c r="A321" s="80">
        <v>41401</v>
      </c>
      <c r="B321" s="66" t="s">
        <v>1040</v>
      </c>
      <c r="C321" s="67" t="s">
        <v>941</v>
      </c>
      <c r="D321" s="67" t="s">
        <v>1076</v>
      </c>
      <c r="E321" s="67" t="s">
        <v>1074</v>
      </c>
      <c r="F321" s="81" t="s">
        <v>1248</v>
      </c>
      <c r="G321" s="82">
        <v>1663.3333333333301</v>
      </c>
      <c r="H321" s="83" t="s">
        <v>1117</v>
      </c>
    </row>
    <row r="322" spans="1:8">
      <c r="A322" s="76">
        <v>41402</v>
      </c>
      <c r="B322" s="64" t="s">
        <v>1035</v>
      </c>
      <c r="C322" s="65" t="s">
        <v>942</v>
      </c>
      <c r="D322" s="65" t="s">
        <v>1077</v>
      </c>
      <c r="E322" s="65" t="s">
        <v>1075</v>
      </c>
      <c r="F322" s="77" t="s">
        <v>1249</v>
      </c>
      <c r="G322" s="78">
        <v>433.33333333333297</v>
      </c>
      <c r="H322" s="79" t="s">
        <v>1117</v>
      </c>
    </row>
    <row r="323" spans="1:8">
      <c r="A323" s="80">
        <v>41403</v>
      </c>
      <c r="B323" s="66" t="s">
        <v>1041</v>
      </c>
      <c r="C323" s="67" t="s">
        <v>943</v>
      </c>
      <c r="D323" s="67" t="s">
        <v>1077</v>
      </c>
      <c r="E323" s="67" t="s">
        <v>1079</v>
      </c>
      <c r="F323" s="81" t="s">
        <v>1250</v>
      </c>
      <c r="G323" s="82">
        <v>535.83333333333303</v>
      </c>
      <c r="H323" s="83" t="s">
        <v>1117</v>
      </c>
    </row>
    <row r="324" spans="1:8">
      <c r="A324" s="76">
        <v>41404</v>
      </c>
      <c r="B324" s="64" t="s">
        <v>1042</v>
      </c>
      <c r="C324" s="65" t="s">
        <v>944</v>
      </c>
      <c r="D324" s="65" t="s">
        <v>1078</v>
      </c>
      <c r="E324" s="65" t="s">
        <v>1080</v>
      </c>
      <c r="F324" s="77" t="s">
        <v>1251</v>
      </c>
      <c r="G324" s="78">
        <v>638.33333333333303</v>
      </c>
      <c r="H324" s="79" t="s">
        <v>1117</v>
      </c>
    </row>
    <row r="325" spans="1:8">
      <c r="A325" s="80">
        <v>41405</v>
      </c>
      <c r="B325" s="66" t="s">
        <v>1043</v>
      </c>
      <c r="C325" s="67" t="s">
        <v>945</v>
      </c>
      <c r="D325" s="67" t="s">
        <v>1078</v>
      </c>
      <c r="E325" s="67" t="s">
        <v>1082</v>
      </c>
      <c r="F325" s="81" t="s">
        <v>1252</v>
      </c>
      <c r="G325" s="82">
        <v>740.83333333333303</v>
      </c>
      <c r="H325" s="83" t="s">
        <v>1116</v>
      </c>
    </row>
    <row r="326" spans="1:8">
      <c r="A326" s="76">
        <v>41406</v>
      </c>
      <c r="B326" s="64" t="s">
        <v>1044</v>
      </c>
      <c r="C326" s="65" t="s">
        <v>946</v>
      </c>
      <c r="D326" s="65" t="s">
        <v>1081</v>
      </c>
      <c r="E326" s="65" t="s">
        <v>1068</v>
      </c>
      <c r="F326" s="77" t="s">
        <v>1245</v>
      </c>
      <c r="G326" s="78">
        <v>843.33333333333303</v>
      </c>
      <c r="H326" s="79" t="s">
        <v>1116</v>
      </c>
    </row>
    <row r="327" spans="1:8">
      <c r="A327" s="80">
        <v>41407</v>
      </c>
      <c r="B327" s="66" t="s">
        <v>1045</v>
      </c>
      <c r="C327" s="67" t="s">
        <v>947</v>
      </c>
      <c r="D327" s="67" t="s">
        <v>1083</v>
      </c>
      <c r="E327" s="67" t="s">
        <v>1069</v>
      </c>
      <c r="F327" s="81" t="s">
        <v>1246</v>
      </c>
      <c r="G327" s="82">
        <v>945.83333333333303</v>
      </c>
      <c r="H327" s="83" t="s">
        <v>1117</v>
      </c>
    </row>
    <row r="328" spans="1:8">
      <c r="A328" s="76">
        <v>41408</v>
      </c>
      <c r="B328" s="64" t="s">
        <v>1033</v>
      </c>
      <c r="C328" s="65" t="s">
        <v>948</v>
      </c>
      <c r="D328" s="65" t="s">
        <v>1084</v>
      </c>
      <c r="E328" s="65" t="s">
        <v>1072</v>
      </c>
      <c r="F328" s="77" t="s">
        <v>1247</v>
      </c>
      <c r="G328" s="78">
        <v>120</v>
      </c>
      <c r="H328" s="79" t="s">
        <v>1117</v>
      </c>
    </row>
    <row r="329" spans="1:8">
      <c r="A329" s="80">
        <v>41409</v>
      </c>
      <c r="B329" s="66" t="s">
        <v>1032</v>
      </c>
      <c r="C329" s="67" t="s">
        <v>949</v>
      </c>
      <c r="D329" s="67" t="s">
        <v>1085</v>
      </c>
      <c r="E329" s="67" t="s">
        <v>1079</v>
      </c>
      <c r="F329" s="81" t="s">
        <v>1250</v>
      </c>
      <c r="G329" s="82">
        <v>200</v>
      </c>
      <c r="H329" s="83" t="s">
        <v>1117</v>
      </c>
    </row>
    <row r="330" spans="1:8">
      <c r="A330" s="76">
        <v>41410</v>
      </c>
      <c r="B330" s="64" t="s">
        <v>1086</v>
      </c>
      <c r="C330" s="65" t="s">
        <v>950</v>
      </c>
      <c r="D330" s="65" t="s">
        <v>1085</v>
      </c>
      <c r="E330" s="65" t="s">
        <v>1080</v>
      </c>
      <c r="F330" s="77" t="s">
        <v>1251</v>
      </c>
      <c r="G330" s="78">
        <v>3000</v>
      </c>
      <c r="H330" s="79" t="s">
        <v>1117</v>
      </c>
    </row>
    <row r="331" spans="1:8">
      <c r="A331" s="80">
        <v>41411</v>
      </c>
      <c r="B331" s="66" t="s">
        <v>1038</v>
      </c>
      <c r="C331" s="67" t="s">
        <v>951</v>
      </c>
      <c r="D331" s="67" t="s">
        <v>1077</v>
      </c>
      <c r="E331" s="67" t="s">
        <v>1082</v>
      </c>
      <c r="F331" s="81" t="s">
        <v>1252</v>
      </c>
      <c r="G331" s="82">
        <v>300</v>
      </c>
      <c r="H331" s="83" t="s">
        <v>1117</v>
      </c>
    </row>
    <row r="332" spans="1:8">
      <c r="A332" s="76">
        <v>41412</v>
      </c>
      <c r="B332" s="64" t="s">
        <v>1046</v>
      </c>
      <c r="C332" s="65" t="s">
        <v>952</v>
      </c>
      <c r="D332" s="65" t="s">
        <v>1087</v>
      </c>
      <c r="E332" s="65" t="s">
        <v>1068</v>
      </c>
      <c r="F332" s="77" t="s">
        <v>1245</v>
      </c>
      <c r="G332" s="78">
        <v>100</v>
      </c>
      <c r="H332" s="79" t="s">
        <v>1116</v>
      </c>
    </row>
    <row r="333" spans="1:8">
      <c r="A333" s="80">
        <v>41413</v>
      </c>
      <c r="B333" s="66" t="s">
        <v>1047</v>
      </c>
      <c r="C333" s="67" t="s">
        <v>953</v>
      </c>
      <c r="D333" s="67" t="s">
        <v>1065</v>
      </c>
      <c r="E333" s="67" t="s">
        <v>1069</v>
      </c>
      <c r="F333" s="81" t="s">
        <v>1246</v>
      </c>
      <c r="G333" s="82">
        <v>2500</v>
      </c>
      <c r="H333" s="83" t="s">
        <v>1116</v>
      </c>
    </row>
    <row r="334" spans="1:8">
      <c r="A334" s="76">
        <v>41414</v>
      </c>
      <c r="B334" s="64" t="s">
        <v>1037</v>
      </c>
      <c r="C334" s="65" t="s">
        <v>954</v>
      </c>
      <c r="D334" s="65" t="s">
        <v>1065</v>
      </c>
      <c r="E334" s="65" t="s">
        <v>1072</v>
      </c>
      <c r="F334" s="77" t="s">
        <v>1247</v>
      </c>
      <c r="G334" s="78">
        <v>140</v>
      </c>
      <c r="H334" s="79" t="s">
        <v>1117</v>
      </c>
    </row>
    <row r="335" spans="1:8">
      <c r="A335" s="80">
        <v>41415</v>
      </c>
      <c r="B335" s="66" t="s">
        <v>1048</v>
      </c>
      <c r="C335" s="67" t="s">
        <v>955</v>
      </c>
      <c r="D335" s="67" t="s">
        <v>1088</v>
      </c>
      <c r="E335" s="67" t="s">
        <v>1074</v>
      </c>
      <c r="F335" s="81" t="s">
        <v>1248</v>
      </c>
      <c r="G335" s="82">
        <v>200</v>
      </c>
      <c r="H335" s="83" t="s">
        <v>1117</v>
      </c>
    </row>
    <row r="336" spans="1:8">
      <c r="A336" s="76">
        <v>41416</v>
      </c>
      <c r="B336" s="64" t="s">
        <v>1045</v>
      </c>
      <c r="C336" s="65" t="s">
        <v>956</v>
      </c>
      <c r="D336" s="65" t="s">
        <v>1089</v>
      </c>
      <c r="E336" s="65" t="s">
        <v>1075</v>
      </c>
      <c r="F336" s="77" t="s">
        <v>1249</v>
      </c>
      <c r="G336" s="78">
        <v>345</v>
      </c>
      <c r="H336" s="79" t="s">
        <v>1117</v>
      </c>
    </row>
    <row r="337" spans="1:8">
      <c r="A337" s="80">
        <v>41417</v>
      </c>
      <c r="B337" s="66" t="s">
        <v>1040</v>
      </c>
      <c r="C337" s="67" t="s">
        <v>978</v>
      </c>
      <c r="D337" s="67" t="s">
        <v>1077</v>
      </c>
      <c r="E337" s="67" t="s">
        <v>1072</v>
      </c>
      <c r="F337" s="81" t="s">
        <v>1247</v>
      </c>
      <c r="G337" s="82">
        <v>22</v>
      </c>
      <c r="H337" s="83" t="s">
        <v>1117</v>
      </c>
    </row>
    <row r="338" spans="1:8">
      <c r="A338" s="76">
        <v>41418</v>
      </c>
      <c r="B338" s="64" t="s">
        <v>1033</v>
      </c>
      <c r="C338" s="65" t="s">
        <v>979</v>
      </c>
      <c r="D338" s="65" t="s">
        <v>1067</v>
      </c>
      <c r="E338" s="65" t="s">
        <v>1074</v>
      </c>
      <c r="F338" s="77" t="s">
        <v>1248</v>
      </c>
      <c r="G338" s="78">
        <v>246</v>
      </c>
      <c r="H338" s="79" t="s">
        <v>1117</v>
      </c>
    </row>
    <row r="339" spans="1:8">
      <c r="A339" s="80">
        <v>41419</v>
      </c>
      <c r="B339" s="66" t="s">
        <v>1047</v>
      </c>
      <c r="C339" s="67" t="s">
        <v>980</v>
      </c>
      <c r="D339" s="67" t="s">
        <v>1098</v>
      </c>
      <c r="E339" s="67" t="s">
        <v>1075</v>
      </c>
      <c r="F339" s="81" t="s">
        <v>1249</v>
      </c>
      <c r="G339" s="82">
        <v>388</v>
      </c>
      <c r="H339" s="83" t="s">
        <v>1116</v>
      </c>
    </row>
    <row r="340" spans="1:8">
      <c r="A340" s="76">
        <v>41420</v>
      </c>
      <c r="B340" s="64" t="s">
        <v>1036</v>
      </c>
      <c r="C340" s="65" t="s">
        <v>981</v>
      </c>
      <c r="D340" s="65" t="s">
        <v>1077</v>
      </c>
      <c r="E340" s="65" t="s">
        <v>1079</v>
      </c>
      <c r="F340" s="77" t="s">
        <v>1250</v>
      </c>
      <c r="G340" s="78">
        <v>29</v>
      </c>
      <c r="H340" s="79" t="s">
        <v>1116</v>
      </c>
    </row>
    <row r="341" spans="1:8">
      <c r="A341" s="80">
        <v>41421</v>
      </c>
      <c r="B341" s="66" t="s">
        <v>1049</v>
      </c>
      <c r="C341" s="67" t="s">
        <v>982</v>
      </c>
      <c r="D341" s="67" t="s">
        <v>1095</v>
      </c>
      <c r="E341" s="67" t="s">
        <v>1080</v>
      </c>
      <c r="F341" s="81" t="s">
        <v>1251</v>
      </c>
      <c r="G341" s="82">
        <v>500</v>
      </c>
      <c r="H341" s="83" t="s">
        <v>1117</v>
      </c>
    </row>
    <row r="342" spans="1:8">
      <c r="A342" s="76">
        <v>41422</v>
      </c>
      <c r="B342" s="64" t="s">
        <v>1053</v>
      </c>
      <c r="C342" s="65" t="s">
        <v>983</v>
      </c>
      <c r="D342" s="65" t="s">
        <v>1089</v>
      </c>
      <c r="E342" s="65" t="s">
        <v>1074</v>
      </c>
      <c r="F342" s="77" t="s">
        <v>1248</v>
      </c>
      <c r="G342" s="78">
        <v>458.7</v>
      </c>
      <c r="H342" s="79" t="s">
        <v>1117</v>
      </c>
    </row>
    <row r="343" spans="1:8">
      <c r="A343" s="80">
        <v>41423</v>
      </c>
      <c r="B343" s="66" t="s">
        <v>1048</v>
      </c>
      <c r="C343" s="67" t="s">
        <v>984</v>
      </c>
      <c r="D343" s="67" t="s">
        <v>1085</v>
      </c>
      <c r="E343" s="67" t="s">
        <v>1075</v>
      </c>
      <c r="F343" s="81" t="s">
        <v>1249</v>
      </c>
      <c r="G343" s="82">
        <v>532.6</v>
      </c>
      <c r="H343" s="83" t="s">
        <v>1117</v>
      </c>
    </row>
    <row r="344" spans="1:8">
      <c r="A344" s="76">
        <v>41424</v>
      </c>
      <c r="B344" s="64" t="s">
        <v>1042</v>
      </c>
      <c r="C344" s="65" t="s">
        <v>985</v>
      </c>
      <c r="D344" s="65" t="s">
        <v>1076</v>
      </c>
      <c r="E344" s="65" t="s">
        <v>1072</v>
      </c>
      <c r="F344" s="77" t="s">
        <v>1247</v>
      </c>
      <c r="G344" s="78">
        <v>606.5</v>
      </c>
      <c r="H344" s="79" t="s">
        <v>1117</v>
      </c>
    </row>
    <row r="345" spans="1:8">
      <c r="A345" s="80">
        <v>41425</v>
      </c>
      <c r="B345" s="66" t="s">
        <v>1029</v>
      </c>
      <c r="C345" s="67" t="s">
        <v>986</v>
      </c>
      <c r="D345" s="67" t="s">
        <v>1065</v>
      </c>
      <c r="E345" s="67" t="s">
        <v>1074</v>
      </c>
      <c r="F345" s="81" t="s">
        <v>1248</v>
      </c>
      <c r="G345" s="82">
        <v>680.4</v>
      </c>
      <c r="H345" s="83" t="s">
        <v>1117</v>
      </c>
    </row>
    <row r="346" spans="1:8">
      <c r="A346" s="76">
        <v>41426</v>
      </c>
      <c r="B346" s="64" t="s">
        <v>1052</v>
      </c>
      <c r="C346" s="65" t="s">
        <v>987</v>
      </c>
      <c r="D346" s="65" t="s">
        <v>1081</v>
      </c>
      <c r="E346" s="65" t="s">
        <v>1075</v>
      </c>
      <c r="F346" s="77" t="s">
        <v>1249</v>
      </c>
      <c r="G346" s="78">
        <v>754.3</v>
      </c>
      <c r="H346" s="79" t="s">
        <v>1116</v>
      </c>
    </row>
    <row r="347" spans="1:8">
      <c r="A347" s="80">
        <v>41427</v>
      </c>
      <c r="B347" s="66" t="s">
        <v>1041</v>
      </c>
      <c r="C347" s="67" t="s">
        <v>988</v>
      </c>
      <c r="D347" s="67" t="s">
        <v>1087</v>
      </c>
      <c r="E347" s="67" t="s">
        <v>1099</v>
      </c>
      <c r="F347" s="81" t="s">
        <v>1243</v>
      </c>
      <c r="G347" s="82">
        <v>828.2</v>
      </c>
      <c r="H347" s="83" t="s">
        <v>1116</v>
      </c>
    </row>
    <row r="348" spans="1:8">
      <c r="A348" s="76">
        <v>41428</v>
      </c>
      <c r="B348" s="64" t="s">
        <v>1054</v>
      </c>
      <c r="C348" s="65" t="s">
        <v>1100</v>
      </c>
      <c r="D348" s="65" t="s">
        <v>1101</v>
      </c>
      <c r="E348" s="65" t="s">
        <v>1066</v>
      </c>
      <c r="F348" s="77" t="s">
        <v>1244</v>
      </c>
      <c r="G348" s="78">
        <v>902.1</v>
      </c>
      <c r="H348" s="79" t="s">
        <v>1117</v>
      </c>
    </row>
    <row r="349" spans="1:8">
      <c r="A349" s="80">
        <v>41429</v>
      </c>
      <c r="B349" s="66" t="s">
        <v>1037</v>
      </c>
      <c r="C349" s="67" t="s">
        <v>1102</v>
      </c>
      <c r="D349" s="67" t="s">
        <v>1103</v>
      </c>
      <c r="E349" s="67" t="s">
        <v>1068</v>
      </c>
      <c r="F349" s="81" t="s">
        <v>1245</v>
      </c>
      <c r="G349" s="82">
        <v>976</v>
      </c>
      <c r="H349" s="83" t="s">
        <v>1117</v>
      </c>
    </row>
    <row r="350" spans="1:8">
      <c r="A350" s="76">
        <v>41430</v>
      </c>
      <c r="B350" s="64" t="s">
        <v>1035</v>
      </c>
      <c r="C350" s="65" t="s">
        <v>989</v>
      </c>
      <c r="D350" s="65" t="s">
        <v>1077</v>
      </c>
      <c r="E350" s="65" t="s">
        <v>1069</v>
      </c>
      <c r="F350" s="77" t="s">
        <v>1246</v>
      </c>
      <c r="G350" s="78">
        <v>1049.9000000000001</v>
      </c>
      <c r="H350" s="79" t="s">
        <v>1117</v>
      </c>
    </row>
    <row r="351" spans="1:8">
      <c r="A351" s="80">
        <v>41431</v>
      </c>
      <c r="B351" s="66" t="s">
        <v>1042</v>
      </c>
      <c r="C351" s="67" t="s">
        <v>990</v>
      </c>
      <c r="D351" s="67" t="s">
        <v>1097</v>
      </c>
      <c r="E351" s="67" t="s">
        <v>1072</v>
      </c>
      <c r="F351" s="81" t="s">
        <v>1247</v>
      </c>
      <c r="G351" s="82">
        <v>1123.8</v>
      </c>
      <c r="H351" s="83" t="s">
        <v>1117</v>
      </c>
    </row>
    <row r="352" spans="1:8">
      <c r="A352" s="76">
        <v>41432</v>
      </c>
      <c r="B352" s="64" t="s">
        <v>1086</v>
      </c>
      <c r="C352" s="65" t="s">
        <v>991</v>
      </c>
      <c r="D352" s="65" t="s">
        <v>1104</v>
      </c>
      <c r="E352" s="65" t="s">
        <v>1074</v>
      </c>
      <c r="F352" s="77" t="s">
        <v>1248</v>
      </c>
      <c r="G352" s="78">
        <v>1197.7</v>
      </c>
      <c r="H352" s="79" t="s">
        <v>1117</v>
      </c>
    </row>
    <row r="353" spans="1:8">
      <c r="A353" s="80">
        <v>41433</v>
      </c>
      <c r="B353" s="66" t="s">
        <v>1030</v>
      </c>
      <c r="C353" s="67" t="s">
        <v>933</v>
      </c>
      <c r="D353" s="67" t="s">
        <v>1087</v>
      </c>
      <c r="E353" s="67" t="s">
        <v>1075</v>
      </c>
      <c r="F353" s="81" t="s">
        <v>1249</v>
      </c>
      <c r="G353" s="82">
        <v>1271.5999999999999</v>
      </c>
      <c r="H353" s="83" t="s">
        <v>1116</v>
      </c>
    </row>
    <row r="354" spans="1:8">
      <c r="A354" s="76">
        <v>41434</v>
      </c>
      <c r="B354" s="64" t="s">
        <v>1035</v>
      </c>
      <c r="C354" s="65" t="s">
        <v>934</v>
      </c>
      <c r="D354" s="65" t="s">
        <v>1065</v>
      </c>
      <c r="E354" s="65" t="s">
        <v>1099</v>
      </c>
      <c r="F354" s="77" t="s">
        <v>1243</v>
      </c>
      <c r="G354" s="78">
        <v>120</v>
      </c>
      <c r="H354" s="79" t="s">
        <v>1116</v>
      </c>
    </row>
    <row r="355" spans="1:8">
      <c r="A355" s="80">
        <v>41435</v>
      </c>
      <c r="B355" s="66" t="s">
        <v>1036</v>
      </c>
      <c r="C355" s="67" t="s">
        <v>935</v>
      </c>
      <c r="D355" s="67" t="s">
        <v>1067</v>
      </c>
      <c r="E355" s="67" t="s">
        <v>1066</v>
      </c>
      <c r="F355" s="81" t="s">
        <v>1244</v>
      </c>
      <c r="G355" s="82">
        <v>200</v>
      </c>
      <c r="H355" s="83" t="s">
        <v>1117</v>
      </c>
    </row>
    <row r="356" spans="1:8">
      <c r="A356" s="76">
        <v>41436</v>
      </c>
      <c r="B356" s="64" t="s">
        <v>1037</v>
      </c>
      <c r="C356" s="65" t="s">
        <v>936</v>
      </c>
      <c r="D356" s="65" t="s">
        <v>1067</v>
      </c>
      <c r="E356" s="65" t="s">
        <v>1068</v>
      </c>
      <c r="F356" s="77" t="s">
        <v>1245</v>
      </c>
      <c r="G356" s="78">
        <v>3000</v>
      </c>
      <c r="H356" s="79" t="s">
        <v>1117</v>
      </c>
    </row>
    <row r="357" spans="1:8">
      <c r="A357" s="80">
        <v>41437</v>
      </c>
      <c r="B357" s="66" t="s">
        <v>1038</v>
      </c>
      <c r="C357" s="67" t="s">
        <v>937</v>
      </c>
      <c r="D357" s="67" t="s">
        <v>1071</v>
      </c>
      <c r="E357" s="67" t="s">
        <v>1069</v>
      </c>
      <c r="F357" s="81" t="s">
        <v>1246</v>
      </c>
      <c r="G357" s="82">
        <v>300</v>
      </c>
      <c r="H357" s="83" t="s">
        <v>1117</v>
      </c>
    </row>
    <row r="358" spans="1:8">
      <c r="A358" s="76">
        <v>41438</v>
      </c>
      <c r="B358" s="64" t="s">
        <v>1033</v>
      </c>
      <c r="C358" s="65" t="s">
        <v>938</v>
      </c>
      <c r="D358" s="65" t="s">
        <v>1073</v>
      </c>
      <c r="E358" s="65" t="s">
        <v>1072</v>
      </c>
      <c r="F358" s="77" t="s">
        <v>1247</v>
      </c>
      <c r="G358" s="78">
        <v>100</v>
      </c>
      <c r="H358" s="79" t="s">
        <v>1117</v>
      </c>
    </row>
    <row r="359" spans="1:8">
      <c r="A359" s="80">
        <v>41439</v>
      </c>
      <c r="B359" s="66" t="s">
        <v>1039</v>
      </c>
      <c r="C359" s="67" t="s">
        <v>940</v>
      </c>
      <c r="D359" s="67" t="s">
        <v>1065</v>
      </c>
      <c r="E359" s="67" t="s">
        <v>1079</v>
      </c>
      <c r="F359" s="81" t="s">
        <v>1250</v>
      </c>
      <c r="G359" s="82">
        <v>2500</v>
      </c>
      <c r="H359" s="83" t="s">
        <v>1117</v>
      </c>
    </row>
    <row r="360" spans="1:8">
      <c r="A360" s="76">
        <v>41440</v>
      </c>
      <c r="B360" s="64" t="s">
        <v>1040</v>
      </c>
      <c r="C360" s="65" t="s">
        <v>941</v>
      </c>
      <c r="D360" s="65" t="s">
        <v>1076</v>
      </c>
      <c r="E360" s="65" t="s">
        <v>1080</v>
      </c>
      <c r="F360" s="77" t="s">
        <v>1251</v>
      </c>
      <c r="G360" s="78">
        <v>140</v>
      </c>
      <c r="H360" s="79" t="s">
        <v>1116</v>
      </c>
    </row>
    <row r="361" spans="1:8">
      <c r="A361" s="80">
        <v>41441</v>
      </c>
      <c r="B361" s="66" t="s">
        <v>1035</v>
      </c>
      <c r="C361" s="67" t="s">
        <v>942</v>
      </c>
      <c r="D361" s="67" t="s">
        <v>1077</v>
      </c>
      <c r="E361" s="67" t="s">
        <v>1082</v>
      </c>
      <c r="F361" s="81" t="s">
        <v>1252</v>
      </c>
      <c r="G361" s="82">
        <v>200</v>
      </c>
      <c r="H361" s="83" t="s">
        <v>1116</v>
      </c>
    </row>
    <row r="362" spans="1:8">
      <c r="A362" s="76">
        <v>41442</v>
      </c>
      <c r="B362" s="64" t="s">
        <v>1041</v>
      </c>
      <c r="C362" s="65" t="s">
        <v>943</v>
      </c>
      <c r="D362" s="65" t="s">
        <v>1077</v>
      </c>
      <c r="E362" s="65" t="s">
        <v>1099</v>
      </c>
      <c r="F362" s="77" t="s">
        <v>1243</v>
      </c>
      <c r="G362" s="78">
        <v>345</v>
      </c>
      <c r="H362" s="79" t="s">
        <v>1117</v>
      </c>
    </row>
    <row r="363" spans="1:8">
      <c r="A363" s="80">
        <v>41443</v>
      </c>
      <c r="B363" s="66" t="s">
        <v>1042</v>
      </c>
      <c r="C363" s="67" t="s">
        <v>944</v>
      </c>
      <c r="D363" s="67" t="s">
        <v>1078</v>
      </c>
      <c r="E363" s="67" t="s">
        <v>1066</v>
      </c>
      <c r="F363" s="81" t="s">
        <v>1244</v>
      </c>
      <c r="G363" s="82">
        <v>22</v>
      </c>
      <c r="H363" s="83" t="s">
        <v>1117</v>
      </c>
    </row>
    <row r="364" spans="1:8">
      <c r="A364" s="76">
        <v>41444</v>
      </c>
      <c r="B364" s="64" t="s">
        <v>1043</v>
      </c>
      <c r="C364" s="65" t="s">
        <v>945</v>
      </c>
      <c r="D364" s="65" t="s">
        <v>1078</v>
      </c>
      <c r="E364" s="65" t="s">
        <v>1068</v>
      </c>
      <c r="F364" s="77" t="s">
        <v>1245</v>
      </c>
      <c r="G364" s="78">
        <v>246</v>
      </c>
      <c r="H364" s="79" t="s">
        <v>1117</v>
      </c>
    </row>
    <row r="365" spans="1:8">
      <c r="A365" s="80">
        <v>41445</v>
      </c>
      <c r="B365" s="66" t="s">
        <v>1044</v>
      </c>
      <c r="C365" s="67" t="s">
        <v>946</v>
      </c>
      <c r="D365" s="67" t="s">
        <v>1081</v>
      </c>
      <c r="E365" s="67" t="s">
        <v>1069</v>
      </c>
      <c r="F365" s="81" t="s">
        <v>1246</v>
      </c>
      <c r="G365" s="82">
        <v>388</v>
      </c>
      <c r="H365" s="83" t="s">
        <v>1117</v>
      </c>
    </row>
    <row r="366" spans="1:8">
      <c r="A366" s="76">
        <v>41446</v>
      </c>
      <c r="B366" s="64" t="s">
        <v>1045</v>
      </c>
      <c r="C366" s="65" t="s">
        <v>947</v>
      </c>
      <c r="D366" s="65" t="s">
        <v>1083</v>
      </c>
      <c r="E366" s="65" t="s">
        <v>1072</v>
      </c>
      <c r="F366" s="77" t="s">
        <v>1247</v>
      </c>
      <c r="G366" s="78">
        <v>29</v>
      </c>
      <c r="H366" s="79" t="s">
        <v>1117</v>
      </c>
    </row>
    <row r="367" spans="1:8">
      <c r="A367" s="80">
        <v>41447</v>
      </c>
      <c r="B367" s="66" t="s">
        <v>1033</v>
      </c>
      <c r="C367" s="67" t="s">
        <v>948</v>
      </c>
      <c r="D367" s="67" t="s">
        <v>1084</v>
      </c>
      <c r="E367" s="67" t="s">
        <v>1074</v>
      </c>
      <c r="F367" s="81" t="s">
        <v>1248</v>
      </c>
      <c r="G367" s="82">
        <v>500</v>
      </c>
      <c r="H367" s="83" t="s">
        <v>1116</v>
      </c>
    </row>
    <row r="368" spans="1:8">
      <c r="A368" s="76">
        <v>41448</v>
      </c>
      <c r="B368" s="64" t="s">
        <v>1032</v>
      </c>
      <c r="C368" s="65" t="s">
        <v>949</v>
      </c>
      <c r="D368" s="65" t="s">
        <v>1085</v>
      </c>
      <c r="E368" s="65" t="s">
        <v>1075</v>
      </c>
      <c r="F368" s="77" t="s">
        <v>1249</v>
      </c>
      <c r="G368" s="78">
        <v>458.7</v>
      </c>
      <c r="H368" s="79" t="s">
        <v>1116</v>
      </c>
    </row>
    <row r="369" spans="1:8">
      <c r="A369" s="80">
        <v>41449</v>
      </c>
      <c r="B369" s="66" t="s">
        <v>1086</v>
      </c>
      <c r="C369" s="67" t="s">
        <v>950</v>
      </c>
      <c r="D369" s="67" t="s">
        <v>1085</v>
      </c>
      <c r="E369" s="67" t="s">
        <v>1072</v>
      </c>
      <c r="F369" s="81" t="s">
        <v>1247</v>
      </c>
      <c r="G369" s="82">
        <v>532.6</v>
      </c>
      <c r="H369" s="83" t="s">
        <v>1117</v>
      </c>
    </row>
    <row r="370" spans="1:8">
      <c r="A370" s="76">
        <v>41450</v>
      </c>
      <c r="B370" s="64" t="s">
        <v>1038</v>
      </c>
      <c r="C370" s="65" t="s">
        <v>951</v>
      </c>
      <c r="D370" s="65" t="s">
        <v>1077</v>
      </c>
      <c r="E370" s="65" t="s">
        <v>1074</v>
      </c>
      <c r="F370" s="77" t="s">
        <v>1248</v>
      </c>
      <c r="G370" s="78">
        <v>606.5</v>
      </c>
      <c r="H370" s="79" t="s">
        <v>1117</v>
      </c>
    </row>
    <row r="371" spans="1:8">
      <c r="A371" s="80">
        <v>41451</v>
      </c>
      <c r="B371" s="66" t="s">
        <v>1046</v>
      </c>
      <c r="C371" s="67" t="s">
        <v>952</v>
      </c>
      <c r="D371" s="67" t="s">
        <v>1087</v>
      </c>
      <c r="E371" s="67" t="s">
        <v>1075</v>
      </c>
      <c r="F371" s="81" t="s">
        <v>1249</v>
      </c>
      <c r="G371" s="82">
        <v>140</v>
      </c>
      <c r="H371" s="83" t="s">
        <v>1117</v>
      </c>
    </row>
    <row r="372" spans="1:8">
      <c r="A372" s="76">
        <v>41452</v>
      </c>
      <c r="B372" s="64" t="s">
        <v>1047</v>
      </c>
      <c r="C372" s="65" t="s">
        <v>953</v>
      </c>
      <c r="D372" s="65" t="s">
        <v>1065</v>
      </c>
      <c r="E372" s="65" t="s">
        <v>1079</v>
      </c>
      <c r="F372" s="77" t="s">
        <v>1250</v>
      </c>
      <c r="G372" s="78">
        <v>200</v>
      </c>
      <c r="H372" s="79" t="s">
        <v>1117</v>
      </c>
    </row>
    <row r="373" spans="1:8">
      <c r="A373" s="80">
        <v>41453</v>
      </c>
      <c r="B373" s="66" t="s">
        <v>1037</v>
      </c>
      <c r="C373" s="67" t="s">
        <v>954</v>
      </c>
      <c r="D373" s="67" t="s">
        <v>1065</v>
      </c>
      <c r="E373" s="67" t="s">
        <v>1080</v>
      </c>
      <c r="F373" s="81" t="s">
        <v>1251</v>
      </c>
      <c r="G373" s="82">
        <v>345</v>
      </c>
      <c r="H373" s="83" t="s">
        <v>1117</v>
      </c>
    </row>
    <row r="374" spans="1:8">
      <c r="A374" s="76">
        <v>41454</v>
      </c>
      <c r="B374" s="64" t="s">
        <v>1048</v>
      </c>
      <c r="C374" s="65" t="s">
        <v>955</v>
      </c>
      <c r="D374" s="65" t="s">
        <v>1088</v>
      </c>
      <c r="E374" s="65" t="s">
        <v>1082</v>
      </c>
      <c r="F374" s="77" t="s">
        <v>1252</v>
      </c>
      <c r="G374" s="78">
        <v>433.33333333333297</v>
      </c>
      <c r="H374" s="79" t="s">
        <v>1116</v>
      </c>
    </row>
    <row r="375" spans="1:8">
      <c r="A375" s="80">
        <v>41455</v>
      </c>
      <c r="B375" s="66" t="s">
        <v>1045</v>
      </c>
      <c r="C375" s="67" t="s">
        <v>956</v>
      </c>
      <c r="D375" s="67" t="s">
        <v>1089</v>
      </c>
      <c r="E375" s="67" t="s">
        <v>1068</v>
      </c>
      <c r="F375" s="81" t="s">
        <v>1245</v>
      </c>
      <c r="G375" s="82">
        <v>535.83333333333303</v>
      </c>
      <c r="H375" s="83" t="s">
        <v>1116</v>
      </c>
    </row>
    <row r="376" spans="1:8">
      <c r="A376" s="76">
        <v>41456</v>
      </c>
      <c r="B376" s="64" t="s">
        <v>1033</v>
      </c>
      <c r="C376" s="65" t="s">
        <v>957</v>
      </c>
      <c r="D376" s="65" t="s">
        <v>1090</v>
      </c>
      <c r="E376" s="65" t="s">
        <v>1069</v>
      </c>
      <c r="F376" s="77" t="s">
        <v>1246</v>
      </c>
      <c r="G376" s="78">
        <v>638.33333333333303</v>
      </c>
      <c r="H376" s="79" t="s">
        <v>1117</v>
      </c>
    </row>
    <row r="377" spans="1:8">
      <c r="A377" s="80">
        <v>41457</v>
      </c>
      <c r="B377" s="66" t="s">
        <v>1086</v>
      </c>
      <c r="C377" s="67" t="s">
        <v>958</v>
      </c>
      <c r="D377" s="67" t="s">
        <v>1065</v>
      </c>
      <c r="E377" s="67" t="s">
        <v>1072</v>
      </c>
      <c r="F377" s="81" t="s">
        <v>1247</v>
      </c>
      <c r="G377" s="82">
        <v>740.83333333333303</v>
      </c>
      <c r="H377" s="83" t="s">
        <v>1117</v>
      </c>
    </row>
    <row r="378" spans="1:8">
      <c r="A378" s="76">
        <v>41458</v>
      </c>
      <c r="B378" s="64" t="s">
        <v>1038</v>
      </c>
      <c r="C378" s="65" t="s">
        <v>1091</v>
      </c>
      <c r="D378" s="65" t="s">
        <v>1092</v>
      </c>
      <c r="E378" s="65" t="s">
        <v>1074</v>
      </c>
      <c r="F378" s="77" t="s">
        <v>1248</v>
      </c>
      <c r="G378" s="78">
        <v>843.33333333333303</v>
      </c>
      <c r="H378" s="79" t="s">
        <v>1117</v>
      </c>
    </row>
    <row r="379" spans="1:8">
      <c r="A379" s="80">
        <v>41459</v>
      </c>
      <c r="B379" s="66" t="s">
        <v>1040</v>
      </c>
      <c r="C379" s="67" t="s">
        <v>939</v>
      </c>
      <c r="D379" s="67" t="s">
        <v>1093</v>
      </c>
      <c r="E379" s="67" t="s">
        <v>1075</v>
      </c>
      <c r="F379" s="81" t="s">
        <v>1249</v>
      </c>
      <c r="G379" s="82">
        <v>945.83333333333303</v>
      </c>
      <c r="H379" s="83" t="s">
        <v>1117</v>
      </c>
    </row>
    <row r="380" spans="1:8">
      <c r="A380" s="76">
        <v>41460</v>
      </c>
      <c r="B380" s="64" t="s">
        <v>1042</v>
      </c>
      <c r="C380" s="65" t="s">
        <v>959</v>
      </c>
      <c r="D380" s="65" t="s">
        <v>1077</v>
      </c>
      <c r="E380" s="65" t="s">
        <v>1072</v>
      </c>
      <c r="F380" s="77" t="s">
        <v>1247</v>
      </c>
      <c r="G380" s="78">
        <v>1048.3333333333301</v>
      </c>
      <c r="H380" s="79" t="s">
        <v>1117</v>
      </c>
    </row>
    <row r="381" spans="1:8">
      <c r="A381" s="80">
        <v>41461</v>
      </c>
      <c r="B381" s="66" t="s">
        <v>1049</v>
      </c>
      <c r="C381" s="67" t="s">
        <v>960</v>
      </c>
      <c r="D381" s="67" t="s">
        <v>1067</v>
      </c>
      <c r="E381" s="67" t="s">
        <v>1074</v>
      </c>
      <c r="F381" s="81" t="s">
        <v>1248</v>
      </c>
      <c r="G381" s="82">
        <v>1150.8333333333301</v>
      </c>
      <c r="H381" s="83" t="s">
        <v>1116</v>
      </c>
    </row>
    <row r="382" spans="1:8">
      <c r="A382" s="76">
        <v>41462</v>
      </c>
      <c r="B382" s="64" t="s">
        <v>1034</v>
      </c>
      <c r="C382" s="65" t="s">
        <v>961</v>
      </c>
      <c r="D382" s="65" t="s">
        <v>1067</v>
      </c>
      <c r="E382" s="65" t="s">
        <v>1075</v>
      </c>
      <c r="F382" s="77" t="s">
        <v>1249</v>
      </c>
      <c r="G382" s="78">
        <v>1253.3333333333301</v>
      </c>
      <c r="H382" s="79" t="s">
        <v>1116</v>
      </c>
    </row>
    <row r="383" spans="1:8">
      <c r="A383" s="80">
        <v>41463</v>
      </c>
      <c r="B383" s="66" t="s">
        <v>1035</v>
      </c>
      <c r="C383" s="67" t="s">
        <v>962</v>
      </c>
      <c r="D383" s="67" t="s">
        <v>1090</v>
      </c>
      <c r="E383" s="67" t="s">
        <v>1079</v>
      </c>
      <c r="F383" s="81" t="s">
        <v>1250</v>
      </c>
      <c r="G383" s="82">
        <v>1355.8333333333301</v>
      </c>
      <c r="H383" s="83" t="s">
        <v>1117</v>
      </c>
    </row>
    <row r="384" spans="1:8">
      <c r="A384" s="76">
        <v>41464</v>
      </c>
      <c r="B384" s="64" t="s">
        <v>1031</v>
      </c>
      <c r="C384" s="65" t="s">
        <v>963</v>
      </c>
      <c r="D384" s="65" t="s">
        <v>1094</v>
      </c>
      <c r="E384" s="65" t="s">
        <v>1080</v>
      </c>
      <c r="F384" s="77" t="s">
        <v>1251</v>
      </c>
      <c r="G384" s="78">
        <v>1458.3333333333301</v>
      </c>
      <c r="H384" s="79" t="s">
        <v>1117</v>
      </c>
    </row>
    <row r="385" spans="1:8">
      <c r="A385" s="80">
        <v>41465</v>
      </c>
      <c r="B385" s="66" t="s">
        <v>1050</v>
      </c>
      <c r="C385" s="67" t="s">
        <v>964</v>
      </c>
      <c r="D385" s="67" t="s">
        <v>1095</v>
      </c>
      <c r="E385" s="67" t="s">
        <v>1074</v>
      </c>
      <c r="F385" s="81" t="s">
        <v>1248</v>
      </c>
      <c r="G385" s="82">
        <v>1560.8333333333301</v>
      </c>
      <c r="H385" s="83" t="s">
        <v>1117</v>
      </c>
    </row>
    <row r="386" spans="1:8">
      <c r="A386" s="76">
        <v>41466</v>
      </c>
      <c r="B386" s="64" t="s">
        <v>1044</v>
      </c>
      <c r="C386" s="65" t="s">
        <v>965</v>
      </c>
      <c r="D386" s="65" t="s">
        <v>1065</v>
      </c>
      <c r="E386" s="65" t="s">
        <v>1075</v>
      </c>
      <c r="F386" s="77" t="s">
        <v>1249</v>
      </c>
      <c r="G386" s="78">
        <v>1663.3333333333301</v>
      </c>
      <c r="H386" s="79" t="s">
        <v>1117</v>
      </c>
    </row>
    <row r="387" spans="1:8">
      <c r="A387" s="80">
        <v>41467</v>
      </c>
      <c r="B387" s="66" t="s">
        <v>1030</v>
      </c>
      <c r="C387" s="67" t="s">
        <v>966</v>
      </c>
      <c r="D387" s="67" t="s">
        <v>1065</v>
      </c>
      <c r="E387" s="67" t="s">
        <v>1072</v>
      </c>
      <c r="F387" s="81" t="s">
        <v>1247</v>
      </c>
      <c r="G387" s="82">
        <v>433.33333333333297</v>
      </c>
      <c r="H387" s="83" t="s">
        <v>1117</v>
      </c>
    </row>
    <row r="388" spans="1:8">
      <c r="A388" s="76">
        <v>41468</v>
      </c>
      <c r="B388" s="64" t="s">
        <v>1040</v>
      </c>
      <c r="C388" s="65" t="s">
        <v>967</v>
      </c>
      <c r="D388" s="65" t="s">
        <v>1089</v>
      </c>
      <c r="E388" s="65" t="s">
        <v>1074</v>
      </c>
      <c r="F388" s="77" t="s">
        <v>1248</v>
      </c>
      <c r="G388" s="78">
        <v>535.83333333333303</v>
      </c>
      <c r="H388" s="79" t="s">
        <v>1116</v>
      </c>
    </row>
    <row r="389" spans="1:8">
      <c r="A389" s="80">
        <v>41469</v>
      </c>
      <c r="B389" s="66" t="s">
        <v>1039</v>
      </c>
      <c r="C389" s="67" t="s">
        <v>968</v>
      </c>
      <c r="D389" s="67" t="s">
        <v>1096</v>
      </c>
      <c r="E389" s="67" t="s">
        <v>1075</v>
      </c>
      <c r="F389" s="81" t="s">
        <v>1249</v>
      </c>
      <c r="G389" s="82">
        <v>638.33333333333303</v>
      </c>
      <c r="H389" s="83" t="s">
        <v>1116</v>
      </c>
    </row>
    <row r="390" spans="1:8">
      <c r="A390" s="76">
        <v>41470</v>
      </c>
      <c r="B390" s="64" t="s">
        <v>1032</v>
      </c>
      <c r="C390" s="65" t="s">
        <v>969</v>
      </c>
      <c r="D390" s="65" t="s">
        <v>1077</v>
      </c>
      <c r="E390" s="65" t="s">
        <v>1079</v>
      </c>
      <c r="F390" s="77" t="s">
        <v>1250</v>
      </c>
      <c r="G390" s="78">
        <v>740.83333333333303</v>
      </c>
      <c r="H390" s="79" t="s">
        <v>1117</v>
      </c>
    </row>
    <row r="391" spans="1:8">
      <c r="A391" s="80">
        <v>41471</v>
      </c>
      <c r="B391" s="66" t="s">
        <v>1051</v>
      </c>
      <c r="C391" s="67" t="s">
        <v>970</v>
      </c>
      <c r="D391" s="67" t="s">
        <v>1097</v>
      </c>
      <c r="E391" s="67" t="s">
        <v>1080</v>
      </c>
      <c r="F391" s="81" t="s">
        <v>1251</v>
      </c>
      <c r="G391" s="82">
        <v>843.33333333333303</v>
      </c>
      <c r="H391" s="83" t="s">
        <v>1117</v>
      </c>
    </row>
    <row r="392" spans="1:8">
      <c r="A392" s="76">
        <v>41472</v>
      </c>
      <c r="B392" s="64" t="s">
        <v>1049</v>
      </c>
      <c r="C392" s="65" t="s">
        <v>971</v>
      </c>
      <c r="D392" s="65" t="s">
        <v>1088</v>
      </c>
      <c r="E392" s="65" t="s">
        <v>1082</v>
      </c>
      <c r="F392" s="77" t="s">
        <v>1252</v>
      </c>
      <c r="G392" s="78">
        <v>945.83333333333303</v>
      </c>
      <c r="H392" s="79" t="s">
        <v>1117</v>
      </c>
    </row>
    <row r="393" spans="1:8">
      <c r="A393" s="80">
        <v>41473</v>
      </c>
      <c r="B393" s="66" t="s">
        <v>1052</v>
      </c>
      <c r="C393" s="67" t="s">
        <v>972</v>
      </c>
      <c r="D393" s="67" t="s">
        <v>1083</v>
      </c>
      <c r="E393" s="67" t="s">
        <v>1068</v>
      </c>
      <c r="F393" s="81" t="s">
        <v>1245</v>
      </c>
      <c r="G393" s="82">
        <v>740.83333333333303</v>
      </c>
      <c r="H393" s="83" t="s">
        <v>1117</v>
      </c>
    </row>
    <row r="394" spans="1:8">
      <c r="A394" s="76">
        <v>41474</v>
      </c>
      <c r="B394" s="64" t="s">
        <v>1040</v>
      </c>
      <c r="C394" s="65" t="s">
        <v>973</v>
      </c>
      <c r="D394" s="65" t="s">
        <v>1083</v>
      </c>
      <c r="E394" s="65" t="s">
        <v>1069</v>
      </c>
      <c r="F394" s="77" t="s">
        <v>1246</v>
      </c>
      <c r="G394" s="78">
        <v>843.33333333333303</v>
      </c>
      <c r="H394" s="79" t="s">
        <v>1117</v>
      </c>
    </row>
    <row r="395" spans="1:8">
      <c r="A395" s="80">
        <v>41475</v>
      </c>
      <c r="B395" s="66" t="s">
        <v>1046</v>
      </c>
      <c r="C395" s="67" t="s">
        <v>974</v>
      </c>
      <c r="D395" s="67" t="s">
        <v>1088</v>
      </c>
      <c r="E395" s="67" t="s">
        <v>1072</v>
      </c>
      <c r="F395" s="81" t="s">
        <v>1247</v>
      </c>
      <c r="G395" s="82">
        <v>945.83333333333303</v>
      </c>
      <c r="H395" s="83" t="s">
        <v>1116</v>
      </c>
    </row>
    <row r="396" spans="1:8">
      <c r="A396" s="76">
        <v>41476</v>
      </c>
      <c r="B396" s="64" t="s">
        <v>1030</v>
      </c>
      <c r="C396" s="65" t="s">
        <v>975</v>
      </c>
      <c r="D396" s="65" t="s">
        <v>1093</v>
      </c>
      <c r="E396" s="65" t="s">
        <v>1079</v>
      </c>
      <c r="F396" s="77" t="s">
        <v>1250</v>
      </c>
      <c r="G396" s="78">
        <v>1048.3333333333301</v>
      </c>
      <c r="H396" s="79" t="s">
        <v>1116</v>
      </c>
    </row>
    <row r="397" spans="1:8">
      <c r="A397" s="80">
        <v>41477</v>
      </c>
      <c r="B397" s="66" t="s">
        <v>1086</v>
      </c>
      <c r="C397" s="67" t="s">
        <v>976</v>
      </c>
      <c r="D397" s="67" t="s">
        <v>1065</v>
      </c>
      <c r="E397" s="67" t="s">
        <v>1080</v>
      </c>
      <c r="F397" s="81" t="s">
        <v>1314</v>
      </c>
      <c r="G397" s="82">
        <v>1150.8333333333301</v>
      </c>
      <c r="H397" s="83" t="s">
        <v>1117</v>
      </c>
    </row>
    <row r="398" spans="1:8">
      <c r="A398" s="76">
        <v>41478</v>
      </c>
      <c r="B398" s="64" t="s">
        <v>1038</v>
      </c>
      <c r="C398" s="65" t="s">
        <v>977</v>
      </c>
      <c r="D398" s="65" t="s">
        <v>1087</v>
      </c>
      <c r="E398" s="65" t="s">
        <v>1082</v>
      </c>
      <c r="F398" s="77" t="s">
        <v>1252</v>
      </c>
      <c r="G398" s="78">
        <v>1253.3333333333301</v>
      </c>
      <c r="H398" s="79" t="s">
        <v>1117</v>
      </c>
    </row>
    <row r="399" spans="1:8">
      <c r="A399" s="80">
        <v>41479</v>
      </c>
      <c r="B399" s="66" t="s">
        <v>1040</v>
      </c>
      <c r="C399" s="67" t="s">
        <v>978</v>
      </c>
      <c r="D399" s="67" t="s">
        <v>1077</v>
      </c>
      <c r="E399" s="67" t="s">
        <v>1068</v>
      </c>
      <c r="F399" s="81" t="s">
        <v>1245</v>
      </c>
      <c r="G399" s="82">
        <v>1355.8333333333301</v>
      </c>
      <c r="H399" s="83" t="s">
        <v>1117</v>
      </c>
    </row>
    <row r="400" spans="1:8">
      <c r="A400" s="76">
        <v>41480</v>
      </c>
      <c r="B400" s="64" t="s">
        <v>1033</v>
      </c>
      <c r="C400" s="65" t="s">
        <v>979</v>
      </c>
      <c r="D400" s="65" t="s">
        <v>1067</v>
      </c>
      <c r="E400" s="65" t="s">
        <v>1069</v>
      </c>
      <c r="F400" s="77" t="s">
        <v>1246</v>
      </c>
      <c r="G400" s="78">
        <v>535.83333333333303</v>
      </c>
      <c r="H400" s="79" t="s">
        <v>1117</v>
      </c>
    </row>
    <row r="401" spans="1:8" ht="13.8" thickBot="1">
      <c r="A401" s="80">
        <v>41481</v>
      </c>
      <c r="B401" s="66" t="s">
        <v>1047</v>
      </c>
      <c r="C401" s="67" t="s">
        <v>980</v>
      </c>
      <c r="D401" s="67" t="s">
        <v>1098</v>
      </c>
      <c r="E401" s="67" t="s">
        <v>1072</v>
      </c>
      <c r="F401" s="81" t="s">
        <v>1247</v>
      </c>
      <c r="G401" s="82">
        <v>638.33333333333303</v>
      </c>
      <c r="H401" s="83" t="s">
        <v>1117</v>
      </c>
    </row>
    <row r="402" spans="1:8" ht="13.8" thickTop="1">
      <c r="A402" s="86" t="s">
        <v>1108</v>
      </c>
      <c r="B402" s="87"/>
      <c r="C402" s="87"/>
      <c r="D402" s="87"/>
      <c r="E402" s="87"/>
      <c r="F402" s="88"/>
      <c r="G402" s="89">
        <f>SUBTOTAL(109,费用报销管理!$G$3:$G$401)</f>
        <v>288175.09999999986</v>
      </c>
      <c r="H402" s="89"/>
    </row>
    <row r="403" spans="1:8">
      <c r="A403" s="68"/>
      <c r="B403" s="69"/>
      <c r="F403" s="68" t="s">
        <v>1109</v>
      </c>
    </row>
    <row r="404" spans="1:8">
      <c r="G404" s="92"/>
      <c r="H404" s="92"/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7016-E9BE-442A-AE6D-EF6CA5630199}">
  <dimension ref="A1:B6"/>
  <sheetViews>
    <sheetView tabSelected="1" workbookViewId="0">
      <selection activeCell="B3" sqref="B3"/>
    </sheetView>
  </sheetViews>
  <sheetFormatPr defaultColWidth="9" defaultRowHeight="14.4"/>
  <cols>
    <col min="1" max="1" width="68.44140625" style="93" bestFit="1" customWidth="1"/>
    <col min="2" max="2" width="28.21875" style="93" customWidth="1"/>
    <col min="3" max="16384" width="9" style="93"/>
  </cols>
  <sheetData>
    <row r="1" spans="1:2" ht="28.5" customHeight="1">
      <c r="A1" s="179" t="s">
        <v>1110</v>
      </c>
      <c r="B1" s="179"/>
    </row>
    <row r="2" spans="1:2" ht="17.25" customHeight="1" thickBot="1">
      <c r="A2" s="94" t="s">
        <v>1027</v>
      </c>
      <c r="B2" s="95" t="s">
        <v>1111</v>
      </c>
    </row>
    <row r="3" spans="1:2" ht="17.25" customHeight="1" thickTop="1">
      <c r="A3" s="96" t="s">
        <v>1112</v>
      </c>
      <c r="B3" s="97">
        <f>SUMIFS(费用报销管理!G3:G401,费用报销管理!D3:D401,"北京市",费用报销管理!A3:A401,"&gt;=2013/4/1",费用报销管理!A3:A401,"&lt;=2013/6/30")</f>
        <v>31420.466666666627</v>
      </c>
    </row>
    <row r="4" spans="1:2" ht="17.25" customHeight="1">
      <c r="A4" s="98" t="s">
        <v>1113</v>
      </c>
      <c r="B4" s="99">
        <f>SUMIFS(费用报销管理!G3:G401,费用报销管理!B3:B401,"钱顺卓",费用报销管理!F3:F401,"火车票")</f>
        <v>1871.6</v>
      </c>
    </row>
    <row r="5" spans="1:2" ht="17.25" customHeight="1">
      <c r="A5" s="100" t="s">
        <v>1114</v>
      </c>
      <c r="B5" s="101">
        <f>SUMIF(费用报销管理!F3:F401,"飞机票",费用报销管理!G3:G401)/SUM(费用报销管理!G3:G401)</f>
        <v>4.6006056734256347E-2</v>
      </c>
    </row>
    <row r="6" spans="1:2" ht="17.25" customHeight="1">
      <c r="A6" s="98" t="s">
        <v>1115</v>
      </c>
      <c r="B6" s="99">
        <f>SUMIFS(费用报销管理!G3:G401,费用报销管理!H3:H401,"是",费用报销管理!F3:F401,"通讯补助")</f>
        <v>3740.7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D98E-C7DF-4DB5-97A5-402E35490365}">
  <dimension ref="A1:J403"/>
  <sheetViews>
    <sheetView zoomScaleNormal="100" workbookViewId="0">
      <selection activeCell="I14" sqref="I14"/>
    </sheetView>
  </sheetViews>
  <sheetFormatPr defaultColWidth="9" defaultRowHeight="13.2"/>
  <cols>
    <col min="1" max="1" width="13.33203125" style="134" customWidth="1"/>
    <col min="2" max="2" width="7.21875" style="137" customWidth="1"/>
    <col min="3" max="3" width="9.109375" style="115" hidden="1" customWidth="1"/>
    <col min="4" max="4" width="9.21875" style="115" customWidth="1"/>
    <col min="5" max="5" width="5.6640625" style="115" hidden="1" customWidth="1"/>
    <col min="6" max="6" width="10.44140625" style="115" customWidth="1"/>
    <col min="7" max="7" width="13.77734375" style="136" customWidth="1"/>
    <col min="8" max="8" width="6.6640625" style="115" customWidth="1"/>
    <col min="9" max="9" width="35.33203125" style="115" customWidth="1"/>
    <col min="10" max="10" width="16" style="115" customWidth="1"/>
    <col min="11" max="16384" width="9" style="115"/>
  </cols>
  <sheetData>
    <row r="1" spans="1:10" ht="36.75" customHeight="1">
      <c r="A1" s="175" t="s">
        <v>1253</v>
      </c>
      <c r="B1" s="175"/>
      <c r="C1" s="175"/>
      <c r="D1" s="175"/>
      <c r="E1" s="175"/>
      <c r="F1" s="175"/>
      <c r="G1" s="175"/>
      <c r="I1" s="135"/>
    </row>
    <row r="2" spans="1:10" ht="25.8" thickBot="1">
      <c r="A2" s="162" t="s">
        <v>0</v>
      </c>
      <c r="B2" s="163" t="s">
        <v>1254</v>
      </c>
      <c r="C2" s="163" t="s">
        <v>1255</v>
      </c>
      <c r="D2" s="163" t="s">
        <v>1256</v>
      </c>
      <c r="E2" s="163" t="s">
        <v>1257</v>
      </c>
      <c r="F2" s="163" t="s">
        <v>1258</v>
      </c>
      <c r="G2" s="164" t="s">
        <v>1259</v>
      </c>
      <c r="I2" s="139" t="s">
        <v>1266</v>
      </c>
    </row>
    <row r="3" spans="1:10" ht="32.4">
      <c r="A3" s="156">
        <v>41294</v>
      </c>
      <c r="B3" s="140" t="s">
        <v>1030</v>
      </c>
      <c r="C3" s="140" t="s">
        <v>933</v>
      </c>
      <c r="D3" s="140" t="str">
        <f>LEFT(C3,3)</f>
        <v>福建省</v>
      </c>
      <c r="E3" s="140" t="s">
        <v>1099</v>
      </c>
      <c r="F3" s="140" t="s">
        <v>1243</v>
      </c>
      <c r="G3" s="159">
        <v>120</v>
      </c>
      <c r="I3" s="141"/>
      <c r="J3" s="142"/>
    </row>
    <row r="4" spans="1:10" ht="25.2">
      <c r="A4" s="157">
        <v>41295</v>
      </c>
      <c r="B4" s="143" t="s">
        <v>1035</v>
      </c>
      <c r="C4" s="143" t="s">
        <v>934</v>
      </c>
      <c r="D4" s="143" t="str">
        <f t="shared" ref="D4:D67" si="0">LEFT(C4,3)</f>
        <v>广东省</v>
      </c>
      <c r="E4" s="143" t="s">
        <v>1066</v>
      </c>
      <c r="F4" s="143" t="s">
        <v>1244</v>
      </c>
      <c r="G4" s="160">
        <v>200</v>
      </c>
      <c r="I4" s="139" t="s">
        <v>1267</v>
      </c>
    </row>
    <row r="5" spans="1:10" ht="32.4">
      <c r="A5" s="158">
        <v>41296</v>
      </c>
      <c r="B5" s="144" t="s">
        <v>1036</v>
      </c>
      <c r="C5" s="144" t="s">
        <v>935</v>
      </c>
      <c r="D5" s="144" t="str">
        <f t="shared" si="0"/>
        <v>上海市</v>
      </c>
      <c r="E5" s="144" t="s">
        <v>1068</v>
      </c>
      <c r="F5" s="144" t="s">
        <v>1245</v>
      </c>
      <c r="G5" s="161">
        <v>3000</v>
      </c>
      <c r="I5" s="142"/>
      <c r="J5" s="142"/>
    </row>
    <row r="6" spans="1:10" ht="25.2">
      <c r="A6" s="157">
        <v>41297</v>
      </c>
      <c r="B6" s="143" t="s">
        <v>1037</v>
      </c>
      <c r="C6" s="143" t="s">
        <v>936</v>
      </c>
      <c r="D6" s="143" t="str">
        <f t="shared" si="0"/>
        <v>上海市</v>
      </c>
      <c r="E6" s="143" t="s">
        <v>1069</v>
      </c>
      <c r="F6" s="143" t="s">
        <v>1246</v>
      </c>
      <c r="G6" s="160">
        <v>300</v>
      </c>
      <c r="I6" s="139" t="s">
        <v>1268</v>
      </c>
      <c r="J6" s="119"/>
    </row>
    <row r="7" spans="1:10" ht="32.4">
      <c r="A7" s="158">
        <v>41298</v>
      </c>
      <c r="B7" s="144" t="s">
        <v>1038</v>
      </c>
      <c r="C7" s="144" t="s">
        <v>937</v>
      </c>
      <c r="D7" s="144" t="str">
        <f t="shared" si="0"/>
        <v>海南省</v>
      </c>
      <c r="E7" s="144" t="s">
        <v>1072</v>
      </c>
      <c r="F7" s="144" t="s">
        <v>1247</v>
      </c>
      <c r="G7" s="161">
        <v>100</v>
      </c>
      <c r="I7" s="142"/>
      <c r="J7" s="142"/>
    </row>
    <row r="8" spans="1:10" ht="25.2">
      <c r="A8" s="157">
        <v>41299</v>
      </c>
      <c r="B8" s="143" t="s">
        <v>1033</v>
      </c>
      <c r="C8" s="143" t="s">
        <v>938</v>
      </c>
      <c r="D8" s="143" t="str">
        <f t="shared" si="0"/>
        <v>云南省</v>
      </c>
      <c r="E8" s="143" t="s">
        <v>1074</v>
      </c>
      <c r="F8" s="143" t="s">
        <v>1248</v>
      </c>
      <c r="G8" s="160">
        <v>2500</v>
      </c>
      <c r="I8" s="139" t="s">
        <v>1269</v>
      </c>
    </row>
    <row r="9" spans="1:10" ht="32.4">
      <c r="A9" s="158">
        <v>41300</v>
      </c>
      <c r="B9" s="144" t="s">
        <v>1039</v>
      </c>
      <c r="C9" s="144" t="s">
        <v>940</v>
      </c>
      <c r="D9" s="144" t="str">
        <f t="shared" si="0"/>
        <v>广东省</v>
      </c>
      <c r="E9" s="144" t="s">
        <v>1075</v>
      </c>
      <c r="F9" s="144" t="s">
        <v>1249</v>
      </c>
      <c r="G9" s="161">
        <v>140</v>
      </c>
      <c r="I9" s="142"/>
      <c r="J9" s="142"/>
    </row>
    <row r="10" spans="1:10" ht="25.5" customHeight="1">
      <c r="A10" s="157">
        <v>41301</v>
      </c>
      <c r="B10" s="143" t="s">
        <v>1040</v>
      </c>
      <c r="C10" s="143" t="s">
        <v>941</v>
      </c>
      <c r="D10" s="143" t="str">
        <f t="shared" si="0"/>
        <v>江西省</v>
      </c>
      <c r="E10" s="143" t="s">
        <v>1072</v>
      </c>
      <c r="F10" s="143" t="s">
        <v>1247</v>
      </c>
      <c r="G10" s="160">
        <v>200</v>
      </c>
      <c r="I10" s="119"/>
    </row>
    <row r="11" spans="1:10" ht="22.8">
      <c r="A11" s="158">
        <v>41302</v>
      </c>
      <c r="B11" s="144" t="s">
        <v>1035</v>
      </c>
      <c r="C11" s="144" t="s">
        <v>942</v>
      </c>
      <c r="D11" s="144" t="str">
        <f t="shared" si="0"/>
        <v>北京市</v>
      </c>
      <c r="E11" s="144" t="s">
        <v>1074</v>
      </c>
      <c r="F11" s="144" t="s">
        <v>1248</v>
      </c>
      <c r="G11" s="161">
        <v>345</v>
      </c>
      <c r="I11" s="145"/>
      <c r="J11" s="126"/>
    </row>
    <row r="12" spans="1:10" ht="13.8">
      <c r="A12" s="157">
        <v>41303</v>
      </c>
      <c r="B12" s="143" t="s">
        <v>1041</v>
      </c>
      <c r="C12" s="143" t="s">
        <v>943</v>
      </c>
      <c r="D12" s="143" t="str">
        <f t="shared" si="0"/>
        <v>北京市</v>
      </c>
      <c r="E12" s="143" t="s">
        <v>1075</v>
      </c>
      <c r="F12" s="143" t="s">
        <v>1249</v>
      </c>
      <c r="G12" s="160">
        <v>22</v>
      </c>
    </row>
    <row r="13" spans="1:10" ht="13.8">
      <c r="A13" s="158">
        <v>41304</v>
      </c>
      <c r="B13" s="144" t="s">
        <v>1042</v>
      </c>
      <c r="C13" s="144" t="s">
        <v>944</v>
      </c>
      <c r="D13" s="144" t="str">
        <f t="shared" si="0"/>
        <v>贵州省</v>
      </c>
      <c r="E13" s="144" t="s">
        <v>1079</v>
      </c>
      <c r="F13" s="144" t="s">
        <v>1250</v>
      </c>
      <c r="G13" s="161">
        <v>246</v>
      </c>
      <c r="I13" s="119"/>
      <c r="J13" s="119"/>
    </row>
    <row r="14" spans="1:10" ht="22.2">
      <c r="A14" s="157">
        <v>41305</v>
      </c>
      <c r="B14" s="143" t="s">
        <v>1043</v>
      </c>
      <c r="C14" s="143" t="s">
        <v>945</v>
      </c>
      <c r="D14" s="143" t="str">
        <f t="shared" si="0"/>
        <v>贵州省</v>
      </c>
      <c r="E14" s="143" t="s">
        <v>1080</v>
      </c>
      <c r="F14" s="143" t="s">
        <v>1251</v>
      </c>
      <c r="G14" s="160">
        <v>388</v>
      </c>
      <c r="I14" s="146"/>
    </row>
    <row r="15" spans="1:10" ht="13.8">
      <c r="A15" s="158">
        <v>41306</v>
      </c>
      <c r="B15" s="144" t="s">
        <v>1044</v>
      </c>
      <c r="C15" s="144" t="s">
        <v>946</v>
      </c>
      <c r="D15" s="144" t="str">
        <f t="shared" si="0"/>
        <v>辽宁省</v>
      </c>
      <c r="E15" s="144" t="s">
        <v>1082</v>
      </c>
      <c r="F15" s="144" t="s">
        <v>1252</v>
      </c>
      <c r="G15" s="161">
        <v>29</v>
      </c>
      <c r="I15" s="133"/>
    </row>
    <row r="16" spans="1:10" ht="13.8">
      <c r="A16" s="157">
        <v>41307</v>
      </c>
      <c r="B16" s="143" t="s">
        <v>1045</v>
      </c>
      <c r="C16" s="143" t="s">
        <v>947</v>
      </c>
      <c r="D16" s="143" t="str">
        <f t="shared" si="0"/>
        <v>四川省</v>
      </c>
      <c r="E16" s="143" t="s">
        <v>1068</v>
      </c>
      <c r="F16" s="143" t="s">
        <v>1245</v>
      </c>
      <c r="G16" s="160">
        <v>500</v>
      </c>
      <c r="I16" s="133"/>
    </row>
    <row r="17" spans="1:9" ht="13.8">
      <c r="A17" s="158">
        <v>41308</v>
      </c>
      <c r="B17" s="144" t="s">
        <v>1033</v>
      </c>
      <c r="C17" s="144" t="s">
        <v>948</v>
      </c>
      <c r="D17" s="144" t="str">
        <f t="shared" si="0"/>
        <v>山西省</v>
      </c>
      <c r="E17" s="144" t="s">
        <v>1069</v>
      </c>
      <c r="F17" s="144" t="s">
        <v>1246</v>
      </c>
      <c r="G17" s="161">
        <v>458.7</v>
      </c>
      <c r="I17" s="133"/>
    </row>
    <row r="18" spans="1:9" ht="13.8">
      <c r="A18" s="157">
        <v>41309</v>
      </c>
      <c r="B18" s="143" t="s">
        <v>1032</v>
      </c>
      <c r="C18" s="143" t="s">
        <v>949</v>
      </c>
      <c r="D18" s="143" t="str">
        <f t="shared" si="0"/>
        <v>浙江省</v>
      </c>
      <c r="E18" s="143" t="s">
        <v>1072</v>
      </c>
      <c r="F18" s="143" t="s">
        <v>1247</v>
      </c>
      <c r="G18" s="160">
        <v>532.6</v>
      </c>
      <c r="I18" s="133"/>
    </row>
    <row r="19" spans="1:9" ht="13.8">
      <c r="A19" s="158">
        <v>41310</v>
      </c>
      <c r="B19" s="144" t="s">
        <v>1086</v>
      </c>
      <c r="C19" s="144" t="s">
        <v>950</v>
      </c>
      <c r="D19" s="144" t="str">
        <f t="shared" si="0"/>
        <v>浙江省</v>
      </c>
      <c r="E19" s="144" t="s">
        <v>1074</v>
      </c>
      <c r="F19" s="144" t="s">
        <v>1248</v>
      </c>
      <c r="G19" s="161">
        <v>606.5</v>
      </c>
      <c r="I19" s="133"/>
    </row>
    <row r="20" spans="1:9" ht="13.8">
      <c r="A20" s="157">
        <v>41311</v>
      </c>
      <c r="B20" s="143" t="s">
        <v>1038</v>
      </c>
      <c r="C20" s="143" t="s">
        <v>951</v>
      </c>
      <c r="D20" s="143" t="str">
        <f t="shared" si="0"/>
        <v>北京市</v>
      </c>
      <c r="E20" s="143" t="s">
        <v>1075</v>
      </c>
      <c r="F20" s="143" t="s">
        <v>1249</v>
      </c>
      <c r="G20" s="160">
        <v>680.4</v>
      </c>
      <c r="I20" s="133"/>
    </row>
    <row r="21" spans="1:9" ht="13.8">
      <c r="A21" s="158">
        <v>41312</v>
      </c>
      <c r="B21" s="144" t="s">
        <v>1046</v>
      </c>
      <c r="C21" s="144" t="s">
        <v>952</v>
      </c>
      <c r="D21" s="144" t="str">
        <f t="shared" si="0"/>
        <v>福建省</v>
      </c>
      <c r="E21" s="144" t="s">
        <v>1072</v>
      </c>
      <c r="F21" s="144" t="s">
        <v>1247</v>
      </c>
      <c r="G21" s="161">
        <v>754.3</v>
      </c>
      <c r="I21" s="133"/>
    </row>
    <row r="22" spans="1:9" ht="13.8">
      <c r="A22" s="157">
        <v>41313</v>
      </c>
      <c r="B22" s="143" t="s">
        <v>1047</v>
      </c>
      <c r="C22" s="143" t="s">
        <v>953</v>
      </c>
      <c r="D22" s="143" t="str">
        <f t="shared" si="0"/>
        <v>广东省</v>
      </c>
      <c r="E22" s="143" t="s">
        <v>1074</v>
      </c>
      <c r="F22" s="143" t="s">
        <v>1248</v>
      </c>
      <c r="G22" s="160">
        <v>828.2</v>
      </c>
      <c r="I22" s="133"/>
    </row>
    <row r="23" spans="1:9" ht="13.8">
      <c r="A23" s="158">
        <v>41314</v>
      </c>
      <c r="B23" s="144" t="s">
        <v>1037</v>
      </c>
      <c r="C23" s="144" t="s">
        <v>954</v>
      </c>
      <c r="D23" s="144" t="str">
        <f t="shared" si="0"/>
        <v>广东省</v>
      </c>
      <c r="E23" s="144" t="s">
        <v>1075</v>
      </c>
      <c r="F23" s="144" t="s">
        <v>1249</v>
      </c>
      <c r="G23" s="161">
        <v>902.1</v>
      </c>
      <c r="I23" s="133"/>
    </row>
    <row r="24" spans="1:9" ht="13.8">
      <c r="A24" s="157">
        <v>41315</v>
      </c>
      <c r="B24" s="143" t="s">
        <v>1048</v>
      </c>
      <c r="C24" s="143" t="s">
        <v>955</v>
      </c>
      <c r="D24" s="143" t="str">
        <f t="shared" si="0"/>
        <v>江苏省</v>
      </c>
      <c r="E24" s="143" t="s">
        <v>1079</v>
      </c>
      <c r="F24" s="143" t="s">
        <v>1250</v>
      </c>
      <c r="G24" s="160">
        <v>976</v>
      </c>
      <c r="I24" s="133"/>
    </row>
    <row r="25" spans="1:9" ht="13.8">
      <c r="A25" s="158">
        <v>41316</v>
      </c>
      <c r="B25" s="144" t="s">
        <v>1045</v>
      </c>
      <c r="C25" s="144" t="s">
        <v>956</v>
      </c>
      <c r="D25" s="144" t="str">
        <f t="shared" si="0"/>
        <v>天津市</v>
      </c>
      <c r="E25" s="144" t="s">
        <v>1080</v>
      </c>
      <c r="F25" s="144" t="s">
        <v>1251</v>
      </c>
      <c r="G25" s="161">
        <v>1049.9000000000001</v>
      </c>
      <c r="I25" s="133"/>
    </row>
    <row r="26" spans="1:9" ht="13.8">
      <c r="A26" s="157">
        <v>41317</v>
      </c>
      <c r="B26" s="143" t="s">
        <v>1033</v>
      </c>
      <c r="C26" s="143" t="s">
        <v>957</v>
      </c>
      <c r="D26" s="143" t="str">
        <f t="shared" si="0"/>
        <v>山东省</v>
      </c>
      <c r="E26" s="143" t="s">
        <v>1074</v>
      </c>
      <c r="F26" s="143" t="s">
        <v>1248</v>
      </c>
      <c r="G26" s="160">
        <v>1123.8</v>
      </c>
      <c r="I26" s="133"/>
    </row>
    <row r="27" spans="1:9" ht="13.8">
      <c r="A27" s="158">
        <v>41318</v>
      </c>
      <c r="B27" s="144" t="s">
        <v>1086</v>
      </c>
      <c r="C27" s="144" t="s">
        <v>958</v>
      </c>
      <c r="D27" s="144" t="str">
        <f t="shared" si="0"/>
        <v>广东省</v>
      </c>
      <c r="E27" s="144" t="s">
        <v>1075</v>
      </c>
      <c r="F27" s="144" t="s">
        <v>1249</v>
      </c>
      <c r="G27" s="161">
        <v>1197.7</v>
      </c>
      <c r="I27" s="133"/>
    </row>
    <row r="28" spans="1:9" ht="13.8">
      <c r="A28" s="157">
        <v>41319</v>
      </c>
      <c r="B28" s="143" t="s">
        <v>1038</v>
      </c>
      <c r="C28" s="143" t="s">
        <v>1263</v>
      </c>
      <c r="D28" s="143" t="str">
        <f t="shared" si="0"/>
        <v>河北省</v>
      </c>
      <c r="E28" s="143" t="s">
        <v>1072</v>
      </c>
      <c r="F28" s="143" t="s">
        <v>1247</v>
      </c>
      <c r="G28" s="160">
        <v>1271.5999999999999</v>
      </c>
      <c r="I28" s="133"/>
    </row>
    <row r="29" spans="1:9" ht="13.8">
      <c r="A29" s="158">
        <v>41320</v>
      </c>
      <c r="B29" s="144" t="s">
        <v>1040</v>
      </c>
      <c r="C29" s="144" t="s">
        <v>939</v>
      </c>
      <c r="D29" s="144" t="str">
        <f t="shared" si="0"/>
        <v>重庆市</v>
      </c>
      <c r="E29" s="144" t="s">
        <v>1074</v>
      </c>
      <c r="F29" s="144" t="s">
        <v>1248</v>
      </c>
      <c r="G29" s="161">
        <v>120</v>
      </c>
      <c r="I29" s="133"/>
    </row>
    <row r="30" spans="1:9" ht="13.8">
      <c r="A30" s="157">
        <v>41321</v>
      </c>
      <c r="B30" s="143" t="s">
        <v>1042</v>
      </c>
      <c r="C30" s="143" t="s">
        <v>959</v>
      </c>
      <c r="D30" s="143" t="str">
        <f t="shared" si="0"/>
        <v>北京市</v>
      </c>
      <c r="E30" s="143" t="s">
        <v>1075</v>
      </c>
      <c r="F30" s="143" t="s">
        <v>1249</v>
      </c>
      <c r="G30" s="160">
        <v>200</v>
      </c>
      <c r="I30" s="133"/>
    </row>
    <row r="31" spans="1:9" ht="13.8">
      <c r="A31" s="158">
        <v>41322</v>
      </c>
      <c r="B31" s="144" t="s">
        <v>1049</v>
      </c>
      <c r="C31" s="144" t="s">
        <v>960</v>
      </c>
      <c r="D31" s="144" t="str">
        <f t="shared" si="0"/>
        <v>上海市</v>
      </c>
      <c r="E31" s="144" t="s">
        <v>1079</v>
      </c>
      <c r="F31" s="144" t="s">
        <v>1250</v>
      </c>
      <c r="G31" s="161">
        <v>3000</v>
      </c>
      <c r="I31" s="133"/>
    </row>
    <row r="32" spans="1:9" ht="13.8">
      <c r="A32" s="157">
        <v>41323</v>
      </c>
      <c r="B32" s="143" t="s">
        <v>1034</v>
      </c>
      <c r="C32" s="143" t="s">
        <v>961</v>
      </c>
      <c r="D32" s="143" t="str">
        <f t="shared" si="0"/>
        <v>上海市</v>
      </c>
      <c r="E32" s="143" t="s">
        <v>1080</v>
      </c>
      <c r="F32" s="143" t="s">
        <v>1251</v>
      </c>
      <c r="G32" s="160">
        <v>300</v>
      </c>
      <c r="I32" s="133"/>
    </row>
    <row r="33" spans="1:9" ht="13.8">
      <c r="A33" s="158">
        <v>41324</v>
      </c>
      <c r="B33" s="144" t="s">
        <v>1035</v>
      </c>
      <c r="C33" s="144" t="s">
        <v>962</v>
      </c>
      <c r="D33" s="144" t="str">
        <f t="shared" si="0"/>
        <v>山东省</v>
      </c>
      <c r="E33" s="144" t="s">
        <v>1082</v>
      </c>
      <c r="F33" s="144" t="s">
        <v>1252</v>
      </c>
      <c r="G33" s="161">
        <v>100</v>
      </c>
      <c r="I33" s="133"/>
    </row>
    <row r="34" spans="1:9" ht="13.8">
      <c r="A34" s="157">
        <v>41325</v>
      </c>
      <c r="B34" s="143" t="s">
        <v>1031</v>
      </c>
      <c r="C34" s="143" t="s">
        <v>963</v>
      </c>
      <c r="D34" s="143" t="str">
        <f t="shared" si="0"/>
        <v>吉林省</v>
      </c>
      <c r="E34" s="143" t="s">
        <v>1068</v>
      </c>
      <c r="F34" s="143" t="s">
        <v>1245</v>
      </c>
      <c r="G34" s="160">
        <v>2500</v>
      </c>
      <c r="I34" s="133"/>
    </row>
    <row r="35" spans="1:9" ht="13.8">
      <c r="A35" s="158">
        <v>41326</v>
      </c>
      <c r="B35" s="144" t="s">
        <v>1050</v>
      </c>
      <c r="C35" s="144" t="s">
        <v>964</v>
      </c>
      <c r="D35" s="144" t="str">
        <f t="shared" si="0"/>
        <v>河北省</v>
      </c>
      <c r="E35" s="144" t="s">
        <v>1069</v>
      </c>
      <c r="F35" s="144" t="s">
        <v>1246</v>
      </c>
      <c r="G35" s="161">
        <v>140</v>
      </c>
      <c r="I35" s="133"/>
    </row>
    <row r="36" spans="1:9" ht="13.8">
      <c r="A36" s="157">
        <v>41327</v>
      </c>
      <c r="B36" s="143" t="s">
        <v>1044</v>
      </c>
      <c r="C36" s="143" t="s">
        <v>965</v>
      </c>
      <c r="D36" s="143" t="str">
        <f t="shared" si="0"/>
        <v>广东省</v>
      </c>
      <c r="E36" s="143" t="s">
        <v>1072</v>
      </c>
      <c r="F36" s="143" t="s">
        <v>1247</v>
      </c>
      <c r="G36" s="160">
        <v>200</v>
      </c>
    </row>
    <row r="37" spans="1:9" ht="13.8">
      <c r="A37" s="158">
        <v>41328</v>
      </c>
      <c r="B37" s="144" t="s">
        <v>1030</v>
      </c>
      <c r="C37" s="144" t="s">
        <v>966</v>
      </c>
      <c r="D37" s="144" t="str">
        <f t="shared" si="0"/>
        <v>广东省</v>
      </c>
      <c r="E37" s="144" t="s">
        <v>1079</v>
      </c>
      <c r="F37" s="144" t="s">
        <v>1250</v>
      </c>
      <c r="G37" s="161">
        <v>345</v>
      </c>
    </row>
    <row r="38" spans="1:9" ht="13.8">
      <c r="A38" s="157">
        <v>41329</v>
      </c>
      <c r="B38" s="143" t="s">
        <v>1040</v>
      </c>
      <c r="C38" s="143" t="s">
        <v>967</v>
      </c>
      <c r="D38" s="143" t="str">
        <f t="shared" si="0"/>
        <v>天津市</v>
      </c>
      <c r="E38" s="143" t="s">
        <v>1080</v>
      </c>
      <c r="F38" s="143" t="s">
        <v>1251</v>
      </c>
      <c r="G38" s="160">
        <v>22</v>
      </c>
    </row>
    <row r="39" spans="1:9" ht="13.8">
      <c r="A39" s="158">
        <v>41330</v>
      </c>
      <c r="B39" s="144" t="s">
        <v>1039</v>
      </c>
      <c r="C39" s="144" t="s">
        <v>968</v>
      </c>
      <c r="D39" s="144" t="str">
        <f t="shared" si="0"/>
        <v>陕西省</v>
      </c>
      <c r="E39" s="144" t="s">
        <v>1082</v>
      </c>
      <c r="F39" s="144" t="s">
        <v>1252</v>
      </c>
      <c r="G39" s="161">
        <v>246</v>
      </c>
    </row>
    <row r="40" spans="1:9" ht="13.8">
      <c r="A40" s="157">
        <v>41331</v>
      </c>
      <c r="B40" s="143" t="s">
        <v>1032</v>
      </c>
      <c r="C40" s="143" t="s">
        <v>969</v>
      </c>
      <c r="D40" s="143" t="str">
        <f t="shared" si="0"/>
        <v>北京市</v>
      </c>
      <c r="E40" s="143" t="s">
        <v>1068</v>
      </c>
      <c r="F40" s="143" t="s">
        <v>1245</v>
      </c>
      <c r="G40" s="160">
        <v>388</v>
      </c>
    </row>
    <row r="41" spans="1:9" ht="13.8">
      <c r="A41" s="158">
        <v>41332</v>
      </c>
      <c r="B41" s="144" t="s">
        <v>1051</v>
      </c>
      <c r="C41" s="144" t="s">
        <v>970</v>
      </c>
      <c r="D41" s="144" t="str">
        <f t="shared" si="0"/>
        <v>湖北省</v>
      </c>
      <c r="E41" s="144" t="s">
        <v>1069</v>
      </c>
      <c r="F41" s="144" t="s">
        <v>1246</v>
      </c>
      <c r="G41" s="161">
        <v>29</v>
      </c>
    </row>
    <row r="42" spans="1:9" ht="13.8">
      <c r="A42" s="157">
        <v>41333</v>
      </c>
      <c r="B42" s="143" t="s">
        <v>1049</v>
      </c>
      <c r="C42" s="143" t="s">
        <v>971</v>
      </c>
      <c r="D42" s="143" t="str">
        <f t="shared" si="0"/>
        <v>江苏省</v>
      </c>
      <c r="E42" s="143" t="s">
        <v>1072</v>
      </c>
      <c r="F42" s="143" t="s">
        <v>1247</v>
      </c>
      <c r="G42" s="160">
        <v>500</v>
      </c>
    </row>
    <row r="43" spans="1:9" ht="13.8">
      <c r="A43" s="158">
        <v>41334</v>
      </c>
      <c r="B43" s="144" t="s">
        <v>1052</v>
      </c>
      <c r="C43" s="144" t="s">
        <v>972</v>
      </c>
      <c r="D43" s="144" t="str">
        <f t="shared" si="0"/>
        <v>四川省</v>
      </c>
      <c r="E43" s="144" t="s">
        <v>1074</v>
      </c>
      <c r="F43" s="144" t="s">
        <v>1248</v>
      </c>
      <c r="G43" s="161">
        <v>458.7</v>
      </c>
    </row>
    <row r="44" spans="1:9" ht="13.8">
      <c r="A44" s="157">
        <v>41335</v>
      </c>
      <c r="B44" s="143" t="s">
        <v>1040</v>
      </c>
      <c r="C44" s="143" t="s">
        <v>973</v>
      </c>
      <c r="D44" s="143" t="str">
        <f t="shared" si="0"/>
        <v>四川省</v>
      </c>
      <c r="E44" s="143" t="s">
        <v>1075</v>
      </c>
      <c r="F44" s="143" t="s">
        <v>1249</v>
      </c>
      <c r="G44" s="160">
        <v>532.6</v>
      </c>
    </row>
    <row r="45" spans="1:9" ht="13.8">
      <c r="A45" s="158">
        <v>41336</v>
      </c>
      <c r="B45" s="144" t="s">
        <v>1046</v>
      </c>
      <c r="C45" s="144" t="s">
        <v>974</v>
      </c>
      <c r="D45" s="144" t="str">
        <f t="shared" si="0"/>
        <v>江苏省</v>
      </c>
      <c r="E45" s="144" t="s">
        <v>1072</v>
      </c>
      <c r="F45" s="144" t="s">
        <v>1247</v>
      </c>
      <c r="G45" s="161">
        <v>606.5</v>
      </c>
    </row>
    <row r="46" spans="1:9" ht="13.8">
      <c r="A46" s="157">
        <v>41337</v>
      </c>
      <c r="B46" s="143" t="s">
        <v>1030</v>
      </c>
      <c r="C46" s="143" t="s">
        <v>975</v>
      </c>
      <c r="D46" s="143" t="str">
        <f t="shared" si="0"/>
        <v>重庆市</v>
      </c>
      <c r="E46" s="143" t="s">
        <v>1074</v>
      </c>
      <c r="F46" s="143" t="s">
        <v>1248</v>
      </c>
      <c r="G46" s="160">
        <v>140</v>
      </c>
    </row>
    <row r="47" spans="1:9" ht="13.8">
      <c r="A47" s="158">
        <v>41338</v>
      </c>
      <c r="B47" s="144" t="s">
        <v>1086</v>
      </c>
      <c r="C47" s="144" t="s">
        <v>976</v>
      </c>
      <c r="D47" s="144" t="str">
        <f t="shared" si="0"/>
        <v>广东省</v>
      </c>
      <c r="E47" s="144" t="s">
        <v>1075</v>
      </c>
      <c r="F47" s="144" t="s">
        <v>1249</v>
      </c>
      <c r="G47" s="161">
        <v>200</v>
      </c>
    </row>
    <row r="48" spans="1:9" ht="13.8">
      <c r="A48" s="157">
        <v>41339</v>
      </c>
      <c r="B48" s="143" t="s">
        <v>1038</v>
      </c>
      <c r="C48" s="143" t="s">
        <v>977</v>
      </c>
      <c r="D48" s="143" t="str">
        <f t="shared" si="0"/>
        <v>福建省</v>
      </c>
      <c r="E48" s="143" t="s">
        <v>1079</v>
      </c>
      <c r="F48" s="143" t="s">
        <v>1250</v>
      </c>
      <c r="G48" s="160">
        <v>345</v>
      </c>
    </row>
    <row r="49" spans="1:7" ht="13.8">
      <c r="A49" s="158">
        <v>41340</v>
      </c>
      <c r="B49" s="144" t="s">
        <v>1040</v>
      </c>
      <c r="C49" s="144" t="s">
        <v>978</v>
      </c>
      <c r="D49" s="144" t="str">
        <f t="shared" si="0"/>
        <v>北京市</v>
      </c>
      <c r="E49" s="144" t="s">
        <v>1080</v>
      </c>
      <c r="F49" s="144" t="s">
        <v>1251</v>
      </c>
      <c r="G49" s="161">
        <v>433.33333333333297</v>
      </c>
    </row>
    <row r="50" spans="1:7" ht="13.8">
      <c r="A50" s="157">
        <v>41341</v>
      </c>
      <c r="B50" s="143" t="s">
        <v>1033</v>
      </c>
      <c r="C50" s="143" t="s">
        <v>979</v>
      </c>
      <c r="D50" s="143" t="str">
        <f t="shared" si="0"/>
        <v>上海市</v>
      </c>
      <c r="E50" s="143" t="s">
        <v>1074</v>
      </c>
      <c r="F50" s="143" t="s">
        <v>1248</v>
      </c>
      <c r="G50" s="160">
        <v>535.83333333333303</v>
      </c>
    </row>
    <row r="51" spans="1:7" ht="13.8">
      <c r="A51" s="158">
        <v>41342</v>
      </c>
      <c r="B51" s="144" t="s">
        <v>1047</v>
      </c>
      <c r="C51" s="144" t="s">
        <v>980</v>
      </c>
      <c r="D51" s="144" t="str">
        <f t="shared" si="0"/>
        <v>安徽省</v>
      </c>
      <c r="E51" s="144" t="s">
        <v>1075</v>
      </c>
      <c r="F51" s="144" t="s">
        <v>1249</v>
      </c>
      <c r="G51" s="161">
        <v>638.33333333333303</v>
      </c>
    </row>
    <row r="52" spans="1:7" ht="13.8">
      <c r="A52" s="157">
        <v>41343</v>
      </c>
      <c r="B52" s="143" t="s">
        <v>1036</v>
      </c>
      <c r="C52" s="143" t="s">
        <v>981</v>
      </c>
      <c r="D52" s="143" t="str">
        <f t="shared" si="0"/>
        <v>北京市</v>
      </c>
      <c r="E52" s="143" t="s">
        <v>1072</v>
      </c>
      <c r="F52" s="143" t="s">
        <v>1247</v>
      </c>
      <c r="G52" s="160">
        <v>740.83333333333303</v>
      </c>
    </row>
    <row r="53" spans="1:7" ht="13.8">
      <c r="A53" s="158">
        <v>41344</v>
      </c>
      <c r="B53" s="144" t="s">
        <v>1049</v>
      </c>
      <c r="C53" s="144" t="s">
        <v>982</v>
      </c>
      <c r="D53" s="144" t="str">
        <f t="shared" si="0"/>
        <v>河北省</v>
      </c>
      <c r="E53" s="144" t="s">
        <v>1074</v>
      </c>
      <c r="F53" s="144" t="s">
        <v>1248</v>
      </c>
      <c r="G53" s="161">
        <v>843.33333333333303</v>
      </c>
    </row>
    <row r="54" spans="1:7" ht="13.8">
      <c r="A54" s="157">
        <v>41345</v>
      </c>
      <c r="B54" s="143" t="s">
        <v>1053</v>
      </c>
      <c r="C54" s="143" t="s">
        <v>983</v>
      </c>
      <c r="D54" s="143" t="str">
        <f t="shared" si="0"/>
        <v>天津市</v>
      </c>
      <c r="E54" s="143" t="s">
        <v>1075</v>
      </c>
      <c r="F54" s="143" t="s">
        <v>1249</v>
      </c>
      <c r="G54" s="160">
        <v>945.83333333333303</v>
      </c>
    </row>
    <row r="55" spans="1:7" ht="13.8">
      <c r="A55" s="158">
        <v>41346</v>
      </c>
      <c r="B55" s="144" t="s">
        <v>1048</v>
      </c>
      <c r="C55" s="144" t="s">
        <v>984</v>
      </c>
      <c r="D55" s="144" t="str">
        <f t="shared" si="0"/>
        <v>浙江省</v>
      </c>
      <c r="E55" s="144" t="s">
        <v>1099</v>
      </c>
      <c r="F55" s="144" t="s">
        <v>1243</v>
      </c>
      <c r="G55" s="161">
        <v>1048.3333333333301</v>
      </c>
    </row>
    <row r="56" spans="1:7" ht="13.8">
      <c r="A56" s="157">
        <v>41347</v>
      </c>
      <c r="B56" s="143" t="s">
        <v>1042</v>
      </c>
      <c r="C56" s="143" t="s">
        <v>985</v>
      </c>
      <c r="D56" s="143" t="str">
        <f t="shared" si="0"/>
        <v>江西省</v>
      </c>
      <c r="E56" s="143" t="s">
        <v>1066</v>
      </c>
      <c r="F56" s="143" t="s">
        <v>1244</v>
      </c>
      <c r="G56" s="160">
        <v>1150.8333333333301</v>
      </c>
    </row>
    <row r="57" spans="1:7" ht="13.8">
      <c r="A57" s="158">
        <v>41348</v>
      </c>
      <c r="B57" s="144" t="s">
        <v>1029</v>
      </c>
      <c r="C57" s="144" t="s">
        <v>986</v>
      </c>
      <c r="D57" s="144" t="str">
        <f t="shared" si="0"/>
        <v>广东省</v>
      </c>
      <c r="E57" s="144" t="s">
        <v>1068</v>
      </c>
      <c r="F57" s="144" t="s">
        <v>1245</v>
      </c>
      <c r="G57" s="161">
        <v>1253.3333333333301</v>
      </c>
    </row>
    <row r="58" spans="1:7" ht="13.8">
      <c r="A58" s="157">
        <v>41349</v>
      </c>
      <c r="B58" s="143" t="s">
        <v>1052</v>
      </c>
      <c r="C58" s="143" t="s">
        <v>987</v>
      </c>
      <c r="D58" s="143" t="str">
        <f t="shared" si="0"/>
        <v>辽宁省</v>
      </c>
      <c r="E58" s="143" t="s">
        <v>1069</v>
      </c>
      <c r="F58" s="143" t="s">
        <v>1246</v>
      </c>
      <c r="G58" s="160">
        <v>1355.8333333333301</v>
      </c>
    </row>
    <row r="59" spans="1:7" ht="13.8">
      <c r="A59" s="158">
        <v>41350</v>
      </c>
      <c r="B59" s="144" t="s">
        <v>1041</v>
      </c>
      <c r="C59" s="144" t="s">
        <v>988</v>
      </c>
      <c r="D59" s="144" t="str">
        <f t="shared" si="0"/>
        <v>福建省</v>
      </c>
      <c r="E59" s="144" t="s">
        <v>1072</v>
      </c>
      <c r="F59" s="144" t="s">
        <v>1247</v>
      </c>
      <c r="G59" s="161">
        <v>1458.3333333333301</v>
      </c>
    </row>
    <row r="60" spans="1:7" ht="13.8">
      <c r="A60" s="157">
        <v>41351</v>
      </c>
      <c r="B60" s="143" t="s">
        <v>1054</v>
      </c>
      <c r="C60" s="143" t="s">
        <v>1100</v>
      </c>
      <c r="D60" s="143" t="str">
        <f t="shared" si="0"/>
        <v>大连市</v>
      </c>
      <c r="E60" s="143" t="s">
        <v>1074</v>
      </c>
      <c r="F60" s="143" t="s">
        <v>1248</v>
      </c>
      <c r="G60" s="160">
        <v>1560.8333333333301</v>
      </c>
    </row>
    <row r="61" spans="1:7" ht="13.8">
      <c r="A61" s="158">
        <v>41352</v>
      </c>
      <c r="B61" s="144" t="s">
        <v>1037</v>
      </c>
      <c r="C61" s="144" t="s">
        <v>1102</v>
      </c>
      <c r="D61" s="144" t="str">
        <f t="shared" si="0"/>
        <v>杭州市</v>
      </c>
      <c r="E61" s="144" t="s">
        <v>1075</v>
      </c>
      <c r="F61" s="144" t="s">
        <v>1249</v>
      </c>
      <c r="G61" s="161">
        <v>1663.3333333333301</v>
      </c>
    </row>
    <row r="62" spans="1:7" ht="13.8">
      <c r="A62" s="157">
        <v>41353</v>
      </c>
      <c r="B62" s="143" t="s">
        <v>1035</v>
      </c>
      <c r="C62" s="143" t="s">
        <v>989</v>
      </c>
      <c r="D62" s="143" t="str">
        <f t="shared" si="0"/>
        <v>北京市</v>
      </c>
      <c r="E62" s="143" t="s">
        <v>1099</v>
      </c>
      <c r="F62" s="143" t="s">
        <v>1243</v>
      </c>
      <c r="G62" s="160">
        <v>433.33333333333297</v>
      </c>
    </row>
    <row r="63" spans="1:7" ht="13.8">
      <c r="A63" s="158">
        <v>41354</v>
      </c>
      <c r="B63" s="144" t="s">
        <v>1042</v>
      </c>
      <c r="C63" s="144" t="s">
        <v>990</v>
      </c>
      <c r="D63" s="144" t="str">
        <f t="shared" si="0"/>
        <v>湖北省</v>
      </c>
      <c r="E63" s="144" t="s">
        <v>1066</v>
      </c>
      <c r="F63" s="144" t="s">
        <v>1244</v>
      </c>
      <c r="G63" s="161">
        <v>535.83333333333303</v>
      </c>
    </row>
    <row r="64" spans="1:7" ht="13.8">
      <c r="A64" s="157">
        <v>41355</v>
      </c>
      <c r="B64" s="143" t="s">
        <v>1086</v>
      </c>
      <c r="C64" s="143" t="s">
        <v>991</v>
      </c>
      <c r="D64" s="143" t="str">
        <f t="shared" si="0"/>
        <v>河南省</v>
      </c>
      <c r="E64" s="143" t="s">
        <v>1068</v>
      </c>
      <c r="F64" s="143" t="s">
        <v>1245</v>
      </c>
      <c r="G64" s="160">
        <v>638.33333333333303</v>
      </c>
    </row>
    <row r="65" spans="1:7" ht="13.8">
      <c r="A65" s="158">
        <v>41356</v>
      </c>
      <c r="B65" s="144" t="s">
        <v>1038</v>
      </c>
      <c r="C65" s="144" t="s">
        <v>992</v>
      </c>
      <c r="D65" s="144" t="str">
        <f t="shared" si="0"/>
        <v>重庆市</v>
      </c>
      <c r="E65" s="144" t="s">
        <v>1069</v>
      </c>
      <c r="F65" s="144" t="s">
        <v>1246</v>
      </c>
      <c r="G65" s="161">
        <v>740.83333333333303</v>
      </c>
    </row>
    <row r="66" spans="1:7" ht="13.8">
      <c r="A66" s="157">
        <v>41357</v>
      </c>
      <c r="B66" s="143" t="s">
        <v>1037</v>
      </c>
      <c r="C66" s="143" t="s">
        <v>993</v>
      </c>
      <c r="D66" s="143" t="str">
        <f t="shared" si="0"/>
        <v>上海市</v>
      </c>
      <c r="E66" s="143" t="s">
        <v>1072</v>
      </c>
      <c r="F66" s="143" t="s">
        <v>1247</v>
      </c>
      <c r="G66" s="160">
        <v>843.33333333333303</v>
      </c>
    </row>
    <row r="67" spans="1:7" ht="13.8">
      <c r="A67" s="158">
        <v>41358</v>
      </c>
      <c r="B67" s="144" t="s">
        <v>1030</v>
      </c>
      <c r="C67" s="144" t="s">
        <v>994</v>
      </c>
      <c r="D67" s="144" t="str">
        <f t="shared" si="0"/>
        <v>北京市</v>
      </c>
      <c r="E67" s="144" t="s">
        <v>1079</v>
      </c>
      <c r="F67" s="144" t="s">
        <v>1250</v>
      </c>
      <c r="G67" s="161">
        <v>945.83333333333303</v>
      </c>
    </row>
    <row r="68" spans="1:7" ht="13.8">
      <c r="A68" s="157">
        <v>41359</v>
      </c>
      <c r="B68" s="143" t="s">
        <v>1053</v>
      </c>
      <c r="C68" s="143" t="s">
        <v>995</v>
      </c>
      <c r="D68" s="143" t="str">
        <f t="shared" ref="D68:D131" si="1">LEFT(C68,3)</f>
        <v>浙江省</v>
      </c>
      <c r="E68" s="143" t="s">
        <v>1080</v>
      </c>
      <c r="F68" s="143" t="s">
        <v>1251</v>
      </c>
      <c r="G68" s="160">
        <v>120</v>
      </c>
    </row>
    <row r="69" spans="1:7" ht="13.8">
      <c r="A69" s="158">
        <v>41360</v>
      </c>
      <c r="B69" s="144" t="s">
        <v>1052</v>
      </c>
      <c r="C69" s="144" t="s">
        <v>996</v>
      </c>
      <c r="D69" s="144" t="str">
        <f t="shared" si="1"/>
        <v>上海市</v>
      </c>
      <c r="E69" s="144" t="s">
        <v>1082</v>
      </c>
      <c r="F69" s="144" t="s">
        <v>1252</v>
      </c>
      <c r="G69" s="161">
        <v>200</v>
      </c>
    </row>
    <row r="70" spans="1:7" ht="13.8">
      <c r="A70" s="157">
        <v>41361</v>
      </c>
      <c r="B70" s="143" t="s">
        <v>1043</v>
      </c>
      <c r="C70" s="143" t="s">
        <v>997</v>
      </c>
      <c r="D70" s="143" t="str">
        <f t="shared" si="1"/>
        <v>陕西省</v>
      </c>
      <c r="E70" s="143" t="s">
        <v>1099</v>
      </c>
      <c r="F70" s="143" t="s">
        <v>1243</v>
      </c>
      <c r="G70" s="160">
        <v>3000</v>
      </c>
    </row>
    <row r="71" spans="1:7" ht="13.8">
      <c r="A71" s="158">
        <v>41362</v>
      </c>
      <c r="B71" s="144" t="s">
        <v>1044</v>
      </c>
      <c r="C71" s="144" t="s">
        <v>998</v>
      </c>
      <c r="D71" s="144" t="str">
        <f t="shared" si="1"/>
        <v>广东省</v>
      </c>
      <c r="E71" s="144" t="s">
        <v>1066</v>
      </c>
      <c r="F71" s="144" t="s">
        <v>1244</v>
      </c>
      <c r="G71" s="161">
        <v>300</v>
      </c>
    </row>
    <row r="72" spans="1:7" ht="13.8">
      <c r="A72" s="157">
        <v>41363</v>
      </c>
      <c r="B72" s="143" t="s">
        <v>1037</v>
      </c>
      <c r="C72" s="143" t="s">
        <v>999</v>
      </c>
      <c r="D72" s="143" t="str">
        <f t="shared" si="1"/>
        <v>吉林省</v>
      </c>
      <c r="E72" s="143" t="s">
        <v>1068</v>
      </c>
      <c r="F72" s="143" t="s">
        <v>1245</v>
      </c>
      <c r="G72" s="160">
        <v>100</v>
      </c>
    </row>
    <row r="73" spans="1:7" ht="13.8">
      <c r="A73" s="158">
        <v>41364</v>
      </c>
      <c r="B73" s="144" t="s">
        <v>1033</v>
      </c>
      <c r="C73" s="144" t="s">
        <v>1000</v>
      </c>
      <c r="D73" s="144" t="str">
        <f t="shared" si="1"/>
        <v>广东省</v>
      </c>
      <c r="E73" s="144" t="s">
        <v>1069</v>
      </c>
      <c r="F73" s="144" t="s">
        <v>1246</v>
      </c>
      <c r="G73" s="161">
        <v>2500</v>
      </c>
    </row>
    <row r="74" spans="1:7" ht="13.8">
      <c r="A74" s="157">
        <v>41365</v>
      </c>
      <c r="B74" s="143" t="s">
        <v>1086</v>
      </c>
      <c r="C74" s="143" t="s">
        <v>1001</v>
      </c>
      <c r="D74" s="143" t="str">
        <f t="shared" si="1"/>
        <v>浙江省</v>
      </c>
      <c r="E74" s="143" t="s">
        <v>1072</v>
      </c>
      <c r="F74" s="143" t="s">
        <v>1247</v>
      </c>
      <c r="G74" s="160">
        <v>140</v>
      </c>
    </row>
    <row r="75" spans="1:7" ht="13.8">
      <c r="A75" s="158">
        <v>41366</v>
      </c>
      <c r="B75" s="144" t="s">
        <v>1035</v>
      </c>
      <c r="C75" s="144" t="s">
        <v>989</v>
      </c>
      <c r="D75" s="144" t="str">
        <f t="shared" si="1"/>
        <v>北京市</v>
      </c>
      <c r="E75" s="144" t="s">
        <v>1074</v>
      </c>
      <c r="F75" s="144" t="s">
        <v>1248</v>
      </c>
      <c r="G75" s="161">
        <v>200</v>
      </c>
    </row>
    <row r="76" spans="1:7" ht="13.8">
      <c r="A76" s="157">
        <v>41367</v>
      </c>
      <c r="B76" s="143" t="s">
        <v>1042</v>
      </c>
      <c r="C76" s="143" t="s">
        <v>1002</v>
      </c>
      <c r="D76" s="143" t="str">
        <f t="shared" si="1"/>
        <v>北京市</v>
      </c>
      <c r="E76" s="143" t="s">
        <v>1075</v>
      </c>
      <c r="F76" s="143" t="s">
        <v>1249</v>
      </c>
      <c r="G76" s="160">
        <v>345</v>
      </c>
    </row>
    <row r="77" spans="1:7" ht="13.8">
      <c r="A77" s="158">
        <v>41368</v>
      </c>
      <c r="B77" s="144" t="s">
        <v>1051</v>
      </c>
      <c r="C77" s="144" t="s">
        <v>1003</v>
      </c>
      <c r="D77" s="144" t="str">
        <f t="shared" si="1"/>
        <v>北京市</v>
      </c>
      <c r="E77" s="144" t="s">
        <v>1072</v>
      </c>
      <c r="F77" s="144" t="s">
        <v>1247</v>
      </c>
      <c r="G77" s="161">
        <v>22</v>
      </c>
    </row>
    <row r="78" spans="1:7" ht="13.8">
      <c r="A78" s="157">
        <v>41369</v>
      </c>
      <c r="B78" s="143" t="s">
        <v>1086</v>
      </c>
      <c r="C78" s="143" t="s">
        <v>1004</v>
      </c>
      <c r="D78" s="143" t="str">
        <f t="shared" si="1"/>
        <v>北京市</v>
      </c>
      <c r="E78" s="143" t="s">
        <v>1074</v>
      </c>
      <c r="F78" s="143" t="s">
        <v>1248</v>
      </c>
      <c r="G78" s="160">
        <v>246</v>
      </c>
    </row>
    <row r="79" spans="1:7" ht="13.8">
      <c r="A79" s="158">
        <v>41370</v>
      </c>
      <c r="B79" s="144" t="s">
        <v>1032</v>
      </c>
      <c r="C79" s="144" t="s">
        <v>1005</v>
      </c>
      <c r="D79" s="144" t="str">
        <f t="shared" si="1"/>
        <v>上海市</v>
      </c>
      <c r="E79" s="144" t="s">
        <v>1075</v>
      </c>
      <c r="F79" s="144" t="s">
        <v>1249</v>
      </c>
      <c r="G79" s="161">
        <v>388</v>
      </c>
    </row>
    <row r="80" spans="1:7" ht="13.8">
      <c r="A80" s="157">
        <v>41371</v>
      </c>
      <c r="B80" s="143" t="s">
        <v>1038</v>
      </c>
      <c r="C80" s="143" t="s">
        <v>1006</v>
      </c>
      <c r="D80" s="143" t="str">
        <f t="shared" si="1"/>
        <v>广东省</v>
      </c>
      <c r="E80" s="143" t="s">
        <v>1079</v>
      </c>
      <c r="F80" s="143" t="s">
        <v>1250</v>
      </c>
      <c r="G80" s="160">
        <v>29</v>
      </c>
    </row>
    <row r="81" spans="1:7" ht="13.8">
      <c r="A81" s="158">
        <v>41372</v>
      </c>
      <c r="B81" s="144" t="s">
        <v>1049</v>
      </c>
      <c r="C81" s="144" t="s">
        <v>1007</v>
      </c>
      <c r="D81" s="144" t="str">
        <f t="shared" si="1"/>
        <v>上海市</v>
      </c>
      <c r="E81" s="144" t="s">
        <v>1080</v>
      </c>
      <c r="F81" s="144" t="s">
        <v>1251</v>
      </c>
      <c r="G81" s="161">
        <v>500</v>
      </c>
    </row>
    <row r="82" spans="1:7" ht="13.8">
      <c r="A82" s="157">
        <v>41373</v>
      </c>
      <c r="B82" s="143" t="s">
        <v>1052</v>
      </c>
      <c r="C82" s="143" t="s">
        <v>1008</v>
      </c>
      <c r="D82" s="143" t="str">
        <f t="shared" si="1"/>
        <v>广东省</v>
      </c>
      <c r="E82" s="143" t="s">
        <v>1082</v>
      </c>
      <c r="F82" s="143" t="s">
        <v>1252</v>
      </c>
      <c r="G82" s="160">
        <v>458.7</v>
      </c>
    </row>
    <row r="83" spans="1:7" ht="13.8">
      <c r="A83" s="158">
        <v>41374</v>
      </c>
      <c r="B83" s="144" t="s">
        <v>1034</v>
      </c>
      <c r="C83" s="144" t="s">
        <v>1009</v>
      </c>
      <c r="D83" s="144" t="str">
        <f t="shared" si="1"/>
        <v>浙江省</v>
      </c>
      <c r="E83" s="144" t="s">
        <v>1068</v>
      </c>
      <c r="F83" s="144" t="s">
        <v>1245</v>
      </c>
      <c r="G83" s="161">
        <v>532.6</v>
      </c>
    </row>
    <row r="84" spans="1:7" ht="13.8">
      <c r="A84" s="157">
        <v>41375</v>
      </c>
      <c r="B84" s="143" t="s">
        <v>1034</v>
      </c>
      <c r="C84" s="143" t="s">
        <v>1010</v>
      </c>
      <c r="D84" s="143" t="str">
        <f t="shared" si="1"/>
        <v>四川省</v>
      </c>
      <c r="E84" s="143" t="s">
        <v>1069</v>
      </c>
      <c r="F84" s="143" t="s">
        <v>1246</v>
      </c>
      <c r="G84" s="160">
        <v>606.5</v>
      </c>
    </row>
    <row r="85" spans="1:7" ht="13.8">
      <c r="A85" s="158">
        <v>41376</v>
      </c>
      <c r="B85" s="144" t="s">
        <v>1030</v>
      </c>
      <c r="C85" s="144" t="s">
        <v>1011</v>
      </c>
      <c r="D85" s="144" t="str">
        <f t="shared" si="1"/>
        <v>山东省</v>
      </c>
      <c r="E85" s="144" t="s">
        <v>1072</v>
      </c>
      <c r="F85" s="144" t="s">
        <v>1247</v>
      </c>
      <c r="G85" s="161">
        <v>680.4</v>
      </c>
    </row>
    <row r="86" spans="1:7" ht="13.8">
      <c r="A86" s="157">
        <v>41377</v>
      </c>
      <c r="B86" s="143" t="s">
        <v>1040</v>
      </c>
      <c r="C86" s="143" t="s">
        <v>1012</v>
      </c>
      <c r="D86" s="143" t="str">
        <f t="shared" si="1"/>
        <v>江苏省</v>
      </c>
      <c r="E86" s="143" t="s">
        <v>1074</v>
      </c>
      <c r="F86" s="143" t="s">
        <v>1248</v>
      </c>
      <c r="G86" s="160">
        <v>754.3</v>
      </c>
    </row>
    <row r="87" spans="1:7" ht="13.8">
      <c r="A87" s="158">
        <v>41378</v>
      </c>
      <c r="B87" s="144" t="s">
        <v>1029</v>
      </c>
      <c r="C87" s="144" t="s">
        <v>1013</v>
      </c>
      <c r="D87" s="144" t="str">
        <f t="shared" si="1"/>
        <v>浙江省</v>
      </c>
      <c r="E87" s="144" t="s">
        <v>1075</v>
      </c>
      <c r="F87" s="144" t="s">
        <v>1249</v>
      </c>
      <c r="G87" s="161">
        <v>828.2</v>
      </c>
    </row>
    <row r="88" spans="1:7" ht="13.8">
      <c r="A88" s="157">
        <v>41379</v>
      </c>
      <c r="B88" s="143" t="s">
        <v>1045</v>
      </c>
      <c r="C88" s="143" t="s">
        <v>1014</v>
      </c>
      <c r="D88" s="143" t="str">
        <f t="shared" si="1"/>
        <v>贵州省</v>
      </c>
      <c r="E88" s="143" t="s">
        <v>1072</v>
      </c>
      <c r="F88" s="143" t="s">
        <v>1247</v>
      </c>
      <c r="G88" s="160">
        <v>902.1</v>
      </c>
    </row>
    <row r="89" spans="1:7" ht="13.8">
      <c r="A89" s="158">
        <v>41380</v>
      </c>
      <c r="B89" s="144" t="s">
        <v>1043</v>
      </c>
      <c r="C89" s="144" t="s">
        <v>1015</v>
      </c>
      <c r="D89" s="144" t="str">
        <f t="shared" si="1"/>
        <v>浙江省</v>
      </c>
      <c r="E89" s="144" t="s">
        <v>1074</v>
      </c>
      <c r="F89" s="144" t="s">
        <v>1248</v>
      </c>
      <c r="G89" s="161">
        <v>976</v>
      </c>
    </row>
    <row r="90" spans="1:7" ht="13.8">
      <c r="A90" s="157">
        <v>41381</v>
      </c>
      <c r="B90" s="143" t="s">
        <v>1052</v>
      </c>
      <c r="C90" s="143" t="s">
        <v>1016</v>
      </c>
      <c r="D90" s="143" t="str">
        <f t="shared" si="1"/>
        <v>北京市</v>
      </c>
      <c r="E90" s="143" t="s">
        <v>1075</v>
      </c>
      <c r="F90" s="143" t="s">
        <v>1249</v>
      </c>
      <c r="G90" s="160">
        <v>1049.9000000000001</v>
      </c>
    </row>
    <row r="91" spans="1:7" ht="13.8">
      <c r="A91" s="158">
        <v>41382</v>
      </c>
      <c r="B91" s="144" t="s">
        <v>1053</v>
      </c>
      <c r="C91" s="144" t="s">
        <v>1017</v>
      </c>
      <c r="D91" s="144" t="str">
        <f t="shared" si="1"/>
        <v>河南省</v>
      </c>
      <c r="E91" s="144" t="s">
        <v>1079</v>
      </c>
      <c r="F91" s="144" t="s">
        <v>1250</v>
      </c>
      <c r="G91" s="161">
        <v>1123.8</v>
      </c>
    </row>
    <row r="92" spans="1:7" ht="13.8">
      <c r="A92" s="157">
        <v>41383</v>
      </c>
      <c r="B92" s="143" t="s">
        <v>1034</v>
      </c>
      <c r="C92" s="143" t="s">
        <v>1018</v>
      </c>
      <c r="D92" s="143" t="str">
        <f t="shared" si="1"/>
        <v>山东省</v>
      </c>
      <c r="E92" s="143" t="s">
        <v>1080</v>
      </c>
      <c r="F92" s="143" t="s">
        <v>1251</v>
      </c>
      <c r="G92" s="160">
        <v>1197.7</v>
      </c>
    </row>
    <row r="93" spans="1:7" ht="13.8">
      <c r="A93" s="158">
        <v>41384</v>
      </c>
      <c r="B93" s="144" t="s">
        <v>1048</v>
      </c>
      <c r="C93" s="144" t="s">
        <v>1019</v>
      </c>
      <c r="D93" s="144" t="str">
        <f t="shared" si="1"/>
        <v>云南省</v>
      </c>
      <c r="E93" s="144" t="s">
        <v>1074</v>
      </c>
      <c r="F93" s="144" t="s">
        <v>1248</v>
      </c>
      <c r="G93" s="161">
        <v>1271.5999999999999</v>
      </c>
    </row>
    <row r="94" spans="1:7" ht="13.8">
      <c r="A94" s="157">
        <v>41385</v>
      </c>
      <c r="B94" s="143" t="s">
        <v>1033</v>
      </c>
      <c r="C94" s="143" t="s">
        <v>1020</v>
      </c>
      <c r="D94" s="143" t="str">
        <f t="shared" si="1"/>
        <v>上海市</v>
      </c>
      <c r="E94" s="143" t="s">
        <v>1075</v>
      </c>
      <c r="F94" s="143" t="s">
        <v>1249</v>
      </c>
      <c r="G94" s="160">
        <v>120</v>
      </c>
    </row>
    <row r="95" spans="1:7" ht="13.8">
      <c r="A95" s="158">
        <v>41386</v>
      </c>
      <c r="B95" s="144" t="s">
        <v>1036</v>
      </c>
      <c r="C95" s="144" t="s">
        <v>1021</v>
      </c>
      <c r="D95" s="144" t="str">
        <f t="shared" si="1"/>
        <v>上海市</v>
      </c>
      <c r="E95" s="144" t="s">
        <v>1072</v>
      </c>
      <c r="F95" s="144" t="s">
        <v>1247</v>
      </c>
      <c r="G95" s="161">
        <v>200</v>
      </c>
    </row>
    <row r="96" spans="1:7" ht="13.8">
      <c r="A96" s="157">
        <v>41387</v>
      </c>
      <c r="B96" s="143" t="s">
        <v>1086</v>
      </c>
      <c r="C96" s="143" t="s">
        <v>1022</v>
      </c>
      <c r="D96" s="143" t="str">
        <f t="shared" si="1"/>
        <v>山东省</v>
      </c>
      <c r="E96" s="143" t="s">
        <v>1074</v>
      </c>
      <c r="F96" s="143" t="s">
        <v>1248</v>
      </c>
      <c r="G96" s="160">
        <v>3000</v>
      </c>
    </row>
    <row r="97" spans="1:7" ht="13.8">
      <c r="A97" s="158">
        <v>41388</v>
      </c>
      <c r="B97" s="144" t="s">
        <v>1048</v>
      </c>
      <c r="C97" s="144" t="s">
        <v>1023</v>
      </c>
      <c r="D97" s="144" t="str">
        <f t="shared" si="1"/>
        <v>甘肃省</v>
      </c>
      <c r="E97" s="144" t="s">
        <v>1075</v>
      </c>
      <c r="F97" s="144" t="s">
        <v>1249</v>
      </c>
      <c r="G97" s="161">
        <v>300</v>
      </c>
    </row>
    <row r="98" spans="1:7" ht="13.8">
      <c r="A98" s="157">
        <v>41389</v>
      </c>
      <c r="B98" s="143" t="s">
        <v>1040</v>
      </c>
      <c r="C98" s="143" t="s">
        <v>1264</v>
      </c>
      <c r="D98" s="143" t="str">
        <f t="shared" si="1"/>
        <v>山西省</v>
      </c>
      <c r="E98" s="143" t="s">
        <v>1079</v>
      </c>
      <c r="F98" s="143" t="s">
        <v>1250</v>
      </c>
      <c r="G98" s="160">
        <v>100</v>
      </c>
    </row>
    <row r="99" spans="1:7" ht="13.8">
      <c r="A99" s="158">
        <v>41390</v>
      </c>
      <c r="B99" s="144" t="s">
        <v>1047</v>
      </c>
      <c r="C99" s="144" t="s">
        <v>1024</v>
      </c>
      <c r="D99" s="144" t="str">
        <f t="shared" si="1"/>
        <v>北京市</v>
      </c>
      <c r="E99" s="144" t="s">
        <v>1080</v>
      </c>
      <c r="F99" s="144" t="s">
        <v>1251</v>
      </c>
      <c r="G99" s="161">
        <v>2500</v>
      </c>
    </row>
    <row r="100" spans="1:7" ht="13.8">
      <c r="A100" s="157">
        <v>41391</v>
      </c>
      <c r="B100" s="143" t="s">
        <v>1035</v>
      </c>
      <c r="C100" s="143" t="s">
        <v>1025</v>
      </c>
      <c r="D100" s="143" t="str">
        <f t="shared" si="1"/>
        <v>河南省</v>
      </c>
      <c r="E100" s="143" t="s">
        <v>1082</v>
      </c>
      <c r="F100" s="143" t="s">
        <v>1252</v>
      </c>
      <c r="G100" s="160">
        <v>140</v>
      </c>
    </row>
    <row r="101" spans="1:7" ht="13.8">
      <c r="A101" s="158">
        <v>41392</v>
      </c>
      <c r="B101" s="144" t="s">
        <v>1050</v>
      </c>
      <c r="C101" s="144" t="s">
        <v>1026</v>
      </c>
      <c r="D101" s="144" t="str">
        <f t="shared" si="1"/>
        <v>上海市</v>
      </c>
      <c r="E101" s="144" t="s">
        <v>1068</v>
      </c>
      <c r="F101" s="144" t="s">
        <v>1245</v>
      </c>
      <c r="G101" s="161">
        <v>200</v>
      </c>
    </row>
    <row r="102" spans="1:7" ht="13.8">
      <c r="A102" s="157">
        <v>41393</v>
      </c>
      <c r="B102" s="143" t="s">
        <v>1041</v>
      </c>
      <c r="C102" s="143" t="s">
        <v>943</v>
      </c>
      <c r="D102" s="143" t="str">
        <f t="shared" si="1"/>
        <v>北京市</v>
      </c>
      <c r="E102" s="143" t="s">
        <v>1069</v>
      </c>
      <c r="F102" s="143" t="s">
        <v>1246</v>
      </c>
      <c r="G102" s="160">
        <v>345</v>
      </c>
    </row>
    <row r="103" spans="1:7" ht="13.8">
      <c r="A103" s="158">
        <v>41394</v>
      </c>
      <c r="B103" s="144" t="s">
        <v>1042</v>
      </c>
      <c r="C103" s="144" t="s">
        <v>944</v>
      </c>
      <c r="D103" s="144" t="str">
        <f t="shared" si="1"/>
        <v>贵州省</v>
      </c>
      <c r="E103" s="144" t="s">
        <v>1072</v>
      </c>
      <c r="F103" s="144" t="s">
        <v>1247</v>
      </c>
      <c r="G103" s="161">
        <v>22</v>
      </c>
    </row>
    <row r="104" spans="1:7" ht="13.8">
      <c r="A104" s="157">
        <v>41395</v>
      </c>
      <c r="B104" s="143" t="s">
        <v>1043</v>
      </c>
      <c r="C104" s="143" t="s">
        <v>945</v>
      </c>
      <c r="D104" s="143" t="str">
        <f t="shared" si="1"/>
        <v>贵州省</v>
      </c>
      <c r="E104" s="143" t="s">
        <v>1079</v>
      </c>
      <c r="F104" s="143" t="s">
        <v>1250</v>
      </c>
      <c r="G104" s="160">
        <v>246</v>
      </c>
    </row>
    <row r="105" spans="1:7" ht="13.8">
      <c r="A105" s="158">
        <v>41396</v>
      </c>
      <c r="B105" s="144" t="s">
        <v>1044</v>
      </c>
      <c r="C105" s="144" t="s">
        <v>946</v>
      </c>
      <c r="D105" s="144" t="str">
        <f t="shared" si="1"/>
        <v>辽宁省</v>
      </c>
      <c r="E105" s="144" t="s">
        <v>1080</v>
      </c>
      <c r="F105" s="144" t="s">
        <v>1251</v>
      </c>
      <c r="G105" s="161">
        <v>388</v>
      </c>
    </row>
    <row r="106" spans="1:7" ht="13.8">
      <c r="A106" s="157">
        <v>41397</v>
      </c>
      <c r="B106" s="143" t="s">
        <v>1045</v>
      </c>
      <c r="C106" s="143" t="s">
        <v>947</v>
      </c>
      <c r="D106" s="143" t="str">
        <f t="shared" si="1"/>
        <v>四川省</v>
      </c>
      <c r="E106" s="143" t="s">
        <v>1082</v>
      </c>
      <c r="F106" s="143" t="s">
        <v>1252</v>
      </c>
      <c r="G106" s="160">
        <v>29</v>
      </c>
    </row>
    <row r="107" spans="1:7" ht="13.8">
      <c r="A107" s="158">
        <v>41398</v>
      </c>
      <c r="B107" s="144" t="s">
        <v>1033</v>
      </c>
      <c r="C107" s="144" t="s">
        <v>948</v>
      </c>
      <c r="D107" s="144" t="str">
        <f t="shared" si="1"/>
        <v>山西省</v>
      </c>
      <c r="E107" s="144" t="s">
        <v>1068</v>
      </c>
      <c r="F107" s="144" t="s">
        <v>1245</v>
      </c>
      <c r="G107" s="161">
        <v>500</v>
      </c>
    </row>
    <row r="108" spans="1:7" ht="13.8">
      <c r="A108" s="157">
        <v>41399</v>
      </c>
      <c r="B108" s="143" t="s">
        <v>1032</v>
      </c>
      <c r="C108" s="143" t="s">
        <v>949</v>
      </c>
      <c r="D108" s="143" t="str">
        <f t="shared" si="1"/>
        <v>浙江省</v>
      </c>
      <c r="E108" s="143" t="s">
        <v>1069</v>
      </c>
      <c r="F108" s="143" t="s">
        <v>1246</v>
      </c>
      <c r="G108" s="160">
        <v>458.7</v>
      </c>
    </row>
    <row r="109" spans="1:7" ht="13.8">
      <c r="A109" s="158">
        <v>41400</v>
      </c>
      <c r="B109" s="144" t="s">
        <v>1086</v>
      </c>
      <c r="C109" s="144" t="s">
        <v>950</v>
      </c>
      <c r="D109" s="144" t="str">
        <f t="shared" si="1"/>
        <v>浙江省</v>
      </c>
      <c r="E109" s="144" t="s">
        <v>1072</v>
      </c>
      <c r="F109" s="144" t="s">
        <v>1247</v>
      </c>
      <c r="G109" s="161">
        <v>532.6</v>
      </c>
    </row>
    <row r="110" spans="1:7" ht="13.8">
      <c r="A110" s="157">
        <v>41401</v>
      </c>
      <c r="B110" s="143" t="s">
        <v>1038</v>
      </c>
      <c r="C110" s="143" t="s">
        <v>951</v>
      </c>
      <c r="D110" s="143" t="str">
        <f t="shared" si="1"/>
        <v>北京市</v>
      </c>
      <c r="E110" s="143" t="s">
        <v>1074</v>
      </c>
      <c r="F110" s="143" t="s">
        <v>1248</v>
      </c>
      <c r="G110" s="160">
        <v>606.5</v>
      </c>
    </row>
    <row r="111" spans="1:7" ht="13.8">
      <c r="A111" s="158">
        <v>41402</v>
      </c>
      <c r="B111" s="144" t="s">
        <v>1046</v>
      </c>
      <c r="C111" s="144" t="s">
        <v>952</v>
      </c>
      <c r="D111" s="144" t="str">
        <f t="shared" si="1"/>
        <v>福建省</v>
      </c>
      <c r="E111" s="144" t="s">
        <v>1075</v>
      </c>
      <c r="F111" s="144" t="s">
        <v>1249</v>
      </c>
      <c r="G111" s="161">
        <v>140</v>
      </c>
    </row>
    <row r="112" spans="1:7" ht="13.8">
      <c r="A112" s="157">
        <v>41403</v>
      </c>
      <c r="B112" s="143" t="s">
        <v>1047</v>
      </c>
      <c r="C112" s="143" t="s">
        <v>953</v>
      </c>
      <c r="D112" s="143" t="str">
        <f t="shared" si="1"/>
        <v>广东省</v>
      </c>
      <c r="E112" s="143" t="s">
        <v>1072</v>
      </c>
      <c r="F112" s="143" t="s">
        <v>1247</v>
      </c>
      <c r="G112" s="160">
        <v>200</v>
      </c>
    </row>
    <row r="113" spans="1:7" ht="13.8">
      <c r="A113" s="158">
        <v>41404</v>
      </c>
      <c r="B113" s="144" t="s">
        <v>1037</v>
      </c>
      <c r="C113" s="144" t="s">
        <v>954</v>
      </c>
      <c r="D113" s="144" t="str">
        <f t="shared" si="1"/>
        <v>广东省</v>
      </c>
      <c r="E113" s="144" t="s">
        <v>1074</v>
      </c>
      <c r="F113" s="144" t="s">
        <v>1248</v>
      </c>
      <c r="G113" s="161">
        <v>345</v>
      </c>
    </row>
    <row r="114" spans="1:7" ht="13.8">
      <c r="A114" s="157">
        <v>41405</v>
      </c>
      <c r="B114" s="143" t="s">
        <v>1048</v>
      </c>
      <c r="C114" s="143" t="s">
        <v>955</v>
      </c>
      <c r="D114" s="143" t="str">
        <f t="shared" si="1"/>
        <v>江苏省</v>
      </c>
      <c r="E114" s="143" t="s">
        <v>1075</v>
      </c>
      <c r="F114" s="143" t="s">
        <v>1249</v>
      </c>
      <c r="G114" s="160">
        <v>433.33333333333297</v>
      </c>
    </row>
    <row r="115" spans="1:7" ht="13.8">
      <c r="A115" s="158">
        <v>41406</v>
      </c>
      <c r="B115" s="144" t="s">
        <v>1045</v>
      </c>
      <c r="C115" s="144" t="s">
        <v>956</v>
      </c>
      <c r="D115" s="144" t="str">
        <f t="shared" si="1"/>
        <v>天津市</v>
      </c>
      <c r="E115" s="144" t="s">
        <v>1079</v>
      </c>
      <c r="F115" s="144" t="s">
        <v>1250</v>
      </c>
      <c r="G115" s="161">
        <v>535.83333333333303</v>
      </c>
    </row>
    <row r="116" spans="1:7" ht="13.8">
      <c r="A116" s="157">
        <v>41407</v>
      </c>
      <c r="B116" s="143" t="s">
        <v>1033</v>
      </c>
      <c r="C116" s="143" t="s">
        <v>957</v>
      </c>
      <c r="D116" s="143" t="str">
        <f t="shared" si="1"/>
        <v>山东省</v>
      </c>
      <c r="E116" s="143" t="s">
        <v>1080</v>
      </c>
      <c r="F116" s="143" t="s">
        <v>1251</v>
      </c>
      <c r="G116" s="160">
        <v>638.33333333333303</v>
      </c>
    </row>
    <row r="117" spans="1:7" ht="13.8">
      <c r="A117" s="158">
        <v>41394</v>
      </c>
      <c r="B117" s="144" t="s">
        <v>1086</v>
      </c>
      <c r="C117" s="144" t="s">
        <v>958</v>
      </c>
      <c r="D117" s="144" t="str">
        <f t="shared" si="1"/>
        <v>广东省</v>
      </c>
      <c r="E117" s="144" t="s">
        <v>1074</v>
      </c>
      <c r="F117" s="144" t="s">
        <v>1248</v>
      </c>
      <c r="G117" s="161">
        <v>740.83333333333303</v>
      </c>
    </row>
    <row r="118" spans="1:7" ht="13.8">
      <c r="A118" s="157">
        <v>41395</v>
      </c>
      <c r="B118" s="143" t="s">
        <v>1038</v>
      </c>
      <c r="C118" s="143" t="s">
        <v>1263</v>
      </c>
      <c r="D118" s="143" t="str">
        <f t="shared" si="1"/>
        <v>河北省</v>
      </c>
      <c r="E118" s="143" t="s">
        <v>1075</v>
      </c>
      <c r="F118" s="143" t="s">
        <v>1249</v>
      </c>
      <c r="G118" s="160">
        <v>843.33333333333303</v>
      </c>
    </row>
    <row r="119" spans="1:7" ht="13.8">
      <c r="A119" s="158">
        <v>41396</v>
      </c>
      <c r="B119" s="144" t="s">
        <v>1037</v>
      </c>
      <c r="C119" s="144" t="s">
        <v>999</v>
      </c>
      <c r="D119" s="144" t="str">
        <f t="shared" si="1"/>
        <v>吉林省</v>
      </c>
      <c r="E119" s="144" t="s">
        <v>1072</v>
      </c>
      <c r="F119" s="144" t="s">
        <v>1247</v>
      </c>
      <c r="G119" s="161">
        <v>945.83333333333303</v>
      </c>
    </row>
    <row r="120" spans="1:7" ht="13.8">
      <c r="A120" s="157">
        <v>41397</v>
      </c>
      <c r="B120" s="143" t="s">
        <v>1033</v>
      </c>
      <c r="C120" s="143" t="s">
        <v>1000</v>
      </c>
      <c r="D120" s="143" t="str">
        <f t="shared" si="1"/>
        <v>广东省</v>
      </c>
      <c r="E120" s="143" t="s">
        <v>1074</v>
      </c>
      <c r="F120" s="143" t="s">
        <v>1248</v>
      </c>
      <c r="G120" s="160">
        <v>1048.3333333333301</v>
      </c>
    </row>
    <row r="121" spans="1:7" ht="13.8">
      <c r="A121" s="158">
        <v>41398</v>
      </c>
      <c r="B121" s="144" t="s">
        <v>1086</v>
      </c>
      <c r="C121" s="144" t="s">
        <v>1001</v>
      </c>
      <c r="D121" s="144" t="str">
        <f t="shared" si="1"/>
        <v>浙江省</v>
      </c>
      <c r="E121" s="144" t="s">
        <v>1075</v>
      </c>
      <c r="F121" s="144" t="s">
        <v>1249</v>
      </c>
      <c r="G121" s="161">
        <v>1150.8333333333301</v>
      </c>
    </row>
    <row r="122" spans="1:7" ht="13.8">
      <c r="A122" s="157">
        <v>41399</v>
      </c>
      <c r="B122" s="143" t="s">
        <v>1035</v>
      </c>
      <c r="C122" s="143" t="s">
        <v>989</v>
      </c>
      <c r="D122" s="143" t="str">
        <f t="shared" si="1"/>
        <v>北京市</v>
      </c>
      <c r="E122" s="143" t="s">
        <v>1099</v>
      </c>
      <c r="F122" s="143" t="s">
        <v>1243</v>
      </c>
      <c r="G122" s="160">
        <v>1253.3333333333301</v>
      </c>
    </row>
    <row r="123" spans="1:7" ht="13.8">
      <c r="A123" s="158">
        <v>41400</v>
      </c>
      <c r="B123" s="144" t="s">
        <v>1042</v>
      </c>
      <c r="C123" s="144" t="s">
        <v>1002</v>
      </c>
      <c r="D123" s="144" t="str">
        <f t="shared" si="1"/>
        <v>北京市</v>
      </c>
      <c r="E123" s="144" t="s">
        <v>1066</v>
      </c>
      <c r="F123" s="144" t="s">
        <v>1244</v>
      </c>
      <c r="G123" s="161">
        <v>1355.8333333333301</v>
      </c>
    </row>
    <row r="124" spans="1:7" ht="13.8">
      <c r="A124" s="157">
        <v>41401</v>
      </c>
      <c r="B124" s="143" t="s">
        <v>1051</v>
      </c>
      <c r="C124" s="143" t="s">
        <v>1003</v>
      </c>
      <c r="D124" s="143" t="str">
        <f t="shared" si="1"/>
        <v>北京市</v>
      </c>
      <c r="E124" s="143" t="s">
        <v>1068</v>
      </c>
      <c r="F124" s="143" t="s">
        <v>1245</v>
      </c>
      <c r="G124" s="160">
        <v>1458.3333333333301</v>
      </c>
    </row>
    <row r="125" spans="1:7" ht="13.8">
      <c r="A125" s="158">
        <v>41402</v>
      </c>
      <c r="B125" s="144" t="s">
        <v>1086</v>
      </c>
      <c r="C125" s="144" t="s">
        <v>1004</v>
      </c>
      <c r="D125" s="144" t="str">
        <f t="shared" si="1"/>
        <v>北京市</v>
      </c>
      <c r="E125" s="144" t="s">
        <v>1069</v>
      </c>
      <c r="F125" s="144" t="s">
        <v>1246</v>
      </c>
      <c r="G125" s="161">
        <v>1560.8333333333301</v>
      </c>
    </row>
    <row r="126" spans="1:7" ht="13.8">
      <c r="A126" s="157">
        <v>41403</v>
      </c>
      <c r="B126" s="143" t="s">
        <v>1032</v>
      </c>
      <c r="C126" s="143" t="s">
        <v>1005</v>
      </c>
      <c r="D126" s="143" t="str">
        <f t="shared" si="1"/>
        <v>上海市</v>
      </c>
      <c r="E126" s="143" t="s">
        <v>1072</v>
      </c>
      <c r="F126" s="143" t="s">
        <v>1247</v>
      </c>
      <c r="G126" s="160">
        <v>1663.3333333333301</v>
      </c>
    </row>
    <row r="127" spans="1:7" ht="13.8">
      <c r="A127" s="158">
        <v>41404</v>
      </c>
      <c r="B127" s="144" t="s">
        <v>1038</v>
      </c>
      <c r="C127" s="144" t="s">
        <v>1006</v>
      </c>
      <c r="D127" s="144" t="str">
        <f t="shared" si="1"/>
        <v>广东省</v>
      </c>
      <c r="E127" s="144" t="s">
        <v>1074</v>
      </c>
      <c r="F127" s="144" t="s">
        <v>1248</v>
      </c>
      <c r="G127" s="161">
        <v>433.33333333333297</v>
      </c>
    </row>
    <row r="128" spans="1:7" ht="13.8">
      <c r="A128" s="157">
        <v>41405</v>
      </c>
      <c r="B128" s="143" t="s">
        <v>1049</v>
      </c>
      <c r="C128" s="143" t="s">
        <v>1007</v>
      </c>
      <c r="D128" s="143" t="str">
        <f t="shared" si="1"/>
        <v>上海市</v>
      </c>
      <c r="E128" s="143" t="s">
        <v>1075</v>
      </c>
      <c r="F128" s="143" t="s">
        <v>1249</v>
      </c>
      <c r="G128" s="160">
        <v>535.83333333333303</v>
      </c>
    </row>
    <row r="129" spans="1:7" ht="13.8">
      <c r="A129" s="158">
        <v>41406</v>
      </c>
      <c r="B129" s="144" t="s">
        <v>1052</v>
      </c>
      <c r="C129" s="144" t="s">
        <v>1008</v>
      </c>
      <c r="D129" s="144" t="str">
        <f t="shared" si="1"/>
        <v>广东省</v>
      </c>
      <c r="E129" s="144" t="s">
        <v>1099</v>
      </c>
      <c r="F129" s="144" t="s">
        <v>1243</v>
      </c>
      <c r="G129" s="161">
        <v>638.33333333333303</v>
      </c>
    </row>
    <row r="130" spans="1:7" ht="13.8">
      <c r="A130" s="157">
        <v>41407</v>
      </c>
      <c r="B130" s="143" t="s">
        <v>1034</v>
      </c>
      <c r="C130" s="143" t="s">
        <v>1009</v>
      </c>
      <c r="D130" s="143" t="str">
        <f t="shared" si="1"/>
        <v>浙江省</v>
      </c>
      <c r="E130" s="143" t="s">
        <v>1066</v>
      </c>
      <c r="F130" s="143" t="s">
        <v>1244</v>
      </c>
      <c r="G130" s="160">
        <v>740.83333333333303</v>
      </c>
    </row>
    <row r="131" spans="1:7" ht="13.8">
      <c r="A131" s="158">
        <v>41408</v>
      </c>
      <c r="B131" s="144" t="s">
        <v>1034</v>
      </c>
      <c r="C131" s="144" t="s">
        <v>1010</v>
      </c>
      <c r="D131" s="144" t="str">
        <f t="shared" si="1"/>
        <v>四川省</v>
      </c>
      <c r="E131" s="144" t="s">
        <v>1068</v>
      </c>
      <c r="F131" s="144" t="s">
        <v>1245</v>
      </c>
      <c r="G131" s="161">
        <v>843.33333333333303</v>
      </c>
    </row>
    <row r="132" spans="1:7" ht="13.8">
      <c r="A132" s="157">
        <v>41409</v>
      </c>
      <c r="B132" s="143" t="s">
        <v>1030</v>
      </c>
      <c r="C132" s="143" t="s">
        <v>1011</v>
      </c>
      <c r="D132" s="143" t="str">
        <f t="shared" ref="D132:D195" si="2">LEFT(C132,3)</f>
        <v>山东省</v>
      </c>
      <c r="E132" s="143" t="s">
        <v>1069</v>
      </c>
      <c r="F132" s="143" t="s">
        <v>1246</v>
      </c>
      <c r="G132" s="160">
        <v>945.83333333333303</v>
      </c>
    </row>
    <row r="133" spans="1:7" ht="13.8">
      <c r="A133" s="158">
        <v>41410</v>
      </c>
      <c r="B133" s="144" t="s">
        <v>1040</v>
      </c>
      <c r="C133" s="144" t="s">
        <v>1012</v>
      </c>
      <c r="D133" s="144" t="str">
        <f t="shared" si="2"/>
        <v>江苏省</v>
      </c>
      <c r="E133" s="144" t="s">
        <v>1072</v>
      </c>
      <c r="F133" s="144" t="s">
        <v>1247</v>
      </c>
      <c r="G133" s="161">
        <v>120</v>
      </c>
    </row>
    <row r="134" spans="1:7" ht="13.8">
      <c r="A134" s="157">
        <v>41411</v>
      </c>
      <c r="B134" s="143" t="s">
        <v>1029</v>
      </c>
      <c r="C134" s="143" t="s">
        <v>1013</v>
      </c>
      <c r="D134" s="143" t="str">
        <f t="shared" si="2"/>
        <v>浙江省</v>
      </c>
      <c r="E134" s="143" t="s">
        <v>1079</v>
      </c>
      <c r="F134" s="143" t="s">
        <v>1250</v>
      </c>
      <c r="G134" s="160">
        <v>200</v>
      </c>
    </row>
    <row r="135" spans="1:7" ht="13.8">
      <c r="A135" s="158">
        <v>41412</v>
      </c>
      <c r="B135" s="144" t="s">
        <v>1045</v>
      </c>
      <c r="C135" s="144" t="s">
        <v>1014</v>
      </c>
      <c r="D135" s="144" t="str">
        <f t="shared" si="2"/>
        <v>贵州省</v>
      </c>
      <c r="E135" s="144" t="s">
        <v>1080</v>
      </c>
      <c r="F135" s="144" t="s">
        <v>1251</v>
      </c>
      <c r="G135" s="161">
        <v>3000</v>
      </c>
    </row>
    <row r="136" spans="1:7" ht="13.8">
      <c r="A136" s="157">
        <v>41413</v>
      </c>
      <c r="B136" s="143" t="s">
        <v>1043</v>
      </c>
      <c r="C136" s="143" t="s">
        <v>1015</v>
      </c>
      <c r="D136" s="143" t="str">
        <f t="shared" si="2"/>
        <v>浙江省</v>
      </c>
      <c r="E136" s="143" t="s">
        <v>1082</v>
      </c>
      <c r="F136" s="143" t="s">
        <v>1252</v>
      </c>
      <c r="G136" s="160">
        <v>300</v>
      </c>
    </row>
    <row r="137" spans="1:7" ht="13.8">
      <c r="A137" s="158">
        <v>41414</v>
      </c>
      <c r="B137" s="144" t="s">
        <v>1052</v>
      </c>
      <c r="C137" s="144" t="s">
        <v>1016</v>
      </c>
      <c r="D137" s="144" t="str">
        <f t="shared" si="2"/>
        <v>北京市</v>
      </c>
      <c r="E137" s="144" t="s">
        <v>1099</v>
      </c>
      <c r="F137" s="144" t="s">
        <v>1243</v>
      </c>
      <c r="G137" s="161">
        <v>100</v>
      </c>
    </row>
    <row r="138" spans="1:7" ht="13.8">
      <c r="A138" s="157">
        <v>41415</v>
      </c>
      <c r="B138" s="143" t="s">
        <v>1053</v>
      </c>
      <c r="C138" s="143" t="s">
        <v>1017</v>
      </c>
      <c r="D138" s="143" t="str">
        <f t="shared" si="2"/>
        <v>河南省</v>
      </c>
      <c r="E138" s="143" t="s">
        <v>1066</v>
      </c>
      <c r="F138" s="143" t="s">
        <v>1244</v>
      </c>
      <c r="G138" s="160">
        <v>2500</v>
      </c>
    </row>
    <row r="139" spans="1:7" ht="13.8">
      <c r="A139" s="158">
        <v>41416</v>
      </c>
      <c r="B139" s="144" t="s">
        <v>1030</v>
      </c>
      <c r="C139" s="144" t="s">
        <v>933</v>
      </c>
      <c r="D139" s="144" t="str">
        <f t="shared" si="2"/>
        <v>福建省</v>
      </c>
      <c r="E139" s="144" t="s">
        <v>1068</v>
      </c>
      <c r="F139" s="144" t="s">
        <v>1245</v>
      </c>
      <c r="G139" s="161">
        <v>140</v>
      </c>
    </row>
    <row r="140" spans="1:7" ht="13.8">
      <c r="A140" s="157">
        <v>41417</v>
      </c>
      <c r="B140" s="143" t="s">
        <v>1035</v>
      </c>
      <c r="C140" s="143" t="s">
        <v>934</v>
      </c>
      <c r="D140" s="143" t="str">
        <f t="shared" si="2"/>
        <v>广东省</v>
      </c>
      <c r="E140" s="143" t="s">
        <v>1069</v>
      </c>
      <c r="F140" s="143" t="s">
        <v>1246</v>
      </c>
      <c r="G140" s="160">
        <v>200</v>
      </c>
    </row>
    <row r="141" spans="1:7" ht="13.8">
      <c r="A141" s="158">
        <v>41418</v>
      </c>
      <c r="B141" s="144" t="s">
        <v>1036</v>
      </c>
      <c r="C141" s="144" t="s">
        <v>935</v>
      </c>
      <c r="D141" s="144" t="str">
        <f t="shared" si="2"/>
        <v>上海市</v>
      </c>
      <c r="E141" s="144" t="s">
        <v>1072</v>
      </c>
      <c r="F141" s="144" t="s">
        <v>1247</v>
      </c>
      <c r="G141" s="161">
        <v>345</v>
      </c>
    </row>
    <row r="142" spans="1:7" ht="13.8">
      <c r="A142" s="157">
        <v>41419</v>
      </c>
      <c r="B142" s="143" t="s">
        <v>1037</v>
      </c>
      <c r="C142" s="143" t="s">
        <v>936</v>
      </c>
      <c r="D142" s="143" t="str">
        <f t="shared" si="2"/>
        <v>上海市</v>
      </c>
      <c r="E142" s="143" t="s">
        <v>1074</v>
      </c>
      <c r="F142" s="143" t="s">
        <v>1248</v>
      </c>
      <c r="G142" s="160">
        <v>22</v>
      </c>
    </row>
    <row r="143" spans="1:7" ht="13.8">
      <c r="A143" s="158">
        <v>41420</v>
      </c>
      <c r="B143" s="144" t="s">
        <v>1038</v>
      </c>
      <c r="C143" s="144" t="s">
        <v>937</v>
      </c>
      <c r="D143" s="144" t="str">
        <f t="shared" si="2"/>
        <v>海南省</v>
      </c>
      <c r="E143" s="144" t="s">
        <v>1075</v>
      </c>
      <c r="F143" s="144" t="s">
        <v>1249</v>
      </c>
      <c r="G143" s="161">
        <v>246</v>
      </c>
    </row>
    <row r="144" spans="1:7" ht="13.8">
      <c r="A144" s="157">
        <v>41421</v>
      </c>
      <c r="B144" s="143" t="s">
        <v>1033</v>
      </c>
      <c r="C144" s="143" t="s">
        <v>938</v>
      </c>
      <c r="D144" s="143" t="str">
        <f t="shared" si="2"/>
        <v>云南省</v>
      </c>
      <c r="E144" s="143" t="s">
        <v>1072</v>
      </c>
      <c r="F144" s="143" t="s">
        <v>1247</v>
      </c>
      <c r="G144" s="160">
        <v>388</v>
      </c>
    </row>
    <row r="145" spans="1:7" ht="13.8">
      <c r="A145" s="158">
        <v>41422</v>
      </c>
      <c r="B145" s="144" t="s">
        <v>1039</v>
      </c>
      <c r="C145" s="144" t="s">
        <v>940</v>
      </c>
      <c r="D145" s="144" t="str">
        <f t="shared" si="2"/>
        <v>广东省</v>
      </c>
      <c r="E145" s="144" t="s">
        <v>1074</v>
      </c>
      <c r="F145" s="144" t="s">
        <v>1248</v>
      </c>
      <c r="G145" s="161">
        <v>29</v>
      </c>
    </row>
    <row r="146" spans="1:7" ht="13.8">
      <c r="A146" s="157">
        <v>41423</v>
      </c>
      <c r="B146" s="143" t="s">
        <v>1040</v>
      </c>
      <c r="C146" s="143" t="s">
        <v>941</v>
      </c>
      <c r="D146" s="143" t="str">
        <f t="shared" si="2"/>
        <v>江西省</v>
      </c>
      <c r="E146" s="143" t="s">
        <v>1075</v>
      </c>
      <c r="F146" s="143" t="s">
        <v>1249</v>
      </c>
      <c r="G146" s="160">
        <v>500</v>
      </c>
    </row>
    <row r="147" spans="1:7" ht="13.8">
      <c r="A147" s="158">
        <v>41424</v>
      </c>
      <c r="B147" s="144" t="s">
        <v>1035</v>
      </c>
      <c r="C147" s="144" t="s">
        <v>942</v>
      </c>
      <c r="D147" s="144" t="str">
        <f t="shared" si="2"/>
        <v>北京市</v>
      </c>
      <c r="E147" s="144" t="s">
        <v>1079</v>
      </c>
      <c r="F147" s="144" t="s">
        <v>1250</v>
      </c>
      <c r="G147" s="161">
        <v>458.7</v>
      </c>
    </row>
    <row r="148" spans="1:7" ht="13.8">
      <c r="A148" s="157">
        <v>41425</v>
      </c>
      <c r="B148" s="143" t="s">
        <v>1041</v>
      </c>
      <c r="C148" s="143" t="s">
        <v>943</v>
      </c>
      <c r="D148" s="143" t="str">
        <f t="shared" si="2"/>
        <v>北京市</v>
      </c>
      <c r="E148" s="143" t="s">
        <v>1080</v>
      </c>
      <c r="F148" s="143" t="s">
        <v>1251</v>
      </c>
      <c r="G148" s="160">
        <v>532.6</v>
      </c>
    </row>
    <row r="149" spans="1:7" ht="13.8">
      <c r="A149" s="158">
        <v>41426</v>
      </c>
      <c r="B149" s="144" t="s">
        <v>1042</v>
      </c>
      <c r="C149" s="144" t="s">
        <v>944</v>
      </c>
      <c r="D149" s="144" t="str">
        <f t="shared" si="2"/>
        <v>贵州省</v>
      </c>
      <c r="E149" s="144" t="s">
        <v>1082</v>
      </c>
      <c r="F149" s="144" t="s">
        <v>1252</v>
      </c>
      <c r="G149" s="161">
        <v>606.5</v>
      </c>
    </row>
    <row r="150" spans="1:7" ht="13.8">
      <c r="A150" s="157">
        <v>41427</v>
      </c>
      <c r="B150" s="143" t="s">
        <v>1043</v>
      </c>
      <c r="C150" s="143" t="s">
        <v>945</v>
      </c>
      <c r="D150" s="143" t="str">
        <f t="shared" si="2"/>
        <v>贵州省</v>
      </c>
      <c r="E150" s="143" t="s">
        <v>1068</v>
      </c>
      <c r="F150" s="143" t="s">
        <v>1245</v>
      </c>
      <c r="G150" s="160">
        <v>680.4</v>
      </c>
    </row>
    <row r="151" spans="1:7" ht="13.8">
      <c r="A151" s="158">
        <v>41428</v>
      </c>
      <c r="B151" s="144" t="s">
        <v>1044</v>
      </c>
      <c r="C151" s="144" t="s">
        <v>946</v>
      </c>
      <c r="D151" s="144" t="str">
        <f t="shared" si="2"/>
        <v>辽宁省</v>
      </c>
      <c r="E151" s="144" t="s">
        <v>1069</v>
      </c>
      <c r="F151" s="144" t="s">
        <v>1246</v>
      </c>
      <c r="G151" s="161">
        <v>754.3</v>
      </c>
    </row>
    <row r="152" spans="1:7" ht="13.8">
      <c r="A152" s="157">
        <v>41429</v>
      </c>
      <c r="B152" s="143" t="s">
        <v>1045</v>
      </c>
      <c r="C152" s="143" t="s">
        <v>947</v>
      </c>
      <c r="D152" s="143" t="str">
        <f t="shared" si="2"/>
        <v>四川省</v>
      </c>
      <c r="E152" s="143" t="s">
        <v>1072</v>
      </c>
      <c r="F152" s="143" t="s">
        <v>1247</v>
      </c>
      <c r="G152" s="160">
        <v>828.2</v>
      </c>
    </row>
    <row r="153" spans="1:7" ht="13.8">
      <c r="A153" s="158">
        <v>41430</v>
      </c>
      <c r="B153" s="144" t="s">
        <v>1033</v>
      </c>
      <c r="C153" s="144" t="s">
        <v>948</v>
      </c>
      <c r="D153" s="144" t="str">
        <f t="shared" si="2"/>
        <v>山西省</v>
      </c>
      <c r="E153" s="144" t="s">
        <v>1074</v>
      </c>
      <c r="F153" s="144" t="s">
        <v>1248</v>
      </c>
      <c r="G153" s="161">
        <v>902.1</v>
      </c>
    </row>
    <row r="154" spans="1:7" ht="13.8">
      <c r="A154" s="157">
        <v>41431</v>
      </c>
      <c r="B154" s="143" t="s">
        <v>1032</v>
      </c>
      <c r="C154" s="143" t="s">
        <v>949</v>
      </c>
      <c r="D154" s="143" t="str">
        <f t="shared" si="2"/>
        <v>浙江省</v>
      </c>
      <c r="E154" s="143" t="s">
        <v>1075</v>
      </c>
      <c r="F154" s="143" t="s">
        <v>1249</v>
      </c>
      <c r="G154" s="160">
        <v>976</v>
      </c>
    </row>
    <row r="155" spans="1:7" ht="13.8">
      <c r="A155" s="158">
        <v>41432</v>
      </c>
      <c r="B155" s="144" t="s">
        <v>1086</v>
      </c>
      <c r="C155" s="144" t="s">
        <v>950</v>
      </c>
      <c r="D155" s="144" t="str">
        <f t="shared" si="2"/>
        <v>浙江省</v>
      </c>
      <c r="E155" s="144" t="s">
        <v>1072</v>
      </c>
      <c r="F155" s="144" t="s">
        <v>1247</v>
      </c>
      <c r="G155" s="161">
        <v>1049.9000000000001</v>
      </c>
    </row>
    <row r="156" spans="1:7" ht="13.8">
      <c r="A156" s="157">
        <v>41433</v>
      </c>
      <c r="B156" s="143" t="s">
        <v>1038</v>
      </c>
      <c r="C156" s="143" t="s">
        <v>951</v>
      </c>
      <c r="D156" s="143" t="str">
        <f t="shared" si="2"/>
        <v>北京市</v>
      </c>
      <c r="E156" s="143" t="s">
        <v>1074</v>
      </c>
      <c r="F156" s="143" t="s">
        <v>1248</v>
      </c>
      <c r="G156" s="160">
        <v>1123.8</v>
      </c>
    </row>
    <row r="157" spans="1:7" ht="13.8">
      <c r="A157" s="158">
        <v>41434</v>
      </c>
      <c r="B157" s="144" t="s">
        <v>1046</v>
      </c>
      <c r="C157" s="144" t="s">
        <v>952</v>
      </c>
      <c r="D157" s="144" t="str">
        <f t="shared" si="2"/>
        <v>福建省</v>
      </c>
      <c r="E157" s="144" t="s">
        <v>1075</v>
      </c>
      <c r="F157" s="144" t="s">
        <v>1249</v>
      </c>
      <c r="G157" s="161">
        <v>1197.7</v>
      </c>
    </row>
    <row r="158" spans="1:7" ht="13.8">
      <c r="A158" s="157">
        <v>41435</v>
      </c>
      <c r="B158" s="143" t="s">
        <v>1047</v>
      </c>
      <c r="C158" s="143" t="s">
        <v>953</v>
      </c>
      <c r="D158" s="143" t="str">
        <f t="shared" si="2"/>
        <v>广东省</v>
      </c>
      <c r="E158" s="143" t="s">
        <v>1079</v>
      </c>
      <c r="F158" s="143" t="s">
        <v>1250</v>
      </c>
      <c r="G158" s="160">
        <v>1271.5999999999999</v>
      </c>
    </row>
    <row r="159" spans="1:7" ht="13.8">
      <c r="A159" s="158">
        <v>41436</v>
      </c>
      <c r="B159" s="144" t="s">
        <v>1037</v>
      </c>
      <c r="C159" s="144" t="s">
        <v>954</v>
      </c>
      <c r="D159" s="144" t="str">
        <f t="shared" si="2"/>
        <v>广东省</v>
      </c>
      <c r="E159" s="144" t="s">
        <v>1080</v>
      </c>
      <c r="F159" s="144" t="s">
        <v>1251</v>
      </c>
      <c r="G159" s="161">
        <v>120</v>
      </c>
    </row>
    <row r="160" spans="1:7" ht="13.8">
      <c r="A160" s="157">
        <v>41437</v>
      </c>
      <c r="B160" s="143" t="s">
        <v>1048</v>
      </c>
      <c r="C160" s="143" t="s">
        <v>955</v>
      </c>
      <c r="D160" s="143" t="str">
        <f t="shared" si="2"/>
        <v>江苏省</v>
      </c>
      <c r="E160" s="143" t="s">
        <v>1074</v>
      </c>
      <c r="F160" s="143" t="s">
        <v>1248</v>
      </c>
      <c r="G160" s="160">
        <v>200</v>
      </c>
    </row>
    <row r="161" spans="1:7" ht="13.8">
      <c r="A161" s="158">
        <v>41438</v>
      </c>
      <c r="B161" s="144" t="s">
        <v>1045</v>
      </c>
      <c r="C161" s="144" t="s">
        <v>956</v>
      </c>
      <c r="D161" s="144" t="str">
        <f t="shared" si="2"/>
        <v>天津市</v>
      </c>
      <c r="E161" s="144" t="s">
        <v>1075</v>
      </c>
      <c r="F161" s="144" t="s">
        <v>1249</v>
      </c>
      <c r="G161" s="161">
        <v>3000</v>
      </c>
    </row>
    <row r="162" spans="1:7" ht="13.8">
      <c r="A162" s="157">
        <v>41439</v>
      </c>
      <c r="B162" s="143" t="s">
        <v>1040</v>
      </c>
      <c r="C162" s="143" t="s">
        <v>978</v>
      </c>
      <c r="D162" s="143" t="str">
        <f t="shared" si="2"/>
        <v>北京市</v>
      </c>
      <c r="E162" s="143" t="s">
        <v>1072</v>
      </c>
      <c r="F162" s="143" t="s">
        <v>1247</v>
      </c>
      <c r="G162" s="160">
        <v>300</v>
      </c>
    </row>
    <row r="163" spans="1:7" ht="13.8">
      <c r="A163" s="158">
        <v>41440</v>
      </c>
      <c r="B163" s="144" t="s">
        <v>1033</v>
      </c>
      <c r="C163" s="144" t="s">
        <v>979</v>
      </c>
      <c r="D163" s="144" t="str">
        <f t="shared" si="2"/>
        <v>上海市</v>
      </c>
      <c r="E163" s="144" t="s">
        <v>1074</v>
      </c>
      <c r="F163" s="144" t="s">
        <v>1248</v>
      </c>
      <c r="G163" s="161">
        <v>100</v>
      </c>
    </row>
    <row r="164" spans="1:7" ht="13.8">
      <c r="A164" s="157">
        <v>41441</v>
      </c>
      <c r="B164" s="143" t="s">
        <v>1047</v>
      </c>
      <c r="C164" s="143" t="s">
        <v>980</v>
      </c>
      <c r="D164" s="143" t="str">
        <f t="shared" si="2"/>
        <v>安徽省</v>
      </c>
      <c r="E164" s="143" t="s">
        <v>1075</v>
      </c>
      <c r="F164" s="143" t="s">
        <v>1249</v>
      </c>
      <c r="G164" s="160">
        <v>2500</v>
      </c>
    </row>
    <row r="165" spans="1:7" ht="13.8">
      <c r="A165" s="158">
        <v>41442</v>
      </c>
      <c r="B165" s="144" t="s">
        <v>1036</v>
      </c>
      <c r="C165" s="144" t="s">
        <v>981</v>
      </c>
      <c r="D165" s="144" t="str">
        <f t="shared" si="2"/>
        <v>北京市</v>
      </c>
      <c r="E165" s="144" t="s">
        <v>1079</v>
      </c>
      <c r="F165" s="144" t="s">
        <v>1250</v>
      </c>
      <c r="G165" s="161">
        <v>140</v>
      </c>
    </row>
    <row r="166" spans="1:7" ht="13.8">
      <c r="A166" s="157">
        <v>41443</v>
      </c>
      <c r="B166" s="143" t="s">
        <v>1049</v>
      </c>
      <c r="C166" s="143" t="s">
        <v>982</v>
      </c>
      <c r="D166" s="143" t="str">
        <f t="shared" si="2"/>
        <v>河北省</v>
      </c>
      <c r="E166" s="143" t="s">
        <v>1080</v>
      </c>
      <c r="F166" s="143" t="s">
        <v>1251</v>
      </c>
      <c r="G166" s="160">
        <v>200</v>
      </c>
    </row>
    <row r="167" spans="1:7" ht="13.8">
      <c r="A167" s="158">
        <v>41444</v>
      </c>
      <c r="B167" s="144" t="s">
        <v>1053</v>
      </c>
      <c r="C167" s="144" t="s">
        <v>983</v>
      </c>
      <c r="D167" s="144" t="str">
        <f t="shared" si="2"/>
        <v>天津市</v>
      </c>
      <c r="E167" s="144" t="s">
        <v>1082</v>
      </c>
      <c r="F167" s="144" t="s">
        <v>1252</v>
      </c>
      <c r="G167" s="161">
        <v>345</v>
      </c>
    </row>
    <row r="168" spans="1:7" ht="13.8">
      <c r="A168" s="157">
        <v>41445</v>
      </c>
      <c r="B168" s="143" t="s">
        <v>1048</v>
      </c>
      <c r="C168" s="143" t="s">
        <v>984</v>
      </c>
      <c r="D168" s="143" t="str">
        <f t="shared" si="2"/>
        <v>浙江省</v>
      </c>
      <c r="E168" s="143" t="s">
        <v>1068</v>
      </c>
      <c r="F168" s="143" t="s">
        <v>1245</v>
      </c>
      <c r="G168" s="160">
        <v>22</v>
      </c>
    </row>
    <row r="169" spans="1:7" ht="13.8">
      <c r="A169" s="158">
        <v>41446</v>
      </c>
      <c r="B169" s="144" t="s">
        <v>1042</v>
      </c>
      <c r="C169" s="144" t="s">
        <v>985</v>
      </c>
      <c r="D169" s="144" t="str">
        <f t="shared" si="2"/>
        <v>江西省</v>
      </c>
      <c r="E169" s="144" t="s">
        <v>1069</v>
      </c>
      <c r="F169" s="144" t="s">
        <v>1246</v>
      </c>
      <c r="G169" s="161">
        <v>246</v>
      </c>
    </row>
    <row r="170" spans="1:7" ht="13.8">
      <c r="A170" s="157">
        <v>41447</v>
      </c>
      <c r="B170" s="143" t="s">
        <v>1029</v>
      </c>
      <c r="C170" s="143" t="s">
        <v>986</v>
      </c>
      <c r="D170" s="143" t="str">
        <f t="shared" si="2"/>
        <v>广东省</v>
      </c>
      <c r="E170" s="143" t="s">
        <v>1072</v>
      </c>
      <c r="F170" s="143" t="s">
        <v>1247</v>
      </c>
      <c r="G170" s="160">
        <v>388</v>
      </c>
    </row>
    <row r="171" spans="1:7" ht="13.8">
      <c r="A171" s="158">
        <v>41448</v>
      </c>
      <c r="B171" s="144" t="s">
        <v>1052</v>
      </c>
      <c r="C171" s="144" t="s">
        <v>987</v>
      </c>
      <c r="D171" s="144" t="str">
        <f t="shared" si="2"/>
        <v>辽宁省</v>
      </c>
      <c r="E171" s="144" t="s">
        <v>1079</v>
      </c>
      <c r="F171" s="144" t="s">
        <v>1250</v>
      </c>
      <c r="G171" s="161">
        <v>29</v>
      </c>
    </row>
    <row r="172" spans="1:7" ht="13.8">
      <c r="A172" s="157">
        <v>41449</v>
      </c>
      <c r="B172" s="143" t="s">
        <v>1041</v>
      </c>
      <c r="C172" s="143" t="s">
        <v>988</v>
      </c>
      <c r="D172" s="143" t="str">
        <f t="shared" si="2"/>
        <v>福建省</v>
      </c>
      <c r="E172" s="143" t="s">
        <v>1080</v>
      </c>
      <c r="F172" s="143" t="s">
        <v>1251</v>
      </c>
      <c r="G172" s="160">
        <v>500</v>
      </c>
    </row>
    <row r="173" spans="1:7" ht="13.8">
      <c r="A173" s="158">
        <v>41450</v>
      </c>
      <c r="B173" s="144" t="s">
        <v>1054</v>
      </c>
      <c r="C173" s="144" t="s">
        <v>1100</v>
      </c>
      <c r="D173" s="144" t="str">
        <f t="shared" si="2"/>
        <v>大连市</v>
      </c>
      <c r="E173" s="144" t="s">
        <v>1082</v>
      </c>
      <c r="F173" s="144" t="s">
        <v>1252</v>
      </c>
      <c r="G173" s="161">
        <v>458.7</v>
      </c>
    </row>
    <row r="174" spans="1:7" ht="13.8">
      <c r="A174" s="157">
        <v>41451</v>
      </c>
      <c r="B174" s="143" t="s">
        <v>1037</v>
      </c>
      <c r="C174" s="143" t="s">
        <v>1102</v>
      </c>
      <c r="D174" s="143" t="str">
        <f t="shared" si="2"/>
        <v>杭州市</v>
      </c>
      <c r="E174" s="143" t="s">
        <v>1068</v>
      </c>
      <c r="F174" s="143" t="s">
        <v>1245</v>
      </c>
      <c r="G174" s="160">
        <v>532.6</v>
      </c>
    </row>
    <row r="175" spans="1:7" ht="13.8">
      <c r="A175" s="158">
        <v>41452</v>
      </c>
      <c r="B175" s="144" t="s">
        <v>1035</v>
      </c>
      <c r="C175" s="144" t="s">
        <v>989</v>
      </c>
      <c r="D175" s="144" t="str">
        <f t="shared" si="2"/>
        <v>北京市</v>
      </c>
      <c r="E175" s="144" t="s">
        <v>1069</v>
      </c>
      <c r="F175" s="144" t="s">
        <v>1246</v>
      </c>
      <c r="G175" s="161">
        <v>606.5</v>
      </c>
    </row>
    <row r="176" spans="1:7" ht="13.8">
      <c r="A176" s="157">
        <v>41453</v>
      </c>
      <c r="B176" s="143" t="s">
        <v>1042</v>
      </c>
      <c r="C176" s="143" t="s">
        <v>990</v>
      </c>
      <c r="D176" s="143" t="str">
        <f t="shared" si="2"/>
        <v>湖北省</v>
      </c>
      <c r="E176" s="143" t="s">
        <v>1072</v>
      </c>
      <c r="F176" s="143" t="s">
        <v>1247</v>
      </c>
      <c r="G176" s="160">
        <v>140</v>
      </c>
    </row>
    <row r="177" spans="1:7" ht="13.8">
      <c r="A177" s="158">
        <v>41454</v>
      </c>
      <c r="B177" s="144" t="s">
        <v>1086</v>
      </c>
      <c r="C177" s="144" t="s">
        <v>991</v>
      </c>
      <c r="D177" s="144" t="str">
        <f t="shared" si="2"/>
        <v>河南省</v>
      </c>
      <c r="E177" s="144" t="s">
        <v>1074</v>
      </c>
      <c r="F177" s="144" t="s">
        <v>1248</v>
      </c>
      <c r="G177" s="161">
        <v>200</v>
      </c>
    </row>
    <row r="178" spans="1:7" ht="13.8">
      <c r="A178" s="157">
        <v>41455</v>
      </c>
      <c r="B178" s="143" t="s">
        <v>1030</v>
      </c>
      <c r="C178" s="143" t="s">
        <v>933</v>
      </c>
      <c r="D178" s="143" t="str">
        <f t="shared" si="2"/>
        <v>福建省</v>
      </c>
      <c r="E178" s="143" t="s">
        <v>1075</v>
      </c>
      <c r="F178" s="143" t="s">
        <v>1249</v>
      </c>
      <c r="G178" s="160">
        <v>345</v>
      </c>
    </row>
    <row r="179" spans="1:7" ht="13.8">
      <c r="A179" s="158">
        <v>41456</v>
      </c>
      <c r="B179" s="144" t="s">
        <v>1035</v>
      </c>
      <c r="C179" s="144" t="s">
        <v>934</v>
      </c>
      <c r="D179" s="144" t="str">
        <f t="shared" si="2"/>
        <v>广东省</v>
      </c>
      <c r="E179" s="144" t="s">
        <v>1072</v>
      </c>
      <c r="F179" s="144" t="s">
        <v>1247</v>
      </c>
      <c r="G179" s="161">
        <v>433.33333333333297</v>
      </c>
    </row>
    <row r="180" spans="1:7" ht="13.8">
      <c r="A180" s="157">
        <v>41380</v>
      </c>
      <c r="B180" s="143" t="s">
        <v>1036</v>
      </c>
      <c r="C180" s="143" t="s">
        <v>935</v>
      </c>
      <c r="D180" s="143" t="str">
        <f t="shared" si="2"/>
        <v>上海市</v>
      </c>
      <c r="E180" s="143" t="s">
        <v>1074</v>
      </c>
      <c r="F180" s="143" t="s">
        <v>1248</v>
      </c>
      <c r="G180" s="160">
        <v>535.83333333333303</v>
      </c>
    </row>
    <row r="181" spans="1:7" ht="13.8">
      <c r="A181" s="158">
        <v>41381</v>
      </c>
      <c r="B181" s="144" t="s">
        <v>1037</v>
      </c>
      <c r="C181" s="144" t="s">
        <v>936</v>
      </c>
      <c r="D181" s="144" t="str">
        <f t="shared" si="2"/>
        <v>上海市</v>
      </c>
      <c r="E181" s="144" t="s">
        <v>1075</v>
      </c>
      <c r="F181" s="144" t="s">
        <v>1249</v>
      </c>
      <c r="G181" s="161">
        <v>638.33333333333303</v>
      </c>
    </row>
    <row r="182" spans="1:7" ht="13.8">
      <c r="A182" s="157">
        <v>41382</v>
      </c>
      <c r="B182" s="143" t="s">
        <v>1038</v>
      </c>
      <c r="C182" s="143" t="s">
        <v>937</v>
      </c>
      <c r="D182" s="143" t="str">
        <f t="shared" si="2"/>
        <v>海南省</v>
      </c>
      <c r="E182" s="143" t="s">
        <v>1079</v>
      </c>
      <c r="F182" s="143" t="s">
        <v>1250</v>
      </c>
      <c r="G182" s="160">
        <v>740.83333333333303</v>
      </c>
    </row>
    <row r="183" spans="1:7" ht="13.8">
      <c r="A183" s="158">
        <v>41383</v>
      </c>
      <c r="B183" s="144" t="s">
        <v>1033</v>
      </c>
      <c r="C183" s="144" t="s">
        <v>938</v>
      </c>
      <c r="D183" s="144" t="str">
        <f t="shared" si="2"/>
        <v>云南省</v>
      </c>
      <c r="E183" s="144" t="s">
        <v>1080</v>
      </c>
      <c r="F183" s="144" t="s">
        <v>1251</v>
      </c>
      <c r="G183" s="161">
        <v>843.33333333333303</v>
      </c>
    </row>
    <row r="184" spans="1:7" ht="13.8">
      <c r="A184" s="157">
        <v>41384</v>
      </c>
      <c r="B184" s="143" t="s">
        <v>1039</v>
      </c>
      <c r="C184" s="143" t="s">
        <v>940</v>
      </c>
      <c r="D184" s="143" t="str">
        <f t="shared" si="2"/>
        <v>广东省</v>
      </c>
      <c r="E184" s="143" t="s">
        <v>1074</v>
      </c>
      <c r="F184" s="143" t="s">
        <v>1248</v>
      </c>
      <c r="G184" s="160">
        <v>945.83333333333303</v>
      </c>
    </row>
    <row r="185" spans="1:7" ht="13.8">
      <c r="A185" s="158">
        <v>41385</v>
      </c>
      <c r="B185" s="144" t="s">
        <v>1040</v>
      </c>
      <c r="C185" s="144" t="s">
        <v>941</v>
      </c>
      <c r="D185" s="144" t="str">
        <f t="shared" si="2"/>
        <v>江西省</v>
      </c>
      <c r="E185" s="144" t="s">
        <v>1075</v>
      </c>
      <c r="F185" s="144" t="s">
        <v>1249</v>
      </c>
      <c r="G185" s="161">
        <v>1048.3333333333301</v>
      </c>
    </row>
    <row r="186" spans="1:7" ht="13.8">
      <c r="A186" s="157">
        <v>41386</v>
      </c>
      <c r="B186" s="143" t="s">
        <v>1035</v>
      </c>
      <c r="C186" s="143" t="s">
        <v>942</v>
      </c>
      <c r="D186" s="143" t="str">
        <f t="shared" si="2"/>
        <v>北京市</v>
      </c>
      <c r="E186" s="143" t="s">
        <v>1072</v>
      </c>
      <c r="F186" s="143" t="s">
        <v>1247</v>
      </c>
      <c r="G186" s="160">
        <v>1150.8333333333301</v>
      </c>
    </row>
    <row r="187" spans="1:7" ht="13.8">
      <c r="A187" s="158">
        <v>41387</v>
      </c>
      <c r="B187" s="144" t="s">
        <v>1041</v>
      </c>
      <c r="C187" s="144" t="s">
        <v>943</v>
      </c>
      <c r="D187" s="144" t="str">
        <f t="shared" si="2"/>
        <v>北京市</v>
      </c>
      <c r="E187" s="144" t="s">
        <v>1074</v>
      </c>
      <c r="F187" s="144" t="s">
        <v>1248</v>
      </c>
      <c r="G187" s="161">
        <v>1253.3333333333301</v>
      </c>
    </row>
    <row r="188" spans="1:7" ht="13.8">
      <c r="A188" s="157">
        <v>41388</v>
      </c>
      <c r="B188" s="143" t="s">
        <v>1042</v>
      </c>
      <c r="C188" s="143" t="s">
        <v>944</v>
      </c>
      <c r="D188" s="143" t="str">
        <f t="shared" si="2"/>
        <v>贵州省</v>
      </c>
      <c r="E188" s="143" t="s">
        <v>1075</v>
      </c>
      <c r="F188" s="143" t="s">
        <v>1249</v>
      </c>
      <c r="G188" s="160">
        <v>1355.8333333333301</v>
      </c>
    </row>
    <row r="189" spans="1:7" ht="13.8">
      <c r="A189" s="158">
        <v>41389</v>
      </c>
      <c r="B189" s="144" t="s">
        <v>1043</v>
      </c>
      <c r="C189" s="144" t="s">
        <v>945</v>
      </c>
      <c r="D189" s="144" t="str">
        <f t="shared" si="2"/>
        <v>贵州省</v>
      </c>
      <c r="E189" s="144" t="s">
        <v>1099</v>
      </c>
      <c r="F189" s="144" t="s">
        <v>1243</v>
      </c>
      <c r="G189" s="161">
        <v>1458.3333333333301</v>
      </c>
    </row>
    <row r="190" spans="1:7" ht="13.8">
      <c r="A190" s="157">
        <v>41390</v>
      </c>
      <c r="B190" s="143" t="s">
        <v>1044</v>
      </c>
      <c r="C190" s="143" t="s">
        <v>946</v>
      </c>
      <c r="D190" s="143" t="str">
        <f t="shared" si="2"/>
        <v>辽宁省</v>
      </c>
      <c r="E190" s="143" t="s">
        <v>1066</v>
      </c>
      <c r="F190" s="143" t="s">
        <v>1244</v>
      </c>
      <c r="G190" s="160">
        <v>1560.8333333333301</v>
      </c>
    </row>
    <row r="191" spans="1:7" ht="13.8">
      <c r="A191" s="158">
        <v>41391</v>
      </c>
      <c r="B191" s="144" t="s">
        <v>1045</v>
      </c>
      <c r="C191" s="144" t="s">
        <v>947</v>
      </c>
      <c r="D191" s="144" t="str">
        <f t="shared" si="2"/>
        <v>四川省</v>
      </c>
      <c r="E191" s="144" t="s">
        <v>1068</v>
      </c>
      <c r="F191" s="144" t="s">
        <v>1245</v>
      </c>
      <c r="G191" s="161">
        <v>1663.3333333333301</v>
      </c>
    </row>
    <row r="192" spans="1:7" ht="13.8">
      <c r="A192" s="157">
        <v>41392</v>
      </c>
      <c r="B192" s="143" t="s">
        <v>1033</v>
      </c>
      <c r="C192" s="143" t="s">
        <v>948</v>
      </c>
      <c r="D192" s="143" t="str">
        <f t="shared" si="2"/>
        <v>山西省</v>
      </c>
      <c r="E192" s="143" t="s">
        <v>1069</v>
      </c>
      <c r="F192" s="143" t="s">
        <v>1246</v>
      </c>
      <c r="G192" s="160">
        <v>433.33333333333297</v>
      </c>
    </row>
    <row r="193" spans="1:7" ht="13.8">
      <c r="A193" s="158">
        <v>41393</v>
      </c>
      <c r="B193" s="144" t="s">
        <v>1032</v>
      </c>
      <c r="C193" s="144" t="s">
        <v>949</v>
      </c>
      <c r="D193" s="144" t="str">
        <f t="shared" si="2"/>
        <v>浙江省</v>
      </c>
      <c r="E193" s="144" t="s">
        <v>1072</v>
      </c>
      <c r="F193" s="144" t="s">
        <v>1247</v>
      </c>
      <c r="G193" s="161">
        <v>535.83333333333303</v>
      </c>
    </row>
    <row r="194" spans="1:7" ht="13.8">
      <c r="A194" s="157">
        <v>41394</v>
      </c>
      <c r="B194" s="143" t="s">
        <v>1086</v>
      </c>
      <c r="C194" s="143" t="s">
        <v>950</v>
      </c>
      <c r="D194" s="143" t="str">
        <f t="shared" si="2"/>
        <v>浙江省</v>
      </c>
      <c r="E194" s="143" t="s">
        <v>1074</v>
      </c>
      <c r="F194" s="143" t="s">
        <v>1248</v>
      </c>
      <c r="G194" s="160">
        <v>638.33333333333303</v>
      </c>
    </row>
    <row r="195" spans="1:7" ht="13.8">
      <c r="A195" s="158">
        <v>41395</v>
      </c>
      <c r="B195" s="144" t="s">
        <v>1038</v>
      </c>
      <c r="C195" s="144" t="s">
        <v>951</v>
      </c>
      <c r="D195" s="144" t="str">
        <f t="shared" si="2"/>
        <v>北京市</v>
      </c>
      <c r="E195" s="144" t="s">
        <v>1075</v>
      </c>
      <c r="F195" s="144" t="s">
        <v>1249</v>
      </c>
      <c r="G195" s="161">
        <v>740.83333333333303</v>
      </c>
    </row>
    <row r="196" spans="1:7" ht="13.8">
      <c r="A196" s="157">
        <v>41396</v>
      </c>
      <c r="B196" s="143" t="s">
        <v>1046</v>
      </c>
      <c r="C196" s="143" t="s">
        <v>952</v>
      </c>
      <c r="D196" s="143" t="str">
        <f t="shared" ref="D196:D259" si="3">LEFT(C196,3)</f>
        <v>福建省</v>
      </c>
      <c r="E196" s="143" t="s">
        <v>1099</v>
      </c>
      <c r="F196" s="143" t="s">
        <v>1243</v>
      </c>
      <c r="G196" s="160">
        <v>843.33333333333303</v>
      </c>
    </row>
    <row r="197" spans="1:7" ht="13.8">
      <c r="A197" s="158">
        <v>41397</v>
      </c>
      <c r="B197" s="144" t="s">
        <v>1047</v>
      </c>
      <c r="C197" s="144" t="s">
        <v>953</v>
      </c>
      <c r="D197" s="144" t="str">
        <f t="shared" si="3"/>
        <v>广东省</v>
      </c>
      <c r="E197" s="144" t="s">
        <v>1066</v>
      </c>
      <c r="F197" s="144" t="s">
        <v>1244</v>
      </c>
      <c r="G197" s="161">
        <v>945.83333333333303</v>
      </c>
    </row>
    <row r="198" spans="1:7" ht="13.8">
      <c r="A198" s="157">
        <v>41398</v>
      </c>
      <c r="B198" s="143" t="s">
        <v>1037</v>
      </c>
      <c r="C198" s="143" t="s">
        <v>954</v>
      </c>
      <c r="D198" s="143" t="str">
        <f t="shared" si="3"/>
        <v>广东省</v>
      </c>
      <c r="E198" s="143" t="s">
        <v>1068</v>
      </c>
      <c r="F198" s="143" t="s">
        <v>1245</v>
      </c>
      <c r="G198" s="160">
        <v>120</v>
      </c>
    </row>
    <row r="199" spans="1:7" ht="13.8">
      <c r="A199" s="158">
        <v>41399</v>
      </c>
      <c r="B199" s="144" t="s">
        <v>1048</v>
      </c>
      <c r="C199" s="144" t="s">
        <v>955</v>
      </c>
      <c r="D199" s="144" t="str">
        <f t="shared" si="3"/>
        <v>江苏省</v>
      </c>
      <c r="E199" s="144" t="s">
        <v>1069</v>
      </c>
      <c r="F199" s="144" t="s">
        <v>1246</v>
      </c>
      <c r="G199" s="161">
        <v>200</v>
      </c>
    </row>
    <row r="200" spans="1:7" ht="13.8">
      <c r="A200" s="157">
        <v>41400</v>
      </c>
      <c r="B200" s="143" t="s">
        <v>1045</v>
      </c>
      <c r="C200" s="143" t="s">
        <v>956</v>
      </c>
      <c r="D200" s="143" t="str">
        <f t="shared" si="3"/>
        <v>天津市</v>
      </c>
      <c r="E200" s="143" t="s">
        <v>1072</v>
      </c>
      <c r="F200" s="143" t="s">
        <v>1247</v>
      </c>
      <c r="G200" s="160">
        <v>3000</v>
      </c>
    </row>
    <row r="201" spans="1:7" ht="13.8">
      <c r="A201" s="158">
        <v>41401</v>
      </c>
      <c r="B201" s="144" t="s">
        <v>1033</v>
      </c>
      <c r="C201" s="144" t="s">
        <v>957</v>
      </c>
      <c r="D201" s="144" t="str">
        <f t="shared" si="3"/>
        <v>山东省</v>
      </c>
      <c r="E201" s="144" t="s">
        <v>1079</v>
      </c>
      <c r="F201" s="144" t="s">
        <v>1250</v>
      </c>
      <c r="G201" s="161">
        <v>300</v>
      </c>
    </row>
    <row r="202" spans="1:7" ht="13.8">
      <c r="A202" s="157">
        <v>41402</v>
      </c>
      <c r="B202" s="143" t="s">
        <v>1086</v>
      </c>
      <c r="C202" s="143" t="s">
        <v>958</v>
      </c>
      <c r="D202" s="143" t="str">
        <f t="shared" si="3"/>
        <v>广东省</v>
      </c>
      <c r="E202" s="143" t="s">
        <v>1080</v>
      </c>
      <c r="F202" s="143" t="s">
        <v>1251</v>
      </c>
      <c r="G202" s="160">
        <v>100</v>
      </c>
    </row>
    <row r="203" spans="1:7" ht="13.8">
      <c r="A203" s="158">
        <v>41403</v>
      </c>
      <c r="B203" s="144" t="s">
        <v>1038</v>
      </c>
      <c r="C203" s="144" t="s">
        <v>1263</v>
      </c>
      <c r="D203" s="144" t="str">
        <f t="shared" si="3"/>
        <v>河北省</v>
      </c>
      <c r="E203" s="144" t="s">
        <v>1082</v>
      </c>
      <c r="F203" s="144" t="s">
        <v>1252</v>
      </c>
      <c r="G203" s="161">
        <v>2500</v>
      </c>
    </row>
    <row r="204" spans="1:7" ht="13.8">
      <c r="A204" s="157">
        <v>41404</v>
      </c>
      <c r="B204" s="143" t="s">
        <v>1040</v>
      </c>
      <c r="C204" s="143" t="s">
        <v>939</v>
      </c>
      <c r="D204" s="143" t="str">
        <f t="shared" si="3"/>
        <v>重庆市</v>
      </c>
      <c r="E204" s="143" t="s">
        <v>1074</v>
      </c>
      <c r="F204" s="143" t="s">
        <v>1248</v>
      </c>
      <c r="G204" s="160">
        <v>140</v>
      </c>
    </row>
    <row r="205" spans="1:7" ht="13.8">
      <c r="A205" s="158">
        <v>41405</v>
      </c>
      <c r="B205" s="144" t="s">
        <v>1042</v>
      </c>
      <c r="C205" s="144" t="s">
        <v>959</v>
      </c>
      <c r="D205" s="144" t="str">
        <f t="shared" si="3"/>
        <v>北京市</v>
      </c>
      <c r="E205" s="144" t="s">
        <v>1075</v>
      </c>
      <c r="F205" s="144" t="s">
        <v>1249</v>
      </c>
      <c r="G205" s="161">
        <v>200</v>
      </c>
    </row>
    <row r="206" spans="1:7" ht="13.8">
      <c r="A206" s="157">
        <v>41406</v>
      </c>
      <c r="B206" s="143" t="s">
        <v>1049</v>
      </c>
      <c r="C206" s="143" t="s">
        <v>960</v>
      </c>
      <c r="D206" s="143" t="str">
        <f t="shared" si="3"/>
        <v>上海市</v>
      </c>
      <c r="E206" s="143" t="s">
        <v>1099</v>
      </c>
      <c r="F206" s="143" t="s">
        <v>1243</v>
      </c>
      <c r="G206" s="160">
        <v>345</v>
      </c>
    </row>
    <row r="207" spans="1:7" ht="13.8">
      <c r="A207" s="158">
        <v>41407</v>
      </c>
      <c r="B207" s="144" t="s">
        <v>1034</v>
      </c>
      <c r="C207" s="144" t="s">
        <v>961</v>
      </c>
      <c r="D207" s="144" t="str">
        <f t="shared" si="3"/>
        <v>上海市</v>
      </c>
      <c r="E207" s="144" t="s">
        <v>1066</v>
      </c>
      <c r="F207" s="144" t="s">
        <v>1244</v>
      </c>
      <c r="G207" s="161">
        <v>22</v>
      </c>
    </row>
    <row r="208" spans="1:7" ht="13.8">
      <c r="A208" s="157">
        <v>41408</v>
      </c>
      <c r="B208" s="143" t="s">
        <v>1035</v>
      </c>
      <c r="C208" s="143" t="s">
        <v>962</v>
      </c>
      <c r="D208" s="143" t="str">
        <f t="shared" si="3"/>
        <v>山东省</v>
      </c>
      <c r="E208" s="143" t="s">
        <v>1068</v>
      </c>
      <c r="F208" s="143" t="s">
        <v>1245</v>
      </c>
      <c r="G208" s="160">
        <v>246</v>
      </c>
    </row>
    <row r="209" spans="1:7" ht="13.8">
      <c r="A209" s="158">
        <v>41409</v>
      </c>
      <c r="B209" s="144" t="s">
        <v>1031</v>
      </c>
      <c r="C209" s="144" t="s">
        <v>963</v>
      </c>
      <c r="D209" s="144" t="str">
        <f t="shared" si="3"/>
        <v>吉林省</v>
      </c>
      <c r="E209" s="144" t="s">
        <v>1069</v>
      </c>
      <c r="F209" s="144" t="s">
        <v>1246</v>
      </c>
      <c r="G209" s="161">
        <v>388</v>
      </c>
    </row>
    <row r="210" spans="1:7" ht="13.8">
      <c r="A210" s="157">
        <v>41410</v>
      </c>
      <c r="B210" s="143" t="s">
        <v>1050</v>
      </c>
      <c r="C210" s="143" t="s">
        <v>964</v>
      </c>
      <c r="D210" s="143" t="str">
        <f t="shared" si="3"/>
        <v>河北省</v>
      </c>
      <c r="E210" s="143" t="s">
        <v>1072</v>
      </c>
      <c r="F210" s="143" t="s">
        <v>1247</v>
      </c>
      <c r="G210" s="160">
        <v>29</v>
      </c>
    </row>
    <row r="211" spans="1:7" ht="13.8">
      <c r="A211" s="158">
        <v>41411</v>
      </c>
      <c r="B211" s="144" t="s">
        <v>1044</v>
      </c>
      <c r="C211" s="144" t="s">
        <v>965</v>
      </c>
      <c r="D211" s="144" t="str">
        <f t="shared" si="3"/>
        <v>广东省</v>
      </c>
      <c r="E211" s="144" t="s">
        <v>1079</v>
      </c>
      <c r="F211" s="144" t="s">
        <v>1250</v>
      </c>
      <c r="G211" s="161">
        <v>500</v>
      </c>
    </row>
    <row r="212" spans="1:7" ht="13.8">
      <c r="A212" s="157">
        <v>41412</v>
      </c>
      <c r="B212" s="143" t="s">
        <v>1030</v>
      </c>
      <c r="C212" s="143" t="s">
        <v>966</v>
      </c>
      <c r="D212" s="143" t="str">
        <f t="shared" si="3"/>
        <v>广东省</v>
      </c>
      <c r="E212" s="143" t="s">
        <v>1080</v>
      </c>
      <c r="F212" s="143" t="s">
        <v>1251</v>
      </c>
      <c r="G212" s="160">
        <v>458.7</v>
      </c>
    </row>
    <row r="213" spans="1:7" ht="13.8">
      <c r="A213" s="158">
        <v>41413</v>
      </c>
      <c r="B213" s="144" t="s">
        <v>1040</v>
      </c>
      <c r="C213" s="144" t="s">
        <v>967</v>
      </c>
      <c r="D213" s="144" t="str">
        <f t="shared" si="3"/>
        <v>天津市</v>
      </c>
      <c r="E213" s="144" t="s">
        <v>1082</v>
      </c>
      <c r="F213" s="144" t="s">
        <v>1252</v>
      </c>
      <c r="G213" s="161">
        <v>532.6</v>
      </c>
    </row>
    <row r="214" spans="1:7" ht="13.8">
      <c r="A214" s="157">
        <v>41414</v>
      </c>
      <c r="B214" s="143" t="s">
        <v>1039</v>
      </c>
      <c r="C214" s="143" t="s">
        <v>968</v>
      </c>
      <c r="D214" s="143" t="str">
        <f t="shared" si="3"/>
        <v>陕西省</v>
      </c>
      <c r="E214" s="143" t="s">
        <v>1099</v>
      </c>
      <c r="F214" s="143" t="s">
        <v>1243</v>
      </c>
      <c r="G214" s="160">
        <v>606.5</v>
      </c>
    </row>
    <row r="215" spans="1:7" ht="13.8">
      <c r="A215" s="158">
        <v>41415</v>
      </c>
      <c r="B215" s="144" t="s">
        <v>1032</v>
      </c>
      <c r="C215" s="144" t="s">
        <v>969</v>
      </c>
      <c r="D215" s="144" t="str">
        <f t="shared" si="3"/>
        <v>北京市</v>
      </c>
      <c r="E215" s="144" t="s">
        <v>1066</v>
      </c>
      <c r="F215" s="144" t="s">
        <v>1244</v>
      </c>
      <c r="G215" s="161">
        <v>680.4</v>
      </c>
    </row>
    <row r="216" spans="1:7" ht="13.8">
      <c r="A216" s="157">
        <v>41416</v>
      </c>
      <c r="B216" s="143" t="s">
        <v>1051</v>
      </c>
      <c r="C216" s="143" t="s">
        <v>970</v>
      </c>
      <c r="D216" s="143" t="str">
        <f t="shared" si="3"/>
        <v>湖北省</v>
      </c>
      <c r="E216" s="143" t="s">
        <v>1068</v>
      </c>
      <c r="F216" s="143" t="s">
        <v>1245</v>
      </c>
      <c r="G216" s="160">
        <v>754.3</v>
      </c>
    </row>
    <row r="217" spans="1:7" ht="13.8">
      <c r="A217" s="158">
        <v>41417</v>
      </c>
      <c r="B217" s="144" t="s">
        <v>1049</v>
      </c>
      <c r="C217" s="144" t="s">
        <v>971</v>
      </c>
      <c r="D217" s="144" t="str">
        <f t="shared" si="3"/>
        <v>江苏省</v>
      </c>
      <c r="E217" s="144" t="s">
        <v>1069</v>
      </c>
      <c r="F217" s="144" t="s">
        <v>1246</v>
      </c>
      <c r="G217" s="161">
        <v>828.2</v>
      </c>
    </row>
    <row r="218" spans="1:7" ht="13.8">
      <c r="A218" s="157">
        <v>41418</v>
      </c>
      <c r="B218" s="143" t="s">
        <v>1052</v>
      </c>
      <c r="C218" s="143" t="s">
        <v>972</v>
      </c>
      <c r="D218" s="143" t="str">
        <f t="shared" si="3"/>
        <v>四川省</v>
      </c>
      <c r="E218" s="143" t="s">
        <v>1072</v>
      </c>
      <c r="F218" s="143" t="s">
        <v>1247</v>
      </c>
      <c r="G218" s="160">
        <v>902.1</v>
      </c>
    </row>
    <row r="219" spans="1:7" ht="13.8">
      <c r="A219" s="158">
        <v>41419</v>
      </c>
      <c r="B219" s="144" t="s">
        <v>1040</v>
      </c>
      <c r="C219" s="144" t="s">
        <v>973</v>
      </c>
      <c r="D219" s="144" t="str">
        <f t="shared" si="3"/>
        <v>四川省</v>
      </c>
      <c r="E219" s="144" t="s">
        <v>1074</v>
      </c>
      <c r="F219" s="144" t="s">
        <v>1248</v>
      </c>
      <c r="G219" s="161">
        <v>976</v>
      </c>
    </row>
    <row r="220" spans="1:7" ht="13.8">
      <c r="A220" s="157">
        <v>41420</v>
      </c>
      <c r="B220" s="143" t="s">
        <v>1046</v>
      </c>
      <c r="C220" s="143" t="s">
        <v>974</v>
      </c>
      <c r="D220" s="143" t="str">
        <f t="shared" si="3"/>
        <v>江苏省</v>
      </c>
      <c r="E220" s="143" t="s">
        <v>1075</v>
      </c>
      <c r="F220" s="143" t="s">
        <v>1249</v>
      </c>
      <c r="G220" s="160">
        <v>1049.9000000000001</v>
      </c>
    </row>
    <row r="221" spans="1:7" ht="13.8">
      <c r="A221" s="158">
        <v>41421</v>
      </c>
      <c r="B221" s="144" t="s">
        <v>1030</v>
      </c>
      <c r="C221" s="144" t="s">
        <v>975</v>
      </c>
      <c r="D221" s="144" t="str">
        <f t="shared" si="3"/>
        <v>重庆市</v>
      </c>
      <c r="E221" s="144" t="s">
        <v>1072</v>
      </c>
      <c r="F221" s="144" t="s">
        <v>1247</v>
      </c>
      <c r="G221" s="161">
        <v>1123.8</v>
      </c>
    </row>
    <row r="222" spans="1:7" ht="13.8">
      <c r="A222" s="157">
        <v>41422</v>
      </c>
      <c r="B222" s="143" t="s">
        <v>1086</v>
      </c>
      <c r="C222" s="143" t="s">
        <v>976</v>
      </c>
      <c r="D222" s="143" t="str">
        <f t="shared" si="3"/>
        <v>广东省</v>
      </c>
      <c r="E222" s="143" t="s">
        <v>1074</v>
      </c>
      <c r="F222" s="143" t="s">
        <v>1248</v>
      </c>
      <c r="G222" s="160">
        <v>1197.7</v>
      </c>
    </row>
    <row r="223" spans="1:7" ht="13.8">
      <c r="A223" s="158">
        <v>41423</v>
      </c>
      <c r="B223" s="144" t="s">
        <v>1038</v>
      </c>
      <c r="C223" s="144" t="s">
        <v>977</v>
      </c>
      <c r="D223" s="144" t="str">
        <f t="shared" si="3"/>
        <v>福建省</v>
      </c>
      <c r="E223" s="144" t="s">
        <v>1075</v>
      </c>
      <c r="F223" s="144" t="s">
        <v>1249</v>
      </c>
      <c r="G223" s="161">
        <v>1271.5999999999999</v>
      </c>
    </row>
    <row r="224" spans="1:7" ht="13.8">
      <c r="A224" s="157">
        <v>41424</v>
      </c>
      <c r="B224" s="143" t="s">
        <v>1040</v>
      </c>
      <c r="C224" s="143" t="s">
        <v>978</v>
      </c>
      <c r="D224" s="143" t="str">
        <f t="shared" si="3"/>
        <v>北京市</v>
      </c>
      <c r="E224" s="143" t="s">
        <v>1079</v>
      </c>
      <c r="F224" s="143" t="s">
        <v>1250</v>
      </c>
      <c r="G224" s="160">
        <v>120</v>
      </c>
    </row>
    <row r="225" spans="1:7" ht="13.8">
      <c r="A225" s="158">
        <v>41425</v>
      </c>
      <c r="B225" s="144" t="s">
        <v>1033</v>
      </c>
      <c r="C225" s="144" t="s">
        <v>979</v>
      </c>
      <c r="D225" s="144" t="str">
        <f t="shared" si="3"/>
        <v>上海市</v>
      </c>
      <c r="E225" s="144" t="s">
        <v>1080</v>
      </c>
      <c r="F225" s="144" t="s">
        <v>1251</v>
      </c>
      <c r="G225" s="161">
        <v>200</v>
      </c>
    </row>
    <row r="226" spans="1:7" ht="13.8">
      <c r="A226" s="157">
        <v>41426</v>
      </c>
      <c r="B226" s="143" t="s">
        <v>1047</v>
      </c>
      <c r="C226" s="143" t="s">
        <v>980</v>
      </c>
      <c r="D226" s="143" t="str">
        <f t="shared" si="3"/>
        <v>安徽省</v>
      </c>
      <c r="E226" s="143" t="s">
        <v>1082</v>
      </c>
      <c r="F226" s="143" t="s">
        <v>1252</v>
      </c>
      <c r="G226" s="160">
        <v>3000</v>
      </c>
    </row>
    <row r="227" spans="1:7" ht="13.8">
      <c r="A227" s="158">
        <v>41427</v>
      </c>
      <c r="B227" s="144" t="s">
        <v>1036</v>
      </c>
      <c r="C227" s="144" t="s">
        <v>981</v>
      </c>
      <c r="D227" s="144" t="str">
        <f t="shared" si="3"/>
        <v>北京市</v>
      </c>
      <c r="E227" s="144" t="s">
        <v>1068</v>
      </c>
      <c r="F227" s="144" t="s">
        <v>1245</v>
      </c>
      <c r="G227" s="161">
        <v>300</v>
      </c>
    </row>
    <row r="228" spans="1:7" ht="13.8">
      <c r="A228" s="157">
        <v>41428</v>
      </c>
      <c r="B228" s="143" t="s">
        <v>1049</v>
      </c>
      <c r="C228" s="143" t="s">
        <v>982</v>
      </c>
      <c r="D228" s="143" t="str">
        <f t="shared" si="3"/>
        <v>河北省</v>
      </c>
      <c r="E228" s="143" t="s">
        <v>1099</v>
      </c>
      <c r="F228" s="143" t="s">
        <v>1243</v>
      </c>
      <c r="G228" s="160">
        <v>100</v>
      </c>
    </row>
    <row r="229" spans="1:7" ht="13.8">
      <c r="A229" s="158">
        <v>41429</v>
      </c>
      <c r="B229" s="144" t="s">
        <v>1053</v>
      </c>
      <c r="C229" s="144" t="s">
        <v>983</v>
      </c>
      <c r="D229" s="144" t="str">
        <f t="shared" si="3"/>
        <v>天津市</v>
      </c>
      <c r="E229" s="144" t="s">
        <v>1066</v>
      </c>
      <c r="F229" s="144" t="s">
        <v>1244</v>
      </c>
      <c r="G229" s="161">
        <v>2500</v>
      </c>
    </row>
    <row r="230" spans="1:7" ht="13.8">
      <c r="A230" s="157">
        <v>41430</v>
      </c>
      <c r="B230" s="143" t="s">
        <v>1048</v>
      </c>
      <c r="C230" s="143" t="s">
        <v>984</v>
      </c>
      <c r="D230" s="143" t="str">
        <f t="shared" si="3"/>
        <v>浙江省</v>
      </c>
      <c r="E230" s="143" t="s">
        <v>1068</v>
      </c>
      <c r="F230" s="143" t="s">
        <v>1245</v>
      </c>
      <c r="G230" s="160">
        <v>140</v>
      </c>
    </row>
    <row r="231" spans="1:7" ht="13.8">
      <c r="A231" s="158">
        <v>41431</v>
      </c>
      <c r="B231" s="144" t="s">
        <v>1042</v>
      </c>
      <c r="C231" s="144" t="s">
        <v>985</v>
      </c>
      <c r="D231" s="144" t="str">
        <f t="shared" si="3"/>
        <v>江西省</v>
      </c>
      <c r="E231" s="144" t="s">
        <v>1069</v>
      </c>
      <c r="F231" s="144" t="s">
        <v>1246</v>
      </c>
      <c r="G231" s="161">
        <v>200</v>
      </c>
    </row>
    <row r="232" spans="1:7" ht="13.8">
      <c r="A232" s="157">
        <v>41432</v>
      </c>
      <c r="B232" s="143" t="s">
        <v>1029</v>
      </c>
      <c r="C232" s="143" t="s">
        <v>986</v>
      </c>
      <c r="D232" s="143" t="str">
        <f t="shared" si="3"/>
        <v>广东省</v>
      </c>
      <c r="E232" s="143" t="s">
        <v>1072</v>
      </c>
      <c r="F232" s="143" t="s">
        <v>1247</v>
      </c>
      <c r="G232" s="160">
        <v>345</v>
      </c>
    </row>
    <row r="233" spans="1:7" ht="13.8">
      <c r="A233" s="158">
        <v>41433</v>
      </c>
      <c r="B233" s="144" t="s">
        <v>1052</v>
      </c>
      <c r="C233" s="144" t="s">
        <v>987</v>
      </c>
      <c r="D233" s="144" t="str">
        <f t="shared" si="3"/>
        <v>辽宁省</v>
      </c>
      <c r="E233" s="144" t="s">
        <v>1074</v>
      </c>
      <c r="F233" s="144" t="s">
        <v>1248</v>
      </c>
      <c r="G233" s="161">
        <v>22</v>
      </c>
    </row>
    <row r="234" spans="1:7" ht="13.8">
      <c r="A234" s="157">
        <v>41434</v>
      </c>
      <c r="B234" s="143" t="s">
        <v>1041</v>
      </c>
      <c r="C234" s="143" t="s">
        <v>988</v>
      </c>
      <c r="D234" s="143" t="str">
        <f t="shared" si="3"/>
        <v>福建省</v>
      </c>
      <c r="E234" s="143" t="s">
        <v>1075</v>
      </c>
      <c r="F234" s="143" t="s">
        <v>1249</v>
      </c>
      <c r="G234" s="160">
        <v>246</v>
      </c>
    </row>
    <row r="235" spans="1:7" ht="13.8">
      <c r="A235" s="158">
        <v>41435</v>
      </c>
      <c r="B235" s="144" t="s">
        <v>1054</v>
      </c>
      <c r="C235" s="144" t="s">
        <v>1100</v>
      </c>
      <c r="D235" s="144" t="str">
        <f t="shared" si="3"/>
        <v>大连市</v>
      </c>
      <c r="E235" s="144" t="s">
        <v>1072</v>
      </c>
      <c r="F235" s="144" t="s">
        <v>1247</v>
      </c>
      <c r="G235" s="161">
        <v>388</v>
      </c>
    </row>
    <row r="236" spans="1:7" ht="13.8">
      <c r="A236" s="157">
        <v>41436</v>
      </c>
      <c r="B236" s="143" t="s">
        <v>1037</v>
      </c>
      <c r="C236" s="143" t="s">
        <v>1102</v>
      </c>
      <c r="D236" s="143" t="str">
        <f t="shared" si="3"/>
        <v>杭州市</v>
      </c>
      <c r="E236" s="143" t="s">
        <v>1074</v>
      </c>
      <c r="F236" s="143" t="s">
        <v>1248</v>
      </c>
      <c r="G236" s="160">
        <v>29</v>
      </c>
    </row>
    <row r="237" spans="1:7" ht="13.8">
      <c r="A237" s="158">
        <v>41437</v>
      </c>
      <c r="B237" s="144" t="s">
        <v>1035</v>
      </c>
      <c r="C237" s="144" t="s">
        <v>989</v>
      </c>
      <c r="D237" s="144" t="str">
        <f t="shared" si="3"/>
        <v>北京市</v>
      </c>
      <c r="E237" s="144" t="s">
        <v>1075</v>
      </c>
      <c r="F237" s="144" t="s">
        <v>1249</v>
      </c>
      <c r="G237" s="161">
        <v>500</v>
      </c>
    </row>
    <row r="238" spans="1:7" ht="13.8">
      <c r="A238" s="157">
        <v>41438</v>
      </c>
      <c r="B238" s="143" t="s">
        <v>1042</v>
      </c>
      <c r="C238" s="143" t="s">
        <v>990</v>
      </c>
      <c r="D238" s="143" t="str">
        <f t="shared" si="3"/>
        <v>湖北省</v>
      </c>
      <c r="E238" s="143" t="s">
        <v>1079</v>
      </c>
      <c r="F238" s="143" t="s">
        <v>1250</v>
      </c>
      <c r="G238" s="160">
        <v>458.7</v>
      </c>
    </row>
    <row r="239" spans="1:7" ht="13.8">
      <c r="A239" s="158">
        <v>41439</v>
      </c>
      <c r="B239" s="144" t="s">
        <v>1086</v>
      </c>
      <c r="C239" s="144" t="s">
        <v>991</v>
      </c>
      <c r="D239" s="144" t="str">
        <f t="shared" si="3"/>
        <v>河南省</v>
      </c>
      <c r="E239" s="144" t="s">
        <v>1080</v>
      </c>
      <c r="F239" s="144" t="s">
        <v>1251</v>
      </c>
      <c r="G239" s="161">
        <v>532.6</v>
      </c>
    </row>
    <row r="240" spans="1:7" ht="13.8">
      <c r="A240" s="157">
        <v>41440</v>
      </c>
      <c r="B240" s="143" t="s">
        <v>1038</v>
      </c>
      <c r="C240" s="143" t="s">
        <v>992</v>
      </c>
      <c r="D240" s="143" t="str">
        <f t="shared" si="3"/>
        <v>重庆市</v>
      </c>
      <c r="E240" s="143" t="s">
        <v>1082</v>
      </c>
      <c r="F240" s="143" t="s">
        <v>1252</v>
      </c>
      <c r="G240" s="160">
        <v>606.5</v>
      </c>
    </row>
    <row r="241" spans="1:7" ht="13.8">
      <c r="A241" s="158">
        <v>41441</v>
      </c>
      <c r="B241" s="144" t="s">
        <v>1037</v>
      </c>
      <c r="C241" s="144" t="s">
        <v>993</v>
      </c>
      <c r="D241" s="144" t="str">
        <f t="shared" si="3"/>
        <v>上海市</v>
      </c>
      <c r="E241" s="144" t="s">
        <v>1068</v>
      </c>
      <c r="F241" s="144" t="s">
        <v>1245</v>
      </c>
      <c r="G241" s="161">
        <v>140</v>
      </c>
    </row>
    <row r="242" spans="1:7" ht="13.8">
      <c r="A242" s="157">
        <v>41442</v>
      </c>
      <c r="B242" s="143" t="s">
        <v>1030</v>
      </c>
      <c r="C242" s="143" t="s">
        <v>994</v>
      </c>
      <c r="D242" s="143" t="str">
        <f t="shared" si="3"/>
        <v>北京市</v>
      </c>
      <c r="E242" s="143" t="s">
        <v>1069</v>
      </c>
      <c r="F242" s="143" t="s">
        <v>1246</v>
      </c>
      <c r="G242" s="160">
        <v>200</v>
      </c>
    </row>
    <row r="243" spans="1:7" ht="13.8">
      <c r="A243" s="158">
        <v>41443</v>
      </c>
      <c r="B243" s="144" t="s">
        <v>1053</v>
      </c>
      <c r="C243" s="144" t="s">
        <v>995</v>
      </c>
      <c r="D243" s="144" t="str">
        <f t="shared" si="3"/>
        <v>浙江省</v>
      </c>
      <c r="E243" s="144" t="s">
        <v>1072</v>
      </c>
      <c r="F243" s="144" t="s">
        <v>1247</v>
      </c>
      <c r="G243" s="161">
        <v>345</v>
      </c>
    </row>
    <row r="244" spans="1:7" ht="13.8">
      <c r="A244" s="157">
        <v>41444</v>
      </c>
      <c r="B244" s="143" t="s">
        <v>1052</v>
      </c>
      <c r="C244" s="143" t="s">
        <v>996</v>
      </c>
      <c r="D244" s="143" t="str">
        <f t="shared" si="3"/>
        <v>上海市</v>
      </c>
      <c r="E244" s="143" t="s">
        <v>1074</v>
      </c>
      <c r="F244" s="143" t="s">
        <v>1248</v>
      </c>
      <c r="G244" s="160">
        <v>433.33333333333297</v>
      </c>
    </row>
    <row r="245" spans="1:7" ht="13.8">
      <c r="A245" s="158">
        <v>41445</v>
      </c>
      <c r="B245" s="144" t="s">
        <v>1043</v>
      </c>
      <c r="C245" s="144" t="s">
        <v>997</v>
      </c>
      <c r="D245" s="144" t="str">
        <f t="shared" si="3"/>
        <v>陕西省</v>
      </c>
      <c r="E245" s="144" t="s">
        <v>1075</v>
      </c>
      <c r="F245" s="144" t="s">
        <v>1249</v>
      </c>
      <c r="G245" s="161">
        <v>535.83333333333303</v>
      </c>
    </row>
    <row r="246" spans="1:7" ht="13.8">
      <c r="A246" s="157">
        <v>41446</v>
      </c>
      <c r="B246" s="143" t="s">
        <v>1044</v>
      </c>
      <c r="C246" s="143" t="s">
        <v>998</v>
      </c>
      <c r="D246" s="143" t="str">
        <f t="shared" si="3"/>
        <v>广东省</v>
      </c>
      <c r="E246" s="143" t="s">
        <v>1072</v>
      </c>
      <c r="F246" s="143" t="s">
        <v>1247</v>
      </c>
      <c r="G246" s="160">
        <v>638.33333333333303</v>
      </c>
    </row>
    <row r="247" spans="1:7" ht="13.8">
      <c r="A247" s="158">
        <v>41447</v>
      </c>
      <c r="B247" s="144" t="s">
        <v>1037</v>
      </c>
      <c r="C247" s="144" t="s">
        <v>999</v>
      </c>
      <c r="D247" s="144" t="str">
        <f t="shared" si="3"/>
        <v>吉林省</v>
      </c>
      <c r="E247" s="144" t="s">
        <v>1074</v>
      </c>
      <c r="F247" s="144" t="s">
        <v>1248</v>
      </c>
      <c r="G247" s="161">
        <v>740.83333333333303</v>
      </c>
    </row>
    <row r="248" spans="1:7" ht="13.8">
      <c r="A248" s="157">
        <v>41448</v>
      </c>
      <c r="B248" s="143" t="s">
        <v>1033</v>
      </c>
      <c r="C248" s="143" t="s">
        <v>1000</v>
      </c>
      <c r="D248" s="143" t="str">
        <f t="shared" si="3"/>
        <v>广东省</v>
      </c>
      <c r="E248" s="143" t="s">
        <v>1075</v>
      </c>
      <c r="F248" s="143" t="s">
        <v>1249</v>
      </c>
      <c r="G248" s="160">
        <v>843.33333333333303</v>
      </c>
    </row>
    <row r="249" spans="1:7" ht="13.8">
      <c r="A249" s="158">
        <v>41449</v>
      </c>
      <c r="B249" s="144" t="s">
        <v>1086</v>
      </c>
      <c r="C249" s="144" t="s">
        <v>1001</v>
      </c>
      <c r="D249" s="144" t="str">
        <f t="shared" si="3"/>
        <v>浙江省</v>
      </c>
      <c r="E249" s="144" t="s">
        <v>1079</v>
      </c>
      <c r="F249" s="144" t="s">
        <v>1250</v>
      </c>
      <c r="G249" s="161">
        <v>945.83333333333303</v>
      </c>
    </row>
    <row r="250" spans="1:7" ht="13.8">
      <c r="A250" s="157">
        <v>41450</v>
      </c>
      <c r="B250" s="143" t="s">
        <v>1035</v>
      </c>
      <c r="C250" s="143" t="s">
        <v>989</v>
      </c>
      <c r="D250" s="143" t="str">
        <f t="shared" si="3"/>
        <v>北京市</v>
      </c>
      <c r="E250" s="143" t="s">
        <v>1080</v>
      </c>
      <c r="F250" s="143" t="s">
        <v>1251</v>
      </c>
      <c r="G250" s="160">
        <v>1048.3333333333301</v>
      </c>
    </row>
    <row r="251" spans="1:7" ht="13.8">
      <c r="A251" s="158">
        <v>41451</v>
      </c>
      <c r="B251" s="144" t="s">
        <v>1042</v>
      </c>
      <c r="C251" s="144" t="s">
        <v>1002</v>
      </c>
      <c r="D251" s="144" t="str">
        <f t="shared" si="3"/>
        <v>北京市</v>
      </c>
      <c r="E251" s="144" t="s">
        <v>1074</v>
      </c>
      <c r="F251" s="144" t="s">
        <v>1248</v>
      </c>
      <c r="G251" s="161">
        <v>1150.8333333333301</v>
      </c>
    </row>
    <row r="252" spans="1:7" ht="13.8">
      <c r="A252" s="157">
        <v>41452</v>
      </c>
      <c r="B252" s="143" t="s">
        <v>1051</v>
      </c>
      <c r="C252" s="143" t="s">
        <v>1003</v>
      </c>
      <c r="D252" s="143" t="str">
        <f t="shared" si="3"/>
        <v>北京市</v>
      </c>
      <c r="E252" s="143" t="s">
        <v>1075</v>
      </c>
      <c r="F252" s="143" t="s">
        <v>1249</v>
      </c>
      <c r="G252" s="160">
        <v>1253.3333333333301</v>
      </c>
    </row>
    <row r="253" spans="1:7" ht="13.8">
      <c r="A253" s="158">
        <v>41453</v>
      </c>
      <c r="B253" s="144" t="s">
        <v>1086</v>
      </c>
      <c r="C253" s="144" t="s">
        <v>1004</v>
      </c>
      <c r="D253" s="144" t="str">
        <f t="shared" si="3"/>
        <v>北京市</v>
      </c>
      <c r="E253" s="144" t="s">
        <v>1072</v>
      </c>
      <c r="F253" s="144" t="s">
        <v>1247</v>
      </c>
      <c r="G253" s="161">
        <v>1355.8333333333301</v>
      </c>
    </row>
    <row r="254" spans="1:7" ht="13.8">
      <c r="A254" s="157">
        <v>41454</v>
      </c>
      <c r="B254" s="143" t="s">
        <v>1032</v>
      </c>
      <c r="C254" s="143" t="s">
        <v>1005</v>
      </c>
      <c r="D254" s="143" t="str">
        <f t="shared" si="3"/>
        <v>上海市</v>
      </c>
      <c r="E254" s="143" t="s">
        <v>1074</v>
      </c>
      <c r="F254" s="143" t="s">
        <v>1248</v>
      </c>
      <c r="G254" s="160">
        <v>1458.3333333333301</v>
      </c>
    </row>
    <row r="255" spans="1:7" ht="13.8">
      <c r="A255" s="158">
        <v>41455</v>
      </c>
      <c r="B255" s="144" t="s">
        <v>1038</v>
      </c>
      <c r="C255" s="144" t="s">
        <v>1006</v>
      </c>
      <c r="D255" s="144" t="str">
        <f t="shared" si="3"/>
        <v>广东省</v>
      </c>
      <c r="E255" s="144" t="s">
        <v>1075</v>
      </c>
      <c r="F255" s="144" t="s">
        <v>1249</v>
      </c>
      <c r="G255" s="161">
        <v>1560.8333333333301</v>
      </c>
    </row>
    <row r="256" spans="1:7" ht="13.8">
      <c r="A256" s="157">
        <v>41441</v>
      </c>
      <c r="B256" s="143" t="s">
        <v>1049</v>
      </c>
      <c r="C256" s="143" t="s">
        <v>1007</v>
      </c>
      <c r="D256" s="143" t="str">
        <f t="shared" si="3"/>
        <v>上海市</v>
      </c>
      <c r="E256" s="143" t="s">
        <v>1079</v>
      </c>
      <c r="F256" s="143" t="s">
        <v>1250</v>
      </c>
      <c r="G256" s="160">
        <v>1663.3333333333301</v>
      </c>
    </row>
    <row r="257" spans="1:7" ht="13.8">
      <c r="A257" s="158">
        <v>41442</v>
      </c>
      <c r="B257" s="144" t="s">
        <v>1052</v>
      </c>
      <c r="C257" s="144" t="s">
        <v>1008</v>
      </c>
      <c r="D257" s="144" t="str">
        <f t="shared" si="3"/>
        <v>广东省</v>
      </c>
      <c r="E257" s="144" t="s">
        <v>1080</v>
      </c>
      <c r="F257" s="144" t="s">
        <v>1251</v>
      </c>
      <c r="G257" s="161">
        <v>433.33333333333297</v>
      </c>
    </row>
    <row r="258" spans="1:7" ht="13.8">
      <c r="A258" s="157">
        <v>41443</v>
      </c>
      <c r="B258" s="143" t="s">
        <v>1034</v>
      </c>
      <c r="C258" s="143" t="s">
        <v>1009</v>
      </c>
      <c r="D258" s="143" t="str">
        <f t="shared" si="3"/>
        <v>浙江省</v>
      </c>
      <c r="E258" s="143" t="s">
        <v>1082</v>
      </c>
      <c r="F258" s="143" t="s">
        <v>1252</v>
      </c>
      <c r="G258" s="160">
        <v>535.83333333333303</v>
      </c>
    </row>
    <row r="259" spans="1:7" ht="13.8">
      <c r="A259" s="158">
        <v>41444</v>
      </c>
      <c r="B259" s="144" t="s">
        <v>1034</v>
      </c>
      <c r="C259" s="144" t="s">
        <v>1010</v>
      </c>
      <c r="D259" s="144" t="str">
        <f t="shared" si="3"/>
        <v>四川省</v>
      </c>
      <c r="E259" s="144" t="s">
        <v>1068</v>
      </c>
      <c r="F259" s="144" t="s">
        <v>1245</v>
      </c>
      <c r="G259" s="161">
        <v>638.33333333333303</v>
      </c>
    </row>
    <row r="260" spans="1:7" ht="13.8">
      <c r="A260" s="157">
        <v>41445</v>
      </c>
      <c r="B260" s="143" t="s">
        <v>1030</v>
      </c>
      <c r="C260" s="143" t="s">
        <v>1011</v>
      </c>
      <c r="D260" s="143" t="str">
        <f t="shared" ref="D260:D323" si="4">LEFT(C260,3)</f>
        <v>山东省</v>
      </c>
      <c r="E260" s="143" t="s">
        <v>1069</v>
      </c>
      <c r="F260" s="143" t="s">
        <v>1246</v>
      </c>
      <c r="G260" s="160">
        <v>740.83333333333303</v>
      </c>
    </row>
    <row r="261" spans="1:7" ht="13.8">
      <c r="A261" s="158">
        <v>41446</v>
      </c>
      <c r="B261" s="144" t="s">
        <v>1040</v>
      </c>
      <c r="C261" s="144" t="s">
        <v>1012</v>
      </c>
      <c r="D261" s="144" t="str">
        <f t="shared" si="4"/>
        <v>江苏省</v>
      </c>
      <c r="E261" s="144" t="s">
        <v>1072</v>
      </c>
      <c r="F261" s="144" t="s">
        <v>1247</v>
      </c>
      <c r="G261" s="161">
        <v>843.33333333333303</v>
      </c>
    </row>
    <row r="262" spans="1:7" ht="13.8">
      <c r="A262" s="157">
        <v>41447</v>
      </c>
      <c r="B262" s="143" t="s">
        <v>1029</v>
      </c>
      <c r="C262" s="143" t="s">
        <v>1013</v>
      </c>
      <c r="D262" s="143" t="str">
        <f t="shared" si="4"/>
        <v>浙江省</v>
      </c>
      <c r="E262" s="143" t="s">
        <v>1079</v>
      </c>
      <c r="F262" s="143" t="s">
        <v>1250</v>
      </c>
      <c r="G262" s="160">
        <v>945.83333333333303</v>
      </c>
    </row>
    <row r="263" spans="1:7" ht="13.8">
      <c r="A263" s="158">
        <v>41448</v>
      </c>
      <c r="B263" s="144" t="s">
        <v>1045</v>
      </c>
      <c r="C263" s="144" t="s">
        <v>1014</v>
      </c>
      <c r="D263" s="144" t="str">
        <f t="shared" si="4"/>
        <v>贵州省</v>
      </c>
      <c r="E263" s="144" t="s">
        <v>1080</v>
      </c>
      <c r="F263" s="144" t="s">
        <v>1251</v>
      </c>
      <c r="G263" s="161">
        <v>120</v>
      </c>
    </row>
    <row r="264" spans="1:7" ht="13.8">
      <c r="A264" s="157">
        <v>41449</v>
      </c>
      <c r="B264" s="143" t="s">
        <v>1043</v>
      </c>
      <c r="C264" s="143" t="s">
        <v>1015</v>
      </c>
      <c r="D264" s="143" t="str">
        <f t="shared" si="4"/>
        <v>浙江省</v>
      </c>
      <c r="E264" s="143" t="s">
        <v>1082</v>
      </c>
      <c r="F264" s="143" t="s">
        <v>1252</v>
      </c>
      <c r="G264" s="160">
        <v>200</v>
      </c>
    </row>
    <row r="265" spans="1:7" ht="13.8">
      <c r="A265" s="158">
        <v>41450</v>
      </c>
      <c r="B265" s="144" t="s">
        <v>1052</v>
      </c>
      <c r="C265" s="144" t="s">
        <v>1016</v>
      </c>
      <c r="D265" s="144" t="str">
        <f t="shared" si="4"/>
        <v>北京市</v>
      </c>
      <c r="E265" s="144" t="s">
        <v>1068</v>
      </c>
      <c r="F265" s="144" t="s">
        <v>1245</v>
      </c>
      <c r="G265" s="161">
        <v>3000</v>
      </c>
    </row>
    <row r="266" spans="1:7" ht="13.8">
      <c r="A266" s="157">
        <v>41451</v>
      </c>
      <c r="B266" s="143" t="s">
        <v>1053</v>
      </c>
      <c r="C266" s="143" t="s">
        <v>1017</v>
      </c>
      <c r="D266" s="143" t="str">
        <f t="shared" si="4"/>
        <v>河南省</v>
      </c>
      <c r="E266" s="143" t="s">
        <v>1069</v>
      </c>
      <c r="F266" s="143" t="s">
        <v>1246</v>
      </c>
      <c r="G266" s="160">
        <v>300</v>
      </c>
    </row>
    <row r="267" spans="1:7" ht="13.8">
      <c r="A267" s="158">
        <v>41452</v>
      </c>
      <c r="B267" s="144" t="s">
        <v>1034</v>
      </c>
      <c r="C267" s="144" t="s">
        <v>1018</v>
      </c>
      <c r="D267" s="144" t="str">
        <f t="shared" si="4"/>
        <v>山东省</v>
      </c>
      <c r="E267" s="144" t="s">
        <v>1072</v>
      </c>
      <c r="F267" s="144" t="s">
        <v>1247</v>
      </c>
      <c r="G267" s="161">
        <v>100</v>
      </c>
    </row>
    <row r="268" spans="1:7" ht="13.8">
      <c r="A268" s="157">
        <v>41453</v>
      </c>
      <c r="B268" s="143" t="s">
        <v>1048</v>
      </c>
      <c r="C268" s="143" t="s">
        <v>1019</v>
      </c>
      <c r="D268" s="143" t="str">
        <f t="shared" si="4"/>
        <v>云南省</v>
      </c>
      <c r="E268" s="143" t="s">
        <v>1074</v>
      </c>
      <c r="F268" s="143" t="s">
        <v>1248</v>
      </c>
      <c r="G268" s="160">
        <v>2500</v>
      </c>
    </row>
    <row r="269" spans="1:7" ht="13.8">
      <c r="A269" s="158">
        <v>41454</v>
      </c>
      <c r="B269" s="144" t="s">
        <v>1033</v>
      </c>
      <c r="C269" s="144" t="s">
        <v>1020</v>
      </c>
      <c r="D269" s="144" t="str">
        <f t="shared" si="4"/>
        <v>上海市</v>
      </c>
      <c r="E269" s="144" t="s">
        <v>1075</v>
      </c>
      <c r="F269" s="144" t="s">
        <v>1249</v>
      </c>
      <c r="G269" s="161">
        <v>140</v>
      </c>
    </row>
    <row r="270" spans="1:7" ht="13.8">
      <c r="A270" s="157">
        <v>41455</v>
      </c>
      <c r="B270" s="143" t="s">
        <v>1036</v>
      </c>
      <c r="C270" s="143" t="s">
        <v>1021</v>
      </c>
      <c r="D270" s="143" t="str">
        <f t="shared" si="4"/>
        <v>上海市</v>
      </c>
      <c r="E270" s="143" t="s">
        <v>1072</v>
      </c>
      <c r="F270" s="143" t="s">
        <v>1247</v>
      </c>
      <c r="G270" s="160">
        <v>200</v>
      </c>
    </row>
    <row r="271" spans="1:7" ht="13.8">
      <c r="A271" s="158">
        <v>41456</v>
      </c>
      <c r="B271" s="144" t="s">
        <v>1086</v>
      </c>
      <c r="C271" s="144" t="s">
        <v>1022</v>
      </c>
      <c r="D271" s="144" t="str">
        <f t="shared" si="4"/>
        <v>山东省</v>
      </c>
      <c r="E271" s="144" t="s">
        <v>1074</v>
      </c>
      <c r="F271" s="144" t="s">
        <v>1248</v>
      </c>
      <c r="G271" s="161">
        <v>345</v>
      </c>
    </row>
    <row r="272" spans="1:7" ht="13.8">
      <c r="A272" s="157">
        <v>41457</v>
      </c>
      <c r="B272" s="143" t="s">
        <v>1048</v>
      </c>
      <c r="C272" s="143" t="s">
        <v>1023</v>
      </c>
      <c r="D272" s="143" t="str">
        <f t="shared" si="4"/>
        <v>甘肃省</v>
      </c>
      <c r="E272" s="143" t="s">
        <v>1075</v>
      </c>
      <c r="F272" s="143" t="s">
        <v>1249</v>
      </c>
      <c r="G272" s="160">
        <v>22</v>
      </c>
    </row>
    <row r="273" spans="1:7" ht="13.8">
      <c r="A273" s="158">
        <v>41458</v>
      </c>
      <c r="B273" s="144" t="s">
        <v>1040</v>
      </c>
      <c r="C273" s="144" t="s">
        <v>1264</v>
      </c>
      <c r="D273" s="144" t="str">
        <f t="shared" si="4"/>
        <v>山西省</v>
      </c>
      <c r="E273" s="144" t="s">
        <v>1079</v>
      </c>
      <c r="F273" s="144" t="s">
        <v>1250</v>
      </c>
      <c r="G273" s="161">
        <v>246</v>
      </c>
    </row>
    <row r="274" spans="1:7" ht="13.8">
      <c r="A274" s="157">
        <v>41459</v>
      </c>
      <c r="B274" s="143" t="s">
        <v>1047</v>
      </c>
      <c r="C274" s="143" t="s">
        <v>1024</v>
      </c>
      <c r="D274" s="143" t="str">
        <f t="shared" si="4"/>
        <v>北京市</v>
      </c>
      <c r="E274" s="143" t="s">
        <v>1080</v>
      </c>
      <c r="F274" s="143" t="s">
        <v>1251</v>
      </c>
      <c r="G274" s="160">
        <v>388</v>
      </c>
    </row>
    <row r="275" spans="1:7" ht="13.8">
      <c r="A275" s="158">
        <v>41460</v>
      </c>
      <c r="B275" s="144" t="s">
        <v>1035</v>
      </c>
      <c r="C275" s="144" t="s">
        <v>1025</v>
      </c>
      <c r="D275" s="144" t="str">
        <f t="shared" si="4"/>
        <v>河南省</v>
      </c>
      <c r="E275" s="144" t="s">
        <v>1074</v>
      </c>
      <c r="F275" s="144" t="s">
        <v>1248</v>
      </c>
      <c r="G275" s="161">
        <v>29</v>
      </c>
    </row>
    <row r="276" spans="1:7" ht="13.8">
      <c r="A276" s="157">
        <v>41461</v>
      </c>
      <c r="B276" s="143" t="s">
        <v>1050</v>
      </c>
      <c r="C276" s="143" t="s">
        <v>1026</v>
      </c>
      <c r="D276" s="143" t="str">
        <f t="shared" si="4"/>
        <v>上海市</v>
      </c>
      <c r="E276" s="143" t="s">
        <v>1075</v>
      </c>
      <c r="F276" s="143" t="s">
        <v>1249</v>
      </c>
      <c r="G276" s="160">
        <v>500</v>
      </c>
    </row>
    <row r="277" spans="1:7" ht="13.8">
      <c r="A277" s="158">
        <v>41462</v>
      </c>
      <c r="B277" s="144" t="s">
        <v>1041</v>
      </c>
      <c r="C277" s="144" t="s">
        <v>943</v>
      </c>
      <c r="D277" s="144" t="str">
        <f t="shared" si="4"/>
        <v>北京市</v>
      </c>
      <c r="E277" s="144" t="s">
        <v>1072</v>
      </c>
      <c r="F277" s="144" t="s">
        <v>1247</v>
      </c>
      <c r="G277" s="161">
        <v>458.7</v>
      </c>
    </row>
    <row r="278" spans="1:7" ht="13.8">
      <c r="A278" s="157">
        <v>41463</v>
      </c>
      <c r="B278" s="143" t="s">
        <v>1042</v>
      </c>
      <c r="C278" s="143" t="s">
        <v>944</v>
      </c>
      <c r="D278" s="143" t="str">
        <f t="shared" si="4"/>
        <v>贵州省</v>
      </c>
      <c r="E278" s="143" t="s">
        <v>1074</v>
      </c>
      <c r="F278" s="143" t="s">
        <v>1248</v>
      </c>
      <c r="G278" s="160">
        <v>532.6</v>
      </c>
    </row>
    <row r="279" spans="1:7" ht="13.8">
      <c r="A279" s="158">
        <v>41464</v>
      </c>
      <c r="B279" s="144" t="s">
        <v>1043</v>
      </c>
      <c r="C279" s="144" t="s">
        <v>945</v>
      </c>
      <c r="D279" s="144" t="str">
        <f t="shared" si="4"/>
        <v>贵州省</v>
      </c>
      <c r="E279" s="144" t="s">
        <v>1075</v>
      </c>
      <c r="F279" s="144" t="s">
        <v>1249</v>
      </c>
      <c r="G279" s="161">
        <v>606.5</v>
      </c>
    </row>
    <row r="280" spans="1:7" ht="13.8">
      <c r="A280" s="157">
        <v>41465</v>
      </c>
      <c r="B280" s="143" t="s">
        <v>1044</v>
      </c>
      <c r="C280" s="143" t="s">
        <v>946</v>
      </c>
      <c r="D280" s="143" t="str">
        <f t="shared" si="4"/>
        <v>辽宁省</v>
      </c>
      <c r="E280" s="143" t="s">
        <v>1099</v>
      </c>
      <c r="F280" s="143" t="s">
        <v>1243</v>
      </c>
      <c r="G280" s="160">
        <v>680.4</v>
      </c>
    </row>
    <row r="281" spans="1:7" ht="13.8">
      <c r="A281" s="158">
        <v>41466</v>
      </c>
      <c r="B281" s="144" t="s">
        <v>1045</v>
      </c>
      <c r="C281" s="144" t="s">
        <v>947</v>
      </c>
      <c r="D281" s="144" t="str">
        <f t="shared" si="4"/>
        <v>四川省</v>
      </c>
      <c r="E281" s="144" t="s">
        <v>1066</v>
      </c>
      <c r="F281" s="144" t="s">
        <v>1244</v>
      </c>
      <c r="G281" s="161">
        <v>754.3</v>
      </c>
    </row>
    <row r="282" spans="1:7" ht="13.8">
      <c r="A282" s="157">
        <v>41467</v>
      </c>
      <c r="B282" s="143" t="s">
        <v>1033</v>
      </c>
      <c r="C282" s="143" t="s">
        <v>948</v>
      </c>
      <c r="D282" s="143" t="str">
        <f t="shared" si="4"/>
        <v>山西省</v>
      </c>
      <c r="E282" s="143" t="s">
        <v>1068</v>
      </c>
      <c r="F282" s="143" t="s">
        <v>1245</v>
      </c>
      <c r="G282" s="160">
        <v>828.2</v>
      </c>
    </row>
    <row r="283" spans="1:7" ht="13.8">
      <c r="A283" s="158">
        <v>41468</v>
      </c>
      <c r="B283" s="144" t="s">
        <v>1032</v>
      </c>
      <c r="C283" s="144" t="s">
        <v>949</v>
      </c>
      <c r="D283" s="144" t="str">
        <f t="shared" si="4"/>
        <v>浙江省</v>
      </c>
      <c r="E283" s="144" t="s">
        <v>1069</v>
      </c>
      <c r="F283" s="144" t="s">
        <v>1246</v>
      </c>
      <c r="G283" s="161">
        <v>902.1</v>
      </c>
    </row>
    <row r="284" spans="1:7" ht="13.8">
      <c r="A284" s="157">
        <v>41469</v>
      </c>
      <c r="B284" s="143" t="s">
        <v>1086</v>
      </c>
      <c r="C284" s="143" t="s">
        <v>950</v>
      </c>
      <c r="D284" s="143" t="str">
        <f t="shared" si="4"/>
        <v>浙江省</v>
      </c>
      <c r="E284" s="143" t="s">
        <v>1072</v>
      </c>
      <c r="F284" s="143" t="s">
        <v>1247</v>
      </c>
      <c r="G284" s="160">
        <v>976</v>
      </c>
    </row>
    <row r="285" spans="1:7" ht="13.8">
      <c r="A285" s="158">
        <v>41470</v>
      </c>
      <c r="B285" s="144" t="s">
        <v>1038</v>
      </c>
      <c r="C285" s="144" t="s">
        <v>951</v>
      </c>
      <c r="D285" s="144" t="str">
        <f t="shared" si="4"/>
        <v>北京市</v>
      </c>
      <c r="E285" s="144" t="s">
        <v>1074</v>
      </c>
      <c r="F285" s="144" t="s">
        <v>1248</v>
      </c>
      <c r="G285" s="161">
        <v>1049.9000000000001</v>
      </c>
    </row>
    <row r="286" spans="1:7" ht="13.8">
      <c r="A286" s="157">
        <v>41471</v>
      </c>
      <c r="B286" s="143" t="s">
        <v>1046</v>
      </c>
      <c r="C286" s="143" t="s">
        <v>952</v>
      </c>
      <c r="D286" s="143" t="str">
        <f t="shared" si="4"/>
        <v>福建省</v>
      </c>
      <c r="E286" s="143" t="s">
        <v>1075</v>
      </c>
      <c r="F286" s="143" t="s">
        <v>1249</v>
      </c>
      <c r="G286" s="160">
        <v>1123.8</v>
      </c>
    </row>
    <row r="287" spans="1:7" ht="13.8">
      <c r="A287" s="158">
        <v>41472</v>
      </c>
      <c r="B287" s="144" t="s">
        <v>1047</v>
      </c>
      <c r="C287" s="144" t="s">
        <v>953</v>
      </c>
      <c r="D287" s="144" t="str">
        <f t="shared" si="4"/>
        <v>广东省</v>
      </c>
      <c r="E287" s="144" t="s">
        <v>1099</v>
      </c>
      <c r="F287" s="144" t="s">
        <v>1243</v>
      </c>
      <c r="G287" s="161">
        <v>1197.7</v>
      </c>
    </row>
    <row r="288" spans="1:7" ht="13.8">
      <c r="A288" s="157">
        <v>41473</v>
      </c>
      <c r="B288" s="143" t="s">
        <v>1037</v>
      </c>
      <c r="C288" s="143" t="s">
        <v>954</v>
      </c>
      <c r="D288" s="143" t="str">
        <f t="shared" si="4"/>
        <v>广东省</v>
      </c>
      <c r="E288" s="143" t="s">
        <v>1066</v>
      </c>
      <c r="F288" s="143" t="s">
        <v>1244</v>
      </c>
      <c r="G288" s="160">
        <v>1271.5999999999999</v>
      </c>
    </row>
    <row r="289" spans="1:7" ht="13.8">
      <c r="A289" s="158">
        <v>41474</v>
      </c>
      <c r="B289" s="144" t="s">
        <v>1048</v>
      </c>
      <c r="C289" s="144" t="s">
        <v>955</v>
      </c>
      <c r="D289" s="144" t="str">
        <f t="shared" si="4"/>
        <v>江苏省</v>
      </c>
      <c r="E289" s="144" t="s">
        <v>1068</v>
      </c>
      <c r="F289" s="144" t="s">
        <v>1245</v>
      </c>
      <c r="G289" s="161">
        <v>120</v>
      </c>
    </row>
    <row r="290" spans="1:7" ht="13.8">
      <c r="A290" s="157">
        <v>41475</v>
      </c>
      <c r="B290" s="143" t="s">
        <v>1045</v>
      </c>
      <c r="C290" s="143" t="s">
        <v>956</v>
      </c>
      <c r="D290" s="143" t="str">
        <f t="shared" si="4"/>
        <v>天津市</v>
      </c>
      <c r="E290" s="143" t="s">
        <v>1069</v>
      </c>
      <c r="F290" s="143" t="s">
        <v>1246</v>
      </c>
      <c r="G290" s="160">
        <v>200</v>
      </c>
    </row>
    <row r="291" spans="1:7" ht="13.8">
      <c r="A291" s="158">
        <v>41476</v>
      </c>
      <c r="B291" s="144" t="s">
        <v>1033</v>
      </c>
      <c r="C291" s="144" t="s">
        <v>957</v>
      </c>
      <c r="D291" s="144" t="str">
        <f t="shared" si="4"/>
        <v>山东省</v>
      </c>
      <c r="E291" s="144" t="s">
        <v>1072</v>
      </c>
      <c r="F291" s="144" t="s">
        <v>1247</v>
      </c>
      <c r="G291" s="161">
        <v>3000</v>
      </c>
    </row>
    <row r="292" spans="1:7" ht="13.8">
      <c r="A292" s="157">
        <v>41477</v>
      </c>
      <c r="B292" s="143" t="s">
        <v>1086</v>
      </c>
      <c r="C292" s="143" t="s">
        <v>958</v>
      </c>
      <c r="D292" s="143" t="str">
        <f t="shared" si="4"/>
        <v>广东省</v>
      </c>
      <c r="E292" s="143" t="s">
        <v>1079</v>
      </c>
      <c r="F292" s="143" t="s">
        <v>1250</v>
      </c>
      <c r="G292" s="160">
        <v>300</v>
      </c>
    </row>
    <row r="293" spans="1:7" ht="13.8">
      <c r="A293" s="158">
        <v>41478</v>
      </c>
      <c r="B293" s="144" t="s">
        <v>1038</v>
      </c>
      <c r="C293" s="144" t="s">
        <v>1263</v>
      </c>
      <c r="D293" s="144" t="str">
        <f t="shared" si="4"/>
        <v>河北省</v>
      </c>
      <c r="E293" s="144" t="s">
        <v>1080</v>
      </c>
      <c r="F293" s="144" t="s">
        <v>1251</v>
      </c>
      <c r="G293" s="161">
        <v>100</v>
      </c>
    </row>
    <row r="294" spans="1:7" ht="13.8">
      <c r="A294" s="157">
        <v>41479</v>
      </c>
      <c r="B294" s="143" t="s">
        <v>1037</v>
      </c>
      <c r="C294" s="143" t="s">
        <v>999</v>
      </c>
      <c r="D294" s="143" t="str">
        <f t="shared" si="4"/>
        <v>吉林省</v>
      </c>
      <c r="E294" s="143" t="s">
        <v>1082</v>
      </c>
      <c r="F294" s="143" t="s">
        <v>1252</v>
      </c>
      <c r="G294" s="160">
        <v>2500</v>
      </c>
    </row>
    <row r="295" spans="1:7" ht="13.8">
      <c r="A295" s="158">
        <v>41480</v>
      </c>
      <c r="B295" s="144" t="s">
        <v>1033</v>
      </c>
      <c r="C295" s="144" t="s">
        <v>1000</v>
      </c>
      <c r="D295" s="144" t="str">
        <f t="shared" si="4"/>
        <v>广东省</v>
      </c>
      <c r="E295" s="144" t="s">
        <v>1099</v>
      </c>
      <c r="F295" s="144" t="s">
        <v>1243</v>
      </c>
      <c r="G295" s="161">
        <v>140</v>
      </c>
    </row>
    <row r="296" spans="1:7" ht="13.8">
      <c r="A296" s="157">
        <v>41481</v>
      </c>
      <c r="B296" s="143" t="s">
        <v>1086</v>
      </c>
      <c r="C296" s="143" t="s">
        <v>1001</v>
      </c>
      <c r="D296" s="143" t="str">
        <f t="shared" si="4"/>
        <v>浙江省</v>
      </c>
      <c r="E296" s="143" t="s">
        <v>1066</v>
      </c>
      <c r="F296" s="143" t="s">
        <v>1244</v>
      </c>
      <c r="G296" s="160">
        <v>200</v>
      </c>
    </row>
    <row r="297" spans="1:7" ht="13.8">
      <c r="A297" s="158">
        <v>41482</v>
      </c>
      <c r="B297" s="144" t="s">
        <v>1035</v>
      </c>
      <c r="C297" s="144" t="s">
        <v>989</v>
      </c>
      <c r="D297" s="144" t="str">
        <f t="shared" si="4"/>
        <v>北京市</v>
      </c>
      <c r="E297" s="144" t="s">
        <v>1068</v>
      </c>
      <c r="F297" s="144" t="s">
        <v>1245</v>
      </c>
      <c r="G297" s="161">
        <v>345</v>
      </c>
    </row>
    <row r="298" spans="1:7" ht="13.8">
      <c r="A298" s="157">
        <v>41483</v>
      </c>
      <c r="B298" s="143" t="s">
        <v>1042</v>
      </c>
      <c r="C298" s="143" t="s">
        <v>1002</v>
      </c>
      <c r="D298" s="143" t="str">
        <f t="shared" si="4"/>
        <v>北京市</v>
      </c>
      <c r="E298" s="143" t="s">
        <v>1069</v>
      </c>
      <c r="F298" s="143" t="s">
        <v>1246</v>
      </c>
      <c r="G298" s="160">
        <v>22</v>
      </c>
    </row>
    <row r="299" spans="1:7" ht="13.8">
      <c r="A299" s="158">
        <v>41484</v>
      </c>
      <c r="B299" s="144" t="s">
        <v>1051</v>
      </c>
      <c r="C299" s="144" t="s">
        <v>1003</v>
      </c>
      <c r="D299" s="144" t="str">
        <f t="shared" si="4"/>
        <v>北京市</v>
      </c>
      <c r="E299" s="144" t="s">
        <v>1072</v>
      </c>
      <c r="F299" s="144" t="s">
        <v>1247</v>
      </c>
      <c r="G299" s="161">
        <v>246</v>
      </c>
    </row>
    <row r="300" spans="1:7" ht="13.8">
      <c r="A300" s="157">
        <v>41485</v>
      </c>
      <c r="B300" s="143" t="s">
        <v>1086</v>
      </c>
      <c r="C300" s="143" t="s">
        <v>1004</v>
      </c>
      <c r="D300" s="143" t="str">
        <f t="shared" si="4"/>
        <v>北京市</v>
      </c>
      <c r="E300" s="143" t="s">
        <v>1074</v>
      </c>
      <c r="F300" s="143" t="s">
        <v>1248</v>
      </c>
      <c r="G300" s="160">
        <v>388</v>
      </c>
    </row>
    <row r="301" spans="1:7" ht="13.8">
      <c r="A301" s="158">
        <v>41486</v>
      </c>
      <c r="B301" s="144" t="s">
        <v>1032</v>
      </c>
      <c r="C301" s="144" t="s">
        <v>1005</v>
      </c>
      <c r="D301" s="144" t="str">
        <f t="shared" si="4"/>
        <v>上海市</v>
      </c>
      <c r="E301" s="144" t="s">
        <v>1075</v>
      </c>
      <c r="F301" s="144" t="s">
        <v>1249</v>
      </c>
      <c r="G301" s="161">
        <v>29</v>
      </c>
    </row>
    <row r="302" spans="1:7" ht="13.8">
      <c r="A302" s="157">
        <v>41487</v>
      </c>
      <c r="B302" s="143" t="s">
        <v>1038</v>
      </c>
      <c r="C302" s="143" t="s">
        <v>1006</v>
      </c>
      <c r="D302" s="143" t="str">
        <f t="shared" si="4"/>
        <v>广东省</v>
      </c>
      <c r="E302" s="143" t="s">
        <v>1072</v>
      </c>
      <c r="F302" s="143" t="s">
        <v>1247</v>
      </c>
      <c r="G302" s="160">
        <v>500</v>
      </c>
    </row>
    <row r="303" spans="1:7" ht="13.8">
      <c r="A303" s="158">
        <v>41488</v>
      </c>
      <c r="B303" s="144" t="s">
        <v>1049</v>
      </c>
      <c r="C303" s="144" t="s">
        <v>1007</v>
      </c>
      <c r="D303" s="144" t="str">
        <f t="shared" si="4"/>
        <v>上海市</v>
      </c>
      <c r="E303" s="144" t="s">
        <v>1074</v>
      </c>
      <c r="F303" s="144" t="s">
        <v>1248</v>
      </c>
      <c r="G303" s="161">
        <v>458.7</v>
      </c>
    </row>
    <row r="304" spans="1:7" ht="13.8">
      <c r="A304" s="157">
        <v>41489</v>
      </c>
      <c r="B304" s="143" t="s">
        <v>1052</v>
      </c>
      <c r="C304" s="143" t="s">
        <v>1008</v>
      </c>
      <c r="D304" s="143" t="str">
        <f t="shared" si="4"/>
        <v>广东省</v>
      </c>
      <c r="E304" s="143" t="s">
        <v>1075</v>
      </c>
      <c r="F304" s="143" t="s">
        <v>1249</v>
      </c>
      <c r="G304" s="160">
        <v>532.6</v>
      </c>
    </row>
    <row r="305" spans="1:7" ht="13.8">
      <c r="A305" s="158">
        <v>41385</v>
      </c>
      <c r="B305" s="144" t="s">
        <v>1034</v>
      </c>
      <c r="C305" s="144" t="s">
        <v>1009</v>
      </c>
      <c r="D305" s="144" t="str">
        <f t="shared" si="4"/>
        <v>浙江省</v>
      </c>
      <c r="E305" s="144" t="s">
        <v>1079</v>
      </c>
      <c r="F305" s="144" t="s">
        <v>1250</v>
      </c>
      <c r="G305" s="161">
        <v>606.5</v>
      </c>
    </row>
    <row r="306" spans="1:7" ht="13.8">
      <c r="A306" s="157">
        <v>41386</v>
      </c>
      <c r="B306" s="143" t="s">
        <v>1034</v>
      </c>
      <c r="C306" s="143" t="s">
        <v>1010</v>
      </c>
      <c r="D306" s="143" t="str">
        <f t="shared" si="4"/>
        <v>四川省</v>
      </c>
      <c r="E306" s="143" t="s">
        <v>1080</v>
      </c>
      <c r="F306" s="143" t="s">
        <v>1251</v>
      </c>
      <c r="G306" s="160">
        <v>140</v>
      </c>
    </row>
    <row r="307" spans="1:7" ht="13.8">
      <c r="A307" s="158">
        <v>41387</v>
      </c>
      <c r="B307" s="144" t="s">
        <v>1030</v>
      </c>
      <c r="C307" s="144" t="s">
        <v>1011</v>
      </c>
      <c r="D307" s="144" t="str">
        <f t="shared" si="4"/>
        <v>山东省</v>
      </c>
      <c r="E307" s="144" t="s">
        <v>1082</v>
      </c>
      <c r="F307" s="144" t="s">
        <v>1252</v>
      </c>
      <c r="G307" s="161">
        <v>200</v>
      </c>
    </row>
    <row r="308" spans="1:7" ht="13.8">
      <c r="A308" s="157">
        <v>41388</v>
      </c>
      <c r="B308" s="143" t="s">
        <v>1040</v>
      </c>
      <c r="C308" s="143" t="s">
        <v>1012</v>
      </c>
      <c r="D308" s="143" t="str">
        <f t="shared" si="4"/>
        <v>江苏省</v>
      </c>
      <c r="E308" s="143" t="s">
        <v>1068</v>
      </c>
      <c r="F308" s="143" t="s">
        <v>1245</v>
      </c>
      <c r="G308" s="160">
        <v>345</v>
      </c>
    </row>
    <row r="309" spans="1:7" ht="13.8">
      <c r="A309" s="158">
        <v>41389</v>
      </c>
      <c r="B309" s="144" t="s">
        <v>1029</v>
      </c>
      <c r="C309" s="144" t="s">
        <v>1013</v>
      </c>
      <c r="D309" s="144" t="str">
        <f t="shared" si="4"/>
        <v>浙江省</v>
      </c>
      <c r="E309" s="144" t="s">
        <v>1069</v>
      </c>
      <c r="F309" s="144" t="s">
        <v>1246</v>
      </c>
      <c r="G309" s="161">
        <v>433.33333333333297</v>
      </c>
    </row>
    <row r="310" spans="1:7" ht="13.8">
      <c r="A310" s="157">
        <v>41390</v>
      </c>
      <c r="B310" s="143" t="s">
        <v>1045</v>
      </c>
      <c r="C310" s="143" t="s">
        <v>1014</v>
      </c>
      <c r="D310" s="143" t="str">
        <f t="shared" si="4"/>
        <v>贵州省</v>
      </c>
      <c r="E310" s="143" t="s">
        <v>1072</v>
      </c>
      <c r="F310" s="143" t="s">
        <v>1247</v>
      </c>
      <c r="G310" s="160">
        <v>535.83333333333303</v>
      </c>
    </row>
    <row r="311" spans="1:7" ht="13.8">
      <c r="A311" s="158">
        <v>41391</v>
      </c>
      <c r="B311" s="144" t="s">
        <v>1043</v>
      </c>
      <c r="C311" s="144" t="s">
        <v>1015</v>
      </c>
      <c r="D311" s="144" t="str">
        <f t="shared" si="4"/>
        <v>浙江省</v>
      </c>
      <c r="E311" s="144" t="s">
        <v>1074</v>
      </c>
      <c r="F311" s="144" t="s">
        <v>1248</v>
      </c>
      <c r="G311" s="161">
        <v>638.33333333333303</v>
      </c>
    </row>
    <row r="312" spans="1:7" ht="13.8">
      <c r="A312" s="157">
        <v>41392</v>
      </c>
      <c r="B312" s="143" t="s">
        <v>1052</v>
      </c>
      <c r="C312" s="143" t="s">
        <v>1016</v>
      </c>
      <c r="D312" s="143" t="str">
        <f t="shared" si="4"/>
        <v>北京市</v>
      </c>
      <c r="E312" s="143" t="s">
        <v>1075</v>
      </c>
      <c r="F312" s="143" t="s">
        <v>1249</v>
      </c>
      <c r="G312" s="160">
        <v>740.83333333333303</v>
      </c>
    </row>
    <row r="313" spans="1:7" ht="13.8">
      <c r="A313" s="158">
        <v>41393</v>
      </c>
      <c r="B313" s="144" t="s">
        <v>1053</v>
      </c>
      <c r="C313" s="144" t="s">
        <v>1017</v>
      </c>
      <c r="D313" s="144" t="str">
        <f t="shared" si="4"/>
        <v>河南省</v>
      </c>
      <c r="E313" s="144" t="s">
        <v>1072</v>
      </c>
      <c r="F313" s="144" t="s">
        <v>1247</v>
      </c>
      <c r="G313" s="161">
        <v>843.33333333333303</v>
      </c>
    </row>
    <row r="314" spans="1:7" ht="13.8">
      <c r="A314" s="157">
        <v>41394</v>
      </c>
      <c r="B314" s="143" t="s">
        <v>1030</v>
      </c>
      <c r="C314" s="143" t="s">
        <v>933</v>
      </c>
      <c r="D314" s="143" t="str">
        <f t="shared" si="4"/>
        <v>福建省</v>
      </c>
      <c r="E314" s="143" t="s">
        <v>1074</v>
      </c>
      <c r="F314" s="143" t="s">
        <v>1248</v>
      </c>
      <c r="G314" s="160">
        <v>945.83333333333303</v>
      </c>
    </row>
    <row r="315" spans="1:7" ht="13.8">
      <c r="A315" s="158">
        <v>41395</v>
      </c>
      <c r="B315" s="144" t="s">
        <v>1035</v>
      </c>
      <c r="C315" s="144" t="s">
        <v>934</v>
      </c>
      <c r="D315" s="144" t="str">
        <f t="shared" si="4"/>
        <v>广东省</v>
      </c>
      <c r="E315" s="144" t="s">
        <v>1075</v>
      </c>
      <c r="F315" s="144" t="s">
        <v>1249</v>
      </c>
      <c r="G315" s="161">
        <v>1048.3333333333301</v>
      </c>
    </row>
    <row r="316" spans="1:7" ht="13.8">
      <c r="A316" s="157">
        <v>41396</v>
      </c>
      <c r="B316" s="143" t="s">
        <v>1036</v>
      </c>
      <c r="C316" s="143" t="s">
        <v>935</v>
      </c>
      <c r="D316" s="143" t="str">
        <f t="shared" si="4"/>
        <v>上海市</v>
      </c>
      <c r="E316" s="143" t="s">
        <v>1079</v>
      </c>
      <c r="F316" s="143" t="s">
        <v>1250</v>
      </c>
      <c r="G316" s="160">
        <v>1150.8333333333301</v>
      </c>
    </row>
    <row r="317" spans="1:7" ht="13.8">
      <c r="A317" s="158">
        <v>41397</v>
      </c>
      <c r="B317" s="144" t="s">
        <v>1037</v>
      </c>
      <c r="C317" s="144" t="s">
        <v>936</v>
      </c>
      <c r="D317" s="144" t="str">
        <f t="shared" si="4"/>
        <v>上海市</v>
      </c>
      <c r="E317" s="144" t="s">
        <v>1080</v>
      </c>
      <c r="F317" s="144" t="s">
        <v>1251</v>
      </c>
      <c r="G317" s="161">
        <v>1253.3333333333301</v>
      </c>
    </row>
    <row r="318" spans="1:7" ht="13.8">
      <c r="A318" s="157">
        <v>41398</v>
      </c>
      <c r="B318" s="143" t="s">
        <v>1038</v>
      </c>
      <c r="C318" s="143" t="s">
        <v>937</v>
      </c>
      <c r="D318" s="143" t="str">
        <f t="shared" si="4"/>
        <v>海南省</v>
      </c>
      <c r="E318" s="143" t="s">
        <v>1074</v>
      </c>
      <c r="F318" s="143" t="s">
        <v>1248</v>
      </c>
      <c r="G318" s="160">
        <v>1355.8333333333301</v>
      </c>
    </row>
    <row r="319" spans="1:7" ht="13.8">
      <c r="A319" s="158">
        <v>41399</v>
      </c>
      <c r="B319" s="144" t="s">
        <v>1033</v>
      </c>
      <c r="C319" s="144" t="s">
        <v>938</v>
      </c>
      <c r="D319" s="144" t="str">
        <f t="shared" si="4"/>
        <v>云南省</v>
      </c>
      <c r="E319" s="144" t="s">
        <v>1075</v>
      </c>
      <c r="F319" s="144" t="s">
        <v>1249</v>
      </c>
      <c r="G319" s="161">
        <v>1458.3333333333301</v>
      </c>
    </row>
    <row r="320" spans="1:7" ht="13.8">
      <c r="A320" s="157">
        <v>41400</v>
      </c>
      <c r="B320" s="143" t="s">
        <v>1039</v>
      </c>
      <c r="C320" s="143" t="s">
        <v>940</v>
      </c>
      <c r="D320" s="143" t="str">
        <f t="shared" si="4"/>
        <v>广东省</v>
      </c>
      <c r="E320" s="143" t="s">
        <v>1072</v>
      </c>
      <c r="F320" s="143" t="s">
        <v>1247</v>
      </c>
      <c r="G320" s="160">
        <v>1560.8333333333301</v>
      </c>
    </row>
    <row r="321" spans="1:7" ht="13.8">
      <c r="A321" s="158">
        <v>41401</v>
      </c>
      <c r="B321" s="144" t="s">
        <v>1040</v>
      </c>
      <c r="C321" s="144" t="s">
        <v>941</v>
      </c>
      <c r="D321" s="144" t="str">
        <f t="shared" si="4"/>
        <v>江西省</v>
      </c>
      <c r="E321" s="144" t="s">
        <v>1074</v>
      </c>
      <c r="F321" s="144" t="s">
        <v>1248</v>
      </c>
      <c r="G321" s="161">
        <v>1663.3333333333301</v>
      </c>
    </row>
    <row r="322" spans="1:7" ht="13.8">
      <c r="A322" s="157">
        <v>41402</v>
      </c>
      <c r="B322" s="143" t="s">
        <v>1035</v>
      </c>
      <c r="C322" s="143" t="s">
        <v>942</v>
      </c>
      <c r="D322" s="143" t="str">
        <f t="shared" si="4"/>
        <v>北京市</v>
      </c>
      <c r="E322" s="143" t="s">
        <v>1075</v>
      </c>
      <c r="F322" s="143" t="s">
        <v>1249</v>
      </c>
      <c r="G322" s="160">
        <v>433.33333333333297</v>
      </c>
    </row>
    <row r="323" spans="1:7" ht="13.8">
      <c r="A323" s="158">
        <v>41403</v>
      </c>
      <c r="B323" s="144" t="s">
        <v>1041</v>
      </c>
      <c r="C323" s="144" t="s">
        <v>943</v>
      </c>
      <c r="D323" s="144" t="str">
        <f t="shared" si="4"/>
        <v>北京市</v>
      </c>
      <c r="E323" s="144" t="s">
        <v>1079</v>
      </c>
      <c r="F323" s="144" t="s">
        <v>1250</v>
      </c>
      <c r="G323" s="161">
        <v>535.83333333333303</v>
      </c>
    </row>
    <row r="324" spans="1:7" ht="13.8">
      <c r="A324" s="157">
        <v>41404</v>
      </c>
      <c r="B324" s="143" t="s">
        <v>1042</v>
      </c>
      <c r="C324" s="143" t="s">
        <v>944</v>
      </c>
      <c r="D324" s="143" t="str">
        <f t="shared" ref="D324:D387" si="5">LEFT(C324,3)</f>
        <v>贵州省</v>
      </c>
      <c r="E324" s="143" t="s">
        <v>1080</v>
      </c>
      <c r="F324" s="143" t="s">
        <v>1251</v>
      </c>
      <c r="G324" s="160">
        <v>638.33333333333303</v>
      </c>
    </row>
    <row r="325" spans="1:7" ht="13.8">
      <c r="A325" s="158">
        <v>41405</v>
      </c>
      <c r="B325" s="144" t="s">
        <v>1043</v>
      </c>
      <c r="C325" s="144" t="s">
        <v>945</v>
      </c>
      <c r="D325" s="144" t="str">
        <f t="shared" si="5"/>
        <v>贵州省</v>
      </c>
      <c r="E325" s="144" t="s">
        <v>1082</v>
      </c>
      <c r="F325" s="144" t="s">
        <v>1252</v>
      </c>
      <c r="G325" s="161">
        <v>740.83333333333303</v>
      </c>
    </row>
    <row r="326" spans="1:7" ht="13.8">
      <c r="A326" s="157">
        <v>41406</v>
      </c>
      <c r="B326" s="143" t="s">
        <v>1044</v>
      </c>
      <c r="C326" s="143" t="s">
        <v>946</v>
      </c>
      <c r="D326" s="143" t="str">
        <f t="shared" si="5"/>
        <v>辽宁省</v>
      </c>
      <c r="E326" s="143" t="s">
        <v>1068</v>
      </c>
      <c r="F326" s="143" t="s">
        <v>1245</v>
      </c>
      <c r="G326" s="160">
        <v>843.33333333333303</v>
      </c>
    </row>
    <row r="327" spans="1:7" ht="13.8">
      <c r="A327" s="158">
        <v>41407</v>
      </c>
      <c r="B327" s="144" t="s">
        <v>1045</v>
      </c>
      <c r="C327" s="144" t="s">
        <v>947</v>
      </c>
      <c r="D327" s="144" t="str">
        <f t="shared" si="5"/>
        <v>四川省</v>
      </c>
      <c r="E327" s="144" t="s">
        <v>1069</v>
      </c>
      <c r="F327" s="144" t="s">
        <v>1246</v>
      </c>
      <c r="G327" s="161">
        <v>945.83333333333303</v>
      </c>
    </row>
    <row r="328" spans="1:7" ht="13.8">
      <c r="A328" s="157">
        <v>41408</v>
      </c>
      <c r="B328" s="143" t="s">
        <v>1033</v>
      </c>
      <c r="C328" s="143" t="s">
        <v>948</v>
      </c>
      <c r="D328" s="143" t="str">
        <f t="shared" si="5"/>
        <v>山西省</v>
      </c>
      <c r="E328" s="143" t="s">
        <v>1072</v>
      </c>
      <c r="F328" s="143" t="s">
        <v>1247</v>
      </c>
      <c r="G328" s="160">
        <v>120</v>
      </c>
    </row>
    <row r="329" spans="1:7" ht="13.8">
      <c r="A329" s="158">
        <v>41409</v>
      </c>
      <c r="B329" s="144" t="s">
        <v>1032</v>
      </c>
      <c r="C329" s="144" t="s">
        <v>949</v>
      </c>
      <c r="D329" s="144" t="str">
        <f t="shared" si="5"/>
        <v>浙江省</v>
      </c>
      <c r="E329" s="144" t="s">
        <v>1079</v>
      </c>
      <c r="F329" s="144" t="s">
        <v>1250</v>
      </c>
      <c r="G329" s="161">
        <v>200</v>
      </c>
    </row>
    <row r="330" spans="1:7" ht="13.8">
      <c r="A330" s="157">
        <v>41410</v>
      </c>
      <c r="B330" s="143" t="s">
        <v>1086</v>
      </c>
      <c r="C330" s="143" t="s">
        <v>950</v>
      </c>
      <c r="D330" s="143" t="str">
        <f t="shared" si="5"/>
        <v>浙江省</v>
      </c>
      <c r="E330" s="143" t="s">
        <v>1080</v>
      </c>
      <c r="F330" s="143" t="s">
        <v>1251</v>
      </c>
      <c r="G330" s="160">
        <v>3000</v>
      </c>
    </row>
    <row r="331" spans="1:7" ht="13.8">
      <c r="A331" s="158">
        <v>41411</v>
      </c>
      <c r="B331" s="144" t="s">
        <v>1038</v>
      </c>
      <c r="C331" s="144" t="s">
        <v>951</v>
      </c>
      <c r="D331" s="144" t="str">
        <f t="shared" si="5"/>
        <v>北京市</v>
      </c>
      <c r="E331" s="144" t="s">
        <v>1082</v>
      </c>
      <c r="F331" s="144" t="s">
        <v>1252</v>
      </c>
      <c r="G331" s="161">
        <v>300</v>
      </c>
    </row>
    <row r="332" spans="1:7" ht="13.8">
      <c r="A332" s="157">
        <v>41412</v>
      </c>
      <c r="B332" s="143" t="s">
        <v>1046</v>
      </c>
      <c r="C332" s="143" t="s">
        <v>952</v>
      </c>
      <c r="D332" s="143" t="str">
        <f t="shared" si="5"/>
        <v>福建省</v>
      </c>
      <c r="E332" s="143" t="s">
        <v>1068</v>
      </c>
      <c r="F332" s="143" t="s">
        <v>1245</v>
      </c>
      <c r="G332" s="160">
        <v>100</v>
      </c>
    </row>
    <row r="333" spans="1:7" ht="13.8">
      <c r="A333" s="158">
        <v>41413</v>
      </c>
      <c r="B333" s="144" t="s">
        <v>1047</v>
      </c>
      <c r="C333" s="144" t="s">
        <v>953</v>
      </c>
      <c r="D333" s="144" t="str">
        <f t="shared" si="5"/>
        <v>广东省</v>
      </c>
      <c r="E333" s="144" t="s">
        <v>1069</v>
      </c>
      <c r="F333" s="144" t="s">
        <v>1246</v>
      </c>
      <c r="G333" s="161">
        <v>2500</v>
      </c>
    </row>
    <row r="334" spans="1:7" ht="13.8">
      <c r="A334" s="157">
        <v>41414</v>
      </c>
      <c r="B334" s="143" t="s">
        <v>1037</v>
      </c>
      <c r="C334" s="143" t="s">
        <v>954</v>
      </c>
      <c r="D334" s="143" t="str">
        <f t="shared" si="5"/>
        <v>广东省</v>
      </c>
      <c r="E334" s="143" t="s">
        <v>1072</v>
      </c>
      <c r="F334" s="143" t="s">
        <v>1247</v>
      </c>
      <c r="G334" s="160">
        <v>140</v>
      </c>
    </row>
    <row r="335" spans="1:7" ht="13.8">
      <c r="A335" s="158">
        <v>41415</v>
      </c>
      <c r="B335" s="144" t="s">
        <v>1048</v>
      </c>
      <c r="C335" s="144" t="s">
        <v>955</v>
      </c>
      <c r="D335" s="144" t="str">
        <f t="shared" si="5"/>
        <v>江苏省</v>
      </c>
      <c r="E335" s="144" t="s">
        <v>1074</v>
      </c>
      <c r="F335" s="144" t="s">
        <v>1248</v>
      </c>
      <c r="G335" s="161">
        <v>200</v>
      </c>
    </row>
    <row r="336" spans="1:7" ht="13.8">
      <c r="A336" s="157">
        <v>41416</v>
      </c>
      <c r="B336" s="143" t="s">
        <v>1045</v>
      </c>
      <c r="C336" s="143" t="s">
        <v>956</v>
      </c>
      <c r="D336" s="143" t="str">
        <f t="shared" si="5"/>
        <v>天津市</v>
      </c>
      <c r="E336" s="143" t="s">
        <v>1075</v>
      </c>
      <c r="F336" s="143" t="s">
        <v>1249</v>
      </c>
      <c r="G336" s="160">
        <v>345</v>
      </c>
    </row>
    <row r="337" spans="1:7" ht="13.8">
      <c r="A337" s="158">
        <v>41417</v>
      </c>
      <c r="B337" s="144" t="s">
        <v>1040</v>
      </c>
      <c r="C337" s="144" t="s">
        <v>978</v>
      </c>
      <c r="D337" s="144" t="str">
        <f t="shared" si="5"/>
        <v>北京市</v>
      </c>
      <c r="E337" s="144" t="s">
        <v>1072</v>
      </c>
      <c r="F337" s="144" t="s">
        <v>1247</v>
      </c>
      <c r="G337" s="161">
        <v>22</v>
      </c>
    </row>
    <row r="338" spans="1:7" ht="13.8">
      <c r="A338" s="157">
        <v>41418</v>
      </c>
      <c r="B338" s="143" t="s">
        <v>1033</v>
      </c>
      <c r="C338" s="143" t="s">
        <v>979</v>
      </c>
      <c r="D338" s="143" t="str">
        <f t="shared" si="5"/>
        <v>上海市</v>
      </c>
      <c r="E338" s="143" t="s">
        <v>1074</v>
      </c>
      <c r="F338" s="143" t="s">
        <v>1248</v>
      </c>
      <c r="G338" s="160">
        <v>246</v>
      </c>
    </row>
    <row r="339" spans="1:7" ht="13.8">
      <c r="A339" s="158">
        <v>41419</v>
      </c>
      <c r="B339" s="144" t="s">
        <v>1047</v>
      </c>
      <c r="C339" s="144" t="s">
        <v>980</v>
      </c>
      <c r="D339" s="144" t="str">
        <f t="shared" si="5"/>
        <v>安徽省</v>
      </c>
      <c r="E339" s="144" t="s">
        <v>1075</v>
      </c>
      <c r="F339" s="144" t="s">
        <v>1249</v>
      </c>
      <c r="G339" s="161">
        <v>388</v>
      </c>
    </row>
    <row r="340" spans="1:7" ht="13.8">
      <c r="A340" s="157">
        <v>41420</v>
      </c>
      <c r="B340" s="143" t="s">
        <v>1036</v>
      </c>
      <c r="C340" s="143" t="s">
        <v>981</v>
      </c>
      <c r="D340" s="143" t="str">
        <f t="shared" si="5"/>
        <v>北京市</v>
      </c>
      <c r="E340" s="143" t="s">
        <v>1079</v>
      </c>
      <c r="F340" s="143" t="s">
        <v>1250</v>
      </c>
      <c r="G340" s="160">
        <v>29</v>
      </c>
    </row>
    <row r="341" spans="1:7" ht="13.8">
      <c r="A341" s="158">
        <v>41421</v>
      </c>
      <c r="B341" s="144" t="s">
        <v>1049</v>
      </c>
      <c r="C341" s="144" t="s">
        <v>982</v>
      </c>
      <c r="D341" s="144" t="str">
        <f t="shared" si="5"/>
        <v>河北省</v>
      </c>
      <c r="E341" s="144" t="s">
        <v>1080</v>
      </c>
      <c r="F341" s="144" t="s">
        <v>1251</v>
      </c>
      <c r="G341" s="161">
        <v>500</v>
      </c>
    </row>
    <row r="342" spans="1:7" ht="13.8">
      <c r="A342" s="157">
        <v>41422</v>
      </c>
      <c r="B342" s="143" t="s">
        <v>1053</v>
      </c>
      <c r="C342" s="143" t="s">
        <v>983</v>
      </c>
      <c r="D342" s="143" t="str">
        <f t="shared" si="5"/>
        <v>天津市</v>
      </c>
      <c r="E342" s="143" t="s">
        <v>1074</v>
      </c>
      <c r="F342" s="143" t="s">
        <v>1248</v>
      </c>
      <c r="G342" s="160">
        <v>458.7</v>
      </c>
    </row>
    <row r="343" spans="1:7" ht="13.8">
      <c r="A343" s="158">
        <v>41423</v>
      </c>
      <c r="B343" s="144" t="s">
        <v>1048</v>
      </c>
      <c r="C343" s="144" t="s">
        <v>984</v>
      </c>
      <c r="D343" s="144" t="str">
        <f t="shared" si="5"/>
        <v>浙江省</v>
      </c>
      <c r="E343" s="144" t="s">
        <v>1075</v>
      </c>
      <c r="F343" s="144" t="s">
        <v>1249</v>
      </c>
      <c r="G343" s="161">
        <v>532.6</v>
      </c>
    </row>
    <row r="344" spans="1:7" ht="13.8">
      <c r="A344" s="157">
        <v>41424</v>
      </c>
      <c r="B344" s="143" t="s">
        <v>1042</v>
      </c>
      <c r="C344" s="143" t="s">
        <v>985</v>
      </c>
      <c r="D344" s="143" t="str">
        <f t="shared" si="5"/>
        <v>江西省</v>
      </c>
      <c r="E344" s="143" t="s">
        <v>1072</v>
      </c>
      <c r="F344" s="143" t="s">
        <v>1247</v>
      </c>
      <c r="G344" s="160">
        <v>606.5</v>
      </c>
    </row>
    <row r="345" spans="1:7" ht="13.8">
      <c r="A345" s="158">
        <v>41425</v>
      </c>
      <c r="B345" s="144" t="s">
        <v>1029</v>
      </c>
      <c r="C345" s="144" t="s">
        <v>986</v>
      </c>
      <c r="D345" s="144" t="str">
        <f t="shared" si="5"/>
        <v>广东省</v>
      </c>
      <c r="E345" s="144" t="s">
        <v>1074</v>
      </c>
      <c r="F345" s="144" t="s">
        <v>1248</v>
      </c>
      <c r="G345" s="161">
        <v>680.4</v>
      </c>
    </row>
    <row r="346" spans="1:7" ht="13.8">
      <c r="A346" s="157">
        <v>41426</v>
      </c>
      <c r="B346" s="143" t="s">
        <v>1052</v>
      </c>
      <c r="C346" s="143" t="s">
        <v>987</v>
      </c>
      <c r="D346" s="143" t="str">
        <f t="shared" si="5"/>
        <v>辽宁省</v>
      </c>
      <c r="E346" s="143" t="s">
        <v>1075</v>
      </c>
      <c r="F346" s="143" t="s">
        <v>1249</v>
      </c>
      <c r="G346" s="160">
        <v>754.3</v>
      </c>
    </row>
    <row r="347" spans="1:7" ht="13.8">
      <c r="A347" s="158">
        <v>41427</v>
      </c>
      <c r="B347" s="144" t="s">
        <v>1041</v>
      </c>
      <c r="C347" s="144" t="s">
        <v>988</v>
      </c>
      <c r="D347" s="144" t="str">
        <f t="shared" si="5"/>
        <v>福建省</v>
      </c>
      <c r="E347" s="144" t="s">
        <v>1099</v>
      </c>
      <c r="F347" s="144" t="s">
        <v>1243</v>
      </c>
      <c r="G347" s="161">
        <v>828.2</v>
      </c>
    </row>
    <row r="348" spans="1:7" ht="13.8">
      <c r="A348" s="157">
        <v>41428</v>
      </c>
      <c r="B348" s="143" t="s">
        <v>1054</v>
      </c>
      <c r="C348" s="143" t="s">
        <v>1100</v>
      </c>
      <c r="D348" s="143" t="str">
        <f t="shared" si="5"/>
        <v>大连市</v>
      </c>
      <c r="E348" s="143" t="s">
        <v>1066</v>
      </c>
      <c r="F348" s="143" t="s">
        <v>1244</v>
      </c>
      <c r="G348" s="160">
        <v>902.1</v>
      </c>
    </row>
    <row r="349" spans="1:7" ht="13.8">
      <c r="A349" s="158">
        <v>41429</v>
      </c>
      <c r="B349" s="144" t="s">
        <v>1037</v>
      </c>
      <c r="C349" s="144" t="s">
        <v>1102</v>
      </c>
      <c r="D349" s="144" t="str">
        <f t="shared" si="5"/>
        <v>杭州市</v>
      </c>
      <c r="E349" s="144" t="s">
        <v>1068</v>
      </c>
      <c r="F349" s="144" t="s">
        <v>1245</v>
      </c>
      <c r="G349" s="161">
        <v>976</v>
      </c>
    </row>
    <row r="350" spans="1:7" ht="13.8">
      <c r="A350" s="157">
        <v>41430</v>
      </c>
      <c r="B350" s="143" t="s">
        <v>1035</v>
      </c>
      <c r="C350" s="143" t="s">
        <v>989</v>
      </c>
      <c r="D350" s="143" t="str">
        <f t="shared" si="5"/>
        <v>北京市</v>
      </c>
      <c r="E350" s="143" t="s">
        <v>1069</v>
      </c>
      <c r="F350" s="143" t="s">
        <v>1246</v>
      </c>
      <c r="G350" s="160">
        <v>1049.9000000000001</v>
      </c>
    </row>
    <row r="351" spans="1:7" ht="13.8">
      <c r="A351" s="158">
        <v>41431</v>
      </c>
      <c r="B351" s="144" t="s">
        <v>1042</v>
      </c>
      <c r="C351" s="144" t="s">
        <v>990</v>
      </c>
      <c r="D351" s="144" t="str">
        <f t="shared" si="5"/>
        <v>湖北省</v>
      </c>
      <c r="E351" s="144" t="s">
        <v>1072</v>
      </c>
      <c r="F351" s="144" t="s">
        <v>1247</v>
      </c>
      <c r="G351" s="161">
        <v>1123.8</v>
      </c>
    </row>
    <row r="352" spans="1:7" ht="13.8">
      <c r="A352" s="157">
        <v>41432</v>
      </c>
      <c r="B352" s="143" t="s">
        <v>1086</v>
      </c>
      <c r="C352" s="143" t="s">
        <v>991</v>
      </c>
      <c r="D352" s="143" t="str">
        <f t="shared" si="5"/>
        <v>河南省</v>
      </c>
      <c r="E352" s="143" t="s">
        <v>1074</v>
      </c>
      <c r="F352" s="143" t="s">
        <v>1248</v>
      </c>
      <c r="G352" s="160">
        <v>1197.7</v>
      </c>
    </row>
    <row r="353" spans="1:7" ht="13.8">
      <c r="A353" s="158">
        <v>41433</v>
      </c>
      <c r="B353" s="144" t="s">
        <v>1030</v>
      </c>
      <c r="C353" s="144" t="s">
        <v>933</v>
      </c>
      <c r="D353" s="144" t="str">
        <f t="shared" si="5"/>
        <v>福建省</v>
      </c>
      <c r="E353" s="144" t="s">
        <v>1075</v>
      </c>
      <c r="F353" s="144" t="s">
        <v>1249</v>
      </c>
      <c r="G353" s="161">
        <v>1271.5999999999999</v>
      </c>
    </row>
    <row r="354" spans="1:7" ht="13.8">
      <c r="A354" s="157">
        <v>41434</v>
      </c>
      <c r="B354" s="143" t="s">
        <v>1035</v>
      </c>
      <c r="C354" s="143" t="s">
        <v>934</v>
      </c>
      <c r="D354" s="143" t="str">
        <f t="shared" si="5"/>
        <v>广东省</v>
      </c>
      <c r="E354" s="143" t="s">
        <v>1099</v>
      </c>
      <c r="F354" s="143" t="s">
        <v>1243</v>
      </c>
      <c r="G354" s="160">
        <v>120</v>
      </c>
    </row>
    <row r="355" spans="1:7" ht="13.8">
      <c r="A355" s="158">
        <v>41435</v>
      </c>
      <c r="B355" s="144" t="s">
        <v>1036</v>
      </c>
      <c r="C355" s="144" t="s">
        <v>935</v>
      </c>
      <c r="D355" s="144" t="str">
        <f t="shared" si="5"/>
        <v>上海市</v>
      </c>
      <c r="E355" s="144" t="s">
        <v>1066</v>
      </c>
      <c r="F355" s="144" t="s">
        <v>1244</v>
      </c>
      <c r="G355" s="161">
        <v>200</v>
      </c>
    </row>
    <row r="356" spans="1:7" ht="13.8">
      <c r="A356" s="157">
        <v>41436</v>
      </c>
      <c r="B356" s="143" t="s">
        <v>1037</v>
      </c>
      <c r="C356" s="143" t="s">
        <v>936</v>
      </c>
      <c r="D356" s="143" t="str">
        <f t="shared" si="5"/>
        <v>上海市</v>
      </c>
      <c r="E356" s="143" t="s">
        <v>1068</v>
      </c>
      <c r="F356" s="143" t="s">
        <v>1245</v>
      </c>
      <c r="G356" s="160">
        <v>3000</v>
      </c>
    </row>
    <row r="357" spans="1:7" ht="13.8">
      <c r="A357" s="158">
        <v>41437</v>
      </c>
      <c r="B357" s="144" t="s">
        <v>1038</v>
      </c>
      <c r="C357" s="144" t="s">
        <v>937</v>
      </c>
      <c r="D357" s="144" t="str">
        <f t="shared" si="5"/>
        <v>海南省</v>
      </c>
      <c r="E357" s="144" t="s">
        <v>1069</v>
      </c>
      <c r="F357" s="144" t="s">
        <v>1246</v>
      </c>
      <c r="G357" s="161">
        <v>300</v>
      </c>
    </row>
    <row r="358" spans="1:7" ht="13.8">
      <c r="A358" s="157">
        <v>41438</v>
      </c>
      <c r="B358" s="143" t="s">
        <v>1033</v>
      </c>
      <c r="C358" s="143" t="s">
        <v>938</v>
      </c>
      <c r="D358" s="143" t="str">
        <f t="shared" si="5"/>
        <v>云南省</v>
      </c>
      <c r="E358" s="143" t="s">
        <v>1072</v>
      </c>
      <c r="F358" s="143" t="s">
        <v>1247</v>
      </c>
      <c r="G358" s="160">
        <v>100</v>
      </c>
    </row>
    <row r="359" spans="1:7" ht="13.8">
      <c r="A359" s="158">
        <v>41439</v>
      </c>
      <c r="B359" s="144" t="s">
        <v>1039</v>
      </c>
      <c r="C359" s="144" t="s">
        <v>940</v>
      </c>
      <c r="D359" s="144" t="str">
        <f t="shared" si="5"/>
        <v>广东省</v>
      </c>
      <c r="E359" s="144" t="s">
        <v>1079</v>
      </c>
      <c r="F359" s="144" t="s">
        <v>1250</v>
      </c>
      <c r="G359" s="161">
        <v>2500</v>
      </c>
    </row>
    <row r="360" spans="1:7" ht="13.8">
      <c r="A360" s="157">
        <v>41440</v>
      </c>
      <c r="B360" s="143" t="s">
        <v>1040</v>
      </c>
      <c r="C360" s="143" t="s">
        <v>941</v>
      </c>
      <c r="D360" s="143" t="str">
        <f t="shared" si="5"/>
        <v>江西省</v>
      </c>
      <c r="E360" s="143" t="s">
        <v>1080</v>
      </c>
      <c r="F360" s="143" t="s">
        <v>1251</v>
      </c>
      <c r="G360" s="160">
        <v>140</v>
      </c>
    </row>
    <row r="361" spans="1:7" ht="13.8">
      <c r="A361" s="158">
        <v>41441</v>
      </c>
      <c r="B361" s="144" t="s">
        <v>1035</v>
      </c>
      <c r="C361" s="144" t="s">
        <v>942</v>
      </c>
      <c r="D361" s="144" t="str">
        <f t="shared" si="5"/>
        <v>北京市</v>
      </c>
      <c r="E361" s="144" t="s">
        <v>1082</v>
      </c>
      <c r="F361" s="144" t="s">
        <v>1252</v>
      </c>
      <c r="G361" s="161">
        <v>200</v>
      </c>
    </row>
    <row r="362" spans="1:7" ht="13.8">
      <c r="A362" s="157">
        <v>41442</v>
      </c>
      <c r="B362" s="143" t="s">
        <v>1041</v>
      </c>
      <c r="C362" s="143" t="s">
        <v>943</v>
      </c>
      <c r="D362" s="143" t="str">
        <f t="shared" si="5"/>
        <v>北京市</v>
      </c>
      <c r="E362" s="143" t="s">
        <v>1099</v>
      </c>
      <c r="F362" s="143" t="s">
        <v>1243</v>
      </c>
      <c r="G362" s="160">
        <v>345</v>
      </c>
    </row>
    <row r="363" spans="1:7" ht="13.8">
      <c r="A363" s="158">
        <v>41443</v>
      </c>
      <c r="B363" s="144" t="s">
        <v>1042</v>
      </c>
      <c r="C363" s="144" t="s">
        <v>944</v>
      </c>
      <c r="D363" s="144" t="str">
        <f t="shared" si="5"/>
        <v>贵州省</v>
      </c>
      <c r="E363" s="144" t="s">
        <v>1066</v>
      </c>
      <c r="F363" s="144" t="s">
        <v>1244</v>
      </c>
      <c r="G363" s="161">
        <v>22</v>
      </c>
    </row>
    <row r="364" spans="1:7" ht="13.8">
      <c r="A364" s="157">
        <v>41444</v>
      </c>
      <c r="B364" s="143" t="s">
        <v>1043</v>
      </c>
      <c r="C364" s="143" t="s">
        <v>945</v>
      </c>
      <c r="D364" s="143" t="str">
        <f t="shared" si="5"/>
        <v>贵州省</v>
      </c>
      <c r="E364" s="143" t="s">
        <v>1068</v>
      </c>
      <c r="F364" s="143" t="s">
        <v>1245</v>
      </c>
      <c r="G364" s="160">
        <v>246</v>
      </c>
    </row>
    <row r="365" spans="1:7" ht="13.8">
      <c r="A365" s="158">
        <v>41445</v>
      </c>
      <c r="B365" s="144" t="s">
        <v>1044</v>
      </c>
      <c r="C365" s="144" t="s">
        <v>946</v>
      </c>
      <c r="D365" s="144" t="str">
        <f t="shared" si="5"/>
        <v>辽宁省</v>
      </c>
      <c r="E365" s="144" t="s">
        <v>1069</v>
      </c>
      <c r="F365" s="144" t="s">
        <v>1246</v>
      </c>
      <c r="G365" s="161">
        <v>388</v>
      </c>
    </row>
    <row r="366" spans="1:7" ht="13.8">
      <c r="A366" s="157">
        <v>41446</v>
      </c>
      <c r="B366" s="143" t="s">
        <v>1045</v>
      </c>
      <c r="C366" s="143" t="s">
        <v>947</v>
      </c>
      <c r="D366" s="143" t="str">
        <f t="shared" si="5"/>
        <v>四川省</v>
      </c>
      <c r="E366" s="143" t="s">
        <v>1072</v>
      </c>
      <c r="F366" s="143" t="s">
        <v>1247</v>
      </c>
      <c r="G366" s="160">
        <v>29</v>
      </c>
    </row>
    <row r="367" spans="1:7" ht="13.8">
      <c r="A367" s="158">
        <v>41447</v>
      </c>
      <c r="B367" s="144" t="s">
        <v>1033</v>
      </c>
      <c r="C367" s="144" t="s">
        <v>948</v>
      </c>
      <c r="D367" s="144" t="str">
        <f t="shared" si="5"/>
        <v>山西省</v>
      </c>
      <c r="E367" s="144" t="s">
        <v>1074</v>
      </c>
      <c r="F367" s="144" t="s">
        <v>1248</v>
      </c>
      <c r="G367" s="161">
        <v>500</v>
      </c>
    </row>
    <row r="368" spans="1:7" ht="13.8">
      <c r="A368" s="157">
        <v>41448</v>
      </c>
      <c r="B368" s="143" t="s">
        <v>1032</v>
      </c>
      <c r="C368" s="143" t="s">
        <v>949</v>
      </c>
      <c r="D368" s="143" t="str">
        <f t="shared" si="5"/>
        <v>浙江省</v>
      </c>
      <c r="E368" s="143" t="s">
        <v>1075</v>
      </c>
      <c r="F368" s="143" t="s">
        <v>1249</v>
      </c>
      <c r="G368" s="160">
        <v>458.7</v>
      </c>
    </row>
    <row r="369" spans="1:7" ht="13.8">
      <c r="A369" s="158">
        <v>41449</v>
      </c>
      <c r="B369" s="144" t="s">
        <v>1086</v>
      </c>
      <c r="C369" s="144" t="s">
        <v>950</v>
      </c>
      <c r="D369" s="144" t="str">
        <f t="shared" si="5"/>
        <v>浙江省</v>
      </c>
      <c r="E369" s="144" t="s">
        <v>1072</v>
      </c>
      <c r="F369" s="144" t="s">
        <v>1247</v>
      </c>
      <c r="G369" s="161">
        <v>532.6</v>
      </c>
    </row>
    <row r="370" spans="1:7" ht="13.8">
      <c r="A370" s="157">
        <v>41450</v>
      </c>
      <c r="B370" s="143" t="s">
        <v>1038</v>
      </c>
      <c r="C370" s="143" t="s">
        <v>951</v>
      </c>
      <c r="D370" s="143" t="str">
        <f t="shared" si="5"/>
        <v>北京市</v>
      </c>
      <c r="E370" s="143" t="s">
        <v>1074</v>
      </c>
      <c r="F370" s="143" t="s">
        <v>1248</v>
      </c>
      <c r="G370" s="160">
        <v>606.5</v>
      </c>
    </row>
    <row r="371" spans="1:7" ht="13.8">
      <c r="A371" s="158">
        <v>41451</v>
      </c>
      <c r="B371" s="144" t="s">
        <v>1046</v>
      </c>
      <c r="C371" s="144" t="s">
        <v>952</v>
      </c>
      <c r="D371" s="144" t="str">
        <f t="shared" si="5"/>
        <v>福建省</v>
      </c>
      <c r="E371" s="144" t="s">
        <v>1075</v>
      </c>
      <c r="F371" s="144" t="s">
        <v>1249</v>
      </c>
      <c r="G371" s="161">
        <v>140</v>
      </c>
    </row>
    <row r="372" spans="1:7" ht="13.8">
      <c r="A372" s="157">
        <v>41452</v>
      </c>
      <c r="B372" s="143" t="s">
        <v>1047</v>
      </c>
      <c r="C372" s="143" t="s">
        <v>953</v>
      </c>
      <c r="D372" s="143" t="str">
        <f t="shared" si="5"/>
        <v>广东省</v>
      </c>
      <c r="E372" s="143" t="s">
        <v>1079</v>
      </c>
      <c r="F372" s="143" t="s">
        <v>1250</v>
      </c>
      <c r="G372" s="160">
        <v>200</v>
      </c>
    </row>
    <row r="373" spans="1:7" ht="13.8">
      <c r="A373" s="158">
        <v>41453</v>
      </c>
      <c r="B373" s="144" t="s">
        <v>1037</v>
      </c>
      <c r="C373" s="144" t="s">
        <v>954</v>
      </c>
      <c r="D373" s="144" t="str">
        <f t="shared" si="5"/>
        <v>广东省</v>
      </c>
      <c r="E373" s="144" t="s">
        <v>1080</v>
      </c>
      <c r="F373" s="144" t="s">
        <v>1251</v>
      </c>
      <c r="G373" s="161">
        <v>345</v>
      </c>
    </row>
    <row r="374" spans="1:7" ht="13.8">
      <c r="A374" s="157">
        <v>41454</v>
      </c>
      <c r="B374" s="143" t="s">
        <v>1048</v>
      </c>
      <c r="C374" s="143" t="s">
        <v>955</v>
      </c>
      <c r="D374" s="143" t="str">
        <f t="shared" si="5"/>
        <v>江苏省</v>
      </c>
      <c r="E374" s="143" t="s">
        <v>1082</v>
      </c>
      <c r="F374" s="143" t="s">
        <v>1252</v>
      </c>
      <c r="G374" s="160">
        <v>433.33333333333297</v>
      </c>
    </row>
    <row r="375" spans="1:7" ht="13.8">
      <c r="A375" s="158">
        <v>41455</v>
      </c>
      <c r="B375" s="144" t="s">
        <v>1045</v>
      </c>
      <c r="C375" s="144" t="s">
        <v>956</v>
      </c>
      <c r="D375" s="144" t="str">
        <f t="shared" si="5"/>
        <v>天津市</v>
      </c>
      <c r="E375" s="144" t="s">
        <v>1068</v>
      </c>
      <c r="F375" s="144" t="s">
        <v>1245</v>
      </c>
      <c r="G375" s="161">
        <v>535.83333333333303</v>
      </c>
    </row>
    <row r="376" spans="1:7" ht="13.8">
      <c r="A376" s="157">
        <v>41456</v>
      </c>
      <c r="B376" s="143" t="s">
        <v>1033</v>
      </c>
      <c r="C376" s="143" t="s">
        <v>957</v>
      </c>
      <c r="D376" s="143" t="str">
        <f t="shared" si="5"/>
        <v>山东省</v>
      </c>
      <c r="E376" s="143" t="s">
        <v>1069</v>
      </c>
      <c r="F376" s="143" t="s">
        <v>1246</v>
      </c>
      <c r="G376" s="160">
        <v>638.33333333333303</v>
      </c>
    </row>
    <row r="377" spans="1:7" ht="13.8">
      <c r="A377" s="158">
        <v>41457</v>
      </c>
      <c r="B377" s="144" t="s">
        <v>1086</v>
      </c>
      <c r="C377" s="144" t="s">
        <v>958</v>
      </c>
      <c r="D377" s="144" t="str">
        <f t="shared" si="5"/>
        <v>广东省</v>
      </c>
      <c r="E377" s="144" t="s">
        <v>1072</v>
      </c>
      <c r="F377" s="144" t="s">
        <v>1247</v>
      </c>
      <c r="G377" s="161">
        <v>740.83333333333303</v>
      </c>
    </row>
    <row r="378" spans="1:7" ht="13.8">
      <c r="A378" s="157">
        <v>41458</v>
      </c>
      <c r="B378" s="143" t="s">
        <v>1038</v>
      </c>
      <c r="C378" s="143" t="s">
        <v>1263</v>
      </c>
      <c r="D378" s="143" t="str">
        <f t="shared" si="5"/>
        <v>河北省</v>
      </c>
      <c r="E378" s="143" t="s">
        <v>1074</v>
      </c>
      <c r="F378" s="143" t="s">
        <v>1248</v>
      </c>
      <c r="G378" s="160">
        <v>843.33333333333303</v>
      </c>
    </row>
    <row r="379" spans="1:7" ht="13.8">
      <c r="A379" s="158">
        <v>41459</v>
      </c>
      <c r="B379" s="144" t="s">
        <v>1040</v>
      </c>
      <c r="C379" s="144" t="s">
        <v>939</v>
      </c>
      <c r="D379" s="144" t="str">
        <f t="shared" si="5"/>
        <v>重庆市</v>
      </c>
      <c r="E379" s="144" t="s">
        <v>1075</v>
      </c>
      <c r="F379" s="144" t="s">
        <v>1249</v>
      </c>
      <c r="G379" s="161">
        <v>945.83333333333303</v>
      </c>
    </row>
    <row r="380" spans="1:7" ht="13.8">
      <c r="A380" s="157">
        <v>41460</v>
      </c>
      <c r="B380" s="143" t="s">
        <v>1042</v>
      </c>
      <c r="C380" s="143" t="s">
        <v>959</v>
      </c>
      <c r="D380" s="143" t="str">
        <f t="shared" si="5"/>
        <v>北京市</v>
      </c>
      <c r="E380" s="143" t="s">
        <v>1072</v>
      </c>
      <c r="F380" s="143" t="s">
        <v>1247</v>
      </c>
      <c r="G380" s="160">
        <v>1048.3333333333301</v>
      </c>
    </row>
    <row r="381" spans="1:7" ht="13.8">
      <c r="A381" s="158">
        <v>41461</v>
      </c>
      <c r="B381" s="144" t="s">
        <v>1049</v>
      </c>
      <c r="C381" s="144" t="s">
        <v>960</v>
      </c>
      <c r="D381" s="144" t="str">
        <f t="shared" si="5"/>
        <v>上海市</v>
      </c>
      <c r="E381" s="144" t="s">
        <v>1074</v>
      </c>
      <c r="F381" s="144" t="s">
        <v>1248</v>
      </c>
      <c r="G381" s="161">
        <v>1150.8333333333301</v>
      </c>
    </row>
    <row r="382" spans="1:7" ht="13.8">
      <c r="A382" s="157">
        <v>41462</v>
      </c>
      <c r="B382" s="143" t="s">
        <v>1034</v>
      </c>
      <c r="C382" s="143" t="s">
        <v>961</v>
      </c>
      <c r="D382" s="143" t="str">
        <f t="shared" si="5"/>
        <v>上海市</v>
      </c>
      <c r="E382" s="143" t="s">
        <v>1075</v>
      </c>
      <c r="F382" s="143" t="s">
        <v>1249</v>
      </c>
      <c r="G382" s="160">
        <v>1253.3333333333301</v>
      </c>
    </row>
    <row r="383" spans="1:7" ht="13.8">
      <c r="A383" s="158">
        <v>41463</v>
      </c>
      <c r="B383" s="144" t="s">
        <v>1035</v>
      </c>
      <c r="C383" s="144" t="s">
        <v>962</v>
      </c>
      <c r="D383" s="144" t="str">
        <f t="shared" si="5"/>
        <v>山东省</v>
      </c>
      <c r="E383" s="144" t="s">
        <v>1079</v>
      </c>
      <c r="F383" s="144" t="s">
        <v>1250</v>
      </c>
      <c r="G383" s="161">
        <v>1355.8333333333301</v>
      </c>
    </row>
    <row r="384" spans="1:7" ht="13.8">
      <c r="A384" s="157">
        <v>41464</v>
      </c>
      <c r="B384" s="143" t="s">
        <v>1031</v>
      </c>
      <c r="C384" s="143" t="s">
        <v>963</v>
      </c>
      <c r="D384" s="143" t="str">
        <f t="shared" si="5"/>
        <v>吉林省</v>
      </c>
      <c r="E384" s="143" t="s">
        <v>1080</v>
      </c>
      <c r="F384" s="143" t="s">
        <v>1251</v>
      </c>
      <c r="G384" s="160">
        <v>1458.3333333333301</v>
      </c>
    </row>
    <row r="385" spans="1:7" ht="13.8">
      <c r="A385" s="158">
        <v>41465</v>
      </c>
      <c r="B385" s="144" t="s">
        <v>1050</v>
      </c>
      <c r="C385" s="144" t="s">
        <v>964</v>
      </c>
      <c r="D385" s="144" t="str">
        <f t="shared" si="5"/>
        <v>河北省</v>
      </c>
      <c r="E385" s="144" t="s">
        <v>1074</v>
      </c>
      <c r="F385" s="144" t="s">
        <v>1248</v>
      </c>
      <c r="G385" s="161">
        <v>1560.8333333333301</v>
      </c>
    </row>
    <row r="386" spans="1:7" ht="13.8">
      <c r="A386" s="157">
        <v>41466</v>
      </c>
      <c r="B386" s="143" t="s">
        <v>1044</v>
      </c>
      <c r="C386" s="143" t="s">
        <v>965</v>
      </c>
      <c r="D386" s="143" t="str">
        <f t="shared" si="5"/>
        <v>广东省</v>
      </c>
      <c r="E386" s="143" t="s">
        <v>1075</v>
      </c>
      <c r="F386" s="143" t="s">
        <v>1249</v>
      </c>
      <c r="G386" s="160">
        <v>1663.3333333333301</v>
      </c>
    </row>
    <row r="387" spans="1:7" ht="13.8">
      <c r="A387" s="158">
        <v>41467</v>
      </c>
      <c r="B387" s="144" t="s">
        <v>1030</v>
      </c>
      <c r="C387" s="144" t="s">
        <v>966</v>
      </c>
      <c r="D387" s="144" t="str">
        <f t="shared" si="5"/>
        <v>广东省</v>
      </c>
      <c r="E387" s="144" t="s">
        <v>1072</v>
      </c>
      <c r="F387" s="144" t="s">
        <v>1247</v>
      </c>
      <c r="G387" s="161">
        <v>433.33333333333297</v>
      </c>
    </row>
    <row r="388" spans="1:7" ht="13.8">
      <c r="A388" s="157">
        <v>41468</v>
      </c>
      <c r="B388" s="143" t="s">
        <v>1040</v>
      </c>
      <c r="C388" s="143" t="s">
        <v>967</v>
      </c>
      <c r="D388" s="143" t="str">
        <f t="shared" ref="D388:D401" si="6">LEFT(C388,3)</f>
        <v>天津市</v>
      </c>
      <c r="E388" s="143" t="s">
        <v>1074</v>
      </c>
      <c r="F388" s="143" t="s">
        <v>1248</v>
      </c>
      <c r="G388" s="160">
        <v>535.83333333333303</v>
      </c>
    </row>
    <row r="389" spans="1:7" ht="13.8">
      <c r="A389" s="158">
        <v>41469</v>
      </c>
      <c r="B389" s="144" t="s">
        <v>1039</v>
      </c>
      <c r="C389" s="144" t="s">
        <v>968</v>
      </c>
      <c r="D389" s="144" t="str">
        <f t="shared" si="6"/>
        <v>陕西省</v>
      </c>
      <c r="E389" s="144" t="s">
        <v>1075</v>
      </c>
      <c r="F389" s="144" t="s">
        <v>1249</v>
      </c>
      <c r="G389" s="161">
        <v>638.33333333333303</v>
      </c>
    </row>
    <row r="390" spans="1:7" ht="13.8">
      <c r="A390" s="157">
        <v>41470</v>
      </c>
      <c r="B390" s="143" t="s">
        <v>1032</v>
      </c>
      <c r="C390" s="143" t="s">
        <v>969</v>
      </c>
      <c r="D390" s="143" t="str">
        <f t="shared" si="6"/>
        <v>北京市</v>
      </c>
      <c r="E390" s="143" t="s">
        <v>1079</v>
      </c>
      <c r="F390" s="143" t="s">
        <v>1250</v>
      </c>
      <c r="G390" s="160">
        <v>740.83333333333303</v>
      </c>
    </row>
    <row r="391" spans="1:7" ht="13.8">
      <c r="A391" s="158">
        <v>41471</v>
      </c>
      <c r="B391" s="144" t="s">
        <v>1051</v>
      </c>
      <c r="C391" s="144" t="s">
        <v>970</v>
      </c>
      <c r="D391" s="144" t="str">
        <f t="shared" si="6"/>
        <v>湖北省</v>
      </c>
      <c r="E391" s="144" t="s">
        <v>1080</v>
      </c>
      <c r="F391" s="144" t="s">
        <v>1251</v>
      </c>
      <c r="G391" s="161">
        <v>843.33333333333303</v>
      </c>
    </row>
    <row r="392" spans="1:7" ht="13.8">
      <c r="A392" s="157">
        <v>41472</v>
      </c>
      <c r="B392" s="143" t="s">
        <v>1049</v>
      </c>
      <c r="C392" s="143" t="s">
        <v>971</v>
      </c>
      <c r="D392" s="143" t="str">
        <f t="shared" si="6"/>
        <v>江苏省</v>
      </c>
      <c r="E392" s="143" t="s">
        <v>1082</v>
      </c>
      <c r="F392" s="143" t="s">
        <v>1252</v>
      </c>
      <c r="G392" s="160">
        <v>945.83333333333303</v>
      </c>
    </row>
    <row r="393" spans="1:7" ht="13.8">
      <c r="A393" s="158">
        <v>41473</v>
      </c>
      <c r="B393" s="144" t="s">
        <v>1052</v>
      </c>
      <c r="C393" s="144" t="s">
        <v>972</v>
      </c>
      <c r="D393" s="144" t="str">
        <f t="shared" si="6"/>
        <v>四川省</v>
      </c>
      <c r="E393" s="144" t="s">
        <v>1068</v>
      </c>
      <c r="F393" s="144" t="s">
        <v>1245</v>
      </c>
      <c r="G393" s="161">
        <v>740.83333333333303</v>
      </c>
    </row>
    <row r="394" spans="1:7" ht="13.8">
      <c r="A394" s="157">
        <v>41474</v>
      </c>
      <c r="B394" s="143" t="s">
        <v>1040</v>
      </c>
      <c r="C394" s="143" t="s">
        <v>973</v>
      </c>
      <c r="D394" s="143" t="str">
        <f t="shared" si="6"/>
        <v>四川省</v>
      </c>
      <c r="E394" s="143" t="s">
        <v>1069</v>
      </c>
      <c r="F394" s="143" t="s">
        <v>1246</v>
      </c>
      <c r="G394" s="160">
        <v>843.33333333333303</v>
      </c>
    </row>
    <row r="395" spans="1:7" ht="13.8">
      <c r="A395" s="158">
        <v>41475</v>
      </c>
      <c r="B395" s="144" t="s">
        <v>1046</v>
      </c>
      <c r="C395" s="144" t="s">
        <v>974</v>
      </c>
      <c r="D395" s="144" t="str">
        <f t="shared" si="6"/>
        <v>江苏省</v>
      </c>
      <c r="E395" s="144" t="s">
        <v>1072</v>
      </c>
      <c r="F395" s="144" t="s">
        <v>1247</v>
      </c>
      <c r="G395" s="161">
        <v>945.83333333333303</v>
      </c>
    </row>
    <row r="396" spans="1:7" ht="13.8">
      <c r="A396" s="157">
        <v>41476</v>
      </c>
      <c r="B396" s="143" t="s">
        <v>1030</v>
      </c>
      <c r="C396" s="143" t="s">
        <v>975</v>
      </c>
      <c r="D396" s="143" t="str">
        <f t="shared" si="6"/>
        <v>重庆市</v>
      </c>
      <c r="E396" s="143" t="s">
        <v>1079</v>
      </c>
      <c r="F396" s="143" t="s">
        <v>1250</v>
      </c>
      <c r="G396" s="160">
        <v>1048.3333333333301</v>
      </c>
    </row>
    <row r="397" spans="1:7" ht="13.8">
      <c r="A397" s="158">
        <v>41477</v>
      </c>
      <c r="B397" s="144" t="s">
        <v>1086</v>
      </c>
      <c r="C397" s="144" t="s">
        <v>976</v>
      </c>
      <c r="D397" s="144" t="str">
        <f t="shared" si="6"/>
        <v>广东省</v>
      </c>
      <c r="E397" s="144" t="s">
        <v>1080</v>
      </c>
      <c r="F397" s="144" t="s">
        <v>1251</v>
      </c>
      <c r="G397" s="161">
        <v>1150.8333333333301</v>
      </c>
    </row>
    <row r="398" spans="1:7" ht="13.8">
      <c r="A398" s="157">
        <v>41478</v>
      </c>
      <c r="B398" s="143" t="s">
        <v>1038</v>
      </c>
      <c r="C398" s="143" t="s">
        <v>977</v>
      </c>
      <c r="D398" s="143" t="str">
        <f t="shared" si="6"/>
        <v>福建省</v>
      </c>
      <c r="E398" s="143" t="s">
        <v>1082</v>
      </c>
      <c r="F398" s="143" t="s">
        <v>1252</v>
      </c>
      <c r="G398" s="160">
        <v>1253.3333333333301</v>
      </c>
    </row>
    <row r="399" spans="1:7" ht="13.8">
      <c r="A399" s="158">
        <v>41479</v>
      </c>
      <c r="B399" s="144" t="s">
        <v>1040</v>
      </c>
      <c r="C399" s="144" t="s">
        <v>978</v>
      </c>
      <c r="D399" s="144" t="str">
        <f t="shared" si="6"/>
        <v>北京市</v>
      </c>
      <c r="E399" s="144" t="s">
        <v>1068</v>
      </c>
      <c r="F399" s="144" t="s">
        <v>1245</v>
      </c>
      <c r="G399" s="161">
        <v>1355.8333333333301</v>
      </c>
    </row>
    <row r="400" spans="1:7" ht="13.8">
      <c r="A400" s="157">
        <v>41480</v>
      </c>
      <c r="B400" s="143" t="s">
        <v>1033</v>
      </c>
      <c r="C400" s="143" t="s">
        <v>979</v>
      </c>
      <c r="D400" s="143" t="str">
        <f t="shared" si="6"/>
        <v>上海市</v>
      </c>
      <c r="E400" s="143" t="s">
        <v>1069</v>
      </c>
      <c r="F400" s="143" t="s">
        <v>1246</v>
      </c>
      <c r="G400" s="160">
        <v>535.83333333333303</v>
      </c>
    </row>
    <row r="401" spans="1:7" ht="13.8">
      <c r="A401" s="158">
        <v>41481</v>
      </c>
      <c r="B401" s="144" t="s">
        <v>1047</v>
      </c>
      <c r="C401" s="144" t="s">
        <v>980</v>
      </c>
      <c r="D401" s="144" t="str">
        <f t="shared" si="6"/>
        <v>安徽省</v>
      </c>
      <c r="E401" s="144" t="s">
        <v>1072</v>
      </c>
      <c r="F401" s="144" t="s">
        <v>1247</v>
      </c>
      <c r="G401" s="161">
        <v>638.33333333333303</v>
      </c>
    </row>
    <row r="402" spans="1:7">
      <c r="B402" s="135"/>
      <c r="F402" s="115" t="s">
        <v>1265</v>
      </c>
    </row>
    <row r="403" spans="1:7">
      <c r="G403" s="138"/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4483-5E84-402B-BC1F-F5430F80A5F9}">
  <dimension ref="A1:B6"/>
  <sheetViews>
    <sheetView zoomScale="145" zoomScaleNormal="145" workbookViewId="0">
      <selection activeCell="I14" sqref="I14"/>
    </sheetView>
  </sheetViews>
  <sheetFormatPr defaultColWidth="9" defaultRowHeight="14.4"/>
  <cols>
    <col min="1" max="1" width="65.88671875" style="147" customWidth="1"/>
    <col min="2" max="2" width="28.21875" style="147" customWidth="1"/>
    <col min="3" max="16384" width="9" style="147"/>
  </cols>
  <sheetData>
    <row r="1" spans="1:2" ht="28.5" customHeight="1">
      <c r="A1" s="176" t="s">
        <v>1270</v>
      </c>
      <c r="B1" s="176"/>
    </row>
    <row r="2" spans="1:2" ht="15" thickBot="1">
      <c r="A2" s="148" t="s">
        <v>1271</v>
      </c>
      <c r="B2" s="149" t="s">
        <v>1272</v>
      </c>
    </row>
    <row r="3" spans="1:2" ht="15" thickTop="1">
      <c r="A3" s="150" t="s">
        <v>1273</v>
      </c>
      <c r="B3" s="151"/>
    </row>
    <row r="4" spans="1:2" hidden="1">
      <c r="A4" s="152" t="s">
        <v>1274</v>
      </c>
      <c r="B4" s="153"/>
    </row>
    <row r="5" spans="1:2">
      <c r="A5" s="154" t="s">
        <v>1276</v>
      </c>
      <c r="B5" s="155"/>
    </row>
    <row r="6" spans="1:2">
      <c r="A6" s="152" t="s">
        <v>1275</v>
      </c>
      <c r="B6" s="153"/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1403-2523-417B-BAA2-74478EA3D347}">
  <dimension ref="A3:F10"/>
  <sheetViews>
    <sheetView workbookViewId="0">
      <selection activeCell="I14" sqref="I14"/>
    </sheetView>
  </sheetViews>
  <sheetFormatPr defaultRowHeight="13.8"/>
  <cols>
    <col min="1" max="1" width="8.21875" customWidth="1"/>
    <col min="2" max="2" width="8" customWidth="1"/>
    <col min="3" max="3" width="15.77734375" customWidth="1"/>
  </cols>
  <sheetData>
    <row r="3" spans="1:6" ht="20.399999999999999">
      <c r="A3" s="166" t="s">
        <v>1277</v>
      </c>
      <c r="B3" s="166" t="s">
        <v>1278</v>
      </c>
      <c r="C3" s="166" t="s">
        <v>1279</v>
      </c>
    </row>
    <row r="4" spans="1:6" ht="20.399999999999999">
      <c r="A4" s="166" t="s">
        <v>1280</v>
      </c>
      <c r="B4" s="166">
        <v>47</v>
      </c>
      <c r="C4" s="166">
        <v>3</v>
      </c>
      <c r="D4">
        <f>B4*C4</f>
        <v>141</v>
      </c>
    </row>
    <row r="5" spans="1:6" ht="20.399999999999999">
      <c r="A5" s="166" t="s">
        <v>1281</v>
      </c>
      <c r="B5" s="166">
        <v>45</v>
      </c>
      <c r="C5" s="166">
        <v>3</v>
      </c>
      <c r="D5">
        <f t="shared" ref="D5:D10" si="0">B5*C5</f>
        <v>135</v>
      </c>
    </row>
    <row r="6" spans="1:6" ht="20.399999999999999">
      <c r="A6" s="166" t="s">
        <v>1282</v>
      </c>
      <c r="B6" s="166">
        <v>41</v>
      </c>
      <c r="C6" s="166">
        <v>3</v>
      </c>
      <c r="D6">
        <f t="shared" si="0"/>
        <v>123</v>
      </c>
    </row>
    <row r="7" spans="1:6" ht="20.399999999999999">
      <c r="A7" s="166" t="s">
        <v>1283</v>
      </c>
      <c r="B7" s="166">
        <v>43</v>
      </c>
      <c r="C7" s="166">
        <v>5</v>
      </c>
      <c r="D7">
        <f t="shared" si="0"/>
        <v>215</v>
      </c>
    </row>
    <row r="8" spans="1:6" ht="20.399999999999999">
      <c r="A8" s="166" t="s">
        <v>1284</v>
      </c>
      <c r="B8" s="166">
        <v>58</v>
      </c>
      <c r="C8" s="166">
        <v>5</v>
      </c>
      <c r="D8">
        <f t="shared" si="0"/>
        <v>290</v>
      </c>
    </row>
    <row r="9" spans="1:6" ht="20.399999999999999">
      <c r="A9" s="166" t="s">
        <v>1285</v>
      </c>
      <c r="B9" s="166">
        <v>56</v>
      </c>
      <c r="C9" s="166">
        <v>2</v>
      </c>
      <c r="D9">
        <f t="shared" si="0"/>
        <v>112</v>
      </c>
    </row>
    <row r="10" spans="1:6" ht="20.399999999999999">
      <c r="A10" s="166" t="s">
        <v>1286</v>
      </c>
      <c r="B10" s="166">
        <v>43</v>
      </c>
      <c r="C10" s="166">
        <v>5</v>
      </c>
      <c r="D10">
        <f t="shared" si="0"/>
        <v>215</v>
      </c>
      <c r="F10" t="s">
        <v>1300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4215-7AE2-4FE3-8B49-3381EF7413DC}">
  <dimension ref="A1:L20"/>
  <sheetViews>
    <sheetView topLeftCell="A13" workbookViewId="0">
      <selection activeCell="N14" sqref="N14"/>
    </sheetView>
  </sheetViews>
  <sheetFormatPr defaultColWidth="9" defaultRowHeight="13.8"/>
  <cols>
    <col min="1" max="9" width="10.33203125" style="1" customWidth="1"/>
    <col min="10" max="10" width="16.44140625" style="1" customWidth="1"/>
    <col min="11" max="11" width="11.88671875" style="1" customWidth="1"/>
    <col min="12" max="12" width="10.6640625" style="1" customWidth="1"/>
    <col min="13" max="16384" width="9" style="1"/>
  </cols>
  <sheetData>
    <row r="1" spans="1:12" ht="33" customHeight="1">
      <c r="H1" s="173" t="s">
        <v>1303</v>
      </c>
      <c r="I1" s="1" t="s">
        <v>1304</v>
      </c>
      <c r="J1" s="174" t="s">
        <v>1305</v>
      </c>
      <c r="K1" s="1" t="s">
        <v>1306</v>
      </c>
    </row>
    <row r="2" spans="1:12" ht="18" customHeight="1">
      <c r="A2" s="102" t="s">
        <v>919</v>
      </c>
      <c r="B2" s="103" t="s">
        <v>233</v>
      </c>
      <c r="C2" s="103" t="s">
        <v>926</v>
      </c>
      <c r="D2" s="103" t="s">
        <v>1118</v>
      </c>
      <c r="E2" s="103" t="s">
        <v>1119</v>
      </c>
      <c r="F2" s="103" t="s">
        <v>1120</v>
      </c>
      <c r="G2" s="103" t="s">
        <v>1121</v>
      </c>
      <c r="H2" s="103" t="s">
        <v>1122</v>
      </c>
      <c r="I2" s="103" t="s">
        <v>1123</v>
      </c>
      <c r="J2" s="103" t="s">
        <v>1124</v>
      </c>
      <c r="K2" s="103" t="s">
        <v>1125</v>
      </c>
      <c r="L2" s="104" t="s">
        <v>930</v>
      </c>
    </row>
    <row r="3" spans="1:12" ht="18" customHeight="1">
      <c r="A3" s="105">
        <v>120305</v>
      </c>
      <c r="B3" s="106" t="s">
        <v>1126</v>
      </c>
      <c r="C3" s="106" t="str">
        <f>IF(MID(A3,3,2)="01","1班",IF(MID(A3,3,2)="02","2班","3班"))</f>
        <v>3班</v>
      </c>
      <c r="D3" s="107">
        <v>91.5</v>
      </c>
      <c r="E3" s="107">
        <v>89</v>
      </c>
      <c r="F3" s="107">
        <v>94</v>
      </c>
      <c r="G3" s="107">
        <v>92</v>
      </c>
      <c r="H3" s="107">
        <v>91</v>
      </c>
      <c r="I3" s="107">
        <v>86</v>
      </c>
      <c r="J3" s="107">
        <v>86</v>
      </c>
      <c r="K3" s="107">
        <f>SUM(D3:J3)</f>
        <v>629.5</v>
      </c>
      <c r="L3" s="108">
        <f>AVERAGE(D3:J3)</f>
        <v>89.928571428571431</v>
      </c>
    </row>
    <row r="4" spans="1:12" ht="18" customHeight="1">
      <c r="A4" s="109">
        <v>120203</v>
      </c>
      <c r="B4" s="110" t="s">
        <v>1127</v>
      </c>
      <c r="C4" s="110" t="str">
        <f t="shared" ref="C4:C20" si="0">IF(MID(A4,3,2)="01","1班",IF(MID(A4,3,2)="02","2班","3班"))</f>
        <v>2班</v>
      </c>
      <c r="D4" s="111">
        <v>93</v>
      </c>
      <c r="E4" s="111">
        <v>99</v>
      </c>
      <c r="F4" s="111">
        <v>92</v>
      </c>
      <c r="G4" s="111">
        <v>86</v>
      </c>
      <c r="H4" s="111">
        <v>86</v>
      </c>
      <c r="I4" s="111">
        <v>73</v>
      </c>
      <c r="J4" s="111">
        <v>92</v>
      </c>
      <c r="K4" s="111">
        <f t="shared" ref="K4:K20" si="1">SUM(D4:J4)</f>
        <v>621</v>
      </c>
      <c r="L4" s="108">
        <f t="shared" ref="L4:L20" si="2">AVERAGE(D4:J4)</f>
        <v>88.714285714285708</v>
      </c>
    </row>
    <row r="5" spans="1:12" ht="18" customHeight="1">
      <c r="A5" s="105">
        <v>120104</v>
      </c>
      <c r="B5" s="106" t="s">
        <v>1128</v>
      </c>
      <c r="C5" s="106" t="str">
        <f t="shared" si="0"/>
        <v>1班</v>
      </c>
      <c r="D5" s="107">
        <v>102</v>
      </c>
      <c r="E5" s="107">
        <v>116</v>
      </c>
      <c r="F5" s="107">
        <v>113</v>
      </c>
      <c r="G5" s="107">
        <v>78</v>
      </c>
      <c r="H5" s="107">
        <v>88</v>
      </c>
      <c r="I5" s="107">
        <v>86</v>
      </c>
      <c r="J5" s="107">
        <v>73</v>
      </c>
      <c r="K5" s="107">
        <f t="shared" si="1"/>
        <v>656</v>
      </c>
      <c r="L5" s="108">
        <f t="shared" si="2"/>
        <v>93.714285714285708</v>
      </c>
    </row>
    <row r="6" spans="1:12" ht="18" customHeight="1">
      <c r="A6" s="109">
        <v>120301</v>
      </c>
      <c r="B6" s="110" t="s">
        <v>1129</v>
      </c>
      <c r="C6" s="110" t="str">
        <f t="shared" si="0"/>
        <v>3班</v>
      </c>
      <c r="D6" s="111">
        <v>99</v>
      </c>
      <c r="E6" s="111">
        <v>98</v>
      </c>
      <c r="F6" s="111">
        <v>101</v>
      </c>
      <c r="G6" s="111">
        <v>95</v>
      </c>
      <c r="H6" s="111">
        <v>91</v>
      </c>
      <c r="I6" s="111">
        <v>95</v>
      </c>
      <c r="J6" s="111">
        <v>78</v>
      </c>
      <c r="K6" s="111">
        <f t="shared" si="1"/>
        <v>657</v>
      </c>
      <c r="L6" s="108">
        <f t="shared" si="2"/>
        <v>93.857142857142861</v>
      </c>
    </row>
    <row r="7" spans="1:12" ht="18" customHeight="1">
      <c r="A7" s="105">
        <v>120306</v>
      </c>
      <c r="B7" s="106" t="s">
        <v>1130</v>
      </c>
      <c r="C7" s="106" t="str">
        <f t="shared" si="0"/>
        <v>3班</v>
      </c>
      <c r="D7" s="107">
        <v>101</v>
      </c>
      <c r="E7" s="107">
        <v>94</v>
      </c>
      <c r="F7" s="107">
        <v>99</v>
      </c>
      <c r="G7" s="107">
        <v>90</v>
      </c>
      <c r="H7" s="107">
        <v>87</v>
      </c>
      <c r="I7" s="107">
        <v>95</v>
      </c>
      <c r="J7" s="107">
        <v>93</v>
      </c>
      <c r="K7" s="107">
        <f t="shared" si="1"/>
        <v>659</v>
      </c>
      <c r="L7" s="108">
        <f t="shared" si="2"/>
        <v>94.142857142857139</v>
      </c>
    </row>
    <row r="8" spans="1:12" ht="18" customHeight="1">
      <c r="A8" s="109">
        <v>120206</v>
      </c>
      <c r="B8" s="110" t="s">
        <v>1131</v>
      </c>
      <c r="C8" s="110" t="str">
        <f t="shared" si="0"/>
        <v>2班</v>
      </c>
      <c r="D8" s="111">
        <v>100.5</v>
      </c>
      <c r="E8" s="111">
        <v>103</v>
      </c>
      <c r="F8" s="111">
        <v>104</v>
      </c>
      <c r="G8" s="111">
        <v>88</v>
      </c>
      <c r="H8" s="111">
        <v>89</v>
      </c>
      <c r="I8" s="111">
        <v>78</v>
      </c>
      <c r="J8" s="111">
        <v>90</v>
      </c>
      <c r="K8" s="111">
        <f t="shared" si="1"/>
        <v>652.5</v>
      </c>
      <c r="L8" s="108">
        <f t="shared" si="2"/>
        <v>93.214285714285708</v>
      </c>
    </row>
    <row r="9" spans="1:12" ht="18" customHeight="1">
      <c r="A9" s="105">
        <v>120302</v>
      </c>
      <c r="B9" s="106" t="s">
        <v>1132</v>
      </c>
      <c r="C9" s="106" t="str">
        <f t="shared" si="0"/>
        <v>3班</v>
      </c>
      <c r="D9" s="107">
        <v>78</v>
      </c>
      <c r="E9" s="107">
        <v>95</v>
      </c>
      <c r="F9" s="107">
        <v>94</v>
      </c>
      <c r="G9" s="107">
        <v>82</v>
      </c>
      <c r="H9" s="107">
        <v>90</v>
      </c>
      <c r="I9" s="107">
        <v>93</v>
      </c>
      <c r="J9" s="107">
        <v>84</v>
      </c>
      <c r="K9" s="107">
        <f t="shared" si="1"/>
        <v>616</v>
      </c>
      <c r="L9" s="108">
        <f t="shared" si="2"/>
        <v>88</v>
      </c>
    </row>
    <row r="10" spans="1:12" ht="18" customHeight="1">
      <c r="A10" s="109">
        <v>120204</v>
      </c>
      <c r="B10" s="110" t="s">
        <v>1133</v>
      </c>
      <c r="C10" s="110" t="str">
        <f t="shared" si="0"/>
        <v>2班</v>
      </c>
      <c r="D10" s="111">
        <v>95.5</v>
      </c>
      <c r="E10" s="111">
        <v>92</v>
      </c>
      <c r="F10" s="111">
        <v>96</v>
      </c>
      <c r="G10" s="111">
        <v>84</v>
      </c>
      <c r="H10" s="111">
        <v>95</v>
      </c>
      <c r="I10" s="111">
        <v>91</v>
      </c>
      <c r="J10" s="111">
        <v>92</v>
      </c>
      <c r="K10" s="111">
        <f t="shared" si="1"/>
        <v>645.5</v>
      </c>
      <c r="L10" s="108">
        <f t="shared" si="2"/>
        <v>92.214285714285708</v>
      </c>
    </row>
    <row r="11" spans="1:12" ht="18" customHeight="1">
      <c r="A11" s="105">
        <v>120201</v>
      </c>
      <c r="B11" s="106" t="s">
        <v>1134</v>
      </c>
      <c r="C11" s="106" t="str">
        <f t="shared" si="0"/>
        <v>2班</v>
      </c>
      <c r="D11" s="107">
        <v>93.5</v>
      </c>
      <c r="E11" s="107">
        <v>107</v>
      </c>
      <c r="F11" s="107">
        <v>96</v>
      </c>
      <c r="G11" s="107">
        <v>100</v>
      </c>
      <c r="H11" s="107">
        <v>93</v>
      </c>
      <c r="I11" s="107">
        <v>92</v>
      </c>
      <c r="J11" s="107">
        <v>93</v>
      </c>
      <c r="K11" s="107">
        <f t="shared" si="1"/>
        <v>674.5</v>
      </c>
      <c r="L11" s="108">
        <f t="shared" si="2"/>
        <v>96.357142857142861</v>
      </c>
    </row>
    <row r="12" spans="1:12" ht="18" customHeight="1">
      <c r="A12" s="109">
        <v>120304</v>
      </c>
      <c r="B12" s="110" t="s">
        <v>1135</v>
      </c>
      <c r="C12" s="110" t="str">
        <f t="shared" si="0"/>
        <v>3班</v>
      </c>
      <c r="D12" s="111">
        <v>95</v>
      </c>
      <c r="E12" s="111">
        <v>97</v>
      </c>
      <c r="F12" s="111">
        <v>102</v>
      </c>
      <c r="G12" s="111">
        <v>93</v>
      </c>
      <c r="H12" s="111">
        <v>95</v>
      </c>
      <c r="I12" s="111">
        <v>92</v>
      </c>
      <c r="J12" s="111">
        <v>88</v>
      </c>
      <c r="K12" s="111">
        <f t="shared" si="1"/>
        <v>662</v>
      </c>
      <c r="L12" s="108">
        <f t="shared" si="2"/>
        <v>94.571428571428569</v>
      </c>
    </row>
    <row r="13" spans="1:12" ht="18" customHeight="1">
      <c r="A13" s="105">
        <v>120103</v>
      </c>
      <c r="B13" s="106" t="s">
        <v>1136</v>
      </c>
      <c r="C13" s="106" t="str">
        <f t="shared" si="0"/>
        <v>1班</v>
      </c>
      <c r="D13" s="107">
        <v>95</v>
      </c>
      <c r="E13" s="107">
        <v>85</v>
      </c>
      <c r="F13" s="107">
        <v>99</v>
      </c>
      <c r="G13" s="107">
        <v>98</v>
      </c>
      <c r="H13" s="107">
        <v>92</v>
      </c>
      <c r="I13" s="107">
        <v>92</v>
      </c>
      <c r="J13" s="107">
        <v>88</v>
      </c>
      <c r="K13" s="107">
        <f t="shared" si="1"/>
        <v>649</v>
      </c>
      <c r="L13" s="108">
        <f t="shared" si="2"/>
        <v>92.714285714285708</v>
      </c>
    </row>
    <row r="14" spans="1:12" ht="18" customHeight="1">
      <c r="A14" s="109">
        <v>120105</v>
      </c>
      <c r="B14" s="110" t="s">
        <v>1137</v>
      </c>
      <c r="C14" s="110" t="str">
        <f t="shared" si="0"/>
        <v>1班</v>
      </c>
      <c r="D14" s="111">
        <v>88</v>
      </c>
      <c r="E14" s="111">
        <v>98</v>
      </c>
      <c r="F14" s="111">
        <v>101</v>
      </c>
      <c r="G14" s="111">
        <v>89</v>
      </c>
      <c r="H14" s="111">
        <v>73</v>
      </c>
      <c r="I14" s="111">
        <v>95</v>
      </c>
      <c r="J14" s="111">
        <v>91</v>
      </c>
      <c r="K14" s="111">
        <f t="shared" si="1"/>
        <v>635</v>
      </c>
      <c r="L14" s="108">
        <f t="shared" si="2"/>
        <v>90.714285714285708</v>
      </c>
    </row>
    <row r="15" spans="1:12" ht="18" customHeight="1">
      <c r="A15" s="105">
        <v>120202</v>
      </c>
      <c r="B15" s="106" t="s">
        <v>1138</v>
      </c>
      <c r="C15" s="106" t="str">
        <f t="shared" si="0"/>
        <v>2班</v>
      </c>
      <c r="D15" s="107">
        <v>86</v>
      </c>
      <c r="E15" s="107">
        <v>107</v>
      </c>
      <c r="F15" s="107">
        <v>89</v>
      </c>
      <c r="G15" s="107">
        <v>88</v>
      </c>
      <c r="H15" s="107">
        <v>92</v>
      </c>
      <c r="I15" s="107">
        <v>88</v>
      </c>
      <c r="J15" s="107">
        <v>89</v>
      </c>
      <c r="K15" s="107">
        <f t="shared" si="1"/>
        <v>639</v>
      </c>
      <c r="L15" s="108">
        <f t="shared" si="2"/>
        <v>91.285714285714292</v>
      </c>
    </row>
    <row r="16" spans="1:12" ht="18" customHeight="1">
      <c r="A16" s="109">
        <v>120205</v>
      </c>
      <c r="B16" s="110" t="s">
        <v>1139</v>
      </c>
      <c r="C16" s="110" t="str">
        <f t="shared" si="0"/>
        <v>2班</v>
      </c>
      <c r="D16" s="111">
        <v>103.5</v>
      </c>
      <c r="E16" s="111">
        <v>105</v>
      </c>
      <c r="F16" s="111">
        <v>105</v>
      </c>
      <c r="G16" s="111">
        <v>93</v>
      </c>
      <c r="H16" s="111">
        <v>93</v>
      </c>
      <c r="I16" s="111">
        <v>90</v>
      </c>
      <c r="J16" s="111">
        <v>86</v>
      </c>
      <c r="K16" s="111">
        <f t="shared" si="1"/>
        <v>675.5</v>
      </c>
      <c r="L16" s="108">
        <f t="shared" si="2"/>
        <v>96.5</v>
      </c>
    </row>
    <row r="17" spans="1:12" ht="18" customHeight="1">
      <c r="A17" s="105">
        <v>120102</v>
      </c>
      <c r="B17" s="106" t="s">
        <v>1140</v>
      </c>
      <c r="C17" s="106" t="str">
        <f t="shared" si="0"/>
        <v>1班</v>
      </c>
      <c r="D17" s="107">
        <v>110</v>
      </c>
      <c r="E17" s="107">
        <v>95</v>
      </c>
      <c r="F17" s="107">
        <v>98</v>
      </c>
      <c r="G17" s="107">
        <v>99</v>
      </c>
      <c r="H17" s="107">
        <v>93</v>
      </c>
      <c r="I17" s="107">
        <v>93</v>
      </c>
      <c r="J17" s="107">
        <v>92</v>
      </c>
      <c r="K17" s="107">
        <f t="shared" si="1"/>
        <v>680</v>
      </c>
      <c r="L17" s="108">
        <f t="shared" si="2"/>
        <v>97.142857142857139</v>
      </c>
    </row>
    <row r="18" spans="1:12" ht="18" customHeight="1">
      <c r="A18" s="109">
        <v>120303</v>
      </c>
      <c r="B18" s="110" t="s">
        <v>1141</v>
      </c>
      <c r="C18" s="110" t="str">
        <f t="shared" si="0"/>
        <v>3班</v>
      </c>
      <c r="D18" s="111">
        <v>84</v>
      </c>
      <c r="E18" s="111">
        <v>100</v>
      </c>
      <c r="F18" s="111">
        <v>97</v>
      </c>
      <c r="G18" s="111">
        <v>87</v>
      </c>
      <c r="H18" s="111">
        <v>78</v>
      </c>
      <c r="I18" s="111">
        <v>89</v>
      </c>
      <c r="J18" s="111">
        <v>93</v>
      </c>
      <c r="K18" s="111">
        <f t="shared" si="1"/>
        <v>628</v>
      </c>
      <c r="L18" s="108">
        <f t="shared" si="2"/>
        <v>89.714285714285708</v>
      </c>
    </row>
    <row r="19" spans="1:12" ht="18" customHeight="1">
      <c r="A19" s="105">
        <v>120101</v>
      </c>
      <c r="B19" s="106" t="s">
        <v>1142</v>
      </c>
      <c r="C19" s="106" t="str">
        <f t="shared" si="0"/>
        <v>1班</v>
      </c>
      <c r="D19" s="107">
        <v>97.5</v>
      </c>
      <c r="E19" s="107">
        <v>106</v>
      </c>
      <c r="F19" s="107">
        <v>108</v>
      </c>
      <c r="G19" s="107">
        <v>98</v>
      </c>
      <c r="H19" s="107">
        <v>99</v>
      </c>
      <c r="I19" s="107">
        <v>99</v>
      </c>
      <c r="J19" s="107">
        <v>96</v>
      </c>
      <c r="K19" s="107">
        <f t="shared" si="1"/>
        <v>703.5</v>
      </c>
      <c r="L19" s="108">
        <f t="shared" si="2"/>
        <v>100.5</v>
      </c>
    </row>
    <row r="20" spans="1:12" ht="18" customHeight="1">
      <c r="A20" s="112">
        <v>120106</v>
      </c>
      <c r="B20" s="113" t="s">
        <v>1143</v>
      </c>
      <c r="C20" s="113" t="str">
        <f t="shared" si="0"/>
        <v>1班</v>
      </c>
      <c r="D20" s="114">
        <v>90</v>
      </c>
      <c r="E20" s="114">
        <v>111</v>
      </c>
      <c r="F20" s="114">
        <v>116</v>
      </c>
      <c r="G20" s="114">
        <v>72</v>
      </c>
      <c r="H20" s="114">
        <v>95</v>
      </c>
      <c r="I20" s="114">
        <v>93</v>
      </c>
      <c r="J20" s="114">
        <v>95</v>
      </c>
      <c r="K20" s="114">
        <f t="shared" si="1"/>
        <v>672</v>
      </c>
      <c r="L20" s="108">
        <f t="shared" si="2"/>
        <v>96</v>
      </c>
    </row>
  </sheetData>
  <phoneticPr fontId="3" type="noConversion"/>
  <conditionalFormatting sqref="D3:F20">
    <cfRule type="cellIs" dxfId="4" priority="2" operator="greaterThanOrEqual">
      <formula>110</formula>
    </cfRule>
  </conditionalFormatting>
  <conditionalFormatting sqref="G3:J20">
    <cfRule type="cellIs" dxfId="3" priority="1" operator="greaterThan">
      <formula>95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D140-3C10-4207-8CA1-E40D2BB163F2}">
  <sheetPr>
    <tabColor rgb="FFFF0000"/>
  </sheetPr>
  <dimension ref="B1:L337"/>
  <sheetViews>
    <sheetView topLeftCell="A25" workbookViewId="0">
      <selection activeCell="O26" sqref="O26"/>
    </sheetView>
  </sheetViews>
  <sheetFormatPr defaultColWidth="9" defaultRowHeight="13.8"/>
  <cols>
    <col min="1" max="1" width="9" style="1"/>
    <col min="2" max="2" width="10.21875" style="1" customWidth="1"/>
    <col min="3" max="8" width="9" style="1"/>
    <col min="9" max="9" width="12.77734375" style="1" customWidth="1"/>
    <col min="10" max="10" width="9.77734375" style="1" customWidth="1"/>
    <col min="11" max="11" width="9" style="1"/>
    <col min="12" max="12" width="10.21875" style="1" customWidth="1"/>
    <col min="13" max="16384" width="9" style="1"/>
  </cols>
  <sheetData>
    <row r="1" spans="2:12" ht="27" customHeight="1"/>
    <row r="3" spans="2:12" ht="14.4" thickBot="1">
      <c r="B3" s="50" t="s">
        <v>232</v>
      </c>
      <c r="C3" s="50" t="s">
        <v>233</v>
      </c>
      <c r="D3" s="50" t="s">
        <v>234</v>
      </c>
      <c r="E3" s="50" t="s">
        <v>235</v>
      </c>
      <c r="F3" s="50" t="s">
        <v>236</v>
      </c>
      <c r="G3" s="50" t="s">
        <v>237</v>
      </c>
      <c r="H3" s="50" t="s">
        <v>238</v>
      </c>
      <c r="I3" s="50" t="s">
        <v>239</v>
      </c>
      <c r="J3" s="50" t="s">
        <v>240</v>
      </c>
      <c r="K3" s="50" t="s">
        <v>241</v>
      </c>
      <c r="L3" s="50" t="s">
        <v>242</v>
      </c>
    </row>
    <row r="4" spans="2:12">
      <c r="B4" s="51" t="s">
        <v>243</v>
      </c>
      <c r="C4" s="51" t="s">
        <v>244</v>
      </c>
      <c r="D4" s="51" t="s">
        <v>115</v>
      </c>
      <c r="E4" s="51">
        <v>25</v>
      </c>
      <c r="F4" s="51" t="s">
        <v>245</v>
      </c>
      <c r="G4" s="51">
        <v>95</v>
      </c>
      <c r="H4" s="51">
        <v>81</v>
      </c>
      <c r="I4" s="51">
        <v>90</v>
      </c>
      <c r="J4" s="51">
        <v>99</v>
      </c>
      <c r="K4" s="51">
        <v>95</v>
      </c>
      <c r="L4" s="51">
        <f>AVERAGE(G4:K4)</f>
        <v>92</v>
      </c>
    </row>
    <row r="5" spans="2:12">
      <c r="B5" s="52" t="s">
        <v>246</v>
      </c>
      <c r="C5" s="52" t="s">
        <v>247</v>
      </c>
      <c r="D5" s="52" t="s">
        <v>115</v>
      </c>
      <c r="E5" s="52">
        <v>25</v>
      </c>
      <c r="F5" s="52" t="s">
        <v>245</v>
      </c>
      <c r="G5" s="52">
        <v>89</v>
      </c>
      <c r="H5" s="52">
        <v>83</v>
      </c>
      <c r="I5" s="52">
        <v>84</v>
      </c>
      <c r="J5" s="52">
        <v>99</v>
      </c>
      <c r="K5" s="52">
        <v>74</v>
      </c>
      <c r="L5" s="52">
        <f t="shared" ref="L5:L68" si="0">AVERAGE(G5:K5)</f>
        <v>85.8</v>
      </c>
    </row>
    <row r="6" spans="2:12">
      <c r="B6" s="52" t="s">
        <v>248</v>
      </c>
      <c r="C6" s="52" t="s">
        <v>249</v>
      </c>
      <c r="D6" s="52" t="s">
        <v>115</v>
      </c>
      <c r="E6" s="52">
        <v>47</v>
      </c>
      <c r="F6" s="52" t="s">
        <v>245</v>
      </c>
      <c r="G6" s="52">
        <v>90</v>
      </c>
      <c r="H6" s="52">
        <v>78</v>
      </c>
      <c r="I6" s="52">
        <v>79</v>
      </c>
      <c r="J6" s="52">
        <v>86</v>
      </c>
      <c r="K6" s="52">
        <v>90</v>
      </c>
      <c r="L6" s="52">
        <f t="shared" si="0"/>
        <v>84.6</v>
      </c>
    </row>
    <row r="7" spans="2:12">
      <c r="B7" s="52" t="s">
        <v>250</v>
      </c>
      <c r="C7" s="52" t="s">
        <v>251</v>
      </c>
      <c r="D7" s="52" t="s">
        <v>115</v>
      </c>
      <c r="E7" s="52">
        <v>26</v>
      </c>
      <c r="F7" s="52" t="s">
        <v>245</v>
      </c>
      <c r="G7" s="52">
        <v>89</v>
      </c>
      <c r="H7" s="52">
        <v>86</v>
      </c>
      <c r="I7" s="52">
        <v>79</v>
      </c>
      <c r="J7" s="52">
        <v>66</v>
      </c>
      <c r="K7" s="52">
        <v>100</v>
      </c>
      <c r="L7" s="52">
        <f t="shared" si="0"/>
        <v>84</v>
      </c>
    </row>
    <row r="8" spans="2:12">
      <c r="B8" s="52" t="s">
        <v>252</v>
      </c>
      <c r="C8" s="52" t="s">
        <v>253</v>
      </c>
      <c r="D8" s="52" t="s">
        <v>115</v>
      </c>
      <c r="E8" s="52">
        <v>30</v>
      </c>
      <c r="F8" s="52" t="s">
        <v>245</v>
      </c>
      <c r="G8" s="52">
        <v>76</v>
      </c>
      <c r="H8" s="52">
        <v>89</v>
      </c>
      <c r="I8" s="52">
        <v>67</v>
      </c>
      <c r="J8" s="52">
        <v>91</v>
      </c>
      <c r="K8" s="52">
        <v>96</v>
      </c>
      <c r="L8" s="52">
        <f t="shared" si="0"/>
        <v>83.8</v>
      </c>
    </row>
    <row r="9" spans="2:12">
      <c r="B9" s="52" t="s">
        <v>254</v>
      </c>
      <c r="C9" s="52" t="s">
        <v>255</v>
      </c>
      <c r="D9" s="52" t="s">
        <v>115</v>
      </c>
      <c r="E9" s="52">
        <v>24</v>
      </c>
      <c r="F9" s="52" t="s">
        <v>245</v>
      </c>
      <c r="G9" s="52">
        <v>80</v>
      </c>
      <c r="H9" s="52">
        <v>92</v>
      </c>
      <c r="I9" s="52">
        <v>75</v>
      </c>
      <c r="J9" s="52">
        <v>92</v>
      </c>
      <c r="K9" s="52">
        <v>76</v>
      </c>
      <c r="L9" s="52">
        <f t="shared" si="0"/>
        <v>83</v>
      </c>
    </row>
    <row r="10" spans="2:12">
      <c r="B10" s="52" t="s">
        <v>256</v>
      </c>
      <c r="C10" s="52" t="s">
        <v>257</v>
      </c>
      <c r="D10" s="52" t="s">
        <v>115</v>
      </c>
      <c r="E10" s="52">
        <v>32</v>
      </c>
      <c r="F10" s="52" t="s">
        <v>245</v>
      </c>
      <c r="G10" s="52">
        <v>85</v>
      </c>
      <c r="H10" s="52">
        <v>69</v>
      </c>
      <c r="I10" s="52">
        <v>92</v>
      </c>
      <c r="J10" s="52">
        <v>69</v>
      </c>
      <c r="K10" s="52">
        <v>89</v>
      </c>
      <c r="L10" s="52">
        <f t="shared" si="0"/>
        <v>80.8</v>
      </c>
    </row>
    <row r="11" spans="2:12">
      <c r="B11" s="52" t="s">
        <v>258</v>
      </c>
      <c r="C11" s="52" t="s">
        <v>259</v>
      </c>
      <c r="D11" s="52" t="s">
        <v>114</v>
      </c>
      <c r="E11" s="52">
        <v>39</v>
      </c>
      <c r="F11" s="52" t="s">
        <v>245</v>
      </c>
      <c r="G11" s="52">
        <v>81</v>
      </c>
      <c r="H11" s="52">
        <v>79</v>
      </c>
      <c r="I11" s="52">
        <v>79</v>
      </c>
      <c r="J11" s="52">
        <v>66</v>
      </c>
      <c r="K11" s="52">
        <v>93</v>
      </c>
      <c r="L11" s="52">
        <f t="shared" si="0"/>
        <v>79.599999999999994</v>
      </c>
    </row>
    <row r="12" spans="2:12">
      <c r="B12" s="52" t="s">
        <v>260</v>
      </c>
      <c r="C12" s="52" t="s">
        <v>261</v>
      </c>
      <c r="D12" s="52" t="s">
        <v>115</v>
      </c>
      <c r="E12" s="52">
        <v>32</v>
      </c>
      <c r="F12" s="52" t="s">
        <v>245</v>
      </c>
      <c r="G12" s="52">
        <v>94</v>
      </c>
      <c r="H12" s="52">
        <v>68</v>
      </c>
      <c r="I12" s="52">
        <v>90</v>
      </c>
      <c r="J12" s="52">
        <v>70</v>
      </c>
      <c r="K12" s="52">
        <v>73</v>
      </c>
      <c r="L12" s="52">
        <f t="shared" si="0"/>
        <v>79</v>
      </c>
    </row>
    <row r="13" spans="2:12">
      <c r="B13" s="53" t="s">
        <v>262</v>
      </c>
      <c r="C13" s="52" t="s">
        <v>263</v>
      </c>
      <c r="D13" s="52" t="s">
        <v>115</v>
      </c>
      <c r="E13" s="52">
        <v>48</v>
      </c>
      <c r="F13" s="52" t="s">
        <v>245</v>
      </c>
      <c r="G13" s="52">
        <v>89</v>
      </c>
      <c r="H13" s="52">
        <v>86</v>
      </c>
      <c r="I13" s="52">
        <v>75</v>
      </c>
      <c r="J13" s="52">
        <v>66</v>
      </c>
      <c r="K13" s="52">
        <v>76</v>
      </c>
      <c r="L13" s="52">
        <f t="shared" si="0"/>
        <v>78.400000000000006</v>
      </c>
    </row>
    <row r="14" spans="2:12">
      <c r="B14" s="52" t="s">
        <v>264</v>
      </c>
      <c r="C14" s="52" t="s">
        <v>265</v>
      </c>
      <c r="D14" s="52" t="s">
        <v>115</v>
      </c>
      <c r="E14" s="52">
        <v>45</v>
      </c>
      <c r="F14" s="52" t="s">
        <v>245</v>
      </c>
      <c r="G14" s="52">
        <v>66</v>
      </c>
      <c r="H14" s="52">
        <v>85</v>
      </c>
      <c r="I14" s="52">
        <v>73</v>
      </c>
      <c r="J14" s="52">
        <v>82</v>
      </c>
      <c r="K14" s="52">
        <v>84</v>
      </c>
      <c r="L14" s="52">
        <f t="shared" si="0"/>
        <v>78</v>
      </c>
    </row>
    <row r="15" spans="2:12">
      <c r="B15" s="52" t="s">
        <v>266</v>
      </c>
      <c r="C15" s="52" t="s">
        <v>267</v>
      </c>
      <c r="D15" s="52" t="s">
        <v>115</v>
      </c>
      <c r="E15" s="52">
        <v>26</v>
      </c>
      <c r="F15" s="52" t="s">
        <v>245</v>
      </c>
      <c r="G15" s="52">
        <v>70</v>
      </c>
      <c r="H15" s="52">
        <v>70</v>
      </c>
      <c r="I15" s="52">
        <v>88</v>
      </c>
      <c r="J15" s="52">
        <v>88</v>
      </c>
      <c r="K15" s="52">
        <v>71</v>
      </c>
      <c r="L15" s="52">
        <f t="shared" si="0"/>
        <v>77.400000000000006</v>
      </c>
    </row>
    <row r="16" spans="2:12">
      <c r="B16" s="52" t="s">
        <v>268</v>
      </c>
      <c r="C16" s="52" t="s">
        <v>269</v>
      </c>
      <c r="D16" s="52" t="s">
        <v>115</v>
      </c>
      <c r="E16" s="52">
        <v>33</v>
      </c>
      <c r="F16" s="52" t="s">
        <v>245</v>
      </c>
      <c r="G16" s="52">
        <v>95</v>
      </c>
      <c r="H16" s="52">
        <v>85</v>
      </c>
      <c r="I16" s="52">
        <v>61</v>
      </c>
      <c r="J16" s="52">
        <v>58</v>
      </c>
      <c r="K16" s="52">
        <v>88</v>
      </c>
      <c r="L16" s="52">
        <f t="shared" si="0"/>
        <v>77.400000000000006</v>
      </c>
    </row>
    <row r="17" spans="2:12">
      <c r="B17" s="52" t="s">
        <v>270</v>
      </c>
      <c r="C17" s="52" t="s">
        <v>271</v>
      </c>
      <c r="D17" s="52" t="s">
        <v>115</v>
      </c>
      <c r="E17" s="52">
        <v>24</v>
      </c>
      <c r="F17" s="52" t="s">
        <v>245</v>
      </c>
      <c r="G17" s="52">
        <v>67</v>
      </c>
      <c r="H17" s="52">
        <v>83</v>
      </c>
      <c r="I17" s="52">
        <v>94</v>
      </c>
      <c r="J17" s="52">
        <v>63</v>
      </c>
      <c r="K17" s="52">
        <v>79</v>
      </c>
      <c r="L17" s="52">
        <f t="shared" si="0"/>
        <v>77.2</v>
      </c>
    </row>
    <row r="18" spans="2:12">
      <c r="B18" s="52" t="s">
        <v>272</v>
      </c>
      <c r="C18" s="52" t="s">
        <v>273</v>
      </c>
      <c r="D18" s="52" t="s">
        <v>115</v>
      </c>
      <c r="E18" s="52">
        <v>46</v>
      </c>
      <c r="F18" s="52" t="s">
        <v>245</v>
      </c>
      <c r="G18" s="52">
        <v>80</v>
      </c>
      <c r="H18" s="52">
        <v>76</v>
      </c>
      <c r="I18" s="52">
        <v>77</v>
      </c>
      <c r="J18" s="52">
        <v>66</v>
      </c>
      <c r="K18" s="52">
        <v>85</v>
      </c>
      <c r="L18" s="52">
        <f t="shared" si="0"/>
        <v>76.8</v>
      </c>
    </row>
    <row r="19" spans="2:12">
      <c r="B19" s="52" t="s">
        <v>274</v>
      </c>
      <c r="C19" s="52" t="s">
        <v>275</v>
      </c>
      <c r="D19" s="52" t="s">
        <v>114</v>
      </c>
      <c r="E19" s="52">
        <v>29</v>
      </c>
      <c r="F19" s="52" t="s">
        <v>245</v>
      </c>
      <c r="G19" s="52">
        <v>81</v>
      </c>
      <c r="H19" s="52">
        <v>67</v>
      </c>
      <c r="I19" s="52">
        <v>100</v>
      </c>
      <c r="J19" s="52">
        <v>71</v>
      </c>
      <c r="K19" s="52">
        <v>64</v>
      </c>
      <c r="L19" s="52">
        <f t="shared" si="0"/>
        <v>76.599999999999994</v>
      </c>
    </row>
    <row r="20" spans="2:12">
      <c r="B20" s="52" t="s">
        <v>276</v>
      </c>
      <c r="C20" s="52" t="s">
        <v>277</v>
      </c>
      <c r="D20" s="52" t="s">
        <v>115</v>
      </c>
      <c r="E20" s="52">
        <v>26</v>
      </c>
      <c r="F20" s="52" t="s">
        <v>245</v>
      </c>
      <c r="G20" s="52">
        <v>63</v>
      </c>
      <c r="H20" s="52">
        <v>69</v>
      </c>
      <c r="I20" s="52">
        <v>87</v>
      </c>
      <c r="J20" s="52">
        <v>78</v>
      </c>
      <c r="K20" s="52">
        <v>81</v>
      </c>
      <c r="L20" s="52">
        <f t="shared" si="0"/>
        <v>75.599999999999994</v>
      </c>
    </row>
    <row r="21" spans="2:12">
      <c r="B21" s="52" t="s">
        <v>278</v>
      </c>
      <c r="C21" s="52" t="s">
        <v>279</v>
      </c>
      <c r="D21" s="52" t="s">
        <v>115</v>
      </c>
      <c r="E21" s="52">
        <v>29</v>
      </c>
      <c r="F21" s="52" t="s">
        <v>245</v>
      </c>
      <c r="G21" s="52">
        <v>95</v>
      </c>
      <c r="H21" s="52">
        <v>67</v>
      </c>
      <c r="I21" s="52">
        <v>70</v>
      </c>
      <c r="J21" s="52">
        <v>70</v>
      </c>
      <c r="K21" s="52">
        <v>72</v>
      </c>
      <c r="L21" s="52">
        <f t="shared" si="0"/>
        <v>74.8</v>
      </c>
    </row>
    <row r="22" spans="2:12">
      <c r="B22" s="52" t="s">
        <v>280</v>
      </c>
      <c r="C22" s="52" t="s">
        <v>281</v>
      </c>
      <c r="D22" s="52" t="s">
        <v>115</v>
      </c>
      <c r="E22" s="52">
        <v>34</v>
      </c>
      <c r="F22" s="52" t="s">
        <v>245</v>
      </c>
      <c r="G22" s="52">
        <v>59</v>
      </c>
      <c r="H22" s="52">
        <v>82</v>
      </c>
      <c r="I22" s="52">
        <v>63</v>
      </c>
      <c r="J22" s="52">
        <v>87</v>
      </c>
      <c r="K22" s="52">
        <v>83</v>
      </c>
      <c r="L22" s="52">
        <f t="shared" si="0"/>
        <v>74.8</v>
      </c>
    </row>
    <row r="23" spans="2:12">
      <c r="B23" s="52" t="s">
        <v>282</v>
      </c>
      <c r="C23" s="52" t="s">
        <v>283</v>
      </c>
      <c r="D23" s="52" t="s">
        <v>115</v>
      </c>
      <c r="E23" s="52">
        <v>40</v>
      </c>
      <c r="F23" s="52" t="s">
        <v>245</v>
      </c>
      <c r="G23" s="52">
        <v>84</v>
      </c>
      <c r="H23" s="52">
        <v>85</v>
      </c>
      <c r="I23" s="52">
        <v>60</v>
      </c>
      <c r="J23" s="52">
        <v>58</v>
      </c>
      <c r="K23" s="52">
        <v>84</v>
      </c>
      <c r="L23" s="52">
        <f t="shared" si="0"/>
        <v>74.2</v>
      </c>
    </row>
    <row r="24" spans="2:12">
      <c r="B24" s="52" t="s">
        <v>284</v>
      </c>
      <c r="C24" s="52" t="s">
        <v>285</v>
      </c>
      <c r="D24" s="52" t="s">
        <v>115</v>
      </c>
      <c r="E24" s="52">
        <v>36</v>
      </c>
      <c r="F24" s="52" t="s">
        <v>245</v>
      </c>
      <c r="G24" s="52">
        <v>76</v>
      </c>
      <c r="H24" s="52">
        <v>61</v>
      </c>
      <c r="I24" s="52">
        <v>75</v>
      </c>
      <c r="J24" s="52">
        <v>90</v>
      </c>
      <c r="K24" s="52">
        <v>67</v>
      </c>
      <c r="L24" s="52">
        <f t="shared" si="0"/>
        <v>73.8</v>
      </c>
    </row>
    <row r="25" spans="2:12">
      <c r="B25" s="52" t="s">
        <v>286</v>
      </c>
      <c r="C25" s="52" t="s">
        <v>287</v>
      </c>
      <c r="D25" s="52" t="s">
        <v>115</v>
      </c>
      <c r="E25" s="52">
        <v>35</v>
      </c>
      <c r="F25" s="52" t="s">
        <v>245</v>
      </c>
      <c r="G25" s="52">
        <v>96</v>
      </c>
      <c r="H25" s="52">
        <v>60</v>
      </c>
      <c r="I25" s="52">
        <v>86</v>
      </c>
      <c r="J25" s="52">
        <v>59</v>
      </c>
      <c r="K25" s="52">
        <v>64</v>
      </c>
      <c r="L25" s="52">
        <f t="shared" si="0"/>
        <v>73</v>
      </c>
    </row>
    <row r="26" spans="2:12">
      <c r="B26" s="52" t="s">
        <v>288</v>
      </c>
      <c r="C26" s="52" t="s">
        <v>289</v>
      </c>
      <c r="D26" s="52" t="s">
        <v>115</v>
      </c>
      <c r="E26" s="52">
        <v>32</v>
      </c>
      <c r="F26" s="52" t="s">
        <v>245</v>
      </c>
      <c r="G26" s="52">
        <v>71</v>
      </c>
      <c r="H26" s="52">
        <v>69</v>
      </c>
      <c r="I26" s="52">
        <v>67</v>
      </c>
      <c r="J26" s="52">
        <v>69</v>
      </c>
      <c r="K26" s="52">
        <v>88</v>
      </c>
      <c r="L26" s="52">
        <f t="shared" si="0"/>
        <v>72.8</v>
      </c>
    </row>
    <row r="27" spans="2:12">
      <c r="B27" s="52" t="s">
        <v>290</v>
      </c>
      <c r="C27" s="52" t="s">
        <v>291</v>
      </c>
      <c r="D27" s="52" t="s">
        <v>115</v>
      </c>
      <c r="E27" s="52">
        <v>30</v>
      </c>
      <c r="F27" s="52" t="s">
        <v>245</v>
      </c>
      <c r="G27" s="52">
        <v>76</v>
      </c>
      <c r="H27" s="52">
        <v>61</v>
      </c>
      <c r="I27" s="52">
        <v>92</v>
      </c>
      <c r="J27" s="52">
        <v>71</v>
      </c>
      <c r="K27" s="52">
        <v>59</v>
      </c>
      <c r="L27" s="52">
        <f t="shared" si="0"/>
        <v>71.8</v>
      </c>
    </row>
    <row r="28" spans="2:12">
      <c r="B28" s="52" t="s">
        <v>292</v>
      </c>
      <c r="C28" s="52" t="s">
        <v>293</v>
      </c>
      <c r="D28" s="52" t="s">
        <v>114</v>
      </c>
      <c r="E28" s="52">
        <v>51</v>
      </c>
      <c r="F28" s="52" t="s">
        <v>245</v>
      </c>
      <c r="G28" s="52">
        <v>81</v>
      </c>
      <c r="H28" s="52">
        <v>80</v>
      </c>
      <c r="I28" s="52">
        <v>65</v>
      </c>
      <c r="J28" s="52">
        <v>69</v>
      </c>
      <c r="K28" s="52">
        <v>59</v>
      </c>
      <c r="L28" s="52">
        <f t="shared" si="0"/>
        <v>70.8</v>
      </c>
    </row>
    <row r="29" spans="2:12">
      <c r="B29" s="52" t="s">
        <v>294</v>
      </c>
      <c r="C29" s="52" t="s">
        <v>295</v>
      </c>
      <c r="D29" s="52" t="s">
        <v>115</v>
      </c>
      <c r="E29" s="52">
        <v>55</v>
      </c>
      <c r="F29" s="52" t="s">
        <v>245</v>
      </c>
      <c r="G29" s="52">
        <v>77</v>
      </c>
      <c r="H29" s="52">
        <v>72</v>
      </c>
      <c r="I29" s="52">
        <v>68</v>
      </c>
      <c r="J29" s="52">
        <v>81</v>
      </c>
      <c r="K29" s="52">
        <v>55</v>
      </c>
      <c r="L29" s="52">
        <f t="shared" si="0"/>
        <v>70.599999999999994</v>
      </c>
    </row>
    <row r="30" spans="2:12">
      <c r="B30" s="52" t="s">
        <v>296</v>
      </c>
      <c r="C30" s="52" t="s">
        <v>297</v>
      </c>
      <c r="D30" s="52" t="s">
        <v>114</v>
      </c>
      <c r="E30" s="52">
        <v>43</v>
      </c>
      <c r="F30" s="52" t="s">
        <v>245</v>
      </c>
      <c r="G30" s="52">
        <v>68</v>
      </c>
      <c r="H30" s="52">
        <v>80</v>
      </c>
      <c r="I30" s="52">
        <v>63</v>
      </c>
      <c r="J30" s="52">
        <v>80</v>
      </c>
      <c r="K30" s="52">
        <v>61</v>
      </c>
      <c r="L30" s="52">
        <f t="shared" si="0"/>
        <v>70.400000000000006</v>
      </c>
    </row>
    <row r="31" spans="2:12">
      <c r="B31" s="52" t="s">
        <v>298</v>
      </c>
      <c r="C31" s="52" t="s">
        <v>299</v>
      </c>
      <c r="D31" s="52" t="s">
        <v>115</v>
      </c>
      <c r="E31" s="52">
        <v>32</v>
      </c>
      <c r="F31" s="52" t="s">
        <v>245</v>
      </c>
      <c r="G31" s="52">
        <v>63</v>
      </c>
      <c r="H31" s="52">
        <v>89</v>
      </c>
      <c r="I31" s="52">
        <v>75</v>
      </c>
      <c r="J31" s="52">
        <v>63</v>
      </c>
      <c r="K31" s="52">
        <v>60</v>
      </c>
      <c r="L31" s="52">
        <f t="shared" si="0"/>
        <v>70</v>
      </c>
    </row>
    <row r="32" spans="2:12">
      <c r="B32" s="52" t="s">
        <v>300</v>
      </c>
      <c r="C32" s="52" t="s">
        <v>301</v>
      </c>
      <c r="D32" s="52" t="s">
        <v>114</v>
      </c>
      <c r="E32" s="52">
        <v>42</v>
      </c>
      <c r="F32" s="52" t="s">
        <v>245</v>
      </c>
      <c r="G32" s="52">
        <v>63</v>
      </c>
      <c r="H32" s="52">
        <v>60</v>
      </c>
      <c r="I32" s="52">
        <v>63</v>
      </c>
      <c r="J32" s="52">
        <v>87</v>
      </c>
      <c r="K32" s="52">
        <v>77</v>
      </c>
      <c r="L32" s="52">
        <f t="shared" si="0"/>
        <v>70</v>
      </c>
    </row>
    <row r="33" spans="2:12">
      <c r="B33" s="52" t="s">
        <v>302</v>
      </c>
      <c r="C33" s="52" t="s">
        <v>303</v>
      </c>
      <c r="D33" s="52" t="s">
        <v>115</v>
      </c>
      <c r="E33" s="52">
        <v>35</v>
      </c>
      <c r="F33" s="52" t="s">
        <v>245</v>
      </c>
      <c r="G33" s="52">
        <v>65</v>
      </c>
      <c r="H33" s="52">
        <v>58</v>
      </c>
      <c r="I33" s="52">
        <v>83</v>
      </c>
      <c r="J33" s="52">
        <v>66</v>
      </c>
      <c r="K33" s="52">
        <v>77</v>
      </c>
      <c r="L33" s="52">
        <f t="shared" si="0"/>
        <v>69.8</v>
      </c>
    </row>
    <row r="34" spans="2:12">
      <c r="B34" s="52" t="s">
        <v>304</v>
      </c>
      <c r="C34" s="52" t="s">
        <v>305</v>
      </c>
      <c r="D34" s="52" t="s">
        <v>115</v>
      </c>
      <c r="E34" s="52">
        <v>41</v>
      </c>
      <c r="F34" s="52" t="s">
        <v>245</v>
      </c>
      <c r="G34" s="52">
        <v>88</v>
      </c>
      <c r="H34" s="52">
        <v>77</v>
      </c>
      <c r="I34" s="52">
        <v>61</v>
      </c>
      <c r="J34" s="52">
        <v>63</v>
      </c>
      <c r="K34" s="52">
        <v>58</v>
      </c>
      <c r="L34" s="52">
        <f t="shared" si="0"/>
        <v>69.400000000000006</v>
      </c>
    </row>
    <row r="35" spans="2:12">
      <c r="B35" s="52" t="s">
        <v>306</v>
      </c>
      <c r="C35" s="52" t="s">
        <v>307</v>
      </c>
      <c r="D35" s="52" t="s">
        <v>115</v>
      </c>
      <c r="E35" s="52">
        <v>42</v>
      </c>
      <c r="F35" s="52" t="s">
        <v>245</v>
      </c>
      <c r="G35" s="52">
        <v>63</v>
      </c>
      <c r="H35" s="52">
        <v>52</v>
      </c>
      <c r="I35" s="52">
        <v>77</v>
      </c>
      <c r="J35" s="52">
        <v>77</v>
      </c>
      <c r="K35" s="52">
        <v>78</v>
      </c>
      <c r="L35" s="52">
        <f t="shared" si="0"/>
        <v>69.400000000000006</v>
      </c>
    </row>
    <row r="36" spans="2:12">
      <c r="B36" s="52" t="s">
        <v>308</v>
      </c>
      <c r="C36" s="52" t="s">
        <v>309</v>
      </c>
      <c r="D36" s="52" t="s">
        <v>115</v>
      </c>
      <c r="E36" s="52">
        <v>40</v>
      </c>
      <c r="F36" s="52" t="s">
        <v>245</v>
      </c>
      <c r="G36" s="52">
        <v>74</v>
      </c>
      <c r="H36" s="52">
        <v>78</v>
      </c>
      <c r="I36" s="52">
        <v>67</v>
      </c>
      <c r="J36" s="52">
        <v>57</v>
      </c>
      <c r="K36" s="52">
        <v>70</v>
      </c>
      <c r="L36" s="52">
        <f t="shared" si="0"/>
        <v>69.2</v>
      </c>
    </row>
    <row r="37" spans="2:12">
      <c r="B37" s="52" t="s">
        <v>310</v>
      </c>
      <c r="C37" s="52" t="s">
        <v>311</v>
      </c>
      <c r="D37" s="52" t="s">
        <v>115</v>
      </c>
      <c r="E37" s="52">
        <v>46</v>
      </c>
      <c r="F37" s="52" t="s">
        <v>245</v>
      </c>
      <c r="G37" s="52">
        <v>54</v>
      </c>
      <c r="H37" s="52">
        <v>69</v>
      </c>
      <c r="I37" s="52">
        <v>65</v>
      </c>
      <c r="J37" s="52">
        <v>80</v>
      </c>
      <c r="K37" s="52">
        <v>74</v>
      </c>
      <c r="L37" s="52">
        <f t="shared" si="0"/>
        <v>68.400000000000006</v>
      </c>
    </row>
    <row r="38" spans="2:12">
      <c r="B38" s="52" t="s">
        <v>312</v>
      </c>
      <c r="C38" s="52" t="s">
        <v>313</v>
      </c>
      <c r="D38" s="52" t="s">
        <v>115</v>
      </c>
      <c r="E38" s="52">
        <v>44</v>
      </c>
      <c r="F38" s="52" t="s">
        <v>245</v>
      </c>
      <c r="G38" s="52">
        <v>57</v>
      </c>
      <c r="H38" s="52">
        <v>80</v>
      </c>
      <c r="I38" s="52">
        <v>57</v>
      </c>
      <c r="J38" s="52">
        <v>64</v>
      </c>
      <c r="K38" s="52">
        <v>82</v>
      </c>
      <c r="L38" s="52">
        <f t="shared" si="0"/>
        <v>68</v>
      </c>
    </row>
    <row r="39" spans="2:12">
      <c r="B39" s="52" t="s">
        <v>314</v>
      </c>
      <c r="C39" s="52" t="s">
        <v>315</v>
      </c>
      <c r="D39" s="52" t="s">
        <v>115</v>
      </c>
      <c r="E39" s="52">
        <v>41</v>
      </c>
      <c r="F39" s="52" t="s">
        <v>245</v>
      </c>
      <c r="G39" s="52">
        <v>61</v>
      </c>
      <c r="H39" s="52">
        <v>82</v>
      </c>
      <c r="I39" s="52">
        <v>66</v>
      </c>
      <c r="J39" s="52">
        <v>78</v>
      </c>
      <c r="K39" s="52">
        <v>52</v>
      </c>
      <c r="L39" s="52">
        <f t="shared" si="0"/>
        <v>67.8</v>
      </c>
    </row>
    <row r="40" spans="2:12">
      <c r="B40" s="52" t="s">
        <v>316</v>
      </c>
      <c r="C40" s="52" t="s">
        <v>317</v>
      </c>
      <c r="D40" s="52" t="s">
        <v>114</v>
      </c>
      <c r="E40" s="52">
        <v>46</v>
      </c>
      <c r="F40" s="52" t="s">
        <v>245</v>
      </c>
      <c r="G40" s="52">
        <v>78</v>
      </c>
      <c r="H40" s="52">
        <v>61</v>
      </c>
      <c r="I40" s="52">
        <v>83</v>
      </c>
      <c r="J40" s="52">
        <v>59</v>
      </c>
      <c r="K40" s="52">
        <v>54</v>
      </c>
      <c r="L40" s="52">
        <f t="shared" si="0"/>
        <v>67</v>
      </c>
    </row>
    <row r="41" spans="2:12">
      <c r="B41" s="52" t="s">
        <v>318</v>
      </c>
      <c r="C41" s="52" t="s">
        <v>319</v>
      </c>
      <c r="D41" s="52" t="s">
        <v>115</v>
      </c>
      <c r="E41" s="52">
        <v>46</v>
      </c>
      <c r="F41" s="52" t="s">
        <v>245</v>
      </c>
      <c r="G41" s="52">
        <v>83</v>
      </c>
      <c r="H41" s="52">
        <v>55</v>
      </c>
      <c r="I41" s="52">
        <v>79</v>
      </c>
      <c r="J41" s="52">
        <v>58</v>
      </c>
      <c r="K41" s="52">
        <v>59</v>
      </c>
      <c r="L41" s="52">
        <f t="shared" si="0"/>
        <v>66.8</v>
      </c>
    </row>
    <row r="42" spans="2:12">
      <c r="B42" s="52" t="s">
        <v>320</v>
      </c>
      <c r="C42" s="52" t="s">
        <v>321</v>
      </c>
      <c r="D42" s="52" t="s">
        <v>115</v>
      </c>
      <c r="E42" s="52">
        <v>43</v>
      </c>
      <c r="F42" s="52" t="s">
        <v>245</v>
      </c>
      <c r="G42" s="52">
        <v>66</v>
      </c>
      <c r="H42" s="52">
        <v>74</v>
      </c>
      <c r="I42" s="52">
        <v>71</v>
      </c>
      <c r="J42" s="52">
        <v>68</v>
      </c>
      <c r="K42" s="52">
        <v>54</v>
      </c>
      <c r="L42" s="52">
        <f t="shared" si="0"/>
        <v>66.599999999999994</v>
      </c>
    </row>
    <row r="43" spans="2:12">
      <c r="B43" s="52" t="s">
        <v>322</v>
      </c>
      <c r="C43" s="52" t="s">
        <v>323</v>
      </c>
      <c r="D43" s="52" t="s">
        <v>115</v>
      </c>
      <c r="E43" s="52">
        <v>44</v>
      </c>
      <c r="F43" s="52" t="s">
        <v>245</v>
      </c>
      <c r="G43" s="52">
        <v>55</v>
      </c>
      <c r="H43" s="52">
        <v>77</v>
      </c>
      <c r="I43" s="52">
        <v>63</v>
      </c>
      <c r="J43" s="52">
        <v>86</v>
      </c>
      <c r="K43" s="52">
        <v>52</v>
      </c>
      <c r="L43" s="52">
        <f t="shared" si="0"/>
        <v>66.599999999999994</v>
      </c>
    </row>
    <row r="44" spans="2:12">
      <c r="B44" s="52" t="s">
        <v>324</v>
      </c>
      <c r="C44" s="52" t="s">
        <v>325</v>
      </c>
      <c r="D44" s="52" t="s">
        <v>114</v>
      </c>
      <c r="E44" s="52">
        <v>42</v>
      </c>
      <c r="F44" s="52" t="s">
        <v>245</v>
      </c>
      <c r="G44" s="52">
        <v>65</v>
      </c>
      <c r="H44" s="52">
        <v>55</v>
      </c>
      <c r="I44" s="52">
        <v>65</v>
      </c>
      <c r="J44" s="52">
        <v>87</v>
      </c>
      <c r="K44" s="52">
        <v>55</v>
      </c>
      <c r="L44" s="52">
        <f t="shared" si="0"/>
        <v>65.400000000000006</v>
      </c>
    </row>
    <row r="45" spans="2:12">
      <c r="B45" s="52" t="s">
        <v>326</v>
      </c>
      <c r="C45" s="52" t="s">
        <v>327</v>
      </c>
      <c r="D45" s="52" t="s">
        <v>115</v>
      </c>
      <c r="E45" s="52">
        <v>43</v>
      </c>
      <c r="F45" s="52" t="s">
        <v>245</v>
      </c>
      <c r="G45" s="52">
        <v>79</v>
      </c>
      <c r="H45" s="52">
        <v>54</v>
      </c>
      <c r="I45" s="52">
        <v>53</v>
      </c>
      <c r="J45" s="52">
        <v>60</v>
      </c>
      <c r="K45" s="52">
        <v>76</v>
      </c>
      <c r="L45" s="52">
        <f t="shared" si="0"/>
        <v>64.400000000000006</v>
      </c>
    </row>
    <row r="46" spans="2:12">
      <c r="B46" s="52" t="s">
        <v>328</v>
      </c>
      <c r="C46" s="52" t="s">
        <v>329</v>
      </c>
      <c r="D46" s="52" t="s">
        <v>115</v>
      </c>
      <c r="E46" s="52">
        <v>43</v>
      </c>
      <c r="F46" s="52" t="s">
        <v>245</v>
      </c>
      <c r="G46" s="52">
        <v>54</v>
      </c>
      <c r="H46" s="52">
        <v>61</v>
      </c>
      <c r="I46" s="52">
        <v>87</v>
      </c>
      <c r="J46" s="52">
        <v>57</v>
      </c>
      <c r="K46" s="52">
        <v>61</v>
      </c>
      <c r="L46" s="52">
        <f t="shared" si="0"/>
        <v>64</v>
      </c>
    </row>
    <row r="47" spans="2:12">
      <c r="B47" s="52" t="s">
        <v>330</v>
      </c>
      <c r="C47" s="52" t="s">
        <v>331</v>
      </c>
      <c r="D47" s="52" t="s">
        <v>115</v>
      </c>
      <c r="E47" s="52">
        <v>49</v>
      </c>
      <c r="F47" s="52" t="s">
        <v>245</v>
      </c>
      <c r="G47" s="52">
        <v>70</v>
      </c>
      <c r="H47" s="52">
        <v>53</v>
      </c>
      <c r="I47" s="52">
        <v>81</v>
      </c>
      <c r="J47" s="52">
        <v>50</v>
      </c>
      <c r="K47" s="52">
        <v>64</v>
      </c>
      <c r="L47" s="52">
        <f t="shared" si="0"/>
        <v>63.6</v>
      </c>
    </row>
    <row r="48" spans="2:12">
      <c r="B48" s="52" t="s">
        <v>332</v>
      </c>
      <c r="C48" s="52" t="s">
        <v>333</v>
      </c>
      <c r="D48" s="52" t="s">
        <v>115</v>
      </c>
      <c r="E48" s="52">
        <v>44</v>
      </c>
      <c r="F48" s="52" t="s">
        <v>245</v>
      </c>
      <c r="G48" s="52">
        <v>57</v>
      </c>
      <c r="H48" s="52">
        <v>58</v>
      </c>
      <c r="I48" s="52">
        <v>56</v>
      </c>
      <c r="J48" s="52">
        <v>83</v>
      </c>
      <c r="K48" s="52">
        <v>62</v>
      </c>
      <c r="L48" s="52">
        <f t="shared" si="0"/>
        <v>63.2</v>
      </c>
    </row>
    <row r="49" spans="2:12">
      <c r="B49" s="52" t="s">
        <v>334</v>
      </c>
      <c r="C49" s="52" t="s">
        <v>335</v>
      </c>
      <c r="D49" s="52" t="s">
        <v>115</v>
      </c>
      <c r="E49" s="52">
        <v>51</v>
      </c>
      <c r="F49" s="52" t="s">
        <v>245</v>
      </c>
      <c r="G49" s="52">
        <v>57</v>
      </c>
      <c r="H49" s="52">
        <v>59</v>
      </c>
      <c r="I49" s="52">
        <v>52</v>
      </c>
      <c r="J49" s="52">
        <v>71</v>
      </c>
      <c r="K49" s="52">
        <v>71</v>
      </c>
      <c r="L49" s="52">
        <f t="shared" si="0"/>
        <v>62</v>
      </c>
    </row>
    <row r="50" spans="2:12">
      <c r="B50" s="52" t="s">
        <v>336</v>
      </c>
      <c r="C50" s="52" t="s">
        <v>337</v>
      </c>
      <c r="D50" s="52" t="s">
        <v>115</v>
      </c>
      <c r="E50" s="52">
        <v>55</v>
      </c>
      <c r="F50" s="52" t="s">
        <v>245</v>
      </c>
      <c r="G50" s="52">
        <v>53</v>
      </c>
      <c r="H50" s="52">
        <v>81</v>
      </c>
      <c r="I50" s="52">
        <v>56</v>
      </c>
      <c r="J50" s="52">
        <v>63</v>
      </c>
      <c r="K50" s="52">
        <v>54</v>
      </c>
      <c r="L50" s="52">
        <f t="shared" si="0"/>
        <v>61.4</v>
      </c>
    </row>
    <row r="51" spans="2:12">
      <c r="B51" s="52" t="s">
        <v>338</v>
      </c>
      <c r="C51" s="52" t="s">
        <v>339</v>
      </c>
      <c r="D51" s="52" t="s">
        <v>115</v>
      </c>
      <c r="E51" s="52">
        <v>38</v>
      </c>
      <c r="F51" s="52" t="s">
        <v>245</v>
      </c>
      <c r="G51" s="52">
        <v>76</v>
      </c>
      <c r="H51" s="52">
        <v>79</v>
      </c>
      <c r="I51" s="52">
        <v>66</v>
      </c>
      <c r="J51" s="52">
        <v>85</v>
      </c>
      <c r="K51" s="52">
        <v>0</v>
      </c>
      <c r="L51" s="52">
        <f t="shared" si="0"/>
        <v>61.2</v>
      </c>
    </row>
    <row r="52" spans="2:12">
      <c r="B52" s="52" t="s">
        <v>340</v>
      </c>
      <c r="C52" s="52" t="s">
        <v>341</v>
      </c>
      <c r="D52" s="52" t="s">
        <v>115</v>
      </c>
      <c r="E52" s="52">
        <v>55</v>
      </c>
      <c r="F52" s="52" t="s">
        <v>245</v>
      </c>
      <c r="G52" s="52">
        <v>58</v>
      </c>
      <c r="H52" s="52">
        <v>61</v>
      </c>
      <c r="I52" s="52">
        <v>57</v>
      </c>
      <c r="J52" s="52">
        <v>81</v>
      </c>
      <c r="K52" s="52">
        <v>49</v>
      </c>
      <c r="L52" s="52">
        <f t="shared" si="0"/>
        <v>61.2</v>
      </c>
    </row>
    <row r="53" spans="2:12">
      <c r="B53" s="52" t="s">
        <v>342</v>
      </c>
      <c r="C53" s="52" t="s">
        <v>343</v>
      </c>
      <c r="D53" s="52" t="s">
        <v>115</v>
      </c>
      <c r="E53" s="52">
        <v>54</v>
      </c>
      <c r="F53" s="52" t="s">
        <v>245</v>
      </c>
      <c r="G53" s="52">
        <v>59</v>
      </c>
      <c r="H53" s="52">
        <v>71</v>
      </c>
      <c r="I53" s="52">
        <v>64</v>
      </c>
      <c r="J53" s="52">
        <v>53</v>
      </c>
      <c r="K53" s="52">
        <v>53</v>
      </c>
      <c r="L53" s="52">
        <f t="shared" si="0"/>
        <v>60</v>
      </c>
    </row>
    <row r="54" spans="2:12">
      <c r="B54" s="52" t="s">
        <v>344</v>
      </c>
      <c r="C54" s="52" t="s">
        <v>345</v>
      </c>
      <c r="D54" s="52" t="s">
        <v>115</v>
      </c>
      <c r="E54" s="52">
        <v>49</v>
      </c>
      <c r="F54" s="52" t="s">
        <v>245</v>
      </c>
      <c r="G54" s="52">
        <v>61</v>
      </c>
      <c r="H54" s="52">
        <v>69</v>
      </c>
      <c r="I54" s="52">
        <v>73</v>
      </c>
      <c r="J54" s="52">
        <v>48</v>
      </c>
      <c r="K54" s="52">
        <v>46</v>
      </c>
      <c r="L54" s="52">
        <f t="shared" si="0"/>
        <v>59.4</v>
      </c>
    </row>
    <row r="55" spans="2:12">
      <c r="B55" s="52" t="s">
        <v>346</v>
      </c>
      <c r="C55" s="52" t="s">
        <v>347</v>
      </c>
      <c r="D55" s="52" t="s">
        <v>115</v>
      </c>
      <c r="E55" s="52">
        <v>54</v>
      </c>
      <c r="F55" s="52" t="s">
        <v>245</v>
      </c>
      <c r="G55" s="52">
        <v>48</v>
      </c>
      <c r="H55" s="52">
        <v>66</v>
      </c>
      <c r="I55" s="52">
        <v>57</v>
      </c>
      <c r="J55" s="52">
        <v>49</v>
      </c>
      <c r="K55" s="52">
        <v>70</v>
      </c>
      <c r="L55" s="52">
        <f t="shared" si="0"/>
        <v>58</v>
      </c>
    </row>
    <row r="56" spans="2:12">
      <c r="B56" s="52" t="s">
        <v>348</v>
      </c>
      <c r="C56" s="52" t="s">
        <v>349</v>
      </c>
      <c r="D56" s="52" t="s">
        <v>115</v>
      </c>
      <c r="E56" s="52">
        <v>41</v>
      </c>
      <c r="F56" s="52" t="s">
        <v>245</v>
      </c>
      <c r="G56" s="52">
        <v>52</v>
      </c>
      <c r="H56" s="52">
        <v>87</v>
      </c>
      <c r="I56" s="52">
        <v>88</v>
      </c>
      <c r="J56" s="52">
        <v>0</v>
      </c>
      <c r="K56" s="52">
        <v>63</v>
      </c>
      <c r="L56" s="52">
        <f t="shared" si="0"/>
        <v>58</v>
      </c>
    </row>
    <row r="57" spans="2:12">
      <c r="B57" s="52" t="s">
        <v>350</v>
      </c>
      <c r="C57" s="52" t="s">
        <v>351</v>
      </c>
      <c r="D57" s="52" t="s">
        <v>115</v>
      </c>
      <c r="E57" s="52">
        <v>49</v>
      </c>
      <c r="F57" s="52" t="s">
        <v>245</v>
      </c>
      <c r="G57" s="52">
        <v>79</v>
      </c>
      <c r="H57" s="52">
        <v>0</v>
      </c>
      <c r="I57" s="52">
        <v>66</v>
      </c>
      <c r="J57" s="52">
        <v>71</v>
      </c>
      <c r="K57" s="52">
        <v>68</v>
      </c>
      <c r="L57" s="52">
        <f t="shared" si="0"/>
        <v>56.8</v>
      </c>
    </row>
    <row r="58" spans="2:12">
      <c r="B58" s="52" t="s">
        <v>352</v>
      </c>
      <c r="C58" s="52" t="s">
        <v>353</v>
      </c>
      <c r="D58" s="52" t="s">
        <v>115</v>
      </c>
      <c r="E58" s="52">
        <v>51</v>
      </c>
      <c r="F58" s="52" t="s">
        <v>245</v>
      </c>
      <c r="G58" s="52">
        <v>71</v>
      </c>
      <c r="H58" s="52">
        <v>45</v>
      </c>
      <c r="I58" s="52">
        <v>52</v>
      </c>
      <c r="J58" s="52">
        <v>52</v>
      </c>
      <c r="K58" s="52">
        <v>55</v>
      </c>
      <c r="L58" s="52">
        <f t="shared" si="0"/>
        <v>55</v>
      </c>
    </row>
    <row r="59" spans="2:12">
      <c r="B59" s="52" t="s">
        <v>354</v>
      </c>
      <c r="C59" s="52" t="s">
        <v>355</v>
      </c>
      <c r="D59" s="52" t="s">
        <v>115</v>
      </c>
      <c r="E59" s="52">
        <v>40</v>
      </c>
      <c r="F59" s="52" t="s">
        <v>245</v>
      </c>
      <c r="G59" s="52">
        <v>70</v>
      </c>
      <c r="H59" s="52">
        <v>0</v>
      </c>
      <c r="I59" s="52">
        <v>77</v>
      </c>
      <c r="J59" s="52">
        <v>54</v>
      </c>
      <c r="K59" s="52">
        <v>65</v>
      </c>
      <c r="L59" s="52">
        <f t="shared" si="0"/>
        <v>53.2</v>
      </c>
    </row>
    <row r="60" spans="2:12">
      <c r="B60" s="52" t="s">
        <v>356</v>
      </c>
      <c r="C60" s="52" t="s">
        <v>357</v>
      </c>
      <c r="D60" s="52" t="s">
        <v>115</v>
      </c>
      <c r="E60" s="52">
        <v>45</v>
      </c>
      <c r="F60" s="52" t="s">
        <v>245</v>
      </c>
      <c r="G60" s="52">
        <v>55</v>
      </c>
      <c r="H60" s="52">
        <v>73</v>
      </c>
      <c r="I60" s="52">
        <v>61</v>
      </c>
      <c r="J60" s="52">
        <v>0</v>
      </c>
      <c r="K60" s="52">
        <v>60</v>
      </c>
      <c r="L60" s="52">
        <f t="shared" si="0"/>
        <v>49.8</v>
      </c>
    </row>
    <row r="61" spans="2:12">
      <c r="B61" s="52" t="s">
        <v>358</v>
      </c>
      <c r="C61" s="52" t="s">
        <v>359</v>
      </c>
      <c r="D61" s="52" t="s">
        <v>114</v>
      </c>
      <c r="E61" s="52">
        <v>33</v>
      </c>
      <c r="F61" s="52" t="s">
        <v>360</v>
      </c>
      <c r="G61" s="52">
        <v>92</v>
      </c>
      <c r="H61" s="52">
        <v>75</v>
      </c>
      <c r="I61" s="52">
        <v>93</v>
      </c>
      <c r="J61" s="52">
        <v>86</v>
      </c>
      <c r="K61" s="52">
        <v>87</v>
      </c>
      <c r="L61" s="52">
        <f t="shared" si="0"/>
        <v>86.6</v>
      </c>
    </row>
    <row r="62" spans="2:12">
      <c r="B62" s="52" t="s">
        <v>361</v>
      </c>
      <c r="C62" s="52" t="s">
        <v>362</v>
      </c>
      <c r="D62" s="52" t="s">
        <v>115</v>
      </c>
      <c r="E62" s="52">
        <v>32</v>
      </c>
      <c r="F62" s="52" t="s">
        <v>360</v>
      </c>
      <c r="G62" s="52">
        <v>80</v>
      </c>
      <c r="H62" s="52">
        <v>92</v>
      </c>
      <c r="I62" s="52">
        <v>66</v>
      </c>
      <c r="J62" s="52">
        <v>95</v>
      </c>
      <c r="K62" s="52">
        <v>95</v>
      </c>
      <c r="L62" s="52">
        <f t="shared" si="0"/>
        <v>85.6</v>
      </c>
    </row>
    <row r="63" spans="2:12">
      <c r="B63" s="52" t="s">
        <v>363</v>
      </c>
      <c r="C63" s="52" t="s">
        <v>364</v>
      </c>
      <c r="D63" s="52" t="s">
        <v>115</v>
      </c>
      <c r="E63" s="52">
        <v>34</v>
      </c>
      <c r="F63" s="52" t="s">
        <v>360</v>
      </c>
      <c r="G63" s="52">
        <v>95</v>
      </c>
      <c r="H63" s="52">
        <v>73</v>
      </c>
      <c r="I63" s="52">
        <v>79</v>
      </c>
      <c r="J63" s="52">
        <v>90</v>
      </c>
      <c r="K63" s="52">
        <v>85</v>
      </c>
      <c r="L63" s="52">
        <f t="shared" si="0"/>
        <v>84.4</v>
      </c>
    </row>
    <row r="64" spans="2:12">
      <c r="B64" s="52" t="s">
        <v>365</v>
      </c>
      <c r="C64" s="52" t="s">
        <v>366</v>
      </c>
      <c r="D64" s="52" t="s">
        <v>115</v>
      </c>
      <c r="E64" s="52">
        <v>24</v>
      </c>
      <c r="F64" s="52" t="s">
        <v>360</v>
      </c>
      <c r="G64" s="52">
        <v>71</v>
      </c>
      <c r="H64" s="52">
        <v>73</v>
      </c>
      <c r="I64" s="52">
        <v>99</v>
      </c>
      <c r="J64" s="52">
        <v>92</v>
      </c>
      <c r="K64" s="52">
        <v>84</v>
      </c>
      <c r="L64" s="52">
        <f t="shared" si="0"/>
        <v>83.8</v>
      </c>
    </row>
    <row r="65" spans="2:12">
      <c r="B65" s="52" t="s">
        <v>367</v>
      </c>
      <c r="C65" s="52" t="s">
        <v>368</v>
      </c>
      <c r="D65" s="52" t="s">
        <v>115</v>
      </c>
      <c r="E65" s="52">
        <v>30</v>
      </c>
      <c r="F65" s="52" t="s">
        <v>360</v>
      </c>
      <c r="G65" s="52">
        <v>91</v>
      </c>
      <c r="H65" s="52">
        <v>95</v>
      </c>
      <c r="I65" s="52">
        <v>63</v>
      </c>
      <c r="J65" s="52">
        <v>94</v>
      </c>
      <c r="K65" s="52">
        <v>74</v>
      </c>
      <c r="L65" s="52">
        <f t="shared" si="0"/>
        <v>83.4</v>
      </c>
    </row>
    <row r="66" spans="2:12">
      <c r="B66" s="52" t="s">
        <v>369</v>
      </c>
      <c r="C66" s="52" t="s">
        <v>370</v>
      </c>
      <c r="D66" s="52" t="s">
        <v>115</v>
      </c>
      <c r="E66" s="52">
        <v>24</v>
      </c>
      <c r="F66" s="52" t="s">
        <v>360</v>
      </c>
      <c r="G66" s="52">
        <v>68</v>
      </c>
      <c r="H66" s="52">
        <v>100</v>
      </c>
      <c r="I66" s="52">
        <v>75</v>
      </c>
      <c r="J66" s="52">
        <v>96</v>
      </c>
      <c r="K66" s="52">
        <v>77</v>
      </c>
      <c r="L66" s="52">
        <f t="shared" si="0"/>
        <v>83.2</v>
      </c>
    </row>
    <row r="67" spans="2:12">
      <c r="B67" s="52" t="s">
        <v>371</v>
      </c>
      <c r="C67" s="52" t="s">
        <v>372</v>
      </c>
      <c r="D67" s="52" t="s">
        <v>115</v>
      </c>
      <c r="E67" s="52">
        <v>27</v>
      </c>
      <c r="F67" s="52" t="s">
        <v>360</v>
      </c>
      <c r="G67" s="52">
        <v>92</v>
      </c>
      <c r="H67" s="52">
        <v>68</v>
      </c>
      <c r="I67" s="52">
        <v>82</v>
      </c>
      <c r="J67" s="52">
        <v>93</v>
      </c>
      <c r="K67" s="52">
        <v>73</v>
      </c>
      <c r="L67" s="52">
        <f t="shared" si="0"/>
        <v>81.599999999999994</v>
      </c>
    </row>
    <row r="68" spans="2:12">
      <c r="B68" s="52" t="s">
        <v>373</v>
      </c>
      <c r="C68" s="52" t="s">
        <v>374</v>
      </c>
      <c r="D68" s="52" t="s">
        <v>115</v>
      </c>
      <c r="E68" s="52">
        <v>28</v>
      </c>
      <c r="F68" s="52" t="s">
        <v>360</v>
      </c>
      <c r="G68" s="52">
        <v>77</v>
      </c>
      <c r="H68" s="52">
        <v>98</v>
      </c>
      <c r="I68" s="52">
        <v>73</v>
      </c>
      <c r="J68" s="52">
        <v>67</v>
      </c>
      <c r="K68" s="52">
        <v>92</v>
      </c>
      <c r="L68" s="52">
        <f t="shared" si="0"/>
        <v>81.400000000000006</v>
      </c>
    </row>
    <row r="69" spans="2:12">
      <c r="B69" s="52" t="s">
        <v>375</v>
      </c>
      <c r="C69" s="52" t="s">
        <v>376</v>
      </c>
      <c r="D69" s="52" t="s">
        <v>115</v>
      </c>
      <c r="E69" s="52">
        <v>36</v>
      </c>
      <c r="F69" s="52" t="s">
        <v>360</v>
      </c>
      <c r="G69" s="52">
        <v>83</v>
      </c>
      <c r="H69" s="52">
        <v>73</v>
      </c>
      <c r="I69" s="52">
        <v>72</v>
      </c>
      <c r="J69" s="52">
        <v>88</v>
      </c>
      <c r="K69" s="52">
        <v>88</v>
      </c>
      <c r="L69" s="52">
        <f t="shared" ref="L69:L132" si="1">AVERAGE(G69:K69)</f>
        <v>80.8</v>
      </c>
    </row>
    <row r="70" spans="2:12">
      <c r="B70" s="52" t="s">
        <v>377</v>
      </c>
      <c r="C70" s="52" t="s">
        <v>378</v>
      </c>
      <c r="D70" s="52" t="s">
        <v>115</v>
      </c>
      <c r="E70" s="52">
        <v>38</v>
      </c>
      <c r="F70" s="52" t="s">
        <v>360</v>
      </c>
      <c r="G70" s="52">
        <v>62</v>
      </c>
      <c r="H70" s="52">
        <v>86</v>
      </c>
      <c r="I70" s="52">
        <v>95</v>
      </c>
      <c r="J70" s="52">
        <v>76</v>
      </c>
      <c r="K70" s="52">
        <v>84</v>
      </c>
      <c r="L70" s="52">
        <f t="shared" si="1"/>
        <v>80.599999999999994</v>
      </c>
    </row>
    <row r="71" spans="2:12">
      <c r="B71" s="52" t="s">
        <v>379</v>
      </c>
      <c r="C71" s="52" t="s">
        <v>380</v>
      </c>
      <c r="D71" s="52" t="s">
        <v>115</v>
      </c>
      <c r="E71" s="52">
        <v>32</v>
      </c>
      <c r="F71" s="52" t="s">
        <v>360</v>
      </c>
      <c r="G71" s="52">
        <v>88</v>
      </c>
      <c r="H71" s="52">
        <v>89</v>
      </c>
      <c r="I71" s="52">
        <v>82</v>
      </c>
      <c r="J71" s="52">
        <v>64</v>
      </c>
      <c r="K71" s="52">
        <v>80</v>
      </c>
      <c r="L71" s="52">
        <f t="shared" si="1"/>
        <v>80.599999999999994</v>
      </c>
    </row>
    <row r="72" spans="2:12">
      <c r="B72" s="52" t="s">
        <v>381</v>
      </c>
      <c r="C72" s="52" t="s">
        <v>382</v>
      </c>
      <c r="D72" s="52" t="s">
        <v>115</v>
      </c>
      <c r="E72" s="52">
        <v>38</v>
      </c>
      <c r="F72" s="52" t="s">
        <v>360</v>
      </c>
      <c r="G72" s="52">
        <v>89</v>
      </c>
      <c r="H72" s="52">
        <v>58</v>
      </c>
      <c r="I72" s="52">
        <v>91</v>
      </c>
      <c r="J72" s="52">
        <v>86</v>
      </c>
      <c r="K72" s="52">
        <v>78</v>
      </c>
      <c r="L72" s="52">
        <f t="shared" si="1"/>
        <v>80.400000000000006</v>
      </c>
    </row>
    <row r="73" spans="2:12">
      <c r="B73" s="52" t="s">
        <v>383</v>
      </c>
      <c r="C73" s="52" t="s">
        <v>384</v>
      </c>
      <c r="D73" s="52" t="s">
        <v>115</v>
      </c>
      <c r="E73" s="52">
        <v>31</v>
      </c>
      <c r="F73" s="52" t="s">
        <v>360</v>
      </c>
      <c r="G73" s="52">
        <v>96</v>
      </c>
      <c r="H73" s="52">
        <v>66</v>
      </c>
      <c r="I73" s="52">
        <v>84</v>
      </c>
      <c r="J73" s="52">
        <v>91</v>
      </c>
      <c r="K73" s="52">
        <v>64</v>
      </c>
      <c r="L73" s="52">
        <f t="shared" si="1"/>
        <v>80.2</v>
      </c>
    </row>
    <row r="74" spans="2:12">
      <c r="B74" s="52" t="s">
        <v>385</v>
      </c>
      <c r="C74" s="52" t="s">
        <v>386</v>
      </c>
      <c r="D74" s="52" t="s">
        <v>115</v>
      </c>
      <c r="E74" s="52">
        <v>38</v>
      </c>
      <c r="F74" s="52" t="s">
        <v>360</v>
      </c>
      <c r="G74" s="52">
        <v>61</v>
      </c>
      <c r="H74" s="52">
        <v>83</v>
      </c>
      <c r="I74" s="52">
        <v>95</v>
      </c>
      <c r="J74" s="52">
        <v>61</v>
      </c>
      <c r="K74" s="52">
        <v>93</v>
      </c>
      <c r="L74" s="52">
        <f t="shared" si="1"/>
        <v>78.599999999999994</v>
      </c>
    </row>
    <row r="75" spans="2:12">
      <c r="B75" s="52" t="s">
        <v>387</v>
      </c>
      <c r="C75" s="52" t="s">
        <v>388</v>
      </c>
      <c r="D75" s="52" t="s">
        <v>115</v>
      </c>
      <c r="E75" s="52">
        <v>28</v>
      </c>
      <c r="F75" s="52" t="s">
        <v>360</v>
      </c>
      <c r="G75" s="52">
        <v>63</v>
      </c>
      <c r="H75" s="52">
        <v>63</v>
      </c>
      <c r="I75" s="52">
        <v>84</v>
      </c>
      <c r="J75" s="52">
        <v>98</v>
      </c>
      <c r="K75" s="52">
        <v>80</v>
      </c>
      <c r="L75" s="52">
        <f t="shared" si="1"/>
        <v>77.599999999999994</v>
      </c>
    </row>
    <row r="76" spans="2:12">
      <c r="B76" s="52" t="s">
        <v>389</v>
      </c>
      <c r="C76" s="52" t="s">
        <v>390</v>
      </c>
      <c r="D76" s="52" t="s">
        <v>115</v>
      </c>
      <c r="E76" s="52">
        <v>34</v>
      </c>
      <c r="F76" s="52" t="s">
        <v>360</v>
      </c>
      <c r="G76" s="52">
        <v>85</v>
      </c>
      <c r="H76" s="52">
        <v>61</v>
      </c>
      <c r="I76" s="52">
        <v>71</v>
      </c>
      <c r="J76" s="52">
        <v>77</v>
      </c>
      <c r="K76" s="52">
        <v>90</v>
      </c>
      <c r="L76" s="52">
        <f t="shared" si="1"/>
        <v>76.8</v>
      </c>
    </row>
    <row r="77" spans="2:12">
      <c r="B77" s="52" t="s">
        <v>391</v>
      </c>
      <c r="C77" s="52" t="s">
        <v>392</v>
      </c>
      <c r="D77" s="52" t="s">
        <v>114</v>
      </c>
      <c r="E77" s="52">
        <v>37</v>
      </c>
      <c r="F77" s="52" t="s">
        <v>360</v>
      </c>
      <c r="G77" s="52">
        <v>93</v>
      </c>
      <c r="H77" s="52">
        <v>71</v>
      </c>
      <c r="I77" s="52">
        <v>82</v>
      </c>
      <c r="J77" s="52">
        <v>66</v>
      </c>
      <c r="K77" s="52">
        <v>68</v>
      </c>
      <c r="L77" s="52">
        <f t="shared" si="1"/>
        <v>76</v>
      </c>
    </row>
    <row r="78" spans="2:12">
      <c r="B78" s="52" t="s">
        <v>393</v>
      </c>
      <c r="C78" s="52" t="s">
        <v>394</v>
      </c>
      <c r="D78" s="52" t="s">
        <v>115</v>
      </c>
      <c r="E78" s="52">
        <v>26</v>
      </c>
      <c r="F78" s="52" t="s">
        <v>360</v>
      </c>
      <c r="G78" s="52">
        <v>89</v>
      </c>
      <c r="H78" s="52">
        <v>65</v>
      </c>
      <c r="I78" s="52">
        <v>86</v>
      </c>
      <c r="J78" s="52">
        <v>72</v>
      </c>
      <c r="K78" s="52">
        <v>67</v>
      </c>
      <c r="L78" s="52">
        <f t="shared" si="1"/>
        <v>75.8</v>
      </c>
    </row>
    <row r="79" spans="2:12">
      <c r="B79" s="52" t="s">
        <v>395</v>
      </c>
      <c r="C79" s="52" t="s">
        <v>396</v>
      </c>
      <c r="D79" s="52" t="s">
        <v>115</v>
      </c>
      <c r="E79" s="52">
        <v>27</v>
      </c>
      <c r="F79" s="52" t="s">
        <v>360</v>
      </c>
      <c r="G79" s="52">
        <v>73</v>
      </c>
      <c r="H79" s="52">
        <v>63</v>
      </c>
      <c r="I79" s="52">
        <v>98</v>
      </c>
      <c r="J79" s="52">
        <v>72</v>
      </c>
      <c r="K79" s="52">
        <v>71</v>
      </c>
      <c r="L79" s="52">
        <f t="shared" si="1"/>
        <v>75.400000000000006</v>
      </c>
    </row>
    <row r="80" spans="2:12">
      <c r="B80" s="52" t="s">
        <v>397</v>
      </c>
      <c r="C80" s="52" t="s">
        <v>398</v>
      </c>
      <c r="D80" s="52" t="s">
        <v>115</v>
      </c>
      <c r="E80" s="52">
        <v>37</v>
      </c>
      <c r="F80" s="52" t="s">
        <v>360</v>
      </c>
      <c r="G80" s="52">
        <v>85</v>
      </c>
      <c r="H80" s="52">
        <v>61</v>
      </c>
      <c r="I80" s="52">
        <v>68</v>
      </c>
      <c r="J80" s="52">
        <v>89</v>
      </c>
      <c r="K80" s="52">
        <v>72</v>
      </c>
      <c r="L80" s="52">
        <f t="shared" si="1"/>
        <v>75</v>
      </c>
    </row>
    <row r="81" spans="2:12">
      <c r="B81" s="52" t="s">
        <v>399</v>
      </c>
      <c r="C81" s="52" t="s">
        <v>400</v>
      </c>
      <c r="D81" s="52" t="s">
        <v>115</v>
      </c>
      <c r="E81" s="52">
        <v>37</v>
      </c>
      <c r="F81" s="52" t="s">
        <v>360</v>
      </c>
      <c r="G81" s="52">
        <v>59</v>
      </c>
      <c r="H81" s="52">
        <v>91</v>
      </c>
      <c r="I81" s="52">
        <v>79</v>
      </c>
      <c r="J81" s="52">
        <v>88</v>
      </c>
      <c r="K81" s="52">
        <v>58</v>
      </c>
      <c r="L81" s="52">
        <f t="shared" si="1"/>
        <v>75</v>
      </c>
    </row>
    <row r="82" spans="2:12">
      <c r="B82" s="52" t="s">
        <v>401</v>
      </c>
      <c r="C82" s="52" t="s">
        <v>402</v>
      </c>
      <c r="D82" s="52" t="s">
        <v>115</v>
      </c>
      <c r="E82" s="52">
        <v>27</v>
      </c>
      <c r="F82" s="52" t="s">
        <v>360</v>
      </c>
      <c r="G82" s="52">
        <v>85</v>
      </c>
      <c r="H82" s="52">
        <v>64</v>
      </c>
      <c r="I82" s="52">
        <v>78</v>
      </c>
      <c r="J82" s="52">
        <v>77</v>
      </c>
      <c r="K82" s="52">
        <v>70</v>
      </c>
      <c r="L82" s="52">
        <f t="shared" si="1"/>
        <v>74.8</v>
      </c>
    </row>
    <row r="83" spans="2:12">
      <c r="B83" s="52" t="s">
        <v>403</v>
      </c>
      <c r="C83" s="52" t="s">
        <v>404</v>
      </c>
      <c r="D83" s="52" t="s">
        <v>115</v>
      </c>
      <c r="E83" s="52">
        <v>44</v>
      </c>
      <c r="F83" s="52" t="s">
        <v>360</v>
      </c>
      <c r="G83" s="52">
        <v>84</v>
      </c>
      <c r="H83" s="52">
        <v>58</v>
      </c>
      <c r="I83" s="52">
        <v>65</v>
      </c>
      <c r="J83" s="52">
        <v>83</v>
      </c>
      <c r="K83" s="52">
        <v>84</v>
      </c>
      <c r="L83" s="52">
        <f t="shared" si="1"/>
        <v>74.8</v>
      </c>
    </row>
    <row r="84" spans="2:12">
      <c r="B84" s="52" t="s">
        <v>405</v>
      </c>
      <c r="C84" s="52" t="s">
        <v>406</v>
      </c>
      <c r="D84" s="52" t="s">
        <v>114</v>
      </c>
      <c r="E84" s="52">
        <v>44</v>
      </c>
      <c r="F84" s="52" t="s">
        <v>360</v>
      </c>
      <c r="G84" s="52">
        <v>79</v>
      </c>
      <c r="H84" s="52">
        <v>76</v>
      </c>
      <c r="I84" s="52">
        <v>76</v>
      </c>
      <c r="J84" s="52">
        <v>55</v>
      </c>
      <c r="K84" s="52">
        <v>88</v>
      </c>
      <c r="L84" s="52">
        <f t="shared" si="1"/>
        <v>74.8</v>
      </c>
    </row>
    <row r="85" spans="2:12">
      <c r="B85" s="52" t="s">
        <v>407</v>
      </c>
      <c r="C85" s="52" t="s">
        <v>408</v>
      </c>
      <c r="D85" s="52" t="s">
        <v>115</v>
      </c>
      <c r="E85" s="52">
        <v>43</v>
      </c>
      <c r="F85" s="52" t="s">
        <v>360</v>
      </c>
      <c r="G85" s="52">
        <v>52</v>
      </c>
      <c r="H85" s="52">
        <v>77</v>
      </c>
      <c r="I85" s="52">
        <v>84</v>
      </c>
      <c r="J85" s="52">
        <v>81</v>
      </c>
      <c r="K85" s="52">
        <v>79</v>
      </c>
      <c r="L85" s="52">
        <f t="shared" si="1"/>
        <v>74.599999999999994</v>
      </c>
    </row>
    <row r="86" spans="2:12">
      <c r="B86" s="52" t="s">
        <v>409</v>
      </c>
      <c r="C86" s="52" t="s">
        <v>410</v>
      </c>
      <c r="D86" s="52" t="s">
        <v>115</v>
      </c>
      <c r="E86" s="52">
        <v>48</v>
      </c>
      <c r="F86" s="52" t="s">
        <v>360</v>
      </c>
      <c r="G86" s="52">
        <v>70</v>
      </c>
      <c r="H86" s="52">
        <v>71</v>
      </c>
      <c r="I86" s="52">
        <v>77</v>
      </c>
      <c r="J86" s="52">
        <v>85</v>
      </c>
      <c r="K86" s="52">
        <v>69</v>
      </c>
      <c r="L86" s="52">
        <f t="shared" si="1"/>
        <v>74.400000000000006</v>
      </c>
    </row>
    <row r="87" spans="2:12">
      <c r="B87" s="52" t="s">
        <v>411</v>
      </c>
      <c r="C87" s="52" t="s">
        <v>412</v>
      </c>
      <c r="D87" s="52" t="s">
        <v>115</v>
      </c>
      <c r="E87" s="52">
        <v>41</v>
      </c>
      <c r="F87" s="52" t="s">
        <v>360</v>
      </c>
      <c r="G87" s="52">
        <v>77</v>
      </c>
      <c r="H87" s="52">
        <v>82</v>
      </c>
      <c r="I87" s="52">
        <v>64</v>
      </c>
      <c r="J87" s="52">
        <v>59</v>
      </c>
      <c r="K87" s="52">
        <v>88</v>
      </c>
      <c r="L87" s="52">
        <f t="shared" si="1"/>
        <v>74</v>
      </c>
    </row>
    <row r="88" spans="2:12">
      <c r="B88" s="52" t="s">
        <v>413</v>
      </c>
      <c r="C88" s="52" t="s">
        <v>414</v>
      </c>
      <c r="D88" s="52" t="s">
        <v>115</v>
      </c>
      <c r="E88" s="52">
        <v>29</v>
      </c>
      <c r="F88" s="52" t="s">
        <v>360</v>
      </c>
      <c r="G88" s="52">
        <v>76</v>
      </c>
      <c r="H88" s="52">
        <v>68</v>
      </c>
      <c r="I88" s="52">
        <v>92</v>
      </c>
      <c r="J88" s="52">
        <v>64</v>
      </c>
      <c r="K88" s="52">
        <v>68</v>
      </c>
      <c r="L88" s="52">
        <f t="shared" si="1"/>
        <v>73.599999999999994</v>
      </c>
    </row>
    <row r="89" spans="2:12">
      <c r="B89" s="52" t="s">
        <v>415</v>
      </c>
      <c r="C89" s="52" t="s">
        <v>416</v>
      </c>
      <c r="D89" s="52" t="s">
        <v>115</v>
      </c>
      <c r="E89" s="52">
        <v>48</v>
      </c>
      <c r="F89" s="52" t="s">
        <v>360</v>
      </c>
      <c r="G89" s="52">
        <v>74</v>
      </c>
      <c r="H89" s="52">
        <v>68</v>
      </c>
      <c r="I89" s="52">
        <v>73</v>
      </c>
      <c r="J89" s="52">
        <v>67</v>
      </c>
      <c r="K89" s="52">
        <v>81</v>
      </c>
      <c r="L89" s="52">
        <f t="shared" si="1"/>
        <v>72.599999999999994</v>
      </c>
    </row>
    <row r="90" spans="2:12">
      <c r="B90" s="52" t="s">
        <v>417</v>
      </c>
      <c r="C90" s="52" t="s">
        <v>418</v>
      </c>
      <c r="D90" s="52" t="s">
        <v>115</v>
      </c>
      <c r="E90" s="52">
        <v>32</v>
      </c>
      <c r="F90" s="52" t="s">
        <v>360</v>
      </c>
      <c r="G90" s="52">
        <v>58</v>
      </c>
      <c r="H90" s="52">
        <v>91</v>
      </c>
      <c r="I90" s="52">
        <v>60</v>
      </c>
      <c r="J90" s="52">
        <v>76</v>
      </c>
      <c r="K90" s="52">
        <v>77</v>
      </c>
      <c r="L90" s="52">
        <f t="shared" si="1"/>
        <v>72.400000000000006</v>
      </c>
    </row>
    <row r="91" spans="2:12">
      <c r="B91" s="52" t="s">
        <v>419</v>
      </c>
      <c r="C91" s="52" t="s">
        <v>420</v>
      </c>
      <c r="D91" s="52" t="s">
        <v>115</v>
      </c>
      <c r="E91" s="52">
        <v>49</v>
      </c>
      <c r="F91" s="52" t="s">
        <v>360</v>
      </c>
      <c r="G91" s="52">
        <v>69</v>
      </c>
      <c r="H91" s="52">
        <v>75</v>
      </c>
      <c r="I91" s="52">
        <v>72</v>
      </c>
      <c r="J91" s="52">
        <v>67</v>
      </c>
      <c r="K91" s="52">
        <v>76</v>
      </c>
      <c r="L91" s="52">
        <f t="shared" si="1"/>
        <v>71.8</v>
      </c>
    </row>
    <row r="92" spans="2:12">
      <c r="B92" s="52" t="s">
        <v>421</v>
      </c>
      <c r="C92" s="52" t="s">
        <v>422</v>
      </c>
      <c r="D92" s="52" t="s">
        <v>114</v>
      </c>
      <c r="E92" s="52">
        <v>40</v>
      </c>
      <c r="F92" s="52" t="s">
        <v>360</v>
      </c>
      <c r="G92" s="52">
        <v>67</v>
      </c>
      <c r="H92" s="52">
        <v>88</v>
      </c>
      <c r="I92" s="52">
        <v>60</v>
      </c>
      <c r="J92" s="52">
        <v>53</v>
      </c>
      <c r="K92" s="52">
        <v>84</v>
      </c>
      <c r="L92" s="52">
        <f t="shared" si="1"/>
        <v>70.400000000000006</v>
      </c>
    </row>
    <row r="93" spans="2:12">
      <c r="B93" s="52" t="s">
        <v>423</v>
      </c>
      <c r="C93" s="52" t="s">
        <v>424</v>
      </c>
      <c r="D93" s="52" t="s">
        <v>114</v>
      </c>
      <c r="E93" s="52">
        <v>33</v>
      </c>
      <c r="F93" s="52" t="s">
        <v>360</v>
      </c>
      <c r="G93" s="52">
        <v>64</v>
      </c>
      <c r="H93" s="52">
        <v>59</v>
      </c>
      <c r="I93" s="52">
        <v>88</v>
      </c>
      <c r="J93" s="52">
        <v>70</v>
      </c>
      <c r="K93" s="52">
        <v>70</v>
      </c>
      <c r="L93" s="52">
        <f t="shared" si="1"/>
        <v>70.2</v>
      </c>
    </row>
    <row r="94" spans="2:12">
      <c r="B94" s="52" t="s">
        <v>425</v>
      </c>
      <c r="C94" s="52" t="s">
        <v>426</v>
      </c>
      <c r="D94" s="52" t="s">
        <v>115</v>
      </c>
      <c r="E94" s="52">
        <v>48</v>
      </c>
      <c r="F94" s="52" t="s">
        <v>360</v>
      </c>
      <c r="G94" s="52">
        <v>80</v>
      </c>
      <c r="H94" s="52">
        <v>79</v>
      </c>
      <c r="I94" s="52">
        <v>58</v>
      </c>
      <c r="J94" s="52">
        <v>80</v>
      </c>
      <c r="K94" s="52">
        <v>54</v>
      </c>
      <c r="L94" s="52">
        <f t="shared" si="1"/>
        <v>70.2</v>
      </c>
    </row>
    <row r="95" spans="2:12">
      <c r="B95" s="52" t="s">
        <v>427</v>
      </c>
      <c r="C95" s="52" t="s">
        <v>428</v>
      </c>
      <c r="D95" s="52" t="s">
        <v>115</v>
      </c>
      <c r="E95" s="52">
        <v>46</v>
      </c>
      <c r="F95" s="52" t="s">
        <v>360</v>
      </c>
      <c r="G95" s="52">
        <v>83</v>
      </c>
      <c r="H95" s="52">
        <v>73</v>
      </c>
      <c r="I95" s="52">
        <v>61</v>
      </c>
      <c r="J95" s="52">
        <v>53</v>
      </c>
      <c r="K95" s="52">
        <v>73</v>
      </c>
      <c r="L95" s="52">
        <f t="shared" si="1"/>
        <v>68.599999999999994</v>
      </c>
    </row>
    <row r="96" spans="2:12">
      <c r="B96" s="52" t="s">
        <v>429</v>
      </c>
      <c r="C96" s="52" t="s">
        <v>430</v>
      </c>
      <c r="D96" s="52" t="s">
        <v>115</v>
      </c>
      <c r="E96" s="52">
        <v>41</v>
      </c>
      <c r="F96" s="52" t="s">
        <v>360</v>
      </c>
      <c r="G96" s="52">
        <v>54</v>
      </c>
      <c r="H96" s="52">
        <v>83</v>
      </c>
      <c r="I96" s="52">
        <v>54</v>
      </c>
      <c r="J96" s="52">
        <v>80</v>
      </c>
      <c r="K96" s="52">
        <v>67</v>
      </c>
      <c r="L96" s="52">
        <f t="shared" si="1"/>
        <v>67.599999999999994</v>
      </c>
    </row>
    <row r="97" spans="2:12">
      <c r="B97" s="52" t="s">
        <v>431</v>
      </c>
      <c r="C97" s="52" t="s">
        <v>432</v>
      </c>
      <c r="D97" s="52" t="s">
        <v>115</v>
      </c>
      <c r="E97" s="52">
        <v>25</v>
      </c>
      <c r="F97" s="52" t="s">
        <v>360</v>
      </c>
      <c r="G97" s="52">
        <v>78</v>
      </c>
      <c r="H97" s="52">
        <v>87</v>
      </c>
      <c r="I97" s="52">
        <v>72</v>
      </c>
      <c r="J97" s="52">
        <v>99</v>
      </c>
      <c r="K97" s="52">
        <v>0</v>
      </c>
      <c r="L97" s="52">
        <f t="shared" si="1"/>
        <v>67.2</v>
      </c>
    </row>
    <row r="98" spans="2:12">
      <c r="B98" s="52" t="s">
        <v>433</v>
      </c>
      <c r="C98" s="52" t="s">
        <v>434</v>
      </c>
      <c r="D98" s="52" t="s">
        <v>115</v>
      </c>
      <c r="E98" s="52">
        <v>55</v>
      </c>
      <c r="F98" s="52" t="s">
        <v>360</v>
      </c>
      <c r="G98" s="52">
        <v>79</v>
      </c>
      <c r="H98" s="52">
        <v>45</v>
      </c>
      <c r="I98" s="52">
        <v>57</v>
      </c>
      <c r="J98" s="52">
        <v>81</v>
      </c>
      <c r="K98" s="52">
        <v>74</v>
      </c>
      <c r="L98" s="52">
        <f t="shared" si="1"/>
        <v>67.2</v>
      </c>
    </row>
    <row r="99" spans="2:12">
      <c r="B99" s="52" t="s">
        <v>435</v>
      </c>
      <c r="C99" s="52" t="s">
        <v>436</v>
      </c>
      <c r="D99" s="52" t="s">
        <v>115</v>
      </c>
      <c r="E99" s="52">
        <v>45</v>
      </c>
      <c r="F99" s="52" t="s">
        <v>360</v>
      </c>
      <c r="G99" s="52">
        <v>58</v>
      </c>
      <c r="H99" s="52">
        <v>72</v>
      </c>
      <c r="I99" s="52">
        <v>81</v>
      </c>
      <c r="J99" s="52">
        <v>59</v>
      </c>
      <c r="K99" s="52">
        <v>66</v>
      </c>
      <c r="L99" s="52">
        <f t="shared" si="1"/>
        <v>67.2</v>
      </c>
    </row>
    <row r="100" spans="2:12">
      <c r="B100" s="52" t="s">
        <v>437</v>
      </c>
      <c r="C100" s="52" t="s">
        <v>438</v>
      </c>
      <c r="D100" s="52" t="s">
        <v>115</v>
      </c>
      <c r="E100" s="52">
        <v>48</v>
      </c>
      <c r="F100" s="52" t="s">
        <v>360</v>
      </c>
      <c r="G100" s="52">
        <v>86</v>
      </c>
      <c r="H100" s="52">
        <v>81</v>
      </c>
      <c r="I100" s="52">
        <v>89</v>
      </c>
      <c r="J100" s="52">
        <v>0</v>
      </c>
      <c r="K100" s="52">
        <v>79</v>
      </c>
      <c r="L100" s="52">
        <f t="shared" si="1"/>
        <v>67</v>
      </c>
    </row>
    <row r="101" spans="2:12">
      <c r="B101" s="52" t="s">
        <v>439</v>
      </c>
      <c r="C101" s="52" t="s">
        <v>440</v>
      </c>
      <c r="D101" s="52" t="s">
        <v>115</v>
      </c>
      <c r="E101" s="52">
        <v>54</v>
      </c>
      <c r="F101" s="52" t="s">
        <v>360</v>
      </c>
      <c r="G101" s="52">
        <v>66</v>
      </c>
      <c r="H101" s="52">
        <v>79</v>
      </c>
      <c r="I101" s="52">
        <v>69</v>
      </c>
      <c r="J101" s="52">
        <v>73</v>
      </c>
      <c r="K101" s="52">
        <v>46</v>
      </c>
      <c r="L101" s="52">
        <f t="shared" si="1"/>
        <v>66.599999999999994</v>
      </c>
    </row>
    <row r="102" spans="2:12">
      <c r="B102" s="52" t="s">
        <v>441</v>
      </c>
      <c r="C102" s="52" t="s">
        <v>442</v>
      </c>
      <c r="D102" s="52" t="s">
        <v>115</v>
      </c>
      <c r="E102" s="52">
        <v>49</v>
      </c>
      <c r="F102" s="52" t="s">
        <v>360</v>
      </c>
      <c r="G102" s="52">
        <v>66</v>
      </c>
      <c r="H102" s="52">
        <v>60</v>
      </c>
      <c r="I102" s="52">
        <v>57</v>
      </c>
      <c r="J102" s="52">
        <v>80</v>
      </c>
      <c r="K102" s="52">
        <v>70</v>
      </c>
      <c r="L102" s="52">
        <f t="shared" si="1"/>
        <v>66.599999999999994</v>
      </c>
    </row>
    <row r="103" spans="2:12">
      <c r="B103" s="52" t="s">
        <v>443</v>
      </c>
      <c r="C103" s="52" t="s">
        <v>444</v>
      </c>
      <c r="D103" s="52" t="s">
        <v>115</v>
      </c>
      <c r="E103" s="52">
        <v>49</v>
      </c>
      <c r="F103" s="52" t="s">
        <v>360</v>
      </c>
      <c r="G103" s="52">
        <v>55</v>
      </c>
      <c r="H103" s="52">
        <v>71</v>
      </c>
      <c r="I103" s="52">
        <v>72</v>
      </c>
      <c r="J103" s="52">
        <v>78</v>
      </c>
      <c r="K103" s="52">
        <v>56</v>
      </c>
      <c r="L103" s="52">
        <f t="shared" si="1"/>
        <v>66.400000000000006</v>
      </c>
    </row>
    <row r="104" spans="2:12">
      <c r="B104" s="52" t="s">
        <v>445</v>
      </c>
      <c r="C104" s="52" t="s">
        <v>446</v>
      </c>
      <c r="D104" s="52" t="s">
        <v>115</v>
      </c>
      <c r="E104" s="52">
        <v>52</v>
      </c>
      <c r="F104" s="52" t="s">
        <v>360</v>
      </c>
      <c r="G104" s="52">
        <v>75</v>
      </c>
      <c r="H104" s="52">
        <v>72</v>
      </c>
      <c r="I104" s="52">
        <v>57</v>
      </c>
      <c r="J104" s="52">
        <v>53</v>
      </c>
      <c r="K104" s="52">
        <v>75</v>
      </c>
      <c r="L104" s="52">
        <f t="shared" si="1"/>
        <v>66.400000000000006</v>
      </c>
    </row>
    <row r="105" spans="2:12">
      <c r="B105" s="52" t="s">
        <v>447</v>
      </c>
      <c r="C105" s="52" t="s">
        <v>448</v>
      </c>
      <c r="D105" s="52" t="s">
        <v>115</v>
      </c>
      <c r="E105" s="52">
        <v>28</v>
      </c>
      <c r="F105" s="52" t="s">
        <v>360</v>
      </c>
      <c r="G105" s="52">
        <v>0</v>
      </c>
      <c r="H105" s="52">
        <v>83</v>
      </c>
      <c r="I105" s="52">
        <v>66</v>
      </c>
      <c r="J105" s="52">
        <v>89</v>
      </c>
      <c r="K105" s="52">
        <v>93</v>
      </c>
      <c r="L105" s="52">
        <f t="shared" si="1"/>
        <v>66.2</v>
      </c>
    </row>
    <row r="106" spans="2:12">
      <c r="B106" s="52" t="s">
        <v>449</v>
      </c>
      <c r="C106" s="52" t="s">
        <v>450</v>
      </c>
      <c r="D106" s="52" t="s">
        <v>115</v>
      </c>
      <c r="E106" s="52">
        <v>55</v>
      </c>
      <c r="F106" s="52" t="s">
        <v>360</v>
      </c>
      <c r="G106" s="52">
        <v>66</v>
      </c>
      <c r="H106" s="52">
        <v>75</v>
      </c>
      <c r="I106" s="52">
        <v>61</v>
      </c>
      <c r="J106" s="52">
        <v>51</v>
      </c>
      <c r="K106" s="52">
        <v>78</v>
      </c>
      <c r="L106" s="52">
        <f t="shared" si="1"/>
        <v>66.2</v>
      </c>
    </row>
    <row r="107" spans="2:12">
      <c r="B107" s="52" t="s">
        <v>451</v>
      </c>
      <c r="C107" s="52" t="s">
        <v>452</v>
      </c>
      <c r="D107" s="52" t="s">
        <v>115</v>
      </c>
      <c r="E107" s="52">
        <v>30</v>
      </c>
      <c r="F107" s="52" t="s">
        <v>360</v>
      </c>
      <c r="G107" s="52">
        <v>71</v>
      </c>
      <c r="H107" s="52">
        <v>91</v>
      </c>
      <c r="I107" s="52">
        <v>0</v>
      </c>
      <c r="J107" s="52">
        <v>95</v>
      </c>
      <c r="K107" s="52">
        <v>72</v>
      </c>
      <c r="L107" s="52">
        <f t="shared" si="1"/>
        <v>65.8</v>
      </c>
    </row>
    <row r="108" spans="2:12">
      <c r="B108" s="52" t="s">
        <v>453</v>
      </c>
      <c r="C108" s="52" t="s">
        <v>454</v>
      </c>
      <c r="D108" s="52" t="s">
        <v>115</v>
      </c>
      <c r="E108" s="52">
        <v>53</v>
      </c>
      <c r="F108" s="52" t="s">
        <v>360</v>
      </c>
      <c r="G108" s="52">
        <v>51</v>
      </c>
      <c r="H108" s="52">
        <v>81</v>
      </c>
      <c r="I108" s="52">
        <v>74</v>
      </c>
      <c r="J108" s="52">
        <v>46</v>
      </c>
      <c r="K108" s="52">
        <v>75</v>
      </c>
      <c r="L108" s="52">
        <f t="shared" si="1"/>
        <v>65.400000000000006</v>
      </c>
    </row>
    <row r="109" spans="2:12">
      <c r="B109" s="52" t="s">
        <v>455</v>
      </c>
      <c r="C109" s="52" t="s">
        <v>456</v>
      </c>
      <c r="D109" s="52" t="s">
        <v>114</v>
      </c>
      <c r="E109" s="52">
        <v>54</v>
      </c>
      <c r="F109" s="52" t="s">
        <v>360</v>
      </c>
      <c r="G109" s="52">
        <v>58</v>
      </c>
      <c r="H109" s="52">
        <v>63</v>
      </c>
      <c r="I109" s="52">
        <v>46</v>
      </c>
      <c r="J109" s="52">
        <v>73</v>
      </c>
      <c r="K109" s="52">
        <v>76</v>
      </c>
      <c r="L109" s="52">
        <f t="shared" si="1"/>
        <v>63.2</v>
      </c>
    </row>
    <row r="110" spans="2:12">
      <c r="B110" s="52" t="s">
        <v>457</v>
      </c>
      <c r="C110" s="52" t="s">
        <v>458</v>
      </c>
      <c r="D110" s="52" t="s">
        <v>115</v>
      </c>
      <c r="E110" s="52">
        <v>49</v>
      </c>
      <c r="F110" s="52" t="s">
        <v>360</v>
      </c>
      <c r="G110" s="52">
        <v>54</v>
      </c>
      <c r="H110" s="52">
        <v>64</v>
      </c>
      <c r="I110" s="52">
        <v>52</v>
      </c>
      <c r="J110" s="52">
        <v>77</v>
      </c>
      <c r="K110" s="52">
        <v>69</v>
      </c>
      <c r="L110" s="52">
        <f t="shared" si="1"/>
        <v>63.2</v>
      </c>
    </row>
    <row r="111" spans="2:12">
      <c r="B111" s="52" t="s">
        <v>459</v>
      </c>
      <c r="C111" s="52" t="s">
        <v>460</v>
      </c>
      <c r="D111" s="52" t="s">
        <v>115</v>
      </c>
      <c r="E111" s="52">
        <v>25</v>
      </c>
      <c r="F111" s="52" t="s">
        <v>360</v>
      </c>
      <c r="G111" s="52">
        <v>0</v>
      </c>
      <c r="H111" s="52">
        <v>74</v>
      </c>
      <c r="I111" s="52">
        <v>92</v>
      </c>
      <c r="J111" s="52">
        <v>75</v>
      </c>
      <c r="K111" s="52">
        <v>73</v>
      </c>
      <c r="L111" s="52">
        <f t="shared" si="1"/>
        <v>62.8</v>
      </c>
    </row>
    <row r="112" spans="2:12">
      <c r="B112" s="52" t="s">
        <v>461</v>
      </c>
      <c r="C112" s="52" t="s">
        <v>462</v>
      </c>
      <c r="D112" s="52" t="s">
        <v>115</v>
      </c>
      <c r="E112" s="52">
        <v>53</v>
      </c>
      <c r="F112" s="52" t="s">
        <v>360</v>
      </c>
      <c r="G112" s="52">
        <v>49</v>
      </c>
      <c r="H112" s="52">
        <v>65</v>
      </c>
      <c r="I112" s="52">
        <v>80</v>
      </c>
      <c r="J112" s="52">
        <v>65</v>
      </c>
      <c r="K112" s="52">
        <v>52</v>
      </c>
      <c r="L112" s="52">
        <f t="shared" si="1"/>
        <v>62.2</v>
      </c>
    </row>
    <row r="113" spans="2:12">
      <c r="B113" s="52" t="s">
        <v>463</v>
      </c>
      <c r="C113" s="52" t="s">
        <v>464</v>
      </c>
      <c r="D113" s="52" t="s">
        <v>115</v>
      </c>
      <c r="E113" s="52">
        <v>40</v>
      </c>
      <c r="F113" s="52" t="s">
        <v>360</v>
      </c>
      <c r="G113" s="52">
        <v>57</v>
      </c>
      <c r="H113" s="52">
        <v>53</v>
      </c>
      <c r="I113" s="52">
        <v>62</v>
      </c>
      <c r="J113" s="52">
        <v>67</v>
      </c>
      <c r="K113" s="52">
        <v>64</v>
      </c>
      <c r="L113" s="52">
        <f t="shared" si="1"/>
        <v>60.6</v>
      </c>
    </row>
    <row r="114" spans="2:12">
      <c r="B114" s="52" t="s">
        <v>465</v>
      </c>
      <c r="C114" s="52" t="s">
        <v>466</v>
      </c>
      <c r="D114" s="52" t="s">
        <v>115</v>
      </c>
      <c r="E114" s="52">
        <v>51</v>
      </c>
      <c r="F114" s="52" t="s">
        <v>360</v>
      </c>
      <c r="G114" s="52">
        <v>58</v>
      </c>
      <c r="H114" s="52">
        <v>50</v>
      </c>
      <c r="I114" s="52">
        <v>63</v>
      </c>
      <c r="J114" s="52">
        <v>66</v>
      </c>
      <c r="K114" s="52">
        <v>63</v>
      </c>
      <c r="L114" s="52">
        <f t="shared" si="1"/>
        <v>60</v>
      </c>
    </row>
    <row r="115" spans="2:12">
      <c r="B115" s="52" t="s">
        <v>467</v>
      </c>
      <c r="C115" s="52" t="s">
        <v>468</v>
      </c>
      <c r="D115" s="52" t="s">
        <v>115</v>
      </c>
      <c r="E115" s="52">
        <v>41</v>
      </c>
      <c r="F115" s="52" t="s">
        <v>360</v>
      </c>
      <c r="G115" s="52">
        <v>73</v>
      </c>
      <c r="H115" s="52">
        <v>88</v>
      </c>
      <c r="I115" s="52">
        <v>52</v>
      </c>
      <c r="J115" s="52">
        <v>85</v>
      </c>
      <c r="K115" s="52">
        <v>0</v>
      </c>
      <c r="L115" s="52">
        <f t="shared" si="1"/>
        <v>59.6</v>
      </c>
    </row>
    <row r="116" spans="2:12">
      <c r="B116" s="52" t="s">
        <v>469</v>
      </c>
      <c r="C116" s="52" t="s">
        <v>470</v>
      </c>
      <c r="D116" s="52" t="s">
        <v>115</v>
      </c>
      <c r="E116" s="52">
        <v>26</v>
      </c>
      <c r="F116" s="52" t="s">
        <v>360</v>
      </c>
      <c r="G116" s="52">
        <v>78</v>
      </c>
      <c r="H116" s="52">
        <v>0</v>
      </c>
      <c r="I116" s="52">
        <v>70</v>
      </c>
      <c r="J116" s="52">
        <v>71</v>
      </c>
      <c r="K116" s="52">
        <v>78</v>
      </c>
      <c r="L116" s="52">
        <f t="shared" si="1"/>
        <v>59.4</v>
      </c>
    </row>
    <row r="117" spans="2:12">
      <c r="B117" s="52" t="s">
        <v>471</v>
      </c>
      <c r="C117" s="52" t="s">
        <v>472</v>
      </c>
      <c r="D117" s="52" t="s">
        <v>115</v>
      </c>
      <c r="E117" s="52">
        <v>34</v>
      </c>
      <c r="F117" s="52" t="s">
        <v>360</v>
      </c>
      <c r="G117" s="52">
        <v>91</v>
      </c>
      <c r="H117" s="52">
        <v>0</v>
      </c>
      <c r="I117" s="52">
        <v>70</v>
      </c>
      <c r="J117" s="52">
        <v>67</v>
      </c>
      <c r="K117" s="52">
        <v>63</v>
      </c>
      <c r="L117" s="52">
        <f t="shared" si="1"/>
        <v>58.2</v>
      </c>
    </row>
    <row r="118" spans="2:12">
      <c r="B118" s="52" t="s">
        <v>473</v>
      </c>
      <c r="C118" s="52" t="s">
        <v>474</v>
      </c>
      <c r="D118" s="52" t="s">
        <v>115</v>
      </c>
      <c r="E118" s="52">
        <v>54</v>
      </c>
      <c r="F118" s="52" t="s">
        <v>360</v>
      </c>
      <c r="G118" s="52">
        <v>52</v>
      </c>
      <c r="H118" s="52">
        <v>63</v>
      </c>
      <c r="I118" s="52">
        <v>54</v>
      </c>
      <c r="J118" s="52">
        <v>71</v>
      </c>
      <c r="K118" s="52">
        <v>51</v>
      </c>
      <c r="L118" s="52">
        <f t="shared" si="1"/>
        <v>58.2</v>
      </c>
    </row>
    <row r="119" spans="2:12">
      <c r="B119" s="52" t="s">
        <v>475</v>
      </c>
      <c r="C119" s="52" t="s">
        <v>476</v>
      </c>
      <c r="D119" s="52" t="s">
        <v>115</v>
      </c>
      <c r="E119" s="52">
        <v>24</v>
      </c>
      <c r="F119" s="52" t="s">
        <v>360</v>
      </c>
      <c r="G119" s="52">
        <v>67</v>
      </c>
      <c r="H119" s="52">
        <v>0</v>
      </c>
      <c r="I119" s="52">
        <v>84</v>
      </c>
      <c r="J119" s="52">
        <v>76</v>
      </c>
      <c r="K119" s="52">
        <v>63</v>
      </c>
      <c r="L119" s="52">
        <f t="shared" si="1"/>
        <v>58</v>
      </c>
    </row>
    <row r="120" spans="2:12">
      <c r="B120" s="52" t="s">
        <v>477</v>
      </c>
      <c r="C120" s="52" t="s">
        <v>478</v>
      </c>
      <c r="D120" s="52" t="s">
        <v>114</v>
      </c>
      <c r="E120" s="52">
        <v>53</v>
      </c>
      <c r="F120" s="52" t="s">
        <v>360</v>
      </c>
      <c r="G120" s="52">
        <v>57</v>
      </c>
      <c r="H120" s="52">
        <v>49</v>
      </c>
      <c r="I120" s="52">
        <v>75</v>
      </c>
      <c r="J120" s="52">
        <v>49</v>
      </c>
      <c r="K120" s="52">
        <v>59</v>
      </c>
      <c r="L120" s="52">
        <f t="shared" si="1"/>
        <v>57.8</v>
      </c>
    </row>
    <row r="121" spans="2:12">
      <c r="B121" s="52" t="s">
        <v>479</v>
      </c>
      <c r="C121" s="52" t="s">
        <v>480</v>
      </c>
      <c r="D121" s="52" t="s">
        <v>115</v>
      </c>
      <c r="E121" s="52">
        <v>27</v>
      </c>
      <c r="F121" s="52" t="s">
        <v>360</v>
      </c>
      <c r="G121" s="52">
        <v>70</v>
      </c>
      <c r="H121" s="52">
        <v>82</v>
      </c>
      <c r="I121" s="52">
        <v>62</v>
      </c>
      <c r="J121" s="52">
        <v>71</v>
      </c>
      <c r="K121" s="52">
        <v>0</v>
      </c>
      <c r="L121" s="52">
        <f t="shared" si="1"/>
        <v>57</v>
      </c>
    </row>
    <row r="122" spans="2:12">
      <c r="B122" s="52" t="s">
        <v>481</v>
      </c>
      <c r="C122" s="52" t="s">
        <v>482</v>
      </c>
      <c r="D122" s="52" t="s">
        <v>114</v>
      </c>
      <c r="E122" s="52">
        <v>41</v>
      </c>
      <c r="F122" s="52" t="s">
        <v>360</v>
      </c>
      <c r="G122" s="52">
        <v>58</v>
      </c>
      <c r="H122" s="52">
        <v>55</v>
      </c>
      <c r="I122" s="52">
        <v>52</v>
      </c>
      <c r="J122" s="52">
        <v>64</v>
      </c>
      <c r="K122" s="52">
        <v>52</v>
      </c>
      <c r="L122" s="52">
        <f t="shared" si="1"/>
        <v>56.2</v>
      </c>
    </row>
    <row r="123" spans="2:12">
      <c r="B123" s="52" t="s">
        <v>483</v>
      </c>
      <c r="C123" s="52" t="s">
        <v>484</v>
      </c>
      <c r="D123" s="52" t="s">
        <v>114</v>
      </c>
      <c r="E123" s="52">
        <v>49</v>
      </c>
      <c r="F123" s="52" t="s">
        <v>360</v>
      </c>
      <c r="G123" s="52">
        <v>54</v>
      </c>
      <c r="H123" s="52">
        <v>46</v>
      </c>
      <c r="I123" s="52">
        <v>51</v>
      </c>
      <c r="J123" s="52">
        <v>60</v>
      </c>
      <c r="K123" s="52">
        <v>67</v>
      </c>
      <c r="L123" s="52">
        <f t="shared" si="1"/>
        <v>55.6</v>
      </c>
    </row>
    <row r="124" spans="2:12">
      <c r="B124" s="52" t="s">
        <v>485</v>
      </c>
      <c r="C124" s="52" t="s">
        <v>486</v>
      </c>
      <c r="D124" s="52" t="s">
        <v>115</v>
      </c>
      <c r="E124" s="52">
        <v>48</v>
      </c>
      <c r="F124" s="52" t="s">
        <v>360</v>
      </c>
      <c r="G124" s="52">
        <v>67</v>
      </c>
      <c r="H124" s="52">
        <v>45</v>
      </c>
      <c r="I124" s="52">
        <v>60</v>
      </c>
      <c r="J124" s="52">
        <v>61</v>
      </c>
      <c r="K124" s="52">
        <v>45</v>
      </c>
      <c r="L124" s="52">
        <f t="shared" si="1"/>
        <v>55.6</v>
      </c>
    </row>
    <row r="125" spans="2:12">
      <c r="B125" s="52" t="s">
        <v>487</v>
      </c>
      <c r="C125" s="52" t="s">
        <v>488</v>
      </c>
      <c r="D125" s="52" t="s">
        <v>114</v>
      </c>
      <c r="E125" s="52">
        <v>26</v>
      </c>
      <c r="F125" s="52" t="s">
        <v>489</v>
      </c>
      <c r="G125" s="52">
        <v>92</v>
      </c>
      <c r="H125" s="52">
        <v>92</v>
      </c>
      <c r="I125" s="52">
        <v>78</v>
      </c>
      <c r="J125" s="52">
        <v>92</v>
      </c>
      <c r="K125" s="52">
        <v>94</v>
      </c>
      <c r="L125" s="52">
        <f t="shared" si="1"/>
        <v>89.6</v>
      </c>
    </row>
    <row r="126" spans="2:12">
      <c r="B126" s="52" t="s">
        <v>490</v>
      </c>
      <c r="C126" s="52" t="s">
        <v>491</v>
      </c>
      <c r="D126" s="52" t="s">
        <v>115</v>
      </c>
      <c r="E126" s="52">
        <v>24</v>
      </c>
      <c r="F126" s="52" t="s">
        <v>489</v>
      </c>
      <c r="G126" s="52">
        <v>85</v>
      </c>
      <c r="H126" s="52">
        <v>95</v>
      </c>
      <c r="I126" s="52">
        <v>100</v>
      </c>
      <c r="J126" s="52">
        <v>72</v>
      </c>
      <c r="K126" s="52">
        <v>85</v>
      </c>
      <c r="L126" s="52">
        <f t="shared" si="1"/>
        <v>87.4</v>
      </c>
    </row>
    <row r="127" spans="2:12">
      <c r="B127" s="52" t="s">
        <v>492</v>
      </c>
      <c r="C127" s="52" t="s">
        <v>493</v>
      </c>
      <c r="D127" s="52" t="s">
        <v>115</v>
      </c>
      <c r="E127" s="52">
        <v>25</v>
      </c>
      <c r="F127" s="52" t="s">
        <v>489</v>
      </c>
      <c r="G127" s="52">
        <v>90</v>
      </c>
      <c r="H127" s="52">
        <v>72</v>
      </c>
      <c r="I127" s="52">
        <v>96</v>
      </c>
      <c r="J127" s="52">
        <v>100</v>
      </c>
      <c r="K127" s="52">
        <v>76</v>
      </c>
      <c r="L127" s="52">
        <f t="shared" si="1"/>
        <v>86.8</v>
      </c>
    </row>
    <row r="128" spans="2:12">
      <c r="B128" s="52" t="s">
        <v>494</v>
      </c>
      <c r="C128" s="52" t="s">
        <v>495</v>
      </c>
      <c r="D128" s="52" t="s">
        <v>114</v>
      </c>
      <c r="E128" s="52">
        <v>31</v>
      </c>
      <c r="F128" s="52" t="s">
        <v>489</v>
      </c>
      <c r="G128" s="52">
        <v>96</v>
      </c>
      <c r="H128" s="52">
        <v>75</v>
      </c>
      <c r="I128" s="52">
        <v>86</v>
      </c>
      <c r="J128" s="52">
        <v>84</v>
      </c>
      <c r="K128" s="52">
        <v>93</v>
      </c>
      <c r="L128" s="52">
        <f t="shared" si="1"/>
        <v>86.8</v>
      </c>
    </row>
    <row r="129" spans="2:12">
      <c r="B129" s="52" t="s">
        <v>496</v>
      </c>
      <c r="C129" s="52" t="s">
        <v>497</v>
      </c>
      <c r="D129" s="52" t="s">
        <v>115</v>
      </c>
      <c r="E129" s="52">
        <v>37</v>
      </c>
      <c r="F129" s="52" t="s">
        <v>489</v>
      </c>
      <c r="G129" s="52">
        <v>86</v>
      </c>
      <c r="H129" s="52">
        <v>90</v>
      </c>
      <c r="I129" s="52">
        <v>79</v>
      </c>
      <c r="J129" s="52">
        <v>95</v>
      </c>
      <c r="K129" s="52">
        <v>77</v>
      </c>
      <c r="L129" s="52">
        <f t="shared" si="1"/>
        <v>85.4</v>
      </c>
    </row>
    <row r="130" spans="2:12">
      <c r="B130" s="52" t="s">
        <v>498</v>
      </c>
      <c r="C130" s="52" t="s">
        <v>499</v>
      </c>
      <c r="D130" s="52" t="s">
        <v>115</v>
      </c>
      <c r="E130" s="52">
        <v>29</v>
      </c>
      <c r="F130" s="52" t="s">
        <v>489</v>
      </c>
      <c r="G130" s="52">
        <v>100</v>
      </c>
      <c r="H130" s="52">
        <v>83</v>
      </c>
      <c r="I130" s="52">
        <v>82</v>
      </c>
      <c r="J130" s="52">
        <v>83</v>
      </c>
      <c r="K130" s="52">
        <v>78</v>
      </c>
      <c r="L130" s="52">
        <f t="shared" si="1"/>
        <v>85.2</v>
      </c>
    </row>
    <row r="131" spans="2:12">
      <c r="B131" s="52" t="s">
        <v>500</v>
      </c>
      <c r="C131" s="52" t="s">
        <v>501</v>
      </c>
      <c r="D131" s="52" t="s">
        <v>115</v>
      </c>
      <c r="E131" s="52">
        <v>27</v>
      </c>
      <c r="F131" s="52" t="s">
        <v>489</v>
      </c>
      <c r="G131" s="52">
        <v>76</v>
      </c>
      <c r="H131" s="52">
        <v>100</v>
      </c>
      <c r="I131" s="52">
        <v>100</v>
      </c>
      <c r="J131" s="52">
        <v>63</v>
      </c>
      <c r="K131" s="52">
        <v>82</v>
      </c>
      <c r="L131" s="52">
        <f t="shared" si="1"/>
        <v>84.2</v>
      </c>
    </row>
    <row r="132" spans="2:12">
      <c r="B132" s="52" t="s">
        <v>502</v>
      </c>
      <c r="C132" s="52" t="s">
        <v>503</v>
      </c>
      <c r="D132" s="52" t="s">
        <v>115</v>
      </c>
      <c r="E132" s="52">
        <v>31</v>
      </c>
      <c r="F132" s="52" t="s">
        <v>489</v>
      </c>
      <c r="G132" s="52">
        <v>88</v>
      </c>
      <c r="H132" s="52">
        <v>78</v>
      </c>
      <c r="I132" s="52">
        <v>70</v>
      </c>
      <c r="J132" s="52">
        <v>90</v>
      </c>
      <c r="K132" s="52">
        <v>86</v>
      </c>
      <c r="L132" s="52">
        <f t="shared" si="1"/>
        <v>82.4</v>
      </c>
    </row>
    <row r="133" spans="2:12">
      <c r="B133" s="52" t="s">
        <v>504</v>
      </c>
      <c r="C133" s="52" t="s">
        <v>505</v>
      </c>
      <c r="D133" s="52" t="s">
        <v>115</v>
      </c>
      <c r="E133" s="52">
        <v>36</v>
      </c>
      <c r="F133" s="52" t="s">
        <v>489</v>
      </c>
      <c r="G133" s="52">
        <v>89</v>
      </c>
      <c r="H133" s="52">
        <v>89</v>
      </c>
      <c r="I133" s="52">
        <v>80</v>
      </c>
      <c r="J133" s="52">
        <v>60</v>
      </c>
      <c r="K133" s="52">
        <v>93</v>
      </c>
      <c r="L133" s="52">
        <f t="shared" ref="L133:L196" si="2">AVERAGE(G133:K133)</f>
        <v>82.2</v>
      </c>
    </row>
    <row r="134" spans="2:12">
      <c r="B134" s="52" t="s">
        <v>506</v>
      </c>
      <c r="C134" s="52" t="s">
        <v>507</v>
      </c>
      <c r="D134" s="52" t="s">
        <v>114</v>
      </c>
      <c r="E134" s="52">
        <v>34</v>
      </c>
      <c r="F134" s="52" t="s">
        <v>489</v>
      </c>
      <c r="G134" s="52">
        <v>63</v>
      </c>
      <c r="H134" s="52">
        <v>86</v>
      </c>
      <c r="I134" s="52">
        <v>66</v>
      </c>
      <c r="J134" s="52">
        <v>91</v>
      </c>
      <c r="K134" s="52">
        <v>94</v>
      </c>
      <c r="L134" s="52">
        <f t="shared" si="2"/>
        <v>80</v>
      </c>
    </row>
    <row r="135" spans="2:12">
      <c r="B135" s="52" t="s">
        <v>508</v>
      </c>
      <c r="C135" s="52" t="s">
        <v>509</v>
      </c>
      <c r="D135" s="52" t="s">
        <v>115</v>
      </c>
      <c r="E135" s="52">
        <v>35</v>
      </c>
      <c r="F135" s="52" t="s">
        <v>489</v>
      </c>
      <c r="G135" s="52">
        <v>94</v>
      </c>
      <c r="H135" s="52">
        <v>58</v>
      </c>
      <c r="I135" s="52">
        <v>92</v>
      </c>
      <c r="J135" s="52">
        <v>72</v>
      </c>
      <c r="K135" s="52">
        <v>79</v>
      </c>
      <c r="L135" s="52">
        <f t="shared" si="2"/>
        <v>79</v>
      </c>
    </row>
    <row r="136" spans="2:12">
      <c r="B136" s="52" t="s">
        <v>510</v>
      </c>
      <c r="C136" s="52" t="s">
        <v>511</v>
      </c>
      <c r="D136" s="52" t="s">
        <v>115</v>
      </c>
      <c r="E136" s="52">
        <v>37</v>
      </c>
      <c r="F136" s="52" t="s">
        <v>489</v>
      </c>
      <c r="G136" s="52">
        <v>82</v>
      </c>
      <c r="H136" s="52">
        <v>73</v>
      </c>
      <c r="I136" s="52">
        <v>90</v>
      </c>
      <c r="J136" s="52">
        <v>90</v>
      </c>
      <c r="K136" s="52">
        <v>60</v>
      </c>
      <c r="L136" s="52">
        <f t="shared" si="2"/>
        <v>79</v>
      </c>
    </row>
    <row r="137" spans="2:12">
      <c r="B137" s="52" t="s">
        <v>512</v>
      </c>
      <c r="C137" s="52" t="s">
        <v>513</v>
      </c>
      <c r="D137" s="52" t="s">
        <v>115</v>
      </c>
      <c r="E137" s="52">
        <v>26</v>
      </c>
      <c r="F137" s="52" t="s">
        <v>489</v>
      </c>
      <c r="G137" s="52">
        <v>93</v>
      </c>
      <c r="H137" s="52">
        <v>95</v>
      </c>
      <c r="I137" s="52">
        <v>65</v>
      </c>
      <c r="J137" s="52">
        <v>67</v>
      </c>
      <c r="K137" s="52">
        <v>66</v>
      </c>
      <c r="L137" s="52">
        <f t="shared" si="2"/>
        <v>77.2</v>
      </c>
    </row>
    <row r="138" spans="2:12">
      <c r="B138" s="52" t="s">
        <v>514</v>
      </c>
      <c r="C138" s="52" t="s">
        <v>515</v>
      </c>
      <c r="D138" s="52" t="s">
        <v>115</v>
      </c>
      <c r="E138" s="52">
        <v>33</v>
      </c>
      <c r="F138" s="52" t="s">
        <v>489</v>
      </c>
      <c r="G138" s="52">
        <v>77</v>
      </c>
      <c r="H138" s="52">
        <v>60</v>
      </c>
      <c r="I138" s="52">
        <v>88</v>
      </c>
      <c r="J138" s="52">
        <v>81</v>
      </c>
      <c r="K138" s="52">
        <v>80</v>
      </c>
      <c r="L138" s="52">
        <f t="shared" si="2"/>
        <v>77.2</v>
      </c>
    </row>
    <row r="139" spans="2:12">
      <c r="B139" s="52" t="s">
        <v>516</v>
      </c>
      <c r="C139" s="52" t="s">
        <v>517</v>
      </c>
      <c r="D139" s="52" t="s">
        <v>114</v>
      </c>
      <c r="E139" s="52">
        <v>45</v>
      </c>
      <c r="F139" s="52" t="s">
        <v>489</v>
      </c>
      <c r="G139" s="52">
        <v>58</v>
      </c>
      <c r="H139" s="52">
        <v>80</v>
      </c>
      <c r="I139" s="52">
        <v>72</v>
      </c>
      <c r="J139" s="52">
        <v>88</v>
      </c>
      <c r="K139" s="52">
        <v>85</v>
      </c>
      <c r="L139" s="52">
        <f t="shared" si="2"/>
        <v>76.599999999999994</v>
      </c>
    </row>
    <row r="140" spans="2:12">
      <c r="B140" s="52" t="s">
        <v>518</v>
      </c>
      <c r="C140" s="52" t="s">
        <v>519</v>
      </c>
      <c r="D140" s="52" t="s">
        <v>115</v>
      </c>
      <c r="E140" s="52">
        <v>34</v>
      </c>
      <c r="F140" s="52" t="s">
        <v>489</v>
      </c>
      <c r="G140" s="52">
        <v>68</v>
      </c>
      <c r="H140" s="52">
        <v>85</v>
      </c>
      <c r="I140" s="52">
        <v>58</v>
      </c>
      <c r="J140" s="52">
        <v>86</v>
      </c>
      <c r="K140" s="52">
        <v>86</v>
      </c>
      <c r="L140" s="52">
        <f t="shared" si="2"/>
        <v>76.599999999999994</v>
      </c>
    </row>
    <row r="141" spans="2:12">
      <c r="B141" s="52" t="s">
        <v>520</v>
      </c>
      <c r="C141" s="52" t="s">
        <v>521</v>
      </c>
      <c r="D141" s="52" t="s">
        <v>115</v>
      </c>
      <c r="E141" s="52">
        <v>27</v>
      </c>
      <c r="F141" s="52" t="s">
        <v>489</v>
      </c>
      <c r="G141" s="52">
        <v>80</v>
      </c>
      <c r="H141" s="52">
        <v>68</v>
      </c>
      <c r="I141" s="52">
        <v>70</v>
      </c>
      <c r="J141" s="52">
        <v>82</v>
      </c>
      <c r="K141" s="52">
        <v>81</v>
      </c>
      <c r="L141" s="52">
        <f t="shared" si="2"/>
        <v>76.2</v>
      </c>
    </row>
    <row r="142" spans="2:12">
      <c r="B142" s="52" t="s">
        <v>522</v>
      </c>
      <c r="C142" s="52" t="s">
        <v>523</v>
      </c>
      <c r="D142" s="52" t="s">
        <v>115</v>
      </c>
      <c r="E142" s="52">
        <v>45</v>
      </c>
      <c r="F142" s="52" t="s">
        <v>489</v>
      </c>
      <c r="G142" s="52">
        <v>83</v>
      </c>
      <c r="H142" s="52">
        <v>87</v>
      </c>
      <c r="I142" s="52">
        <v>52</v>
      </c>
      <c r="J142" s="52">
        <v>74</v>
      </c>
      <c r="K142" s="52">
        <v>82</v>
      </c>
      <c r="L142" s="52">
        <f t="shared" si="2"/>
        <v>75.599999999999994</v>
      </c>
    </row>
    <row r="143" spans="2:12">
      <c r="B143" s="52" t="s">
        <v>524</v>
      </c>
      <c r="C143" s="52" t="s">
        <v>525</v>
      </c>
      <c r="D143" s="52" t="s">
        <v>115</v>
      </c>
      <c r="E143" s="52">
        <v>39</v>
      </c>
      <c r="F143" s="52" t="s">
        <v>489</v>
      </c>
      <c r="G143" s="52">
        <v>74</v>
      </c>
      <c r="H143" s="52">
        <v>75</v>
      </c>
      <c r="I143" s="52">
        <v>72</v>
      </c>
      <c r="J143" s="52">
        <v>90</v>
      </c>
      <c r="K143" s="52">
        <v>65</v>
      </c>
      <c r="L143" s="52">
        <f t="shared" si="2"/>
        <v>75.2</v>
      </c>
    </row>
    <row r="144" spans="2:12">
      <c r="B144" s="52" t="s">
        <v>526</v>
      </c>
      <c r="C144" s="52" t="s">
        <v>527</v>
      </c>
      <c r="D144" s="52" t="s">
        <v>115</v>
      </c>
      <c r="E144" s="52">
        <v>40</v>
      </c>
      <c r="F144" s="52" t="s">
        <v>489</v>
      </c>
      <c r="G144" s="52">
        <v>56</v>
      </c>
      <c r="H144" s="52">
        <v>75</v>
      </c>
      <c r="I144" s="52">
        <v>71</v>
      </c>
      <c r="J144" s="52">
        <v>87</v>
      </c>
      <c r="K144" s="52">
        <v>85</v>
      </c>
      <c r="L144" s="52">
        <f t="shared" si="2"/>
        <v>74.8</v>
      </c>
    </row>
    <row r="145" spans="2:12">
      <c r="B145" s="52" t="s">
        <v>528</v>
      </c>
      <c r="C145" s="52" t="s">
        <v>529</v>
      </c>
      <c r="D145" s="52" t="s">
        <v>115</v>
      </c>
      <c r="E145" s="52">
        <v>25</v>
      </c>
      <c r="F145" s="52" t="s">
        <v>489</v>
      </c>
      <c r="G145" s="52">
        <v>62</v>
      </c>
      <c r="H145" s="52">
        <v>88</v>
      </c>
      <c r="I145" s="52">
        <v>65</v>
      </c>
      <c r="J145" s="52">
        <v>63</v>
      </c>
      <c r="K145" s="52">
        <v>95</v>
      </c>
      <c r="L145" s="52">
        <f t="shared" si="2"/>
        <v>74.599999999999994</v>
      </c>
    </row>
    <row r="146" spans="2:12">
      <c r="B146" s="52" t="s">
        <v>530</v>
      </c>
      <c r="C146" s="52" t="s">
        <v>531</v>
      </c>
      <c r="D146" s="52" t="s">
        <v>115</v>
      </c>
      <c r="E146" s="52">
        <v>44</v>
      </c>
      <c r="F146" s="52" t="s">
        <v>489</v>
      </c>
      <c r="G146" s="52">
        <v>79</v>
      </c>
      <c r="H146" s="52">
        <v>75</v>
      </c>
      <c r="I146" s="52">
        <v>66</v>
      </c>
      <c r="J146" s="52">
        <v>76</v>
      </c>
      <c r="K146" s="52">
        <v>73</v>
      </c>
      <c r="L146" s="52">
        <f t="shared" si="2"/>
        <v>73.8</v>
      </c>
    </row>
    <row r="147" spans="2:12">
      <c r="B147" s="52" t="s">
        <v>532</v>
      </c>
      <c r="C147" s="52" t="s">
        <v>533</v>
      </c>
      <c r="D147" s="52" t="s">
        <v>115</v>
      </c>
      <c r="E147" s="52">
        <v>43</v>
      </c>
      <c r="F147" s="52" t="s">
        <v>489</v>
      </c>
      <c r="G147" s="52">
        <v>61</v>
      </c>
      <c r="H147" s="52">
        <v>84</v>
      </c>
      <c r="I147" s="52">
        <v>55</v>
      </c>
      <c r="J147" s="52">
        <v>85</v>
      </c>
      <c r="K147" s="52">
        <v>82</v>
      </c>
      <c r="L147" s="52">
        <f t="shared" si="2"/>
        <v>73.400000000000006</v>
      </c>
    </row>
    <row r="148" spans="2:12">
      <c r="B148" s="52" t="s">
        <v>534</v>
      </c>
      <c r="C148" s="52" t="s">
        <v>535</v>
      </c>
      <c r="D148" s="52" t="s">
        <v>115</v>
      </c>
      <c r="E148" s="52">
        <v>38</v>
      </c>
      <c r="F148" s="52" t="s">
        <v>489</v>
      </c>
      <c r="G148" s="52">
        <v>71</v>
      </c>
      <c r="H148" s="52">
        <v>68</v>
      </c>
      <c r="I148" s="52">
        <v>66</v>
      </c>
      <c r="J148" s="52">
        <v>84</v>
      </c>
      <c r="K148" s="52">
        <v>75</v>
      </c>
      <c r="L148" s="52">
        <f t="shared" si="2"/>
        <v>72.8</v>
      </c>
    </row>
    <row r="149" spans="2:12">
      <c r="B149" s="52" t="s">
        <v>536</v>
      </c>
      <c r="C149" s="52" t="s">
        <v>537</v>
      </c>
      <c r="D149" s="52" t="s">
        <v>115</v>
      </c>
      <c r="E149" s="52">
        <v>39</v>
      </c>
      <c r="F149" s="52" t="s">
        <v>489</v>
      </c>
      <c r="G149" s="52">
        <v>62</v>
      </c>
      <c r="H149" s="52">
        <v>64</v>
      </c>
      <c r="I149" s="52">
        <v>93</v>
      </c>
      <c r="J149" s="52">
        <v>65</v>
      </c>
      <c r="K149" s="52">
        <v>78</v>
      </c>
      <c r="L149" s="52">
        <f t="shared" si="2"/>
        <v>72.400000000000006</v>
      </c>
    </row>
    <row r="150" spans="2:12">
      <c r="B150" s="52" t="s">
        <v>538</v>
      </c>
      <c r="C150" s="52" t="s">
        <v>539</v>
      </c>
      <c r="D150" s="52" t="s">
        <v>114</v>
      </c>
      <c r="E150" s="52">
        <v>44</v>
      </c>
      <c r="F150" s="52" t="s">
        <v>489</v>
      </c>
      <c r="G150" s="52">
        <v>73</v>
      </c>
      <c r="H150" s="52">
        <v>81</v>
      </c>
      <c r="I150" s="52">
        <v>75</v>
      </c>
      <c r="J150" s="52">
        <v>61</v>
      </c>
      <c r="K150" s="52">
        <v>71</v>
      </c>
      <c r="L150" s="52">
        <f t="shared" si="2"/>
        <v>72.2</v>
      </c>
    </row>
    <row r="151" spans="2:12">
      <c r="B151" s="52" t="s">
        <v>540</v>
      </c>
      <c r="C151" s="52" t="s">
        <v>541</v>
      </c>
      <c r="D151" s="52" t="s">
        <v>114</v>
      </c>
      <c r="E151" s="52">
        <v>41</v>
      </c>
      <c r="F151" s="52" t="s">
        <v>489</v>
      </c>
      <c r="G151" s="52">
        <v>67</v>
      </c>
      <c r="H151" s="52">
        <v>68</v>
      </c>
      <c r="I151" s="52">
        <v>87</v>
      </c>
      <c r="J151" s="52">
        <v>68</v>
      </c>
      <c r="K151" s="52">
        <v>71</v>
      </c>
      <c r="L151" s="52">
        <f t="shared" si="2"/>
        <v>72.2</v>
      </c>
    </row>
    <row r="152" spans="2:12">
      <c r="B152" s="52" t="s">
        <v>542</v>
      </c>
      <c r="C152" s="52" t="s">
        <v>543</v>
      </c>
      <c r="D152" s="52" t="s">
        <v>115</v>
      </c>
      <c r="E152" s="52">
        <v>46</v>
      </c>
      <c r="F152" s="52" t="s">
        <v>489</v>
      </c>
      <c r="G152" s="52">
        <v>75</v>
      </c>
      <c r="H152" s="52">
        <v>60</v>
      </c>
      <c r="I152" s="52">
        <v>69</v>
      </c>
      <c r="J152" s="52">
        <v>82</v>
      </c>
      <c r="K152" s="52">
        <v>72</v>
      </c>
      <c r="L152" s="52">
        <f t="shared" si="2"/>
        <v>71.599999999999994</v>
      </c>
    </row>
    <row r="153" spans="2:12">
      <c r="B153" s="52" t="s">
        <v>544</v>
      </c>
      <c r="C153" s="52" t="s">
        <v>545</v>
      </c>
      <c r="D153" s="52" t="s">
        <v>115</v>
      </c>
      <c r="E153" s="52">
        <v>29</v>
      </c>
      <c r="F153" s="52" t="s">
        <v>489</v>
      </c>
      <c r="G153" s="52">
        <v>75</v>
      </c>
      <c r="H153" s="52">
        <v>78</v>
      </c>
      <c r="I153" s="52">
        <v>72</v>
      </c>
      <c r="J153" s="52">
        <v>69</v>
      </c>
      <c r="K153" s="52">
        <v>62</v>
      </c>
      <c r="L153" s="52">
        <f t="shared" si="2"/>
        <v>71.2</v>
      </c>
    </row>
    <row r="154" spans="2:12">
      <c r="B154" s="52" t="s">
        <v>546</v>
      </c>
      <c r="C154" s="52" t="s">
        <v>547</v>
      </c>
      <c r="D154" s="52" t="s">
        <v>115</v>
      </c>
      <c r="E154" s="52">
        <v>54</v>
      </c>
      <c r="F154" s="52" t="s">
        <v>489</v>
      </c>
      <c r="G154" s="52">
        <v>77</v>
      </c>
      <c r="H154" s="52">
        <v>77</v>
      </c>
      <c r="I154" s="52">
        <v>80</v>
      </c>
      <c r="J154" s="52">
        <v>65</v>
      </c>
      <c r="K154" s="52">
        <v>50</v>
      </c>
      <c r="L154" s="52">
        <f t="shared" si="2"/>
        <v>69.8</v>
      </c>
    </row>
    <row r="155" spans="2:12">
      <c r="B155" s="52" t="s">
        <v>548</v>
      </c>
      <c r="C155" s="52" t="s">
        <v>549</v>
      </c>
      <c r="D155" s="52" t="s">
        <v>115</v>
      </c>
      <c r="E155" s="52">
        <v>45</v>
      </c>
      <c r="F155" s="52" t="s">
        <v>489</v>
      </c>
      <c r="G155" s="52">
        <v>78</v>
      </c>
      <c r="H155" s="52">
        <v>80</v>
      </c>
      <c r="I155" s="52">
        <v>54</v>
      </c>
      <c r="J155" s="52">
        <v>53</v>
      </c>
      <c r="K155" s="52">
        <v>82</v>
      </c>
      <c r="L155" s="52">
        <f t="shared" si="2"/>
        <v>69.400000000000006</v>
      </c>
    </row>
    <row r="156" spans="2:12">
      <c r="B156" s="52" t="s">
        <v>550</v>
      </c>
      <c r="C156" s="52" t="s">
        <v>551</v>
      </c>
      <c r="D156" s="52" t="s">
        <v>115</v>
      </c>
      <c r="E156" s="52">
        <v>31</v>
      </c>
      <c r="F156" s="52" t="s">
        <v>489</v>
      </c>
      <c r="G156" s="52">
        <v>73</v>
      </c>
      <c r="H156" s="52">
        <v>69</v>
      </c>
      <c r="I156" s="52">
        <v>89</v>
      </c>
      <c r="J156" s="52">
        <v>58</v>
      </c>
      <c r="K156" s="52">
        <v>58</v>
      </c>
      <c r="L156" s="52">
        <f t="shared" si="2"/>
        <v>69.400000000000006</v>
      </c>
    </row>
    <row r="157" spans="2:12">
      <c r="B157" s="52" t="s">
        <v>552</v>
      </c>
      <c r="C157" s="52" t="s">
        <v>553</v>
      </c>
      <c r="D157" s="52" t="s">
        <v>115</v>
      </c>
      <c r="E157" s="52">
        <v>54</v>
      </c>
      <c r="F157" s="52" t="s">
        <v>489</v>
      </c>
      <c r="G157" s="52">
        <v>66</v>
      </c>
      <c r="H157" s="52">
        <v>64</v>
      </c>
      <c r="I157" s="52">
        <v>75</v>
      </c>
      <c r="J157" s="52">
        <v>61</v>
      </c>
      <c r="K157" s="52">
        <v>81</v>
      </c>
      <c r="L157" s="52">
        <f t="shared" si="2"/>
        <v>69.400000000000006</v>
      </c>
    </row>
    <row r="158" spans="2:12">
      <c r="B158" s="52" t="s">
        <v>554</v>
      </c>
      <c r="C158" s="52" t="s">
        <v>555</v>
      </c>
      <c r="D158" s="52" t="s">
        <v>115</v>
      </c>
      <c r="E158" s="52">
        <v>38</v>
      </c>
      <c r="F158" s="52" t="s">
        <v>489</v>
      </c>
      <c r="G158" s="52">
        <v>80</v>
      </c>
      <c r="H158" s="52">
        <v>58</v>
      </c>
      <c r="I158" s="52">
        <v>62</v>
      </c>
      <c r="J158" s="52">
        <v>67</v>
      </c>
      <c r="K158" s="52">
        <v>76</v>
      </c>
      <c r="L158" s="52">
        <f t="shared" si="2"/>
        <v>68.599999999999994</v>
      </c>
    </row>
    <row r="159" spans="2:12">
      <c r="B159" s="52" t="s">
        <v>556</v>
      </c>
      <c r="C159" s="52" t="s">
        <v>557</v>
      </c>
      <c r="D159" s="52" t="s">
        <v>115</v>
      </c>
      <c r="E159" s="52">
        <v>46</v>
      </c>
      <c r="F159" s="52" t="s">
        <v>489</v>
      </c>
      <c r="G159" s="52">
        <v>57</v>
      </c>
      <c r="H159" s="52">
        <v>84</v>
      </c>
      <c r="I159" s="52">
        <v>55</v>
      </c>
      <c r="J159" s="52">
        <v>55</v>
      </c>
      <c r="K159" s="52">
        <v>87</v>
      </c>
      <c r="L159" s="52">
        <f t="shared" si="2"/>
        <v>67.599999999999994</v>
      </c>
    </row>
    <row r="160" spans="2:12">
      <c r="B160" s="52" t="s">
        <v>558</v>
      </c>
      <c r="C160" s="52" t="s">
        <v>559</v>
      </c>
      <c r="D160" s="52" t="s">
        <v>115</v>
      </c>
      <c r="E160" s="52">
        <v>46</v>
      </c>
      <c r="F160" s="52" t="s">
        <v>489</v>
      </c>
      <c r="G160" s="52">
        <v>84</v>
      </c>
      <c r="H160" s="52">
        <v>70</v>
      </c>
      <c r="I160" s="52">
        <v>52</v>
      </c>
      <c r="J160" s="52">
        <v>64</v>
      </c>
      <c r="K160" s="52">
        <v>66</v>
      </c>
      <c r="L160" s="52">
        <f t="shared" si="2"/>
        <v>67.2</v>
      </c>
    </row>
    <row r="161" spans="2:12">
      <c r="B161" s="52" t="s">
        <v>560</v>
      </c>
      <c r="C161" s="52" t="s">
        <v>561</v>
      </c>
      <c r="D161" s="52" t="s">
        <v>115</v>
      </c>
      <c r="E161" s="52">
        <v>49</v>
      </c>
      <c r="F161" s="52" t="s">
        <v>489</v>
      </c>
      <c r="G161" s="52">
        <v>64</v>
      </c>
      <c r="H161" s="52">
        <v>58</v>
      </c>
      <c r="I161" s="52">
        <v>76</v>
      </c>
      <c r="J161" s="52">
        <v>78</v>
      </c>
      <c r="K161" s="52">
        <v>59</v>
      </c>
      <c r="L161" s="52">
        <f t="shared" si="2"/>
        <v>67</v>
      </c>
    </row>
    <row r="162" spans="2:12">
      <c r="B162" s="52" t="s">
        <v>562</v>
      </c>
      <c r="C162" s="52" t="s">
        <v>563</v>
      </c>
      <c r="D162" s="52" t="s">
        <v>115</v>
      </c>
      <c r="E162" s="52">
        <v>41</v>
      </c>
      <c r="F162" s="52" t="s">
        <v>489</v>
      </c>
      <c r="G162" s="52">
        <v>61</v>
      </c>
      <c r="H162" s="52">
        <v>54</v>
      </c>
      <c r="I162" s="52">
        <v>82</v>
      </c>
      <c r="J162" s="52">
        <v>82</v>
      </c>
      <c r="K162" s="52">
        <v>55</v>
      </c>
      <c r="L162" s="52">
        <f t="shared" si="2"/>
        <v>66.8</v>
      </c>
    </row>
    <row r="163" spans="2:12">
      <c r="B163" s="52" t="s">
        <v>564</v>
      </c>
      <c r="C163" s="52" t="s">
        <v>565</v>
      </c>
      <c r="D163" s="52" t="s">
        <v>115</v>
      </c>
      <c r="E163" s="52">
        <v>42</v>
      </c>
      <c r="F163" s="52" t="s">
        <v>489</v>
      </c>
      <c r="G163" s="52">
        <v>75</v>
      </c>
      <c r="H163" s="52">
        <v>69</v>
      </c>
      <c r="I163" s="52">
        <v>53</v>
      </c>
      <c r="J163" s="52">
        <v>62</v>
      </c>
      <c r="K163" s="52">
        <v>74</v>
      </c>
      <c r="L163" s="52">
        <f t="shared" si="2"/>
        <v>66.599999999999994</v>
      </c>
    </row>
    <row r="164" spans="2:12">
      <c r="B164" s="52" t="s">
        <v>566</v>
      </c>
      <c r="C164" s="52" t="s">
        <v>567</v>
      </c>
      <c r="D164" s="52" t="s">
        <v>115</v>
      </c>
      <c r="E164" s="52">
        <v>52</v>
      </c>
      <c r="F164" s="52" t="s">
        <v>489</v>
      </c>
      <c r="G164" s="52">
        <v>71</v>
      </c>
      <c r="H164" s="52">
        <v>75</v>
      </c>
      <c r="I164" s="52">
        <v>74</v>
      </c>
      <c r="J164" s="52">
        <v>66</v>
      </c>
      <c r="K164" s="52">
        <v>45</v>
      </c>
      <c r="L164" s="52">
        <f t="shared" si="2"/>
        <v>66.2</v>
      </c>
    </row>
    <row r="165" spans="2:12">
      <c r="B165" s="52" t="s">
        <v>568</v>
      </c>
      <c r="C165" s="52" t="s">
        <v>569</v>
      </c>
      <c r="D165" s="52" t="s">
        <v>115</v>
      </c>
      <c r="E165" s="52">
        <v>54</v>
      </c>
      <c r="F165" s="52" t="s">
        <v>489</v>
      </c>
      <c r="G165" s="52">
        <v>46</v>
      </c>
      <c r="H165" s="52">
        <v>79</v>
      </c>
      <c r="I165" s="52">
        <v>72</v>
      </c>
      <c r="J165" s="52">
        <v>72</v>
      </c>
      <c r="K165" s="52">
        <v>62</v>
      </c>
      <c r="L165" s="52">
        <f t="shared" si="2"/>
        <v>66.2</v>
      </c>
    </row>
    <row r="166" spans="2:12">
      <c r="B166" s="52" t="s">
        <v>570</v>
      </c>
      <c r="C166" s="52" t="s">
        <v>571</v>
      </c>
      <c r="D166" s="52" t="s">
        <v>114</v>
      </c>
      <c r="E166" s="52">
        <v>52</v>
      </c>
      <c r="F166" s="52" t="s">
        <v>489</v>
      </c>
      <c r="G166" s="52">
        <v>76</v>
      </c>
      <c r="H166" s="52">
        <v>54</v>
      </c>
      <c r="I166" s="52">
        <v>67</v>
      </c>
      <c r="J166" s="52">
        <v>73</v>
      </c>
      <c r="K166" s="52">
        <v>58</v>
      </c>
      <c r="L166" s="52">
        <f t="shared" si="2"/>
        <v>65.599999999999994</v>
      </c>
    </row>
    <row r="167" spans="2:12">
      <c r="B167" s="52" t="s">
        <v>572</v>
      </c>
      <c r="C167" s="52" t="s">
        <v>573</v>
      </c>
      <c r="D167" s="52" t="s">
        <v>115</v>
      </c>
      <c r="E167" s="52">
        <v>52</v>
      </c>
      <c r="F167" s="52" t="s">
        <v>489</v>
      </c>
      <c r="G167" s="52">
        <v>76</v>
      </c>
      <c r="H167" s="52">
        <v>69</v>
      </c>
      <c r="I167" s="52">
        <v>56</v>
      </c>
      <c r="J167" s="52">
        <v>70</v>
      </c>
      <c r="K167" s="52">
        <v>57</v>
      </c>
      <c r="L167" s="52">
        <f t="shared" si="2"/>
        <v>65.599999999999994</v>
      </c>
    </row>
    <row r="168" spans="2:12">
      <c r="B168" s="52" t="s">
        <v>574</v>
      </c>
      <c r="C168" s="52" t="s">
        <v>575</v>
      </c>
      <c r="D168" s="52" t="s">
        <v>115</v>
      </c>
      <c r="E168" s="52">
        <v>50</v>
      </c>
      <c r="F168" s="52" t="s">
        <v>489</v>
      </c>
      <c r="G168" s="52">
        <v>58</v>
      </c>
      <c r="H168" s="52">
        <v>65</v>
      </c>
      <c r="I168" s="52">
        <v>74</v>
      </c>
      <c r="J168" s="52">
        <v>67</v>
      </c>
      <c r="K168" s="52">
        <v>59</v>
      </c>
      <c r="L168" s="52">
        <f t="shared" si="2"/>
        <v>64.599999999999994</v>
      </c>
    </row>
    <row r="169" spans="2:12">
      <c r="B169" s="52" t="s">
        <v>576</v>
      </c>
      <c r="C169" s="52" t="s">
        <v>577</v>
      </c>
      <c r="D169" s="52" t="s">
        <v>115</v>
      </c>
      <c r="E169" s="52">
        <v>27</v>
      </c>
      <c r="F169" s="52" t="s">
        <v>489</v>
      </c>
      <c r="G169" s="52">
        <v>62</v>
      </c>
      <c r="H169" s="52">
        <v>96</v>
      </c>
      <c r="I169" s="52">
        <v>0</v>
      </c>
      <c r="J169" s="52">
        <v>67</v>
      </c>
      <c r="K169" s="52">
        <v>95</v>
      </c>
      <c r="L169" s="52">
        <f t="shared" si="2"/>
        <v>64</v>
      </c>
    </row>
    <row r="170" spans="2:12">
      <c r="B170" s="52" t="s">
        <v>578</v>
      </c>
      <c r="C170" s="52" t="s">
        <v>579</v>
      </c>
      <c r="D170" s="52" t="s">
        <v>115</v>
      </c>
      <c r="E170" s="52">
        <v>24</v>
      </c>
      <c r="F170" s="52" t="s">
        <v>489</v>
      </c>
      <c r="G170" s="52">
        <v>77</v>
      </c>
      <c r="H170" s="52">
        <v>100</v>
      </c>
      <c r="I170" s="52">
        <v>73</v>
      </c>
      <c r="J170" s="52">
        <v>0</v>
      </c>
      <c r="K170" s="52">
        <v>70</v>
      </c>
      <c r="L170" s="52">
        <f t="shared" si="2"/>
        <v>64</v>
      </c>
    </row>
    <row r="171" spans="2:12">
      <c r="B171" s="52" t="s">
        <v>580</v>
      </c>
      <c r="C171" s="52" t="s">
        <v>581</v>
      </c>
      <c r="D171" s="52" t="s">
        <v>115</v>
      </c>
      <c r="E171" s="52">
        <v>31</v>
      </c>
      <c r="F171" s="52" t="s">
        <v>489</v>
      </c>
      <c r="G171" s="52">
        <v>83</v>
      </c>
      <c r="H171" s="52">
        <v>67</v>
      </c>
      <c r="I171" s="52">
        <v>79</v>
      </c>
      <c r="J171" s="52">
        <v>89</v>
      </c>
      <c r="K171" s="52">
        <v>0</v>
      </c>
      <c r="L171" s="52">
        <f t="shared" si="2"/>
        <v>63.6</v>
      </c>
    </row>
    <row r="172" spans="2:12">
      <c r="B172" s="52" t="s">
        <v>582</v>
      </c>
      <c r="C172" s="52" t="s">
        <v>583</v>
      </c>
      <c r="D172" s="52" t="s">
        <v>115</v>
      </c>
      <c r="E172" s="52">
        <v>54</v>
      </c>
      <c r="F172" s="52" t="s">
        <v>489</v>
      </c>
      <c r="G172" s="52">
        <v>56</v>
      </c>
      <c r="H172" s="52">
        <v>77</v>
      </c>
      <c r="I172" s="52">
        <v>54</v>
      </c>
      <c r="J172" s="52">
        <v>62</v>
      </c>
      <c r="K172" s="52">
        <v>69</v>
      </c>
      <c r="L172" s="52">
        <f t="shared" si="2"/>
        <v>63.6</v>
      </c>
    </row>
    <row r="173" spans="2:12">
      <c r="B173" s="52" t="s">
        <v>584</v>
      </c>
      <c r="C173" s="52" t="s">
        <v>585</v>
      </c>
      <c r="D173" s="52" t="s">
        <v>115</v>
      </c>
      <c r="E173" s="52">
        <v>51</v>
      </c>
      <c r="F173" s="52" t="s">
        <v>489</v>
      </c>
      <c r="G173" s="52">
        <v>49</v>
      </c>
      <c r="H173" s="52">
        <v>49</v>
      </c>
      <c r="I173" s="52">
        <v>75</v>
      </c>
      <c r="J173" s="52">
        <v>68</v>
      </c>
      <c r="K173" s="52">
        <v>71</v>
      </c>
      <c r="L173" s="52">
        <f t="shared" si="2"/>
        <v>62.4</v>
      </c>
    </row>
    <row r="174" spans="2:12">
      <c r="B174" s="52" t="s">
        <v>586</v>
      </c>
      <c r="C174" s="52" t="s">
        <v>587</v>
      </c>
      <c r="D174" s="52" t="s">
        <v>115</v>
      </c>
      <c r="E174" s="52">
        <v>48</v>
      </c>
      <c r="F174" s="52" t="s">
        <v>489</v>
      </c>
      <c r="G174" s="52">
        <v>69</v>
      </c>
      <c r="H174" s="52">
        <v>56</v>
      </c>
      <c r="I174" s="52">
        <v>67</v>
      </c>
      <c r="J174" s="52">
        <v>66</v>
      </c>
      <c r="K174" s="52">
        <v>54</v>
      </c>
      <c r="L174" s="52">
        <f t="shared" si="2"/>
        <v>62.4</v>
      </c>
    </row>
    <row r="175" spans="2:12">
      <c r="B175" s="52" t="s">
        <v>588</v>
      </c>
      <c r="C175" s="52" t="s">
        <v>589</v>
      </c>
      <c r="D175" s="52" t="s">
        <v>115</v>
      </c>
      <c r="E175" s="52">
        <v>52</v>
      </c>
      <c r="F175" s="52" t="s">
        <v>489</v>
      </c>
      <c r="G175" s="52">
        <v>57</v>
      </c>
      <c r="H175" s="52">
        <v>79</v>
      </c>
      <c r="I175" s="52">
        <v>57</v>
      </c>
      <c r="J175" s="52">
        <v>59</v>
      </c>
      <c r="K175" s="52">
        <v>59</v>
      </c>
      <c r="L175" s="52">
        <f t="shared" si="2"/>
        <v>62.2</v>
      </c>
    </row>
    <row r="176" spans="2:12">
      <c r="B176" s="52" t="s">
        <v>590</v>
      </c>
      <c r="C176" s="52" t="s">
        <v>591</v>
      </c>
      <c r="D176" s="52" t="s">
        <v>115</v>
      </c>
      <c r="E176" s="52">
        <v>50</v>
      </c>
      <c r="F176" s="52" t="s">
        <v>489</v>
      </c>
      <c r="G176" s="52">
        <v>46</v>
      </c>
      <c r="H176" s="52">
        <v>72</v>
      </c>
      <c r="I176" s="52">
        <v>63</v>
      </c>
      <c r="J176" s="52">
        <v>65</v>
      </c>
      <c r="K176" s="52">
        <v>62</v>
      </c>
      <c r="L176" s="52">
        <f t="shared" si="2"/>
        <v>61.6</v>
      </c>
    </row>
    <row r="177" spans="2:12">
      <c r="B177" s="52" t="s">
        <v>592</v>
      </c>
      <c r="C177" s="52" t="s">
        <v>593</v>
      </c>
      <c r="D177" s="52" t="s">
        <v>115</v>
      </c>
      <c r="E177" s="52">
        <v>28</v>
      </c>
      <c r="F177" s="52" t="s">
        <v>489</v>
      </c>
      <c r="G177" s="52">
        <v>78</v>
      </c>
      <c r="H177" s="52">
        <v>0</v>
      </c>
      <c r="I177" s="52">
        <v>78</v>
      </c>
      <c r="J177" s="52">
        <v>70</v>
      </c>
      <c r="K177" s="52">
        <v>81</v>
      </c>
      <c r="L177" s="52">
        <f t="shared" si="2"/>
        <v>61.4</v>
      </c>
    </row>
    <row r="178" spans="2:12">
      <c r="B178" s="52" t="s">
        <v>594</v>
      </c>
      <c r="C178" s="52" t="s">
        <v>595</v>
      </c>
      <c r="D178" s="52" t="s">
        <v>115</v>
      </c>
      <c r="E178" s="52">
        <v>52</v>
      </c>
      <c r="F178" s="52" t="s">
        <v>489</v>
      </c>
      <c r="G178" s="52">
        <v>73</v>
      </c>
      <c r="H178" s="52">
        <v>59</v>
      </c>
      <c r="I178" s="52">
        <v>46</v>
      </c>
      <c r="J178" s="52">
        <v>55</v>
      </c>
      <c r="K178" s="52">
        <v>70</v>
      </c>
      <c r="L178" s="52">
        <f t="shared" si="2"/>
        <v>60.6</v>
      </c>
    </row>
    <row r="179" spans="2:12">
      <c r="B179" s="52" t="s">
        <v>596</v>
      </c>
      <c r="C179" s="52" t="s">
        <v>597</v>
      </c>
      <c r="D179" s="52" t="s">
        <v>114</v>
      </c>
      <c r="E179" s="52">
        <v>50</v>
      </c>
      <c r="F179" s="52" t="s">
        <v>489</v>
      </c>
      <c r="G179" s="52">
        <v>52</v>
      </c>
      <c r="H179" s="52">
        <v>51</v>
      </c>
      <c r="I179" s="52">
        <v>67</v>
      </c>
      <c r="J179" s="52">
        <v>81</v>
      </c>
      <c r="K179" s="52">
        <v>48</v>
      </c>
      <c r="L179" s="52">
        <f t="shared" si="2"/>
        <v>59.8</v>
      </c>
    </row>
    <row r="180" spans="2:12">
      <c r="B180" s="52" t="s">
        <v>598</v>
      </c>
      <c r="C180" s="52" t="s">
        <v>599</v>
      </c>
      <c r="D180" s="52" t="s">
        <v>115</v>
      </c>
      <c r="E180" s="52">
        <v>36</v>
      </c>
      <c r="F180" s="52" t="s">
        <v>489</v>
      </c>
      <c r="G180" s="52">
        <v>71</v>
      </c>
      <c r="H180" s="52">
        <v>0</v>
      </c>
      <c r="I180" s="52">
        <v>59</v>
      </c>
      <c r="J180" s="52">
        <v>70</v>
      </c>
      <c r="K180" s="52">
        <v>96</v>
      </c>
      <c r="L180" s="52">
        <f t="shared" si="2"/>
        <v>59.2</v>
      </c>
    </row>
    <row r="181" spans="2:12">
      <c r="B181" s="52" t="s">
        <v>600</v>
      </c>
      <c r="C181" s="52" t="s">
        <v>601</v>
      </c>
      <c r="D181" s="52" t="s">
        <v>115</v>
      </c>
      <c r="E181" s="52">
        <v>52</v>
      </c>
      <c r="F181" s="52" t="s">
        <v>489</v>
      </c>
      <c r="G181" s="52">
        <v>61</v>
      </c>
      <c r="H181" s="52">
        <v>65</v>
      </c>
      <c r="I181" s="52">
        <v>60</v>
      </c>
      <c r="J181" s="52">
        <v>53</v>
      </c>
      <c r="K181" s="52">
        <v>53</v>
      </c>
      <c r="L181" s="52">
        <f t="shared" si="2"/>
        <v>58.4</v>
      </c>
    </row>
    <row r="182" spans="2:12">
      <c r="B182" s="52" t="s">
        <v>602</v>
      </c>
      <c r="C182" s="52" t="s">
        <v>603</v>
      </c>
      <c r="D182" s="52" t="s">
        <v>115</v>
      </c>
      <c r="E182" s="52">
        <v>26</v>
      </c>
      <c r="F182" s="52" t="s">
        <v>604</v>
      </c>
      <c r="G182" s="52">
        <v>96</v>
      </c>
      <c r="H182" s="52">
        <v>94</v>
      </c>
      <c r="I182" s="52">
        <v>95</v>
      </c>
      <c r="J182" s="52">
        <v>88</v>
      </c>
      <c r="K182" s="52">
        <v>92</v>
      </c>
      <c r="L182" s="52">
        <f t="shared" si="2"/>
        <v>93</v>
      </c>
    </row>
    <row r="183" spans="2:12">
      <c r="B183" s="52" t="s">
        <v>605</v>
      </c>
      <c r="C183" s="52" t="s">
        <v>606</v>
      </c>
      <c r="D183" s="52" t="s">
        <v>115</v>
      </c>
      <c r="E183" s="52">
        <v>25</v>
      </c>
      <c r="F183" s="52" t="s">
        <v>604</v>
      </c>
      <c r="G183" s="52">
        <v>100</v>
      </c>
      <c r="H183" s="52">
        <v>77</v>
      </c>
      <c r="I183" s="52">
        <v>81</v>
      </c>
      <c r="J183" s="52">
        <v>82</v>
      </c>
      <c r="K183" s="52">
        <v>95</v>
      </c>
      <c r="L183" s="52">
        <f t="shared" si="2"/>
        <v>87</v>
      </c>
    </row>
    <row r="184" spans="2:12">
      <c r="B184" s="52" t="s">
        <v>607</v>
      </c>
      <c r="C184" s="52" t="s">
        <v>608</v>
      </c>
      <c r="D184" s="52" t="s">
        <v>115</v>
      </c>
      <c r="E184" s="52">
        <v>39</v>
      </c>
      <c r="F184" s="52" t="s">
        <v>604</v>
      </c>
      <c r="G184" s="52">
        <v>63</v>
      </c>
      <c r="H184" s="52">
        <v>93</v>
      </c>
      <c r="I184" s="52">
        <v>87</v>
      </c>
      <c r="J184" s="52">
        <v>88</v>
      </c>
      <c r="K184" s="52">
        <v>89</v>
      </c>
      <c r="L184" s="52">
        <f t="shared" si="2"/>
        <v>84</v>
      </c>
    </row>
    <row r="185" spans="2:12">
      <c r="B185" s="52" t="s">
        <v>609</v>
      </c>
      <c r="C185" s="52" t="s">
        <v>610</v>
      </c>
      <c r="D185" s="52" t="s">
        <v>115</v>
      </c>
      <c r="E185" s="52">
        <v>29</v>
      </c>
      <c r="F185" s="52" t="s">
        <v>604</v>
      </c>
      <c r="G185" s="52">
        <v>99</v>
      </c>
      <c r="H185" s="52">
        <v>72</v>
      </c>
      <c r="I185" s="52">
        <v>97</v>
      </c>
      <c r="J185" s="52">
        <v>74</v>
      </c>
      <c r="K185" s="52">
        <v>78</v>
      </c>
      <c r="L185" s="52">
        <f t="shared" si="2"/>
        <v>84</v>
      </c>
    </row>
    <row r="186" spans="2:12">
      <c r="B186" s="52" t="s">
        <v>611</v>
      </c>
      <c r="C186" s="52" t="s">
        <v>612</v>
      </c>
      <c r="D186" s="52" t="s">
        <v>115</v>
      </c>
      <c r="E186" s="52">
        <v>29</v>
      </c>
      <c r="F186" s="52" t="s">
        <v>604</v>
      </c>
      <c r="G186" s="52">
        <v>69</v>
      </c>
      <c r="H186" s="52">
        <v>91</v>
      </c>
      <c r="I186" s="52">
        <v>72</v>
      </c>
      <c r="J186" s="52">
        <v>94</v>
      </c>
      <c r="K186" s="52">
        <v>94</v>
      </c>
      <c r="L186" s="52">
        <f t="shared" si="2"/>
        <v>84</v>
      </c>
    </row>
    <row r="187" spans="2:12">
      <c r="B187" s="52" t="s">
        <v>613</v>
      </c>
      <c r="C187" s="52" t="s">
        <v>614</v>
      </c>
      <c r="D187" s="52" t="s">
        <v>115</v>
      </c>
      <c r="E187" s="52">
        <v>33</v>
      </c>
      <c r="F187" s="52" t="s">
        <v>604</v>
      </c>
      <c r="G187" s="52">
        <v>91</v>
      </c>
      <c r="H187" s="52">
        <v>75</v>
      </c>
      <c r="I187" s="52">
        <v>83</v>
      </c>
      <c r="J187" s="52">
        <v>78</v>
      </c>
      <c r="K187" s="52">
        <v>81</v>
      </c>
      <c r="L187" s="52">
        <f t="shared" si="2"/>
        <v>81.599999999999994</v>
      </c>
    </row>
    <row r="188" spans="2:12">
      <c r="B188" s="52" t="s">
        <v>615</v>
      </c>
      <c r="C188" s="52" t="s">
        <v>616</v>
      </c>
      <c r="D188" s="52" t="s">
        <v>115</v>
      </c>
      <c r="E188" s="52">
        <v>35</v>
      </c>
      <c r="F188" s="52" t="s">
        <v>604</v>
      </c>
      <c r="G188" s="52">
        <v>75</v>
      </c>
      <c r="H188" s="52">
        <v>88</v>
      </c>
      <c r="I188" s="52">
        <v>88</v>
      </c>
      <c r="J188" s="52">
        <v>75</v>
      </c>
      <c r="K188" s="52">
        <v>80</v>
      </c>
      <c r="L188" s="52">
        <f t="shared" si="2"/>
        <v>81.2</v>
      </c>
    </row>
    <row r="189" spans="2:12">
      <c r="B189" s="52" t="s">
        <v>617</v>
      </c>
      <c r="C189" s="52" t="s">
        <v>618</v>
      </c>
      <c r="D189" s="52" t="s">
        <v>115</v>
      </c>
      <c r="E189" s="52">
        <v>39</v>
      </c>
      <c r="F189" s="52" t="s">
        <v>604</v>
      </c>
      <c r="G189" s="52">
        <v>73</v>
      </c>
      <c r="H189" s="52">
        <v>73</v>
      </c>
      <c r="I189" s="52">
        <v>82</v>
      </c>
      <c r="J189" s="52">
        <v>95</v>
      </c>
      <c r="K189" s="52">
        <v>81</v>
      </c>
      <c r="L189" s="52">
        <f t="shared" si="2"/>
        <v>80.8</v>
      </c>
    </row>
    <row r="190" spans="2:12">
      <c r="B190" s="52" t="s">
        <v>619</v>
      </c>
      <c r="C190" s="52" t="s">
        <v>620</v>
      </c>
      <c r="D190" s="52" t="s">
        <v>115</v>
      </c>
      <c r="E190" s="52">
        <v>29</v>
      </c>
      <c r="F190" s="52" t="s">
        <v>604</v>
      </c>
      <c r="G190" s="52">
        <v>97</v>
      </c>
      <c r="H190" s="52">
        <v>65</v>
      </c>
      <c r="I190" s="52">
        <v>99</v>
      </c>
      <c r="J190" s="52">
        <v>64</v>
      </c>
      <c r="K190" s="52">
        <v>79</v>
      </c>
      <c r="L190" s="52">
        <f t="shared" si="2"/>
        <v>80.8</v>
      </c>
    </row>
    <row r="191" spans="2:12">
      <c r="B191" s="52" t="s">
        <v>621</v>
      </c>
      <c r="C191" s="52" t="s">
        <v>622</v>
      </c>
      <c r="D191" s="52" t="s">
        <v>115</v>
      </c>
      <c r="E191" s="52">
        <v>28</v>
      </c>
      <c r="F191" s="52" t="s">
        <v>604</v>
      </c>
      <c r="G191" s="52">
        <v>97</v>
      </c>
      <c r="H191" s="52">
        <v>78</v>
      </c>
      <c r="I191" s="52">
        <v>66</v>
      </c>
      <c r="J191" s="52">
        <v>71</v>
      </c>
      <c r="K191" s="52">
        <v>91</v>
      </c>
      <c r="L191" s="52">
        <f t="shared" si="2"/>
        <v>80.599999999999994</v>
      </c>
    </row>
    <row r="192" spans="2:12">
      <c r="B192" s="52" t="s">
        <v>623</v>
      </c>
      <c r="C192" s="52" t="s">
        <v>624</v>
      </c>
      <c r="D192" s="52" t="s">
        <v>115</v>
      </c>
      <c r="E192" s="52">
        <v>24</v>
      </c>
      <c r="F192" s="52" t="s">
        <v>604</v>
      </c>
      <c r="G192" s="52">
        <v>90</v>
      </c>
      <c r="H192" s="52">
        <v>82</v>
      </c>
      <c r="I192" s="52">
        <v>81</v>
      </c>
      <c r="J192" s="52">
        <v>71</v>
      </c>
      <c r="K192" s="52">
        <v>79</v>
      </c>
      <c r="L192" s="52">
        <f t="shared" si="2"/>
        <v>80.599999999999994</v>
      </c>
    </row>
    <row r="193" spans="2:12">
      <c r="B193" s="52" t="s">
        <v>625</v>
      </c>
      <c r="C193" s="52" t="s">
        <v>626</v>
      </c>
      <c r="D193" s="52" t="s">
        <v>115</v>
      </c>
      <c r="E193" s="52">
        <v>34</v>
      </c>
      <c r="F193" s="52" t="s">
        <v>604</v>
      </c>
      <c r="G193" s="52">
        <v>84</v>
      </c>
      <c r="H193" s="52">
        <v>79</v>
      </c>
      <c r="I193" s="52">
        <v>93</v>
      </c>
      <c r="J193" s="52">
        <v>65</v>
      </c>
      <c r="K193" s="52">
        <v>79</v>
      </c>
      <c r="L193" s="52">
        <f t="shared" si="2"/>
        <v>80</v>
      </c>
    </row>
    <row r="194" spans="2:12">
      <c r="B194" s="52" t="s">
        <v>627</v>
      </c>
      <c r="C194" s="52" t="s">
        <v>628</v>
      </c>
      <c r="D194" s="52" t="s">
        <v>115</v>
      </c>
      <c r="E194" s="52">
        <v>39</v>
      </c>
      <c r="F194" s="52" t="s">
        <v>604</v>
      </c>
      <c r="G194" s="52">
        <v>92</v>
      </c>
      <c r="H194" s="52">
        <v>68</v>
      </c>
      <c r="I194" s="52">
        <v>68</v>
      </c>
      <c r="J194" s="52">
        <v>94</v>
      </c>
      <c r="K194" s="52">
        <v>78</v>
      </c>
      <c r="L194" s="52">
        <f t="shared" si="2"/>
        <v>80</v>
      </c>
    </row>
    <row r="195" spans="2:12">
      <c r="B195" s="52" t="s">
        <v>629</v>
      </c>
      <c r="C195" s="52" t="s">
        <v>630</v>
      </c>
      <c r="D195" s="52" t="s">
        <v>115</v>
      </c>
      <c r="E195" s="52">
        <v>28</v>
      </c>
      <c r="F195" s="52" t="s">
        <v>604</v>
      </c>
      <c r="G195" s="52">
        <v>74</v>
      </c>
      <c r="H195" s="52">
        <v>86</v>
      </c>
      <c r="I195" s="52">
        <v>67</v>
      </c>
      <c r="J195" s="52">
        <v>94</v>
      </c>
      <c r="K195" s="52">
        <v>74</v>
      </c>
      <c r="L195" s="52">
        <f t="shared" si="2"/>
        <v>79</v>
      </c>
    </row>
    <row r="196" spans="2:12">
      <c r="B196" s="52" t="s">
        <v>631</v>
      </c>
      <c r="C196" s="52" t="s">
        <v>632</v>
      </c>
      <c r="D196" s="52" t="s">
        <v>115</v>
      </c>
      <c r="E196" s="52">
        <v>36</v>
      </c>
      <c r="F196" s="52" t="s">
        <v>604</v>
      </c>
      <c r="G196" s="52">
        <v>71</v>
      </c>
      <c r="H196" s="52">
        <v>88</v>
      </c>
      <c r="I196" s="52">
        <v>68</v>
      </c>
      <c r="J196" s="52">
        <v>93</v>
      </c>
      <c r="K196" s="52">
        <v>65</v>
      </c>
      <c r="L196" s="52">
        <f t="shared" si="2"/>
        <v>77</v>
      </c>
    </row>
    <row r="197" spans="2:12">
      <c r="B197" s="52" t="s">
        <v>633</v>
      </c>
      <c r="C197" s="52" t="s">
        <v>634</v>
      </c>
      <c r="D197" s="52" t="s">
        <v>115</v>
      </c>
      <c r="E197" s="52">
        <v>38</v>
      </c>
      <c r="F197" s="52" t="s">
        <v>604</v>
      </c>
      <c r="G197" s="52">
        <v>93</v>
      </c>
      <c r="H197" s="52">
        <v>71</v>
      </c>
      <c r="I197" s="52">
        <v>68</v>
      </c>
      <c r="J197" s="52">
        <v>63</v>
      </c>
      <c r="K197" s="52">
        <v>90</v>
      </c>
      <c r="L197" s="52">
        <f t="shared" ref="L197:L260" si="3">AVERAGE(G197:K197)</f>
        <v>77</v>
      </c>
    </row>
    <row r="198" spans="2:12">
      <c r="B198" s="52" t="s">
        <v>635</v>
      </c>
      <c r="C198" s="52" t="s">
        <v>636</v>
      </c>
      <c r="D198" s="52" t="s">
        <v>115</v>
      </c>
      <c r="E198" s="52">
        <v>33</v>
      </c>
      <c r="F198" s="52" t="s">
        <v>604</v>
      </c>
      <c r="G198" s="52">
        <v>84</v>
      </c>
      <c r="H198" s="52">
        <v>66</v>
      </c>
      <c r="I198" s="52">
        <v>83</v>
      </c>
      <c r="J198" s="52">
        <v>74</v>
      </c>
      <c r="K198" s="52">
        <v>77</v>
      </c>
      <c r="L198" s="52">
        <f t="shared" si="3"/>
        <v>76.8</v>
      </c>
    </row>
    <row r="199" spans="2:12">
      <c r="B199" s="52" t="s">
        <v>637</v>
      </c>
      <c r="C199" s="52" t="s">
        <v>638</v>
      </c>
      <c r="D199" s="52" t="s">
        <v>115</v>
      </c>
      <c r="E199" s="52">
        <v>41</v>
      </c>
      <c r="F199" s="52" t="s">
        <v>604</v>
      </c>
      <c r="G199" s="52">
        <v>87</v>
      </c>
      <c r="H199" s="52">
        <v>70</v>
      </c>
      <c r="I199" s="52">
        <v>86</v>
      </c>
      <c r="J199" s="52">
        <v>81</v>
      </c>
      <c r="K199" s="52">
        <v>59</v>
      </c>
      <c r="L199" s="52">
        <f t="shared" si="3"/>
        <v>76.599999999999994</v>
      </c>
    </row>
    <row r="200" spans="2:12">
      <c r="B200" s="52" t="s">
        <v>639</v>
      </c>
      <c r="C200" s="52" t="s">
        <v>640</v>
      </c>
      <c r="D200" s="52" t="s">
        <v>115</v>
      </c>
      <c r="E200" s="52">
        <v>44</v>
      </c>
      <c r="F200" s="52" t="s">
        <v>604</v>
      </c>
      <c r="G200" s="52">
        <v>75</v>
      </c>
      <c r="H200" s="52">
        <v>66</v>
      </c>
      <c r="I200" s="52">
        <v>83</v>
      </c>
      <c r="J200" s="52">
        <v>85</v>
      </c>
      <c r="K200" s="52">
        <v>72</v>
      </c>
      <c r="L200" s="52">
        <f t="shared" si="3"/>
        <v>76.2</v>
      </c>
    </row>
    <row r="201" spans="2:12">
      <c r="B201" s="52" t="s">
        <v>641</v>
      </c>
      <c r="C201" s="52" t="s">
        <v>642</v>
      </c>
      <c r="D201" s="52" t="s">
        <v>115</v>
      </c>
      <c r="E201" s="52">
        <v>39</v>
      </c>
      <c r="F201" s="52" t="s">
        <v>604</v>
      </c>
      <c r="G201" s="52">
        <v>83</v>
      </c>
      <c r="H201" s="52">
        <v>75</v>
      </c>
      <c r="I201" s="52">
        <v>71</v>
      </c>
      <c r="J201" s="52">
        <v>89</v>
      </c>
      <c r="K201" s="52">
        <v>60</v>
      </c>
      <c r="L201" s="52">
        <f t="shared" si="3"/>
        <v>75.599999999999994</v>
      </c>
    </row>
    <row r="202" spans="2:12">
      <c r="B202" s="52" t="s">
        <v>643</v>
      </c>
      <c r="C202" s="52" t="s">
        <v>644</v>
      </c>
      <c r="D202" s="52" t="s">
        <v>115</v>
      </c>
      <c r="E202" s="52">
        <v>48</v>
      </c>
      <c r="F202" s="52" t="s">
        <v>604</v>
      </c>
      <c r="G202" s="52">
        <v>78</v>
      </c>
      <c r="H202" s="52">
        <v>80</v>
      </c>
      <c r="I202" s="52">
        <v>70</v>
      </c>
      <c r="J202" s="52">
        <v>78</v>
      </c>
      <c r="K202" s="52">
        <v>70</v>
      </c>
      <c r="L202" s="52">
        <f t="shared" si="3"/>
        <v>75.2</v>
      </c>
    </row>
    <row r="203" spans="2:12">
      <c r="B203" s="52" t="s">
        <v>645</v>
      </c>
      <c r="C203" s="52" t="s">
        <v>646</v>
      </c>
      <c r="D203" s="52" t="s">
        <v>115</v>
      </c>
      <c r="E203" s="52">
        <v>46</v>
      </c>
      <c r="F203" s="52" t="s">
        <v>604</v>
      </c>
      <c r="G203" s="52">
        <v>52</v>
      </c>
      <c r="H203" s="52">
        <v>76</v>
      </c>
      <c r="I203" s="52">
        <v>79</v>
      </c>
      <c r="J203" s="52">
        <v>80</v>
      </c>
      <c r="K203" s="52">
        <v>84</v>
      </c>
      <c r="L203" s="52">
        <f t="shared" si="3"/>
        <v>74.2</v>
      </c>
    </row>
    <row r="204" spans="2:12">
      <c r="B204" s="52" t="s">
        <v>647</v>
      </c>
      <c r="C204" s="52" t="s">
        <v>648</v>
      </c>
      <c r="D204" s="52" t="s">
        <v>115</v>
      </c>
      <c r="E204" s="52">
        <v>38</v>
      </c>
      <c r="F204" s="52" t="s">
        <v>604</v>
      </c>
      <c r="G204" s="52">
        <v>74</v>
      </c>
      <c r="H204" s="52">
        <v>59</v>
      </c>
      <c r="I204" s="52">
        <v>65</v>
      </c>
      <c r="J204" s="52">
        <v>88</v>
      </c>
      <c r="K204" s="52">
        <v>81</v>
      </c>
      <c r="L204" s="52">
        <f t="shared" si="3"/>
        <v>73.400000000000006</v>
      </c>
    </row>
    <row r="205" spans="2:12">
      <c r="B205" s="52" t="s">
        <v>649</v>
      </c>
      <c r="C205" s="52" t="s">
        <v>650</v>
      </c>
      <c r="D205" s="52" t="s">
        <v>115</v>
      </c>
      <c r="E205" s="52">
        <v>51</v>
      </c>
      <c r="F205" s="52" t="s">
        <v>604</v>
      </c>
      <c r="G205" s="52">
        <v>80</v>
      </c>
      <c r="H205" s="52">
        <v>81</v>
      </c>
      <c r="I205" s="52">
        <v>75</v>
      </c>
      <c r="J205" s="52">
        <v>58</v>
      </c>
      <c r="K205" s="52">
        <v>68</v>
      </c>
      <c r="L205" s="52">
        <f t="shared" si="3"/>
        <v>72.400000000000006</v>
      </c>
    </row>
    <row r="206" spans="2:12">
      <c r="B206" s="52" t="s">
        <v>651</v>
      </c>
      <c r="C206" s="52" t="s">
        <v>652</v>
      </c>
      <c r="D206" s="52" t="s">
        <v>115</v>
      </c>
      <c r="E206" s="52">
        <v>41</v>
      </c>
      <c r="F206" s="52" t="s">
        <v>604</v>
      </c>
      <c r="G206" s="52">
        <v>80</v>
      </c>
      <c r="H206" s="52">
        <v>71</v>
      </c>
      <c r="I206" s="52">
        <v>59</v>
      </c>
      <c r="J206" s="52">
        <v>80</v>
      </c>
      <c r="K206" s="52">
        <v>70</v>
      </c>
      <c r="L206" s="52">
        <f t="shared" si="3"/>
        <v>72</v>
      </c>
    </row>
    <row r="207" spans="2:12">
      <c r="B207" s="52" t="s">
        <v>653</v>
      </c>
      <c r="C207" s="52" t="s">
        <v>654</v>
      </c>
      <c r="D207" s="52" t="s">
        <v>115</v>
      </c>
      <c r="E207" s="52">
        <v>45</v>
      </c>
      <c r="F207" s="52" t="s">
        <v>604</v>
      </c>
      <c r="G207" s="52">
        <v>82</v>
      </c>
      <c r="H207" s="52">
        <v>63</v>
      </c>
      <c r="I207" s="52">
        <v>63</v>
      </c>
      <c r="J207" s="52">
        <v>66</v>
      </c>
      <c r="K207" s="52">
        <v>82</v>
      </c>
      <c r="L207" s="52">
        <f t="shared" si="3"/>
        <v>71.2</v>
      </c>
    </row>
    <row r="208" spans="2:12">
      <c r="B208" s="52" t="s">
        <v>655</v>
      </c>
      <c r="C208" s="52" t="s">
        <v>656</v>
      </c>
      <c r="D208" s="52" t="s">
        <v>115</v>
      </c>
      <c r="E208" s="52">
        <v>45</v>
      </c>
      <c r="F208" s="52" t="s">
        <v>604</v>
      </c>
      <c r="G208" s="52">
        <v>54</v>
      </c>
      <c r="H208" s="52">
        <v>67</v>
      </c>
      <c r="I208" s="52">
        <v>67</v>
      </c>
      <c r="J208" s="52">
        <v>82</v>
      </c>
      <c r="K208" s="52">
        <v>80</v>
      </c>
      <c r="L208" s="52">
        <f t="shared" si="3"/>
        <v>70</v>
      </c>
    </row>
    <row r="209" spans="2:12">
      <c r="B209" s="52" t="s">
        <v>657</v>
      </c>
      <c r="C209" s="52" t="s">
        <v>658</v>
      </c>
      <c r="D209" s="52" t="s">
        <v>115</v>
      </c>
      <c r="E209" s="52">
        <v>50</v>
      </c>
      <c r="F209" s="52" t="s">
        <v>604</v>
      </c>
      <c r="G209" s="52">
        <v>74</v>
      </c>
      <c r="H209" s="52">
        <v>69</v>
      </c>
      <c r="I209" s="52">
        <v>64</v>
      </c>
      <c r="J209" s="52">
        <v>75</v>
      </c>
      <c r="K209" s="52">
        <v>63</v>
      </c>
      <c r="L209" s="52">
        <f t="shared" si="3"/>
        <v>69</v>
      </c>
    </row>
    <row r="210" spans="2:12">
      <c r="B210" s="52" t="s">
        <v>659</v>
      </c>
      <c r="C210" s="52" t="s">
        <v>660</v>
      </c>
      <c r="D210" s="52" t="s">
        <v>114</v>
      </c>
      <c r="E210" s="52">
        <v>44</v>
      </c>
      <c r="F210" s="52" t="s">
        <v>604</v>
      </c>
      <c r="G210" s="52">
        <v>56</v>
      </c>
      <c r="H210" s="52">
        <v>61</v>
      </c>
      <c r="I210" s="52">
        <v>69</v>
      </c>
      <c r="J210" s="52">
        <v>76</v>
      </c>
      <c r="K210" s="52">
        <v>82</v>
      </c>
      <c r="L210" s="52">
        <f t="shared" si="3"/>
        <v>68.8</v>
      </c>
    </row>
    <row r="211" spans="2:12">
      <c r="B211" s="52" t="s">
        <v>661</v>
      </c>
      <c r="C211" s="52" t="s">
        <v>662</v>
      </c>
      <c r="D211" s="52" t="s">
        <v>115</v>
      </c>
      <c r="E211" s="52">
        <v>49</v>
      </c>
      <c r="F211" s="52" t="s">
        <v>604</v>
      </c>
      <c r="G211" s="52">
        <v>52</v>
      </c>
      <c r="H211" s="52">
        <v>77</v>
      </c>
      <c r="I211" s="52">
        <v>73</v>
      </c>
      <c r="J211" s="52">
        <v>63</v>
      </c>
      <c r="K211" s="52">
        <v>78</v>
      </c>
      <c r="L211" s="52">
        <f t="shared" si="3"/>
        <v>68.599999999999994</v>
      </c>
    </row>
    <row r="212" spans="2:12">
      <c r="B212" s="52" t="s">
        <v>663</v>
      </c>
      <c r="C212" s="52" t="s">
        <v>664</v>
      </c>
      <c r="D212" s="52" t="s">
        <v>115</v>
      </c>
      <c r="E212" s="52">
        <v>55</v>
      </c>
      <c r="F212" s="52" t="s">
        <v>604</v>
      </c>
      <c r="G212" s="52">
        <v>51</v>
      </c>
      <c r="H212" s="52">
        <v>81</v>
      </c>
      <c r="I212" s="52">
        <v>50</v>
      </c>
      <c r="J212" s="52">
        <v>81</v>
      </c>
      <c r="K212" s="52">
        <v>78</v>
      </c>
      <c r="L212" s="52">
        <f t="shared" si="3"/>
        <v>68.2</v>
      </c>
    </row>
    <row r="213" spans="2:12">
      <c r="B213" s="52" t="s">
        <v>665</v>
      </c>
      <c r="C213" s="52" t="s">
        <v>666</v>
      </c>
      <c r="D213" s="52" t="s">
        <v>114</v>
      </c>
      <c r="E213" s="52">
        <v>34</v>
      </c>
      <c r="F213" s="52" t="s">
        <v>604</v>
      </c>
      <c r="G213" s="52">
        <v>69</v>
      </c>
      <c r="H213" s="52">
        <v>69</v>
      </c>
      <c r="I213" s="52">
        <v>71</v>
      </c>
      <c r="J213" s="52">
        <v>64</v>
      </c>
      <c r="K213" s="52">
        <v>67</v>
      </c>
      <c r="L213" s="52">
        <f t="shared" si="3"/>
        <v>68</v>
      </c>
    </row>
    <row r="214" spans="2:12">
      <c r="B214" s="52" t="s">
        <v>667</v>
      </c>
      <c r="C214" s="52" t="s">
        <v>668</v>
      </c>
      <c r="D214" s="52" t="s">
        <v>115</v>
      </c>
      <c r="E214" s="52">
        <v>42</v>
      </c>
      <c r="F214" s="52" t="s">
        <v>604</v>
      </c>
      <c r="G214" s="52">
        <v>74</v>
      </c>
      <c r="H214" s="52">
        <v>87</v>
      </c>
      <c r="I214" s="52">
        <v>86</v>
      </c>
      <c r="J214" s="52">
        <v>81</v>
      </c>
      <c r="K214" s="52">
        <v>0</v>
      </c>
      <c r="L214" s="52">
        <f t="shared" si="3"/>
        <v>65.599999999999994</v>
      </c>
    </row>
    <row r="215" spans="2:12">
      <c r="B215" s="52" t="s">
        <v>669</v>
      </c>
      <c r="C215" s="52" t="s">
        <v>670</v>
      </c>
      <c r="D215" s="52" t="s">
        <v>115</v>
      </c>
      <c r="E215" s="52">
        <v>48</v>
      </c>
      <c r="F215" s="52" t="s">
        <v>604</v>
      </c>
      <c r="G215" s="52">
        <v>73</v>
      </c>
      <c r="H215" s="52">
        <v>53</v>
      </c>
      <c r="I215" s="52">
        <v>66</v>
      </c>
      <c r="J215" s="52">
        <v>76</v>
      </c>
      <c r="K215" s="52">
        <v>59</v>
      </c>
      <c r="L215" s="52">
        <f t="shared" si="3"/>
        <v>65.400000000000006</v>
      </c>
    </row>
    <row r="216" spans="2:12">
      <c r="B216" s="52" t="s">
        <v>671</v>
      </c>
      <c r="C216" s="52" t="s">
        <v>672</v>
      </c>
      <c r="D216" s="52" t="s">
        <v>115</v>
      </c>
      <c r="E216" s="52">
        <v>44</v>
      </c>
      <c r="F216" s="52" t="s">
        <v>604</v>
      </c>
      <c r="G216" s="52">
        <v>75</v>
      </c>
      <c r="H216" s="52">
        <v>56</v>
      </c>
      <c r="I216" s="52">
        <v>54</v>
      </c>
      <c r="J216" s="52">
        <v>56</v>
      </c>
      <c r="K216" s="52">
        <v>84</v>
      </c>
      <c r="L216" s="52">
        <f t="shared" si="3"/>
        <v>65</v>
      </c>
    </row>
    <row r="217" spans="2:12">
      <c r="B217" s="52" t="s">
        <v>673</v>
      </c>
      <c r="C217" s="52" t="s">
        <v>674</v>
      </c>
      <c r="D217" s="52" t="s">
        <v>115</v>
      </c>
      <c r="E217" s="52">
        <v>31</v>
      </c>
      <c r="F217" s="52" t="s">
        <v>604</v>
      </c>
      <c r="G217" s="52">
        <v>90</v>
      </c>
      <c r="H217" s="52">
        <v>0</v>
      </c>
      <c r="I217" s="52">
        <v>92</v>
      </c>
      <c r="J217" s="52">
        <v>80</v>
      </c>
      <c r="K217" s="52">
        <v>59</v>
      </c>
      <c r="L217" s="52">
        <f t="shared" si="3"/>
        <v>64.2</v>
      </c>
    </row>
    <row r="218" spans="2:12">
      <c r="B218" s="52" t="s">
        <v>675</v>
      </c>
      <c r="C218" s="52" t="s">
        <v>676</v>
      </c>
      <c r="D218" s="52" t="s">
        <v>115</v>
      </c>
      <c r="E218" s="52">
        <v>47</v>
      </c>
      <c r="F218" s="52" t="s">
        <v>604</v>
      </c>
      <c r="G218" s="52">
        <v>59</v>
      </c>
      <c r="H218" s="52">
        <v>80</v>
      </c>
      <c r="I218" s="52">
        <v>74</v>
      </c>
      <c r="J218" s="52">
        <v>53</v>
      </c>
      <c r="K218" s="52">
        <v>54</v>
      </c>
      <c r="L218" s="52">
        <f t="shared" si="3"/>
        <v>64</v>
      </c>
    </row>
    <row r="219" spans="2:12">
      <c r="B219" s="52" t="s">
        <v>677</v>
      </c>
      <c r="C219" s="52" t="s">
        <v>678</v>
      </c>
      <c r="D219" s="52" t="s">
        <v>115</v>
      </c>
      <c r="E219" s="52">
        <v>47</v>
      </c>
      <c r="F219" s="52" t="s">
        <v>604</v>
      </c>
      <c r="G219" s="52">
        <v>60</v>
      </c>
      <c r="H219" s="52">
        <v>73</v>
      </c>
      <c r="I219" s="52">
        <v>55</v>
      </c>
      <c r="J219" s="52">
        <v>56</v>
      </c>
      <c r="K219" s="52">
        <v>75</v>
      </c>
      <c r="L219" s="52">
        <f t="shared" si="3"/>
        <v>63.8</v>
      </c>
    </row>
    <row r="220" spans="2:12">
      <c r="B220" s="52" t="s">
        <v>679</v>
      </c>
      <c r="C220" s="52" t="s">
        <v>680</v>
      </c>
      <c r="D220" s="52" t="s">
        <v>114</v>
      </c>
      <c r="E220" s="52">
        <v>33</v>
      </c>
      <c r="F220" s="52" t="s">
        <v>604</v>
      </c>
      <c r="G220" s="52">
        <v>92</v>
      </c>
      <c r="H220" s="52">
        <v>81</v>
      </c>
      <c r="I220" s="52">
        <v>76</v>
      </c>
      <c r="J220" s="52">
        <v>0</v>
      </c>
      <c r="K220" s="52">
        <v>69</v>
      </c>
      <c r="L220" s="52">
        <f t="shared" si="3"/>
        <v>63.6</v>
      </c>
    </row>
    <row r="221" spans="2:12">
      <c r="B221" s="52" t="s">
        <v>681</v>
      </c>
      <c r="C221" s="52" t="s">
        <v>682</v>
      </c>
      <c r="D221" s="52" t="s">
        <v>115</v>
      </c>
      <c r="E221" s="52">
        <v>52</v>
      </c>
      <c r="F221" s="52" t="s">
        <v>604</v>
      </c>
      <c r="G221" s="52">
        <v>66</v>
      </c>
      <c r="H221" s="52">
        <v>52</v>
      </c>
      <c r="I221" s="52">
        <v>79</v>
      </c>
      <c r="J221" s="52">
        <v>67</v>
      </c>
      <c r="K221" s="52">
        <v>51</v>
      </c>
      <c r="L221" s="52">
        <f t="shared" si="3"/>
        <v>63</v>
      </c>
    </row>
    <row r="222" spans="2:12">
      <c r="B222" s="52" t="s">
        <v>683</v>
      </c>
      <c r="C222" s="52" t="s">
        <v>684</v>
      </c>
      <c r="D222" s="52" t="s">
        <v>115</v>
      </c>
      <c r="E222" s="52">
        <v>37</v>
      </c>
      <c r="F222" s="52" t="s">
        <v>604</v>
      </c>
      <c r="G222" s="52">
        <v>77</v>
      </c>
      <c r="H222" s="52">
        <v>82</v>
      </c>
      <c r="I222" s="52">
        <v>0</v>
      </c>
      <c r="J222" s="52">
        <v>65</v>
      </c>
      <c r="K222" s="52">
        <v>85</v>
      </c>
      <c r="L222" s="52">
        <f t="shared" si="3"/>
        <v>61.8</v>
      </c>
    </row>
    <row r="223" spans="2:12">
      <c r="B223" s="52" t="s">
        <v>685</v>
      </c>
      <c r="C223" s="52" t="s">
        <v>686</v>
      </c>
      <c r="D223" s="52" t="s">
        <v>115</v>
      </c>
      <c r="E223" s="52">
        <v>51</v>
      </c>
      <c r="F223" s="52" t="s">
        <v>604</v>
      </c>
      <c r="G223" s="52">
        <v>62</v>
      </c>
      <c r="H223" s="52">
        <v>77</v>
      </c>
      <c r="I223" s="52">
        <v>69</v>
      </c>
      <c r="J223" s="52">
        <v>50</v>
      </c>
      <c r="K223" s="52">
        <v>51</v>
      </c>
      <c r="L223" s="52">
        <f t="shared" si="3"/>
        <v>61.8</v>
      </c>
    </row>
    <row r="224" spans="2:12">
      <c r="B224" s="52" t="s">
        <v>687</v>
      </c>
      <c r="C224" s="52" t="s">
        <v>688</v>
      </c>
      <c r="D224" s="52" t="s">
        <v>115</v>
      </c>
      <c r="E224" s="52">
        <v>41</v>
      </c>
      <c r="F224" s="52" t="s">
        <v>604</v>
      </c>
      <c r="G224" s="52">
        <v>73</v>
      </c>
      <c r="H224" s="52">
        <v>57</v>
      </c>
      <c r="I224" s="52">
        <v>65</v>
      </c>
      <c r="J224" s="52">
        <v>53</v>
      </c>
      <c r="K224" s="52">
        <v>61</v>
      </c>
      <c r="L224" s="52">
        <f t="shared" si="3"/>
        <v>61.8</v>
      </c>
    </row>
    <row r="225" spans="2:12">
      <c r="B225" s="52" t="s">
        <v>689</v>
      </c>
      <c r="C225" s="52" t="s">
        <v>690</v>
      </c>
      <c r="D225" s="52" t="s">
        <v>115</v>
      </c>
      <c r="E225" s="52">
        <v>35</v>
      </c>
      <c r="F225" s="52" t="s">
        <v>604</v>
      </c>
      <c r="G225" s="52">
        <v>60</v>
      </c>
      <c r="H225" s="52">
        <v>81</v>
      </c>
      <c r="I225" s="52">
        <v>79</v>
      </c>
      <c r="J225" s="52">
        <v>0</v>
      </c>
      <c r="K225" s="52">
        <v>84</v>
      </c>
      <c r="L225" s="52">
        <f t="shared" si="3"/>
        <v>60.8</v>
      </c>
    </row>
    <row r="226" spans="2:12">
      <c r="B226" s="52" t="s">
        <v>691</v>
      </c>
      <c r="C226" s="52" t="s">
        <v>692</v>
      </c>
      <c r="D226" s="52" t="s">
        <v>115</v>
      </c>
      <c r="E226" s="52">
        <v>54</v>
      </c>
      <c r="F226" s="52" t="s">
        <v>604</v>
      </c>
      <c r="G226" s="52">
        <v>46</v>
      </c>
      <c r="H226" s="52">
        <v>63</v>
      </c>
      <c r="I226" s="52">
        <v>45</v>
      </c>
      <c r="J226" s="52">
        <v>50</v>
      </c>
      <c r="K226" s="52">
        <v>77</v>
      </c>
      <c r="L226" s="52">
        <f t="shared" si="3"/>
        <v>56.2</v>
      </c>
    </row>
    <row r="227" spans="2:12">
      <c r="B227" s="52" t="s">
        <v>693</v>
      </c>
      <c r="C227" s="52" t="s">
        <v>694</v>
      </c>
      <c r="D227" s="52" t="s">
        <v>115</v>
      </c>
      <c r="E227" s="52">
        <v>38</v>
      </c>
      <c r="F227" s="52" t="s">
        <v>695</v>
      </c>
      <c r="G227" s="52">
        <v>93</v>
      </c>
      <c r="H227" s="52">
        <v>87</v>
      </c>
      <c r="I227" s="52">
        <v>78</v>
      </c>
      <c r="J227" s="52">
        <v>85</v>
      </c>
      <c r="K227" s="52">
        <v>85</v>
      </c>
      <c r="L227" s="52">
        <f t="shared" si="3"/>
        <v>85.6</v>
      </c>
    </row>
    <row r="228" spans="2:12">
      <c r="B228" s="52" t="s">
        <v>696</v>
      </c>
      <c r="C228" s="52" t="s">
        <v>697</v>
      </c>
      <c r="D228" s="52" t="s">
        <v>115</v>
      </c>
      <c r="E228" s="52">
        <v>33</v>
      </c>
      <c r="F228" s="52" t="s">
        <v>695</v>
      </c>
      <c r="G228" s="52">
        <v>84</v>
      </c>
      <c r="H228" s="52">
        <v>76</v>
      </c>
      <c r="I228" s="52">
        <v>96</v>
      </c>
      <c r="J228" s="52">
        <v>76</v>
      </c>
      <c r="K228" s="52">
        <v>92</v>
      </c>
      <c r="L228" s="52">
        <f t="shared" si="3"/>
        <v>84.8</v>
      </c>
    </row>
    <row r="229" spans="2:12">
      <c r="B229" s="52" t="s">
        <v>698</v>
      </c>
      <c r="C229" s="52" t="s">
        <v>699</v>
      </c>
      <c r="D229" s="52" t="s">
        <v>115</v>
      </c>
      <c r="E229" s="52">
        <v>35</v>
      </c>
      <c r="F229" s="52" t="s">
        <v>695</v>
      </c>
      <c r="G229" s="52">
        <v>61</v>
      </c>
      <c r="H229" s="52">
        <v>93</v>
      </c>
      <c r="I229" s="52">
        <v>93</v>
      </c>
      <c r="J229" s="52">
        <v>91</v>
      </c>
      <c r="K229" s="52">
        <v>85</v>
      </c>
      <c r="L229" s="52">
        <f t="shared" si="3"/>
        <v>84.6</v>
      </c>
    </row>
    <row r="230" spans="2:12">
      <c r="B230" s="52" t="s">
        <v>700</v>
      </c>
      <c r="C230" s="52" t="s">
        <v>701</v>
      </c>
      <c r="D230" s="52" t="s">
        <v>114</v>
      </c>
      <c r="E230" s="52">
        <v>29</v>
      </c>
      <c r="F230" s="52" t="s">
        <v>695</v>
      </c>
      <c r="G230" s="52">
        <v>65</v>
      </c>
      <c r="H230" s="52">
        <v>91</v>
      </c>
      <c r="I230" s="52">
        <v>86</v>
      </c>
      <c r="J230" s="52">
        <v>83</v>
      </c>
      <c r="K230" s="52">
        <v>97</v>
      </c>
      <c r="L230" s="52">
        <f t="shared" si="3"/>
        <v>84.4</v>
      </c>
    </row>
    <row r="231" spans="2:12">
      <c r="B231" s="52" t="s">
        <v>702</v>
      </c>
      <c r="C231" s="52" t="s">
        <v>703</v>
      </c>
      <c r="D231" s="52" t="s">
        <v>115</v>
      </c>
      <c r="E231" s="52">
        <v>43</v>
      </c>
      <c r="F231" s="52" t="s">
        <v>695</v>
      </c>
      <c r="G231" s="52">
        <v>84</v>
      </c>
      <c r="H231" s="52">
        <v>84</v>
      </c>
      <c r="I231" s="52">
        <v>76</v>
      </c>
      <c r="J231" s="52">
        <v>84</v>
      </c>
      <c r="K231" s="52">
        <v>78</v>
      </c>
      <c r="L231" s="52">
        <f t="shared" si="3"/>
        <v>81.2</v>
      </c>
    </row>
    <row r="232" spans="2:12">
      <c r="B232" s="52" t="s">
        <v>704</v>
      </c>
      <c r="C232" s="52" t="s">
        <v>705</v>
      </c>
      <c r="D232" s="52" t="s">
        <v>115</v>
      </c>
      <c r="E232" s="52">
        <v>24</v>
      </c>
      <c r="F232" s="52" t="s">
        <v>695</v>
      </c>
      <c r="G232" s="52">
        <v>80</v>
      </c>
      <c r="H232" s="52">
        <v>84</v>
      </c>
      <c r="I232" s="52">
        <v>63</v>
      </c>
      <c r="J232" s="52">
        <v>89</v>
      </c>
      <c r="K232" s="52">
        <v>86</v>
      </c>
      <c r="L232" s="52">
        <f t="shared" si="3"/>
        <v>80.400000000000006</v>
      </c>
    </row>
    <row r="233" spans="2:12">
      <c r="B233" s="52" t="s">
        <v>706</v>
      </c>
      <c r="C233" s="52" t="s">
        <v>707</v>
      </c>
      <c r="D233" s="52" t="s">
        <v>115</v>
      </c>
      <c r="E233" s="52">
        <v>39</v>
      </c>
      <c r="F233" s="52" t="s">
        <v>695</v>
      </c>
      <c r="G233" s="52">
        <v>70</v>
      </c>
      <c r="H233" s="52">
        <v>87</v>
      </c>
      <c r="I233" s="52">
        <v>93</v>
      </c>
      <c r="J233" s="52">
        <v>73</v>
      </c>
      <c r="K233" s="52">
        <v>66</v>
      </c>
      <c r="L233" s="52">
        <f t="shared" si="3"/>
        <v>77.8</v>
      </c>
    </row>
    <row r="234" spans="2:12">
      <c r="B234" s="52" t="s">
        <v>708</v>
      </c>
      <c r="C234" s="52" t="s">
        <v>709</v>
      </c>
      <c r="D234" s="52" t="s">
        <v>115</v>
      </c>
      <c r="E234" s="52">
        <v>27</v>
      </c>
      <c r="F234" s="52" t="s">
        <v>695</v>
      </c>
      <c r="G234" s="52">
        <v>72</v>
      </c>
      <c r="H234" s="52">
        <v>66</v>
      </c>
      <c r="I234" s="52">
        <v>98</v>
      </c>
      <c r="J234" s="52">
        <v>91</v>
      </c>
      <c r="K234" s="52">
        <v>62</v>
      </c>
      <c r="L234" s="52">
        <f t="shared" si="3"/>
        <v>77.8</v>
      </c>
    </row>
    <row r="235" spans="2:12">
      <c r="B235" s="52" t="s">
        <v>710</v>
      </c>
      <c r="C235" s="52" t="s">
        <v>711</v>
      </c>
      <c r="D235" s="52" t="s">
        <v>115</v>
      </c>
      <c r="E235" s="52">
        <v>26</v>
      </c>
      <c r="F235" s="52" t="s">
        <v>695</v>
      </c>
      <c r="G235" s="52">
        <v>68</v>
      </c>
      <c r="H235" s="52">
        <v>84</v>
      </c>
      <c r="I235" s="52">
        <v>65</v>
      </c>
      <c r="J235" s="52">
        <v>87</v>
      </c>
      <c r="K235" s="52">
        <v>84</v>
      </c>
      <c r="L235" s="52">
        <f t="shared" si="3"/>
        <v>77.599999999999994</v>
      </c>
    </row>
    <row r="236" spans="2:12">
      <c r="B236" s="52" t="s">
        <v>712</v>
      </c>
      <c r="C236" s="52" t="s">
        <v>713</v>
      </c>
      <c r="D236" s="52" t="s">
        <v>115</v>
      </c>
      <c r="E236" s="52">
        <v>48</v>
      </c>
      <c r="F236" s="52" t="s">
        <v>695</v>
      </c>
      <c r="G236" s="52">
        <v>75</v>
      </c>
      <c r="H236" s="52">
        <v>74</v>
      </c>
      <c r="I236" s="52">
        <v>68</v>
      </c>
      <c r="J236" s="52">
        <v>84</v>
      </c>
      <c r="K236" s="52">
        <v>86</v>
      </c>
      <c r="L236" s="52">
        <f t="shared" si="3"/>
        <v>77.400000000000006</v>
      </c>
    </row>
    <row r="237" spans="2:12">
      <c r="B237" s="52" t="s">
        <v>714</v>
      </c>
      <c r="C237" s="52" t="s">
        <v>715</v>
      </c>
      <c r="D237" s="52" t="s">
        <v>114</v>
      </c>
      <c r="E237" s="52">
        <v>38</v>
      </c>
      <c r="F237" s="52" t="s">
        <v>695</v>
      </c>
      <c r="G237" s="52">
        <v>93</v>
      </c>
      <c r="H237" s="52">
        <v>84</v>
      </c>
      <c r="I237" s="52">
        <v>91</v>
      </c>
      <c r="J237" s="52">
        <v>58</v>
      </c>
      <c r="K237" s="52">
        <v>59</v>
      </c>
      <c r="L237" s="52">
        <f t="shared" si="3"/>
        <v>77</v>
      </c>
    </row>
    <row r="238" spans="2:12">
      <c r="B238" s="52" t="s">
        <v>716</v>
      </c>
      <c r="C238" s="52" t="s">
        <v>717</v>
      </c>
      <c r="D238" s="52" t="s">
        <v>115</v>
      </c>
      <c r="E238" s="52">
        <v>24</v>
      </c>
      <c r="F238" s="52" t="s">
        <v>695</v>
      </c>
      <c r="G238" s="52">
        <v>74</v>
      </c>
      <c r="H238" s="52">
        <v>91</v>
      </c>
      <c r="I238" s="52">
        <v>73</v>
      </c>
      <c r="J238" s="52">
        <v>66</v>
      </c>
      <c r="K238" s="52">
        <v>81</v>
      </c>
      <c r="L238" s="52">
        <f t="shared" si="3"/>
        <v>77</v>
      </c>
    </row>
    <row r="239" spans="2:12">
      <c r="B239" s="52" t="s">
        <v>718</v>
      </c>
      <c r="C239" s="52" t="s">
        <v>719</v>
      </c>
      <c r="D239" s="52" t="s">
        <v>115</v>
      </c>
      <c r="E239" s="52">
        <v>28</v>
      </c>
      <c r="F239" s="52" t="s">
        <v>695</v>
      </c>
      <c r="G239" s="52">
        <v>62</v>
      </c>
      <c r="H239" s="52">
        <v>75</v>
      </c>
      <c r="I239" s="52">
        <v>76</v>
      </c>
      <c r="J239" s="52">
        <v>84</v>
      </c>
      <c r="K239" s="52">
        <v>82</v>
      </c>
      <c r="L239" s="52">
        <f t="shared" si="3"/>
        <v>75.8</v>
      </c>
    </row>
    <row r="240" spans="2:12">
      <c r="B240" s="52" t="s">
        <v>720</v>
      </c>
      <c r="C240" s="52" t="s">
        <v>721</v>
      </c>
      <c r="D240" s="52" t="s">
        <v>115</v>
      </c>
      <c r="E240" s="52">
        <v>32</v>
      </c>
      <c r="F240" s="52" t="s">
        <v>695</v>
      </c>
      <c r="G240" s="52">
        <v>61</v>
      </c>
      <c r="H240" s="52">
        <v>79</v>
      </c>
      <c r="I240" s="52">
        <v>89</v>
      </c>
      <c r="J240" s="52">
        <v>88</v>
      </c>
      <c r="K240" s="52">
        <v>59</v>
      </c>
      <c r="L240" s="52">
        <f t="shared" si="3"/>
        <v>75.2</v>
      </c>
    </row>
    <row r="241" spans="2:12">
      <c r="B241" s="52" t="s">
        <v>722</v>
      </c>
      <c r="C241" s="52" t="s">
        <v>723</v>
      </c>
      <c r="D241" s="52" t="s">
        <v>115</v>
      </c>
      <c r="E241" s="52">
        <v>38</v>
      </c>
      <c r="F241" s="52" t="s">
        <v>695</v>
      </c>
      <c r="G241" s="52">
        <v>61</v>
      </c>
      <c r="H241" s="52">
        <v>78</v>
      </c>
      <c r="I241" s="52">
        <v>76</v>
      </c>
      <c r="J241" s="52">
        <v>78</v>
      </c>
      <c r="K241" s="52">
        <v>81</v>
      </c>
      <c r="L241" s="52">
        <f t="shared" si="3"/>
        <v>74.8</v>
      </c>
    </row>
    <row r="242" spans="2:12">
      <c r="B242" s="52" t="s">
        <v>724</v>
      </c>
      <c r="C242" s="52" t="s">
        <v>725</v>
      </c>
      <c r="D242" s="52" t="s">
        <v>115</v>
      </c>
      <c r="E242" s="52">
        <v>37</v>
      </c>
      <c r="F242" s="52" t="s">
        <v>695</v>
      </c>
      <c r="G242" s="52">
        <v>68</v>
      </c>
      <c r="H242" s="52">
        <v>72</v>
      </c>
      <c r="I242" s="52">
        <v>72</v>
      </c>
      <c r="J242" s="52">
        <v>73</v>
      </c>
      <c r="K242" s="52">
        <v>89</v>
      </c>
      <c r="L242" s="52">
        <f t="shared" si="3"/>
        <v>74.8</v>
      </c>
    </row>
    <row r="243" spans="2:12">
      <c r="B243" s="52" t="s">
        <v>726</v>
      </c>
      <c r="C243" s="52" t="s">
        <v>727</v>
      </c>
      <c r="D243" s="52" t="s">
        <v>115</v>
      </c>
      <c r="E243" s="52">
        <v>41</v>
      </c>
      <c r="F243" s="52" t="s">
        <v>695</v>
      </c>
      <c r="G243" s="52">
        <v>77</v>
      </c>
      <c r="H243" s="52">
        <v>83</v>
      </c>
      <c r="I243" s="52">
        <v>83</v>
      </c>
      <c r="J243" s="52">
        <v>55</v>
      </c>
      <c r="K243" s="52">
        <v>75</v>
      </c>
      <c r="L243" s="52">
        <f t="shared" si="3"/>
        <v>74.599999999999994</v>
      </c>
    </row>
    <row r="244" spans="2:12">
      <c r="B244" s="52" t="s">
        <v>728</v>
      </c>
      <c r="C244" s="52" t="s">
        <v>729</v>
      </c>
      <c r="D244" s="52" t="s">
        <v>114</v>
      </c>
      <c r="E244" s="52">
        <v>33</v>
      </c>
      <c r="F244" s="52" t="s">
        <v>695</v>
      </c>
      <c r="G244" s="52">
        <v>74</v>
      </c>
      <c r="H244" s="52">
        <v>72</v>
      </c>
      <c r="I244" s="52">
        <v>75</v>
      </c>
      <c r="J244" s="52">
        <v>63</v>
      </c>
      <c r="K244" s="52">
        <v>86</v>
      </c>
      <c r="L244" s="52">
        <f t="shared" si="3"/>
        <v>74</v>
      </c>
    </row>
    <row r="245" spans="2:12">
      <c r="B245" s="52" t="s">
        <v>730</v>
      </c>
      <c r="C245" s="52" t="s">
        <v>731</v>
      </c>
      <c r="D245" s="52" t="s">
        <v>115</v>
      </c>
      <c r="E245" s="52">
        <v>43</v>
      </c>
      <c r="F245" s="52" t="s">
        <v>695</v>
      </c>
      <c r="G245" s="52">
        <v>74</v>
      </c>
      <c r="H245" s="52">
        <v>85</v>
      </c>
      <c r="I245" s="52">
        <v>74</v>
      </c>
      <c r="J245" s="52">
        <v>76</v>
      </c>
      <c r="K245" s="52">
        <v>60</v>
      </c>
      <c r="L245" s="52">
        <f t="shared" si="3"/>
        <v>73.8</v>
      </c>
    </row>
    <row r="246" spans="2:12">
      <c r="B246" s="52" t="s">
        <v>732</v>
      </c>
      <c r="C246" s="52" t="s">
        <v>733</v>
      </c>
      <c r="D246" s="52" t="s">
        <v>115</v>
      </c>
      <c r="E246" s="52">
        <v>31</v>
      </c>
      <c r="F246" s="52" t="s">
        <v>695</v>
      </c>
      <c r="G246" s="52">
        <v>71</v>
      </c>
      <c r="H246" s="52">
        <v>69</v>
      </c>
      <c r="I246" s="52">
        <v>79</v>
      </c>
      <c r="J246" s="52">
        <v>69</v>
      </c>
      <c r="K246" s="52">
        <v>77</v>
      </c>
      <c r="L246" s="52">
        <f t="shared" si="3"/>
        <v>73</v>
      </c>
    </row>
    <row r="247" spans="2:12">
      <c r="B247" s="52" t="s">
        <v>734</v>
      </c>
      <c r="C247" s="52" t="s">
        <v>735</v>
      </c>
      <c r="D247" s="52" t="s">
        <v>115</v>
      </c>
      <c r="E247" s="52">
        <v>44</v>
      </c>
      <c r="F247" s="52" t="s">
        <v>695</v>
      </c>
      <c r="G247" s="52">
        <v>78</v>
      </c>
      <c r="H247" s="52">
        <v>64</v>
      </c>
      <c r="I247" s="52">
        <v>76</v>
      </c>
      <c r="J247" s="52">
        <v>85</v>
      </c>
      <c r="K247" s="52">
        <v>58</v>
      </c>
      <c r="L247" s="52">
        <f t="shared" si="3"/>
        <v>72.2</v>
      </c>
    </row>
    <row r="248" spans="2:12">
      <c r="B248" s="52" t="s">
        <v>736</v>
      </c>
      <c r="C248" s="52" t="s">
        <v>737</v>
      </c>
      <c r="D248" s="52" t="s">
        <v>115</v>
      </c>
      <c r="E248" s="52">
        <v>51</v>
      </c>
      <c r="F248" s="52" t="s">
        <v>695</v>
      </c>
      <c r="G248" s="52">
        <v>54</v>
      </c>
      <c r="H248" s="52">
        <v>74</v>
      </c>
      <c r="I248" s="52">
        <v>79</v>
      </c>
      <c r="J248" s="52">
        <v>79</v>
      </c>
      <c r="K248" s="52">
        <v>74</v>
      </c>
      <c r="L248" s="52">
        <f t="shared" si="3"/>
        <v>72</v>
      </c>
    </row>
    <row r="249" spans="2:12">
      <c r="B249" s="52" t="s">
        <v>738</v>
      </c>
      <c r="C249" s="52" t="s">
        <v>739</v>
      </c>
      <c r="D249" s="52" t="s">
        <v>115</v>
      </c>
      <c r="E249" s="52">
        <v>54</v>
      </c>
      <c r="F249" s="52" t="s">
        <v>695</v>
      </c>
      <c r="G249" s="52">
        <v>75</v>
      </c>
      <c r="H249" s="52">
        <v>76</v>
      </c>
      <c r="I249" s="52">
        <v>80</v>
      </c>
      <c r="J249" s="52">
        <v>62</v>
      </c>
      <c r="K249" s="52">
        <v>63</v>
      </c>
      <c r="L249" s="52">
        <f t="shared" si="3"/>
        <v>71.2</v>
      </c>
    </row>
    <row r="250" spans="2:12">
      <c r="B250" s="52" t="s">
        <v>740</v>
      </c>
      <c r="C250" s="52" t="s">
        <v>741</v>
      </c>
      <c r="D250" s="52" t="s">
        <v>115</v>
      </c>
      <c r="E250" s="52">
        <v>38</v>
      </c>
      <c r="F250" s="52" t="s">
        <v>695</v>
      </c>
      <c r="G250" s="52">
        <v>91</v>
      </c>
      <c r="H250" s="52">
        <v>68</v>
      </c>
      <c r="I250" s="52">
        <v>72</v>
      </c>
      <c r="J250" s="52">
        <v>62</v>
      </c>
      <c r="K250" s="52">
        <v>58</v>
      </c>
      <c r="L250" s="52">
        <f t="shared" si="3"/>
        <v>70.2</v>
      </c>
    </row>
    <row r="251" spans="2:12">
      <c r="B251" s="52" t="s">
        <v>742</v>
      </c>
      <c r="C251" s="52" t="s">
        <v>743</v>
      </c>
      <c r="D251" s="52" t="s">
        <v>115</v>
      </c>
      <c r="E251" s="52">
        <v>38</v>
      </c>
      <c r="F251" s="52" t="s">
        <v>695</v>
      </c>
      <c r="G251" s="52">
        <v>61</v>
      </c>
      <c r="H251" s="52">
        <v>82</v>
      </c>
      <c r="I251" s="52">
        <v>61</v>
      </c>
      <c r="J251" s="52">
        <v>72</v>
      </c>
      <c r="K251" s="52">
        <v>74</v>
      </c>
      <c r="L251" s="52">
        <f t="shared" si="3"/>
        <v>70</v>
      </c>
    </row>
    <row r="252" spans="2:12">
      <c r="B252" s="52" t="s">
        <v>744</v>
      </c>
      <c r="C252" s="52" t="s">
        <v>745</v>
      </c>
      <c r="D252" s="52" t="s">
        <v>115</v>
      </c>
      <c r="E252" s="52">
        <v>41</v>
      </c>
      <c r="F252" s="52" t="s">
        <v>695</v>
      </c>
      <c r="G252" s="52">
        <v>84</v>
      </c>
      <c r="H252" s="52">
        <v>85</v>
      </c>
      <c r="I252" s="52">
        <v>69</v>
      </c>
      <c r="J252" s="52">
        <v>59</v>
      </c>
      <c r="K252" s="52">
        <v>53</v>
      </c>
      <c r="L252" s="52">
        <f t="shared" si="3"/>
        <v>70</v>
      </c>
    </row>
    <row r="253" spans="2:12">
      <c r="B253" s="52" t="s">
        <v>746</v>
      </c>
      <c r="C253" s="52" t="s">
        <v>747</v>
      </c>
      <c r="D253" s="52" t="s">
        <v>115</v>
      </c>
      <c r="E253" s="52">
        <v>47</v>
      </c>
      <c r="F253" s="52" t="s">
        <v>695</v>
      </c>
      <c r="G253" s="52">
        <v>67</v>
      </c>
      <c r="H253" s="52">
        <v>81</v>
      </c>
      <c r="I253" s="52">
        <v>53</v>
      </c>
      <c r="J253" s="52">
        <v>78</v>
      </c>
      <c r="K253" s="52">
        <v>60</v>
      </c>
      <c r="L253" s="52">
        <f t="shared" si="3"/>
        <v>67.8</v>
      </c>
    </row>
    <row r="254" spans="2:12">
      <c r="B254" s="52" t="s">
        <v>748</v>
      </c>
      <c r="C254" s="52" t="s">
        <v>749</v>
      </c>
      <c r="D254" s="52" t="s">
        <v>115</v>
      </c>
      <c r="E254" s="52">
        <v>41</v>
      </c>
      <c r="F254" s="52" t="s">
        <v>695</v>
      </c>
      <c r="G254" s="52">
        <v>72</v>
      </c>
      <c r="H254" s="52">
        <v>72</v>
      </c>
      <c r="I254" s="52">
        <v>53</v>
      </c>
      <c r="J254" s="52">
        <v>83</v>
      </c>
      <c r="K254" s="52">
        <v>53</v>
      </c>
      <c r="L254" s="52">
        <f t="shared" si="3"/>
        <v>66.599999999999994</v>
      </c>
    </row>
    <row r="255" spans="2:12">
      <c r="B255" s="52" t="s">
        <v>750</v>
      </c>
      <c r="C255" s="52" t="s">
        <v>751</v>
      </c>
      <c r="D255" s="52" t="s">
        <v>115</v>
      </c>
      <c r="E255" s="52">
        <v>46</v>
      </c>
      <c r="F255" s="52" t="s">
        <v>695</v>
      </c>
      <c r="G255" s="52">
        <v>58</v>
      </c>
      <c r="H255" s="52">
        <v>76</v>
      </c>
      <c r="I255" s="52">
        <v>75</v>
      </c>
      <c r="J255" s="52">
        <v>65</v>
      </c>
      <c r="K255" s="52">
        <v>58</v>
      </c>
      <c r="L255" s="52">
        <f t="shared" si="3"/>
        <v>66.400000000000006</v>
      </c>
    </row>
    <row r="256" spans="2:12">
      <c r="B256" s="52" t="s">
        <v>752</v>
      </c>
      <c r="C256" s="52" t="s">
        <v>753</v>
      </c>
      <c r="D256" s="52" t="s">
        <v>115</v>
      </c>
      <c r="E256" s="52">
        <v>54</v>
      </c>
      <c r="F256" s="52" t="s">
        <v>695</v>
      </c>
      <c r="G256" s="52">
        <v>47</v>
      </c>
      <c r="H256" s="52">
        <v>72</v>
      </c>
      <c r="I256" s="52">
        <v>77</v>
      </c>
      <c r="J256" s="52">
        <v>64</v>
      </c>
      <c r="K256" s="52">
        <v>71</v>
      </c>
      <c r="L256" s="52">
        <f t="shared" si="3"/>
        <v>66.2</v>
      </c>
    </row>
    <row r="257" spans="2:12">
      <c r="B257" s="52" t="s">
        <v>754</v>
      </c>
      <c r="C257" s="52" t="s">
        <v>755</v>
      </c>
      <c r="D257" s="52" t="s">
        <v>114</v>
      </c>
      <c r="E257" s="52">
        <v>53</v>
      </c>
      <c r="F257" s="52" t="s">
        <v>695</v>
      </c>
      <c r="G257" s="52">
        <v>80</v>
      </c>
      <c r="H257" s="52">
        <v>70</v>
      </c>
      <c r="I257" s="52">
        <v>57</v>
      </c>
      <c r="J257" s="52">
        <v>70</v>
      </c>
      <c r="K257" s="52">
        <v>53</v>
      </c>
      <c r="L257" s="52">
        <f t="shared" si="3"/>
        <v>66</v>
      </c>
    </row>
    <row r="258" spans="2:12">
      <c r="B258" s="52" t="s">
        <v>756</v>
      </c>
      <c r="C258" s="52" t="s">
        <v>757</v>
      </c>
      <c r="D258" s="52" t="s">
        <v>114</v>
      </c>
      <c r="E258" s="52">
        <v>44</v>
      </c>
      <c r="F258" s="52" t="s">
        <v>695</v>
      </c>
      <c r="G258" s="52">
        <v>85</v>
      </c>
      <c r="H258" s="52">
        <v>78</v>
      </c>
      <c r="I258" s="52">
        <v>54</v>
      </c>
      <c r="J258" s="52">
        <v>56</v>
      </c>
      <c r="K258" s="52">
        <v>56</v>
      </c>
      <c r="L258" s="52">
        <f t="shared" si="3"/>
        <v>65.8</v>
      </c>
    </row>
    <row r="259" spans="2:12">
      <c r="B259" s="52" t="s">
        <v>758</v>
      </c>
      <c r="C259" s="52" t="s">
        <v>759</v>
      </c>
      <c r="D259" s="52" t="s">
        <v>115</v>
      </c>
      <c r="E259" s="52">
        <v>53</v>
      </c>
      <c r="F259" s="52" t="s">
        <v>695</v>
      </c>
      <c r="G259" s="52">
        <v>77</v>
      </c>
      <c r="H259" s="52">
        <v>81</v>
      </c>
      <c r="I259" s="52">
        <v>47</v>
      </c>
      <c r="J259" s="52">
        <v>48</v>
      </c>
      <c r="K259" s="52">
        <v>76</v>
      </c>
      <c r="L259" s="52">
        <f t="shared" si="3"/>
        <v>65.8</v>
      </c>
    </row>
    <row r="260" spans="2:12">
      <c r="B260" s="52" t="s">
        <v>760</v>
      </c>
      <c r="C260" s="52" t="s">
        <v>761</v>
      </c>
      <c r="D260" s="52" t="s">
        <v>115</v>
      </c>
      <c r="E260" s="52">
        <v>41</v>
      </c>
      <c r="F260" s="52" t="s">
        <v>695</v>
      </c>
      <c r="G260" s="52">
        <v>55</v>
      </c>
      <c r="H260" s="52">
        <v>76</v>
      </c>
      <c r="I260" s="52">
        <v>71</v>
      </c>
      <c r="J260" s="52">
        <v>69</v>
      </c>
      <c r="K260" s="52">
        <v>56</v>
      </c>
      <c r="L260" s="52">
        <f t="shared" si="3"/>
        <v>65.400000000000006</v>
      </c>
    </row>
    <row r="261" spans="2:12">
      <c r="B261" s="52" t="s">
        <v>762</v>
      </c>
      <c r="C261" s="52" t="s">
        <v>763</v>
      </c>
      <c r="D261" s="52" t="s">
        <v>115</v>
      </c>
      <c r="E261" s="52">
        <v>41</v>
      </c>
      <c r="F261" s="52" t="s">
        <v>695</v>
      </c>
      <c r="G261" s="52">
        <v>61</v>
      </c>
      <c r="H261" s="52">
        <v>64</v>
      </c>
      <c r="I261" s="52">
        <v>66</v>
      </c>
      <c r="J261" s="52">
        <v>80</v>
      </c>
      <c r="K261" s="52">
        <v>55</v>
      </c>
      <c r="L261" s="52">
        <f t="shared" ref="L261:L324" si="4">AVERAGE(G261:K261)</f>
        <v>65.2</v>
      </c>
    </row>
    <row r="262" spans="2:12">
      <c r="B262" s="52" t="s">
        <v>764</v>
      </c>
      <c r="C262" s="52" t="s">
        <v>765</v>
      </c>
      <c r="D262" s="52" t="s">
        <v>115</v>
      </c>
      <c r="E262" s="52">
        <v>51</v>
      </c>
      <c r="F262" s="52" t="s">
        <v>695</v>
      </c>
      <c r="G262" s="52">
        <v>55</v>
      </c>
      <c r="H262" s="52">
        <v>69</v>
      </c>
      <c r="I262" s="52">
        <v>55</v>
      </c>
      <c r="J262" s="52">
        <v>68</v>
      </c>
      <c r="K262" s="52">
        <v>78</v>
      </c>
      <c r="L262" s="52">
        <f t="shared" si="4"/>
        <v>65</v>
      </c>
    </row>
    <row r="263" spans="2:12">
      <c r="B263" s="52" t="s">
        <v>766</v>
      </c>
      <c r="C263" s="52" t="s">
        <v>767</v>
      </c>
      <c r="D263" s="52" t="s">
        <v>115</v>
      </c>
      <c r="E263" s="52">
        <v>54</v>
      </c>
      <c r="F263" s="52" t="s">
        <v>695</v>
      </c>
      <c r="G263" s="52">
        <v>60</v>
      </c>
      <c r="H263" s="52">
        <v>72</v>
      </c>
      <c r="I263" s="52">
        <v>59</v>
      </c>
      <c r="J263" s="52">
        <v>73</v>
      </c>
      <c r="K263" s="52">
        <v>60</v>
      </c>
      <c r="L263" s="52">
        <f t="shared" si="4"/>
        <v>64.8</v>
      </c>
    </row>
    <row r="264" spans="2:12">
      <c r="B264" s="52" t="s">
        <v>768</v>
      </c>
      <c r="C264" s="52" t="s">
        <v>769</v>
      </c>
      <c r="D264" s="52" t="s">
        <v>115</v>
      </c>
      <c r="E264" s="52">
        <v>54</v>
      </c>
      <c r="F264" s="52" t="s">
        <v>695</v>
      </c>
      <c r="G264" s="52">
        <v>54</v>
      </c>
      <c r="H264" s="52">
        <v>59</v>
      </c>
      <c r="I264" s="52">
        <v>70</v>
      </c>
      <c r="J264" s="52">
        <v>74</v>
      </c>
      <c r="K264" s="52">
        <v>64</v>
      </c>
      <c r="L264" s="52">
        <f t="shared" si="4"/>
        <v>64.2</v>
      </c>
    </row>
    <row r="265" spans="2:12">
      <c r="B265" s="52" t="s">
        <v>770</v>
      </c>
      <c r="C265" s="52" t="s">
        <v>771</v>
      </c>
      <c r="D265" s="52" t="s">
        <v>114</v>
      </c>
      <c r="E265" s="52">
        <v>43</v>
      </c>
      <c r="F265" s="52" t="s">
        <v>695</v>
      </c>
      <c r="G265" s="52">
        <v>78</v>
      </c>
      <c r="H265" s="52">
        <v>55</v>
      </c>
      <c r="I265" s="52">
        <v>63</v>
      </c>
      <c r="J265" s="52">
        <v>72</v>
      </c>
      <c r="K265" s="52">
        <v>52</v>
      </c>
      <c r="L265" s="52">
        <f t="shared" si="4"/>
        <v>64</v>
      </c>
    </row>
    <row r="266" spans="2:12">
      <c r="B266" s="52" t="s">
        <v>772</v>
      </c>
      <c r="C266" s="52" t="s">
        <v>773</v>
      </c>
      <c r="D266" s="52" t="s">
        <v>115</v>
      </c>
      <c r="E266" s="52">
        <v>48</v>
      </c>
      <c r="F266" s="52" t="s">
        <v>695</v>
      </c>
      <c r="G266" s="52">
        <v>56</v>
      </c>
      <c r="H266" s="52">
        <v>53</v>
      </c>
      <c r="I266" s="52">
        <v>80</v>
      </c>
      <c r="J266" s="52">
        <v>64</v>
      </c>
      <c r="K266" s="52">
        <v>67</v>
      </c>
      <c r="L266" s="52">
        <f t="shared" si="4"/>
        <v>64</v>
      </c>
    </row>
    <row r="267" spans="2:12">
      <c r="B267" s="52" t="s">
        <v>774</v>
      </c>
      <c r="C267" s="52" t="s">
        <v>775</v>
      </c>
      <c r="D267" s="52" t="s">
        <v>115</v>
      </c>
      <c r="E267" s="52">
        <v>41</v>
      </c>
      <c r="F267" s="52" t="s">
        <v>695</v>
      </c>
      <c r="G267" s="52">
        <v>84</v>
      </c>
      <c r="H267" s="52">
        <v>0</v>
      </c>
      <c r="I267" s="52">
        <v>88</v>
      </c>
      <c r="J267" s="52">
        <v>59</v>
      </c>
      <c r="K267" s="52">
        <v>88</v>
      </c>
      <c r="L267" s="52">
        <f t="shared" si="4"/>
        <v>63.8</v>
      </c>
    </row>
    <row r="268" spans="2:12">
      <c r="B268" s="52" t="s">
        <v>776</v>
      </c>
      <c r="C268" s="52" t="s">
        <v>777</v>
      </c>
      <c r="D268" s="52" t="s">
        <v>115</v>
      </c>
      <c r="E268" s="52">
        <v>48</v>
      </c>
      <c r="F268" s="52" t="s">
        <v>695</v>
      </c>
      <c r="G268" s="52">
        <v>64</v>
      </c>
      <c r="H268" s="52">
        <v>62</v>
      </c>
      <c r="I268" s="52">
        <v>77</v>
      </c>
      <c r="J268" s="52">
        <v>49</v>
      </c>
      <c r="K268" s="52">
        <v>67</v>
      </c>
      <c r="L268" s="52">
        <f t="shared" si="4"/>
        <v>63.8</v>
      </c>
    </row>
    <row r="269" spans="2:12">
      <c r="B269" s="52" t="s">
        <v>778</v>
      </c>
      <c r="C269" s="52" t="s">
        <v>779</v>
      </c>
      <c r="D269" s="52" t="s">
        <v>115</v>
      </c>
      <c r="E269" s="52">
        <v>32</v>
      </c>
      <c r="F269" s="52" t="s">
        <v>695</v>
      </c>
      <c r="G269" s="52">
        <v>82</v>
      </c>
      <c r="H269" s="52">
        <v>0</v>
      </c>
      <c r="I269" s="52">
        <v>90</v>
      </c>
      <c r="J269" s="52">
        <v>84</v>
      </c>
      <c r="K269" s="52">
        <v>62</v>
      </c>
      <c r="L269" s="52">
        <f t="shared" si="4"/>
        <v>63.6</v>
      </c>
    </row>
    <row r="270" spans="2:12">
      <c r="B270" s="52" t="s">
        <v>780</v>
      </c>
      <c r="C270" s="52" t="s">
        <v>781</v>
      </c>
      <c r="D270" s="52" t="s">
        <v>115</v>
      </c>
      <c r="E270" s="52">
        <v>55</v>
      </c>
      <c r="F270" s="52" t="s">
        <v>695</v>
      </c>
      <c r="G270" s="52">
        <v>61</v>
      </c>
      <c r="H270" s="52">
        <v>72</v>
      </c>
      <c r="I270" s="52">
        <v>57</v>
      </c>
      <c r="J270" s="52">
        <v>53</v>
      </c>
      <c r="K270" s="52">
        <v>71</v>
      </c>
      <c r="L270" s="52">
        <f t="shared" si="4"/>
        <v>62.8</v>
      </c>
    </row>
    <row r="271" spans="2:12">
      <c r="B271" s="52" t="s">
        <v>782</v>
      </c>
      <c r="C271" s="52" t="s">
        <v>783</v>
      </c>
      <c r="D271" s="52" t="s">
        <v>115</v>
      </c>
      <c r="E271" s="52">
        <v>55</v>
      </c>
      <c r="F271" s="52" t="s">
        <v>695</v>
      </c>
      <c r="G271" s="52">
        <v>61</v>
      </c>
      <c r="H271" s="52">
        <v>45</v>
      </c>
      <c r="I271" s="52">
        <v>65</v>
      </c>
      <c r="J271" s="52">
        <v>80</v>
      </c>
      <c r="K271" s="52">
        <v>63</v>
      </c>
      <c r="L271" s="52">
        <f t="shared" si="4"/>
        <v>62.8</v>
      </c>
    </row>
    <row r="272" spans="2:12">
      <c r="B272" s="52" t="s">
        <v>784</v>
      </c>
      <c r="C272" s="52" t="s">
        <v>785</v>
      </c>
      <c r="D272" s="52" t="s">
        <v>115</v>
      </c>
      <c r="E272" s="52">
        <v>39</v>
      </c>
      <c r="F272" s="52" t="s">
        <v>695</v>
      </c>
      <c r="G272" s="52">
        <v>74</v>
      </c>
      <c r="H272" s="52">
        <v>0</v>
      </c>
      <c r="I272" s="52">
        <v>84</v>
      </c>
      <c r="J272" s="52">
        <v>82</v>
      </c>
      <c r="K272" s="52">
        <v>70</v>
      </c>
      <c r="L272" s="52">
        <f t="shared" si="4"/>
        <v>62</v>
      </c>
    </row>
    <row r="273" spans="2:12">
      <c r="B273" s="52" t="s">
        <v>786</v>
      </c>
      <c r="C273" s="52" t="s">
        <v>787</v>
      </c>
      <c r="D273" s="52" t="s">
        <v>114</v>
      </c>
      <c r="E273" s="52">
        <v>55</v>
      </c>
      <c r="F273" s="52" t="s">
        <v>695</v>
      </c>
      <c r="G273" s="52">
        <v>71</v>
      </c>
      <c r="H273" s="52">
        <v>65</v>
      </c>
      <c r="I273" s="52">
        <v>71</v>
      </c>
      <c r="J273" s="52">
        <v>45</v>
      </c>
      <c r="K273" s="52">
        <v>58</v>
      </c>
      <c r="L273" s="52">
        <f t="shared" si="4"/>
        <v>62</v>
      </c>
    </row>
    <row r="274" spans="2:12">
      <c r="B274" s="52" t="s">
        <v>788</v>
      </c>
      <c r="C274" s="52" t="s">
        <v>789</v>
      </c>
      <c r="D274" s="52" t="s">
        <v>115</v>
      </c>
      <c r="E274" s="52">
        <v>31</v>
      </c>
      <c r="F274" s="52" t="s">
        <v>695</v>
      </c>
      <c r="G274" s="52">
        <v>84</v>
      </c>
      <c r="H274" s="52">
        <v>0</v>
      </c>
      <c r="I274" s="52">
        <v>82</v>
      </c>
      <c r="J274" s="52">
        <v>73</v>
      </c>
      <c r="K274" s="52">
        <v>69</v>
      </c>
      <c r="L274" s="52">
        <f t="shared" si="4"/>
        <v>61.6</v>
      </c>
    </row>
    <row r="275" spans="2:12">
      <c r="B275" s="52" t="s">
        <v>790</v>
      </c>
      <c r="C275" s="52" t="s">
        <v>791</v>
      </c>
      <c r="D275" s="52" t="s">
        <v>115</v>
      </c>
      <c r="E275" s="52">
        <v>51</v>
      </c>
      <c r="F275" s="52" t="s">
        <v>695</v>
      </c>
      <c r="G275" s="52">
        <v>81</v>
      </c>
      <c r="H275" s="52">
        <v>52</v>
      </c>
      <c r="I275" s="52">
        <v>72</v>
      </c>
      <c r="J275" s="52">
        <v>52</v>
      </c>
      <c r="K275" s="52">
        <v>48</v>
      </c>
      <c r="L275" s="52">
        <f t="shared" si="4"/>
        <v>61</v>
      </c>
    </row>
    <row r="276" spans="2:12">
      <c r="B276" s="52" t="s">
        <v>792</v>
      </c>
      <c r="C276" s="52" t="s">
        <v>793</v>
      </c>
      <c r="D276" s="52" t="s">
        <v>115</v>
      </c>
      <c r="E276" s="52">
        <v>53</v>
      </c>
      <c r="F276" s="52" t="s">
        <v>695</v>
      </c>
      <c r="G276" s="52">
        <v>51</v>
      </c>
      <c r="H276" s="52">
        <v>77</v>
      </c>
      <c r="I276" s="52">
        <v>66</v>
      </c>
      <c r="J276" s="52">
        <v>49</v>
      </c>
      <c r="K276" s="52">
        <v>60</v>
      </c>
      <c r="L276" s="52">
        <f t="shared" si="4"/>
        <v>60.6</v>
      </c>
    </row>
    <row r="277" spans="2:12">
      <c r="B277" s="52" t="s">
        <v>794</v>
      </c>
      <c r="C277" s="52" t="s">
        <v>795</v>
      </c>
      <c r="D277" s="52" t="s">
        <v>115</v>
      </c>
      <c r="E277" s="52">
        <v>51</v>
      </c>
      <c r="F277" s="52" t="s">
        <v>695</v>
      </c>
      <c r="G277" s="52">
        <v>62</v>
      </c>
      <c r="H277" s="52">
        <v>48</v>
      </c>
      <c r="I277" s="52">
        <v>60</v>
      </c>
      <c r="J277" s="52">
        <v>66</v>
      </c>
      <c r="K277" s="52">
        <v>66</v>
      </c>
      <c r="L277" s="52">
        <f t="shared" si="4"/>
        <v>60.4</v>
      </c>
    </row>
    <row r="278" spans="2:12">
      <c r="B278" s="52" t="s">
        <v>796</v>
      </c>
      <c r="C278" s="52" t="s">
        <v>797</v>
      </c>
      <c r="D278" s="52" t="s">
        <v>115</v>
      </c>
      <c r="E278" s="52">
        <v>54</v>
      </c>
      <c r="F278" s="52" t="s">
        <v>695</v>
      </c>
      <c r="G278" s="52">
        <v>80</v>
      </c>
      <c r="H278" s="52">
        <v>56</v>
      </c>
      <c r="I278" s="52">
        <v>52</v>
      </c>
      <c r="J278" s="52">
        <v>45</v>
      </c>
      <c r="K278" s="52">
        <v>68</v>
      </c>
      <c r="L278" s="52">
        <f t="shared" si="4"/>
        <v>60.2</v>
      </c>
    </row>
    <row r="279" spans="2:12">
      <c r="B279" s="52" t="s">
        <v>798</v>
      </c>
      <c r="C279" s="52" t="s">
        <v>799</v>
      </c>
      <c r="D279" s="52" t="s">
        <v>115</v>
      </c>
      <c r="E279" s="52">
        <v>51</v>
      </c>
      <c r="F279" s="52" t="s">
        <v>695</v>
      </c>
      <c r="G279" s="52">
        <v>56</v>
      </c>
      <c r="H279" s="52">
        <v>47</v>
      </c>
      <c r="I279" s="52">
        <v>45</v>
      </c>
      <c r="J279" s="52">
        <v>67</v>
      </c>
      <c r="K279" s="52">
        <v>72</v>
      </c>
      <c r="L279" s="52">
        <f t="shared" si="4"/>
        <v>57.4</v>
      </c>
    </row>
    <row r="280" spans="2:12">
      <c r="B280" s="52" t="s">
        <v>800</v>
      </c>
      <c r="C280" s="52" t="s">
        <v>801</v>
      </c>
      <c r="D280" s="52" t="s">
        <v>115</v>
      </c>
      <c r="E280" s="52">
        <v>46</v>
      </c>
      <c r="F280" s="52" t="s">
        <v>695</v>
      </c>
      <c r="G280" s="52">
        <v>77</v>
      </c>
      <c r="H280" s="52">
        <v>0</v>
      </c>
      <c r="I280" s="52">
        <v>64</v>
      </c>
      <c r="J280" s="52">
        <v>76</v>
      </c>
      <c r="K280" s="52">
        <v>66</v>
      </c>
      <c r="L280" s="52">
        <f t="shared" si="4"/>
        <v>56.6</v>
      </c>
    </row>
    <row r="281" spans="2:12">
      <c r="B281" s="52" t="s">
        <v>802</v>
      </c>
      <c r="C281" s="52" t="s">
        <v>803</v>
      </c>
      <c r="D281" s="52" t="s">
        <v>115</v>
      </c>
      <c r="E281" s="52">
        <v>55</v>
      </c>
      <c r="F281" s="52" t="s">
        <v>695</v>
      </c>
      <c r="G281" s="52">
        <v>53</v>
      </c>
      <c r="H281" s="52">
        <v>72</v>
      </c>
      <c r="I281" s="52">
        <v>56</v>
      </c>
      <c r="J281" s="52">
        <v>46</v>
      </c>
      <c r="K281" s="52">
        <v>55</v>
      </c>
      <c r="L281" s="52">
        <f t="shared" si="4"/>
        <v>56.4</v>
      </c>
    </row>
    <row r="282" spans="2:12">
      <c r="B282" s="52" t="s">
        <v>804</v>
      </c>
      <c r="C282" s="52" t="s">
        <v>805</v>
      </c>
      <c r="D282" s="52" t="s">
        <v>114</v>
      </c>
      <c r="E282" s="52">
        <v>55</v>
      </c>
      <c r="F282" s="52" t="s">
        <v>695</v>
      </c>
      <c r="G282" s="52">
        <v>47</v>
      </c>
      <c r="H282" s="52">
        <v>55</v>
      </c>
      <c r="I282" s="52">
        <v>48</v>
      </c>
      <c r="J282" s="52">
        <v>77</v>
      </c>
      <c r="K282" s="52">
        <v>45</v>
      </c>
      <c r="L282" s="52">
        <f t="shared" si="4"/>
        <v>54.4</v>
      </c>
    </row>
    <row r="283" spans="2:12">
      <c r="B283" s="52" t="s">
        <v>806</v>
      </c>
      <c r="C283" s="52" t="s">
        <v>807</v>
      </c>
      <c r="D283" s="52" t="s">
        <v>115</v>
      </c>
      <c r="E283" s="52">
        <v>52</v>
      </c>
      <c r="F283" s="52" t="s">
        <v>695</v>
      </c>
      <c r="G283" s="52">
        <v>50</v>
      </c>
      <c r="H283" s="52">
        <v>51</v>
      </c>
      <c r="I283" s="52">
        <v>45</v>
      </c>
      <c r="J283" s="52">
        <v>60</v>
      </c>
      <c r="K283" s="52">
        <v>64</v>
      </c>
      <c r="L283" s="52">
        <f t="shared" si="4"/>
        <v>54</v>
      </c>
    </row>
    <row r="284" spans="2:12">
      <c r="B284" s="52" t="s">
        <v>808</v>
      </c>
      <c r="C284" s="52" t="s">
        <v>809</v>
      </c>
      <c r="D284" s="52" t="s">
        <v>114</v>
      </c>
      <c r="E284" s="52">
        <v>43</v>
      </c>
      <c r="F284" s="52" t="s">
        <v>695</v>
      </c>
      <c r="G284" s="52">
        <v>67</v>
      </c>
      <c r="H284" s="52">
        <v>0</v>
      </c>
      <c r="I284" s="52">
        <v>56</v>
      </c>
      <c r="J284" s="52">
        <v>62</v>
      </c>
      <c r="K284" s="52">
        <v>77</v>
      </c>
      <c r="L284" s="52">
        <f t="shared" si="4"/>
        <v>52.4</v>
      </c>
    </row>
    <row r="285" spans="2:12">
      <c r="B285" s="52" t="s">
        <v>810</v>
      </c>
      <c r="C285" s="52" t="s">
        <v>811</v>
      </c>
      <c r="D285" s="52" t="s">
        <v>115</v>
      </c>
      <c r="E285" s="52">
        <v>52</v>
      </c>
      <c r="F285" s="52" t="s">
        <v>695</v>
      </c>
      <c r="G285" s="52">
        <v>52</v>
      </c>
      <c r="H285" s="52">
        <v>47</v>
      </c>
      <c r="I285" s="52">
        <v>54</v>
      </c>
      <c r="J285" s="52">
        <v>49</v>
      </c>
      <c r="K285" s="52">
        <v>55</v>
      </c>
      <c r="L285" s="52">
        <f t="shared" si="4"/>
        <v>51.4</v>
      </c>
    </row>
    <row r="286" spans="2:12">
      <c r="B286" s="52" t="s">
        <v>812</v>
      </c>
      <c r="C286" s="52" t="s">
        <v>813</v>
      </c>
      <c r="D286" s="52" t="s">
        <v>115</v>
      </c>
      <c r="E286" s="52">
        <v>52</v>
      </c>
      <c r="F286" s="52" t="s">
        <v>695</v>
      </c>
      <c r="G286" s="52">
        <v>46</v>
      </c>
      <c r="H286" s="52">
        <v>66</v>
      </c>
      <c r="I286" s="52">
        <v>0</v>
      </c>
      <c r="J286" s="52">
        <v>55</v>
      </c>
      <c r="K286" s="52">
        <v>80</v>
      </c>
      <c r="L286" s="52">
        <f t="shared" si="4"/>
        <v>49.4</v>
      </c>
    </row>
    <row r="287" spans="2:12">
      <c r="B287" s="52" t="s">
        <v>814</v>
      </c>
      <c r="C287" s="52" t="s">
        <v>815</v>
      </c>
      <c r="D287" s="52" t="s">
        <v>114</v>
      </c>
      <c r="E287" s="52">
        <v>27</v>
      </c>
      <c r="F287" s="52" t="s">
        <v>816</v>
      </c>
      <c r="G287" s="52">
        <v>87</v>
      </c>
      <c r="H287" s="52">
        <v>90</v>
      </c>
      <c r="I287" s="52">
        <v>96</v>
      </c>
      <c r="J287" s="52">
        <v>83</v>
      </c>
      <c r="K287" s="52">
        <v>83</v>
      </c>
      <c r="L287" s="52">
        <f t="shared" si="4"/>
        <v>87.8</v>
      </c>
    </row>
    <row r="288" spans="2:12">
      <c r="B288" s="52" t="s">
        <v>817</v>
      </c>
      <c r="C288" s="52" t="s">
        <v>818</v>
      </c>
      <c r="D288" s="52" t="s">
        <v>115</v>
      </c>
      <c r="E288" s="52">
        <v>25</v>
      </c>
      <c r="F288" s="52" t="s">
        <v>816</v>
      </c>
      <c r="G288" s="52">
        <v>96</v>
      </c>
      <c r="H288" s="52">
        <v>90</v>
      </c>
      <c r="I288" s="52">
        <v>82</v>
      </c>
      <c r="J288" s="52">
        <v>88</v>
      </c>
      <c r="K288" s="52">
        <v>74</v>
      </c>
      <c r="L288" s="52">
        <f t="shared" si="4"/>
        <v>86</v>
      </c>
    </row>
    <row r="289" spans="2:12">
      <c r="B289" s="52" t="s">
        <v>819</v>
      </c>
      <c r="C289" s="52" t="s">
        <v>820</v>
      </c>
      <c r="D289" s="52" t="s">
        <v>115</v>
      </c>
      <c r="E289" s="52">
        <v>24</v>
      </c>
      <c r="F289" s="52" t="s">
        <v>816</v>
      </c>
      <c r="G289" s="52">
        <v>84</v>
      </c>
      <c r="H289" s="52">
        <v>75</v>
      </c>
      <c r="I289" s="52">
        <v>80</v>
      </c>
      <c r="J289" s="52">
        <v>97</v>
      </c>
      <c r="K289" s="52">
        <v>92</v>
      </c>
      <c r="L289" s="52">
        <f t="shared" si="4"/>
        <v>85.6</v>
      </c>
    </row>
    <row r="290" spans="2:12">
      <c r="B290" s="52" t="s">
        <v>821</v>
      </c>
      <c r="C290" s="52" t="s">
        <v>822</v>
      </c>
      <c r="D290" s="52" t="s">
        <v>115</v>
      </c>
      <c r="E290" s="52">
        <v>39</v>
      </c>
      <c r="F290" s="52" t="s">
        <v>816</v>
      </c>
      <c r="G290" s="52">
        <v>91</v>
      </c>
      <c r="H290" s="52">
        <v>85</v>
      </c>
      <c r="I290" s="52">
        <v>76</v>
      </c>
      <c r="J290" s="52">
        <v>83</v>
      </c>
      <c r="K290" s="52">
        <v>77</v>
      </c>
      <c r="L290" s="52">
        <f t="shared" si="4"/>
        <v>82.4</v>
      </c>
    </row>
    <row r="291" spans="2:12">
      <c r="B291" s="52" t="s">
        <v>823</v>
      </c>
      <c r="C291" s="52" t="s">
        <v>824</v>
      </c>
      <c r="D291" s="52" t="s">
        <v>114</v>
      </c>
      <c r="E291" s="52">
        <v>34</v>
      </c>
      <c r="F291" s="52" t="s">
        <v>816</v>
      </c>
      <c r="G291" s="52">
        <v>85</v>
      </c>
      <c r="H291" s="52">
        <v>73</v>
      </c>
      <c r="I291" s="52">
        <v>72</v>
      </c>
      <c r="J291" s="52">
        <v>87</v>
      </c>
      <c r="K291" s="52">
        <v>95</v>
      </c>
      <c r="L291" s="52">
        <f t="shared" si="4"/>
        <v>82.4</v>
      </c>
    </row>
    <row r="292" spans="2:12">
      <c r="B292" s="52" t="s">
        <v>825</v>
      </c>
      <c r="C292" s="52" t="s">
        <v>826</v>
      </c>
      <c r="D292" s="52" t="s">
        <v>114</v>
      </c>
      <c r="E292" s="52">
        <v>34</v>
      </c>
      <c r="F292" s="52" t="s">
        <v>816</v>
      </c>
      <c r="G292" s="52">
        <v>85</v>
      </c>
      <c r="H292" s="52">
        <v>91</v>
      </c>
      <c r="I292" s="52">
        <v>59</v>
      </c>
      <c r="J292" s="52">
        <v>91</v>
      </c>
      <c r="K292" s="52">
        <v>85</v>
      </c>
      <c r="L292" s="52">
        <f t="shared" si="4"/>
        <v>82.2</v>
      </c>
    </row>
    <row r="293" spans="2:12">
      <c r="B293" s="52" t="s">
        <v>827</v>
      </c>
      <c r="C293" s="52" t="s">
        <v>828</v>
      </c>
      <c r="D293" s="52" t="s">
        <v>115</v>
      </c>
      <c r="E293" s="52">
        <v>26</v>
      </c>
      <c r="F293" s="52" t="s">
        <v>816</v>
      </c>
      <c r="G293" s="52">
        <v>62</v>
      </c>
      <c r="H293" s="52">
        <v>100</v>
      </c>
      <c r="I293" s="52">
        <v>70</v>
      </c>
      <c r="J293" s="52">
        <v>86</v>
      </c>
      <c r="K293" s="52">
        <v>90</v>
      </c>
      <c r="L293" s="52">
        <f t="shared" si="4"/>
        <v>81.599999999999994</v>
      </c>
    </row>
    <row r="294" spans="2:12">
      <c r="B294" s="52" t="s">
        <v>829</v>
      </c>
      <c r="C294" s="52" t="s">
        <v>830</v>
      </c>
      <c r="D294" s="52" t="s">
        <v>115</v>
      </c>
      <c r="E294" s="52">
        <v>33</v>
      </c>
      <c r="F294" s="52" t="s">
        <v>816</v>
      </c>
      <c r="G294" s="52">
        <v>75</v>
      </c>
      <c r="H294" s="52">
        <v>89</v>
      </c>
      <c r="I294" s="52">
        <v>94</v>
      </c>
      <c r="J294" s="52">
        <v>83</v>
      </c>
      <c r="K294" s="52">
        <v>61</v>
      </c>
      <c r="L294" s="52">
        <f t="shared" si="4"/>
        <v>80.400000000000006</v>
      </c>
    </row>
    <row r="295" spans="2:12">
      <c r="B295" s="52" t="s">
        <v>831</v>
      </c>
      <c r="C295" s="52" t="s">
        <v>832</v>
      </c>
      <c r="D295" s="52" t="s">
        <v>115</v>
      </c>
      <c r="E295" s="52">
        <v>28</v>
      </c>
      <c r="F295" s="52" t="s">
        <v>816</v>
      </c>
      <c r="G295" s="52">
        <v>73</v>
      </c>
      <c r="H295" s="52">
        <v>80</v>
      </c>
      <c r="I295" s="52">
        <v>88</v>
      </c>
      <c r="J295" s="52">
        <v>87</v>
      </c>
      <c r="K295" s="52">
        <v>66</v>
      </c>
      <c r="L295" s="52">
        <f t="shared" si="4"/>
        <v>78.8</v>
      </c>
    </row>
    <row r="296" spans="2:12">
      <c r="B296" s="52" t="s">
        <v>833</v>
      </c>
      <c r="C296" s="52" t="s">
        <v>834</v>
      </c>
      <c r="D296" s="52" t="s">
        <v>115</v>
      </c>
      <c r="E296" s="52">
        <v>48</v>
      </c>
      <c r="F296" s="52" t="s">
        <v>816</v>
      </c>
      <c r="G296" s="52">
        <v>71</v>
      </c>
      <c r="H296" s="52">
        <v>81</v>
      </c>
      <c r="I296" s="52">
        <v>68</v>
      </c>
      <c r="J296" s="52">
        <v>89</v>
      </c>
      <c r="K296" s="52">
        <v>84</v>
      </c>
      <c r="L296" s="52">
        <f t="shared" si="4"/>
        <v>78.599999999999994</v>
      </c>
    </row>
    <row r="297" spans="2:12">
      <c r="B297" s="52" t="s">
        <v>835</v>
      </c>
      <c r="C297" s="52" t="s">
        <v>836</v>
      </c>
      <c r="D297" s="52" t="s">
        <v>115</v>
      </c>
      <c r="E297" s="52">
        <v>28</v>
      </c>
      <c r="F297" s="52" t="s">
        <v>816</v>
      </c>
      <c r="G297" s="52">
        <v>71</v>
      </c>
      <c r="H297" s="52">
        <v>74</v>
      </c>
      <c r="I297" s="52">
        <v>96</v>
      </c>
      <c r="J297" s="52">
        <v>72</v>
      </c>
      <c r="K297" s="52">
        <v>77</v>
      </c>
      <c r="L297" s="52">
        <f t="shared" si="4"/>
        <v>78</v>
      </c>
    </row>
    <row r="298" spans="2:12">
      <c r="B298" s="52" t="s">
        <v>837</v>
      </c>
      <c r="C298" s="52" t="s">
        <v>838</v>
      </c>
      <c r="D298" s="52" t="s">
        <v>115</v>
      </c>
      <c r="E298" s="52">
        <v>39</v>
      </c>
      <c r="F298" s="52" t="s">
        <v>816</v>
      </c>
      <c r="G298" s="52">
        <v>83</v>
      </c>
      <c r="H298" s="52">
        <v>86</v>
      </c>
      <c r="I298" s="52">
        <v>75</v>
      </c>
      <c r="J298" s="52">
        <v>78</v>
      </c>
      <c r="K298" s="52">
        <v>63</v>
      </c>
      <c r="L298" s="52">
        <f t="shared" si="4"/>
        <v>77</v>
      </c>
    </row>
    <row r="299" spans="2:12">
      <c r="B299" s="52" t="s">
        <v>839</v>
      </c>
      <c r="C299" s="52" t="s">
        <v>840</v>
      </c>
      <c r="D299" s="52" t="s">
        <v>115</v>
      </c>
      <c r="E299" s="52">
        <v>44</v>
      </c>
      <c r="F299" s="52" t="s">
        <v>816</v>
      </c>
      <c r="G299" s="52">
        <v>85</v>
      </c>
      <c r="H299" s="52">
        <v>72</v>
      </c>
      <c r="I299" s="52">
        <v>85</v>
      </c>
      <c r="J299" s="52">
        <v>75</v>
      </c>
      <c r="K299" s="52">
        <v>67</v>
      </c>
      <c r="L299" s="52">
        <f t="shared" si="4"/>
        <v>76.8</v>
      </c>
    </row>
    <row r="300" spans="2:12">
      <c r="B300" s="52" t="s">
        <v>841</v>
      </c>
      <c r="C300" s="52" t="s">
        <v>842</v>
      </c>
      <c r="D300" s="52" t="s">
        <v>115</v>
      </c>
      <c r="E300" s="52">
        <v>40</v>
      </c>
      <c r="F300" s="52" t="s">
        <v>816</v>
      </c>
      <c r="G300" s="52">
        <v>83</v>
      </c>
      <c r="H300" s="52">
        <v>79</v>
      </c>
      <c r="I300" s="52">
        <v>88</v>
      </c>
      <c r="J300" s="52">
        <v>61</v>
      </c>
      <c r="K300" s="52">
        <v>69</v>
      </c>
      <c r="L300" s="52">
        <f t="shared" si="4"/>
        <v>76</v>
      </c>
    </row>
    <row r="301" spans="2:12">
      <c r="B301" s="52" t="s">
        <v>843</v>
      </c>
      <c r="C301" s="52" t="s">
        <v>844</v>
      </c>
      <c r="D301" s="52" t="s">
        <v>115</v>
      </c>
      <c r="E301" s="52">
        <v>37</v>
      </c>
      <c r="F301" s="52" t="s">
        <v>816</v>
      </c>
      <c r="G301" s="52">
        <v>89</v>
      </c>
      <c r="H301" s="52">
        <v>69</v>
      </c>
      <c r="I301" s="52">
        <v>64</v>
      </c>
      <c r="J301" s="52">
        <v>73</v>
      </c>
      <c r="K301" s="52">
        <v>83</v>
      </c>
      <c r="L301" s="52">
        <f t="shared" si="4"/>
        <v>75.599999999999994</v>
      </c>
    </row>
    <row r="302" spans="2:12">
      <c r="B302" s="52" t="s">
        <v>845</v>
      </c>
      <c r="C302" s="52" t="s">
        <v>846</v>
      </c>
      <c r="D302" s="52" t="s">
        <v>115</v>
      </c>
      <c r="E302" s="52">
        <v>47</v>
      </c>
      <c r="F302" s="52" t="s">
        <v>816</v>
      </c>
      <c r="G302" s="52">
        <v>81</v>
      </c>
      <c r="H302" s="52">
        <v>77</v>
      </c>
      <c r="I302" s="52">
        <v>75</v>
      </c>
      <c r="J302" s="52">
        <v>68</v>
      </c>
      <c r="K302" s="52">
        <v>76</v>
      </c>
      <c r="L302" s="52">
        <f t="shared" si="4"/>
        <v>75.400000000000006</v>
      </c>
    </row>
    <row r="303" spans="2:12">
      <c r="B303" s="52" t="s">
        <v>847</v>
      </c>
      <c r="C303" s="52" t="s">
        <v>848</v>
      </c>
      <c r="D303" s="52" t="s">
        <v>115</v>
      </c>
      <c r="E303" s="52">
        <v>38</v>
      </c>
      <c r="F303" s="52" t="s">
        <v>816</v>
      </c>
      <c r="G303" s="52">
        <v>67</v>
      </c>
      <c r="H303" s="52">
        <v>85</v>
      </c>
      <c r="I303" s="52">
        <v>79</v>
      </c>
      <c r="J303" s="52">
        <v>87</v>
      </c>
      <c r="K303" s="52">
        <v>59</v>
      </c>
      <c r="L303" s="52">
        <f t="shared" si="4"/>
        <v>75.400000000000006</v>
      </c>
    </row>
    <row r="304" spans="2:12">
      <c r="B304" s="52" t="s">
        <v>849</v>
      </c>
      <c r="C304" s="52" t="s">
        <v>850</v>
      </c>
      <c r="D304" s="52" t="s">
        <v>115</v>
      </c>
      <c r="E304" s="52">
        <v>43</v>
      </c>
      <c r="F304" s="52" t="s">
        <v>816</v>
      </c>
      <c r="G304" s="52">
        <v>70</v>
      </c>
      <c r="H304" s="52">
        <v>81</v>
      </c>
      <c r="I304" s="52">
        <v>67</v>
      </c>
      <c r="J304" s="52">
        <v>85</v>
      </c>
      <c r="K304" s="52">
        <v>72</v>
      </c>
      <c r="L304" s="52">
        <f t="shared" si="4"/>
        <v>75</v>
      </c>
    </row>
    <row r="305" spans="2:12">
      <c r="B305" s="52" t="s">
        <v>851</v>
      </c>
      <c r="C305" s="52" t="s">
        <v>852</v>
      </c>
      <c r="D305" s="52" t="s">
        <v>115</v>
      </c>
      <c r="E305" s="52">
        <v>35</v>
      </c>
      <c r="F305" s="52" t="s">
        <v>816</v>
      </c>
      <c r="G305" s="52">
        <v>61</v>
      </c>
      <c r="H305" s="52">
        <v>68</v>
      </c>
      <c r="I305" s="52">
        <v>91</v>
      </c>
      <c r="J305" s="52">
        <v>94</v>
      </c>
      <c r="K305" s="52">
        <v>59</v>
      </c>
      <c r="L305" s="52">
        <f t="shared" si="4"/>
        <v>74.599999999999994</v>
      </c>
    </row>
    <row r="306" spans="2:12">
      <c r="B306" s="52" t="s">
        <v>853</v>
      </c>
      <c r="C306" s="52" t="s">
        <v>854</v>
      </c>
      <c r="D306" s="52" t="s">
        <v>114</v>
      </c>
      <c r="E306" s="52">
        <v>41</v>
      </c>
      <c r="F306" s="52" t="s">
        <v>816</v>
      </c>
      <c r="G306" s="52">
        <v>59</v>
      </c>
      <c r="H306" s="52">
        <v>78</v>
      </c>
      <c r="I306" s="52">
        <v>79</v>
      </c>
      <c r="J306" s="52">
        <v>85</v>
      </c>
      <c r="K306" s="52">
        <v>71</v>
      </c>
      <c r="L306" s="52">
        <f t="shared" si="4"/>
        <v>74.400000000000006</v>
      </c>
    </row>
    <row r="307" spans="2:12">
      <c r="B307" s="52" t="s">
        <v>855</v>
      </c>
      <c r="C307" s="52" t="s">
        <v>856</v>
      </c>
      <c r="D307" s="52" t="s">
        <v>115</v>
      </c>
      <c r="E307" s="52">
        <v>41</v>
      </c>
      <c r="F307" s="52" t="s">
        <v>816</v>
      </c>
      <c r="G307" s="52">
        <v>81</v>
      </c>
      <c r="H307" s="52">
        <v>61</v>
      </c>
      <c r="I307" s="52">
        <v>77</v>
      </c>
      <c r="J307" s="52">
        <v>79</v>
      </c>
      <c r="K307" s="52">
        <v>72</v>
      </c>
      <c r="L307" s="52">
        <f t="shared" si="4"/>
        <v>74</v>
      </c>
    </row>
    <row r="308" spans="2:12">
      <c r="B308" s="52" t="s">
        <v>857</v>
      </c>
      <c r="C308" s="52" t="s">
        <v>858</v>
      </c>
      <c r="D308" s="52" t="s">
        <v>114</v>
      </c>
      <c r="E308" s="52">
        <v>26</v>
      </c>
      <c r="F308" s="52" t="s">
        <v>816</v>
      </c>
      <c r="G308" s="52">
        <v>83</v>
      </c>
      <c r="H308" s="52">
        <v>96</v>
      </c>
      <c r="I308" s="52">
        <v>89</v>
      </c>
      <c r="J308" s="52">
        <v>0</v>
      </c>
      <c r="K308" s="52">
        <v>96</v>
      </c>
      <c r="L308" s="52">
        <f t="shared" si="4"/>
        <v>72.8</v>
      </c>
    </row>
    <row r="309" spans="2:12">
      <c r="B309" s="52" t="s">
        <v>859</v>
      </c>
      <c r="C309" s="52" t="s">
        <v>860</v>
      </c>
      <c r="D309" s="52" t="s">
        <v>114</v>
      </c>
      <c r="E309" s="52">
        <v>46</v>
      </c>
      <c r="F309" s="52" t="s">
        <v>816</v>
      </c>
      <c r="G309" s="52">
        <v>79</v>
      </c>
      <c r="H309" s="52">
        <v>68</v>
      </c>
      <c r="I309" s="52">
        <v>53</v>
      </c>
      <c r="J309" s="52">
        <v>82</v>
      </c>
      <c r="K309" s="52">
        <v>79</v>
      </c>
      <c r="L309" s="52">
        <f t="shared" si="4"/>
        <v>72.2</v>
      </c>
    </row>
    <row r="310" spans="2:12">
      <c r="B310" s="52" t="s">
        <v>861</v>
      </c>
      <c r="C310" s="52" t="s">
        <v>862</v>
      </c>
      <c r="D310" s="52" t="s">
        <v>114</v>
      </c>
      <c r="E310" s="52">
        <v>30</v>
      </c>
      <c r="F310" s="52" t="s">
        <v>816</v>
      </c>
      <c r="G310" s="52">
        <v>68</v>
      </c>
      <c r="H310" s="52">
        <v>61</v>
      </c>
      <c r="I310" s="52">
        <v>73</v>
      </c>
      <c r="J310" s="52">
        <v>82</v>
      </c>
      <c r="K310" s="52">
        <v>74</v>
      </c>
      <c r="L310" s="52">
        <f t="shared" si="4"/>
        <v>71.599999999999994</v>
      </c>
    </row>
    <row r="311" spans="2:12">
      <c r="B311" s="52" t="s">
        <v>863</v>
      </c>
      <c r="C311" s="52" t="s">
        <v>864</v>
      </c>
      <c r="D311" s="52" t="s">
        <v>115</v>
      </c>
      <c r="E311" s="52">
        <v>50</v>
      </c>
      <c r="F311" s="52" t="s">
        <v>816</v>
      </c>
      <c r="G311" s="52">
        <v>80</v>
      </c>
      <c r="H311" s="52">
        <v>81</v>
      </c>
      <c r="I311" s="52">
        <v>66</v>
      </c>
      <c r="J311" s="52">
        <v>80</v>
      </c>
      <c r="K311" s="52">
        <v>50</v>
      </c>
      <c r="L311" s="52">
        <f t="shared" si="4"/>
        <v>71.400000000000006</v>
      </c>
    </row>
    <row r="312" spans="2:12">
      <c r="B312" s="52" t="s">
        <v>865</v>
      </c>
      <c r="C312" s="52" t="s">
        <v>866</v>
      </c>
      <c r="D312" s="52" t="s">
        <v>115</v>
      </c>
      <c r="E312" s="52">
        <v>37</v>
      </c>
      <c r="F312" s="52" t="s">
        <v>816</v>
      </c>
      <c r="G312" s="52">
        <v>58</v>
      </c>
      <c r="H312" s="52">
        <v>75</v>
      </c>
      <c r="I312" s="52">
        <v>60</v>
      </c>
      <c r="J312" s="52">
        <v>86</v>
      </c>
      <c r="K312" s="52">
        <v>78</v>
      </c>
      <c r="L312" s="52">
        <f t="shared" si="4"/>
        <v>71.400000000000006</v>
      </c>
    </row>
    <row r="313" spans="2:12">
      <c r="B313" s="52" t="s">
        <v>867</v>
      </c>
      <c r="C313" s="52" t="s">
        <v>868</v>
      </c>
      <c r="D313" s="52" t="s">
        <v>115</v>
      </c>
      <c r="E313" s="52">
        <v>32</v>
      </c>
      <c r="F313" s="52" t="s">
        <v>816</v>
      </c>
      <c r="G313" s="52">
        <v>78</v>
      </c>
      <c r="H313" s="52">
        <v>81</v>
      </c>
      <c r="I313" s="52">
        <v>73</v>
      </c>
      <c r="J313" s="52">
        <v>60</v>
      </c>
      <c r="K313" s="52">
        <v>61</v>
      </c>
      <c r="L313" s="52">
        <f t="shared" si="4"/>
        <v>70.599999999999994</v>
      </c>
    </row>
    <row r="314" spans="2:12">
      <c r="B314" s="52" t="s">
        <v>869</v>
      </c>
      <c r="C314" s="52" t="s">
        <v>870</v>
      </c>
      <c r="D314" s="52" t="s">
        <v>115</v>
      </c>
      <c r="E314" s="52">
        <v>27</v>
      </c>
      <c r="F314" s="52" t="s">
        <v>816</v>
      </c>
      <c r="G314" s="52">
        <v>79</v>
      </c>
      <c r="H314" s="52">
        <v>0</v>
      </c>
      <c r="I314" s="52">
        <v>94</v>
      </c>
      <c r="J314" s="52">
        <v>98</v>
      </c>
      <c r="K314" s="52">
        <v>81</v>
      </c>
      <c r="L314" s="52">
        <f t="shared" si="4"/>
        <v>70.400000000000006</v>
      </c>
    </row>
    <row r="315" spans="2:12">
      <c r="B315" s="52" t="s">
        <v>871</v>
      </c>
      <c r="C315" s="52" t="s">
        <v>872</v>
      </c>
      <c r="D315" s="52" t="s">
        <v>115</v>
      </c>
      <c r="E315" s="52">
        <v>44</v>
      </c>
      <c r="F315" s="52" t="s">
        <v>816</v>
      </c>
      <c r="G315" s="52">
        <v>66</v>
      </c>
      <c r="H315" s="52">
        <v>88</v>
      </c>
      <c r="I315" s="52">
        <v>80</v>
      </c>
      <c r="J315" s="52">
        <v>52</v>
      </c>
      <c r="K315" s="52">
        <v>66</v>
      </c>
      <c r="L315" s="52">
        <f t="shared" si="4"/>
        <v>70.400000000000006</v>
      </c>
    </row>
    <row r="316" spans="2:12">
      <c r="B316" s="52" t="s">
        <v>873</v>
      </c>
      <c r="C316" s="52" t="s">
        <v>874</v>
      </c>
      <c r="D316" s="52" t="s">
        <v>115</v>
      </c>
      <c r="E316" s="52">
        <v>53</v>
      </c>
      <c r="F316" s="52" t="s">
        <v>816</v>
      </c>
      <c r="G316" s="52">
        <v>68</v>
      </c>
      <c r="H316" s="52">
        <v>53</v>
      </c>
      <c r="I316" s="52">
        <v>75</v>
      </c>
      <c r="J316" s="52">
        <v>76</v>
      </c>
      <c r="K316" s="52">
        <v>78</v>
      </c>
      <c r="L316" s="52">
        <f t="shared" si="4"/>
        <v>70</v>
      </c>
    </row>
    <row r="317" spans="2:12">
      <c r="B317" s="52" t="s">
        <v>875</v>
      </c>
      <c r="C317" s="52" t="s">
        <v>876</v>
      </c>
      <c r="D317" s="52" t="s">
        <v>114</v>
      </c>
      <c r="E317" s="52">
        <v>32</v>
      </c>
      <c r="F317" s="52" t="s">
        <v>816</v>
      </c>
      <c r="G317" s="52">
        <v>79</v>
      </c>
      <c r="H317" s="52">
        <v>79</v>
      </c>
      <c r="I317" s="52">
        <v>58</v>
      </c>
      <c r="J317" s="52">
        <v>65</v>
      </c>
      <c r="K317" s="52">
        <v>68</v>
      </c>
      <c r="L317" s="52">
        <f t="shared" si="4"/>
        <v>69.8</v>
      </c>
    </row>
    <row r="318" spans="2:12">
      <c r="B318" s="52" t="s">
        <v>877</v>
      </c>
      <c r="C318" s="52" t="s">
        <v>878</v>
      </c>
      <c r="D318" s="52" t="s">
        <v>115</v>
      </c>
      <c r="E318" s="52">
        <v>43</v>
      </c>
      <c r="F318" s="52" t="s">
        <v>816</v>
      </c>
      <c r="G318" s="52">
        <v>85</v>
      </c>
      <c r="H318" s="52">
        <v>65</v>
      </c>
      <c r="I318" s="52">
        <v>58</v>
      </c>
      <c r="J318" s="52">
        <v>75</v>
      </c>
      <c r="K318" s="52">
        <v>63</v>
      </c>
      <c r="L318" s="52">
        <f t="shared" si="4"/>
        <v>69.2</v>
      </c>
    </row>
    <row r="319" spans="2:12">
      <c r="B319" s="52" t="s">
        <v>879</v>
      </c>
      <c r="C319" s="52" t="s">
        <v>880</v>
      </c>
      <c r="D319" s="52" t="s">
        <v>114</v>
      </c>
      <c r="E319" s="52">
        <v>47</v>
      </c>
      <c r="F319" s="52" t="s">
        <v>816</v>
      </c>
      <c r="G319" s="52">
        <v>67</v>
      </c>
      <c r="H319" s="52">
        <v>72</v>
      </c>
      <c r="I319" s="52">
        <v>70</v>
      </c>
      <c r="J319" s="52">
        <v>71</v>
      </c>
      <c r="K319" s="52">
        <v>64</v>
      </c>
      <c r="L319" s="52">
        <f t="shared" si="4"/>
        <v>68.8</v>
      </c>
    </row>
    <row r="320" spans="2:12">
      <c r="B320" s="52" t="s">
        <v>881</v>
      </c>
      <c r="C320" s="52" t="s">
        <v>882</v>
      </c>
      <c r="D320" s="52" t="s">
        <v>115</v>
      </c>
      <c r="E320" s="52">
        <v>47</v>
      </c>
      <c r="F320" s="52" t="s">
        <v>816</v>
      </c>
      <c r="G320" s="52">
        <v>58</v>
      </c>
      <c r="H320" s="52">
        <v>57</v>
      </c>
      <c r="I320" s="52">
        <v>72</v>
      </c>
      <c r="J320" s="52">
        <v>78</v>
      </c>
      <c r="K320" s="52">
        <v>78</v>
      </c>
      <c r="L320" s="52">
        <f t="shared" si="4"/>
        <v>68.599999999999994</v>
      </c>
    </row>
    <row r="321" spans="2:12">
      <c r="B321" s="52" t="s">
        <v>883</v>
      </c>
      <c r="C321" s="52" t="s">
        <v>884</v>
      </c>
      <c r="D321" s="52" t="s">
        <v>115</v>
      </c>
      <c r="E321" s="52">
        <v>55</v>
      </c>
      <c r="F321" s="52" t="s">
        <v>816</v>
      </c>
      <c r="G321" s="52">
        <v>54</v>
      </c>
      <c r="H321" s="52">
        <v>73</v>
      </c>
      <c r="I321" s="52">
        <v>65</v>
      </c>
      <c r="J321" s="52">
        <v>65</v>
      </c>
      <c r="K321" s="52">
        <v>81</v>
      </c>
      <c r="L321" s="52">
        <f t="shared" si="4"/>
        <v>67.599999999999994</v>
      </c>
    </row>
    <row r="322" spans="2:12">
      <c r="B322" s="52" t="s">
        <v>885</v>
      </c>
      <c r="C322" s="52" t="s">
        <v>886</v>
      </c>
      <c r="D322" s="52" t="s">
        <v>115</v>
      </c>
      <c r="E322" s="52">
        <v>45</v>
      </c>
      <c r="F322" s="52" t="s">
        <v>816</v>
      </c>
      <c r="G322" s="52">
        <v>52</v>
      </c>
      <c r="H322" s="52">
        <v>55</v>
      </c>
      <c r="I322" s="52">
        <v>77</v>
      </c>
      <c r="J322" s="52">
        <v>73</v>
      </c>
      <c r="K322" s="52">
        <v>80</v>
      </c>
      <c r="L322" s="52">
        <f t="shared" si="4"/>
        <v>67.400000000000006</v>
      </c>
    </row>
    <row r="323" spans="2:12">
      <c r="B323" s="52" t="s">
        <v>887</v>
      </c>
      <c r="C323" s="52" t="s">
        <v>888</v>
      </c>
      <c r="D323" s="52" t="s">
        <v>115</v>
      </c>
      <c r="E323" s="52">
        <v>30</v>
      </c>
      <c r="F323" s="52" t="s">
        <v>816</v>
      </c>
      <c r="G323" s="52">
        <v>59</v>
      </c>
      <c r="H323" s="52">
        <v>65</v>
      </c>
      <c r="I323" s="52">
        <v>85</v>
      </c>
      <c r="J323" s="52">
        <v>59</v>
      </c>
      <c r="K323" s="52">
        <v>69</v>
      </c>
      <c r="L323" s="52">
        <f t="shared" si="4"/>
        <v>67.400000000000006</v>
      </c>
    </row>
    <row r="324" spans="2:12">
      <c r="B324" s="52" t="s">
        <v>889</v>
      </c>
      <c r="C324" s="52" t="s">
        <v>890</v>
      </c>
      <c r="D324" s="52" t="s">
        <v>115</v>
      </c>
      <c r="E324" s="52">
        <v>46</v>
      </c>
      <c r="F324" s="52" t="s">
        <v>816</v>
      </c>
      <c r="G324" s="52">
        <v>78</v>
      </c>
      <c r="H324" s="52">
        <v>84</v>
      </c>
      <c r="I324" s="52">
        <v>61</v>
      </c>
      <c r="J324" s="52">
        <v>60</v>
      </c>
      <c r="K324" s="52">
        <v>53</v>
      </c>
      <c r="L324" s="52">
        <f t="shared" si="4"/>
        <v>67.2</v>
      </c>
    </row>
    <row r="325" spans="2:12">
      <c r="B325" s="52" t="s">
        <v>891</v>
      </c>
      <c r="C325" s="52" t="s">
        <v>892</v>
      </c>
      <c r="D325" s="52" t="s">
        <v>115</v>
      </c>
      <c r="E325" s="52">
        <v>40</v>
      </c>
      <c r="F325" s="52" t="s">
        <v>816</v>
      </c>
      <c r="G325" s="52">
        <v>55</v>
      </c>
      <c r="H325" s="52">
        <v>71</v>
      </c>
      <c r="I325" s="52">
        <v>59</v>
      </c>
      <c r="J325" s="52">
        <v>71</v>
      </c>
      <c r="K325" s="52">
        <v>79</v>
      </c>
      <c r="L325" s="52">
        <f t="shared" ref="L325:L337" si="5">AVERAGE(G325:K325)</f>
        <v>67</v>
      </c>
    </row>
    <row r="326" spans="2:12">
      <c r="B326" s="52" t="s">
        <v>893</v>
      </c>
      <c r="C326" s="52" t="s">
        <v>894</v>
      </c>
      <c r="D326" s="52" t="s">
        <v>115</v>
      </c>
      <c r="E326" s="52">
        <v>28</v>
      </c>
      <c r="F326" s="52" t="s">
        <v>816</v>
      </c>
      <c r="G326" s="52">
        <v>82</v>
      </c>
      <c r="H326" s="52">
        <v>86</v>
      </c>
      <c r="I326" s="52">
        <v>79</v>
      </c>
      <c r="J326" s="52">
        <v>84</v>
      </c>
      <c r="K326" s="52">
        <v>0</v>
      </c>
      <c r="L326" s="52">
        <f t="shared" si="5"/>
        <v>66.2</v>
      </c>
    </row>
    <row r="327" spans="2:12">
      <c r="B327" s="52" t="s">
        <v>895</v>
      </c>
      <c r="C327" s="52" t="s">
        <v>896</v>
      </c>
      <c r="D327" s="52" t="s">
        <v>115</v>
      </c>
      <c r="E327" s="52">
        <v>53</v>
      </c>
      <c r="F327" s="52" t="s">
        <v>816</v>
      </c>
      <c r="G327" s="52">
        <v>80</v>
      </c>
      <c r="H327" s="52">
        <v>73</v>
      </c>
      <c r="I327" s="52">
        <v>49</v>
      </c>
      <c r="J327" s="52">
        <v>67</v>
      </c>
      <c r="K327" s="52">
        <v>61</v>
      </c>
      <c r="L327" s="52">
        <f t="shared" si="5"/>
        <v>66</v>
      </c>
    </row>
    <row r="328" spans="2:12">
      <c r="B328" s="52" t="s">
        <v>897</v>
      </c>
      <c r="C328" s="52" t="s">
        <v>898</v>
      </c>
      <c r="D328" s="52" t="s">
        <v>114</v>
      </c>
      <c r="E328" s="52">
        <v>42</v>
      </c>
      <c r="F328" s="52" t="s">
        <v>816</v>
      </c>
      <c r="G328" s="52">
        <v>58</v>
      </c>
      <c r="H328" s="52">
        <v>59</v>
      </c>
      <c r="I328" s="52">
        <v>56</v>
      </c>
      <c r="J328" s="52">
        <v>63</v>
      </c>
      <c r="K328" s="52">
        <v>85</v>
      </c>
      <c r="L328" s="52">
        <f t="shared" si="5"/>
        <v>64.2</v>
      </c>
    </row>
    <row r="329" spans="2:12">
      <c r="B329" s="52" t="s">
        <v>899</v>
      </c>
      <c r="C329" s="52" t="s">
        <v>900</v>
      </c>
      <c r="D329" s="52" t="s">
        <v>115</v>
      </c>
      <c r="E329" s="52">
        <v>55</v>
      </c>
      <c r="F329" s="52" t="s">
        <v>816</v>
      </c>
      <c r="G329" s="52">
        <v>69</v>
      </c>
      <c r="H329" s="52">
        <v>47</v>
      </c>
      <c r="I329" s="52">
        <v>72</v>
      </c>
      <c r="J329" s="52">
        <v>58</v>
      </c>
      <c r="K329" s="52">
        <v>72</v>
      </c>
      <c r="L329" s="52">
        <f t="shared" si="5"/>
        <v>63.6</v>
      </c>
    </row>
    <row r="330" spans="2:12">
      <c r="B330" s="52" t="s">
        <v>901</v>
      </c>
      <c r="C330" s="52" t="s">
        <v>902</v>
      </c>
      <c r="D330" s="52" t="s">
        <v>115</v>
      </c>
      <c r="E330" s="52">
        <v>42</v>
      </c>
      <c r="F330" s="52" t="s">
        <v>816</v>
      </c>
      <c r="G330" s="52">
        <v>55</v>
      </c>
      <c r="H330" s="52">
        <v>66</v>
      </c>
      <c r="I330" s="52">
        <v>52</v>
      </c>
      <c r="J330" s="52">
        <v>84</v>
      </c>
      <c r="K330" s="52">
        <v>55</v>
      </c>
      <c r="L330" s="52">
        <f t="shared" si="5"/>
        <v>62.4</v>
      </c>
    </row>
    <row r="331" spans="2:12">
      <c r="B331" s="52" t="s">
        <v>903</v>
      </c>
      <c r="C331" s="52" t="s">
        <v>904</v>
      </c>
      <c r="D331" s="52" t="s">
        <v>115</v>
      </c>
      <c r="E331" s="52">
        <v>52</v>
      </c>
      <c r="F331" s="52" t="s">
        <v>816</v>
      </c>
      <c r="G331" s="52">
        <v>52</v>
      </c>
      <c r="H331" s="52">
        <v>81</v>
      </c>
      <c r="I331" s="52">
        <v>64</v>
      </c>
      <c r="J331" s="52">
        <v>51</v>
      </c>
      <c r="K331" s="52">
        <v>59</v>
      </c>
      <c r="L331" s="52">
        <f t="shared" si="5"/>
        <v>61.4</v>
      </c>
    </row>
    <row r="332" spans="2:12">
      <c r="B332" s="52" t="s">
        <v>905</v>
      </c>
      <c r="C332" s="52" t="s">
        <v>906</v>
      </c>
      <c r="D332" s="52" t="s">
        <v>115</v>
      </c>
      <c r="E332" s="52">
        <v>52</v>
      </c>
      <c r="F332" s="52" t="s">
        <v>816</v>
      </c>
      <c r="G332" s="52">
        <v>73</v>
      </c>
      <c r="H332" s="52">
        <v>68</v>
      </c>
      <c r="I332" s="52">
        <v>58</v>
      </c>
      <c r="J332" s="52">
        <v>61</v>
      </c>
      <c r="K332" s="52">
        <v>46</v>
      </c>
      <c r="L332" s="52">
        <f t="shared" si="5"/>
        <v>61.2</v>
      </c>
    </row>
    <row r="333" spans="2:12">
      <c r="B333" s="52" t="s">
        <v>907</v>
      </c>
      <c r="C333" s="52" t="s">
        <v>908</v>
      </c>
      <c r="D333" s="52" t="s">
        <v>115</v>
      </c>
      <c r="E333" s="52">
        <v>40</v>
      </c>
      <c r="F333" s="52" t="s">
        <v>816</v>
      </c>
      <c r="G333" s="52">
        <v>52</v>
      </c>
      <c r="H333" s="52">
        <v>55</v>
      </c>
      <c r="I333" s="52">
        <v>53</v>
      </c>
      <c r="J333" s="52">
        <v>71</v>
      </c>
      <c r="K333" s="52">
        <v>72</v>
      </c>
      <c r="L333" s="52">
        <f t="shared" si="5"/>
        <v>60.6</v>
      </c>
    </row>
    <row r="334" spans="2:12">
      <c r="B334" s="52" t="s">
        <v>909</v>
      </c>
      <c r="C334" s="52" t="s">
        <v>910</v>
      </c>
      <c r="D334" s="52" t="s">
        <v>115</v>
      </c>
      <c r="E334" s="52">
        <v>46</v>
      </c>
      <c r="F334" s="52" t="s">
        <v>816</v>
      </c>
      <c r="G334" s="52">
        <v>59</v>
      </c>
      <c r="H334" s="52">
        <v>74</v>
      </c>
      <c r="I334" s="52">
        <v>55</v>
      </c>
      <c r="J334" s="52">
        <v>54</v>
      </c>
      <c r="K334" s="52">
        <v>58</v>
      </c>
      <c r="L334" s="52">
        <f t="shared" si="5"/>
        <v>60</v>
      </c>
    </row>
    <row r="335" spans="2:12">
      <c r="B335" s="52" t="s">
        <v>911</v>
      </c>
      <c r="C335" s="52" t="s">
        <v>912</v>
      </c>
      <c r="D335" s="52" t="s">
        <v>115</v>
      </c>
      <c r="E335" s="52">
        <v>54</v>
      </c>
      <c r="F335" s="52" t="s">
        <v>816</v>
      </c>
      <c r="G335" s="52">
        <v>51</v>
      </c>
      <c r="H335" s="52">
        <v>57</v>
      </c>
      <c r="I335" s="52">
        <v>60</v>
      </c>
      <c r="J335" s="52">
        <v>56</v>
      </c>
      <c r="K335" s="52">
        <v>67</v>
      </c>
      <c r="L335" s="52">
        <f t="shared" si="5"/>
        <v>58.2</v>
      </c>
    </row>
    <row r="336" spans="2:12">
      <c r="B336" s="52" t="s">
        <v>913</v>
      </c>
      <c r="C336" s="52" t="s">
        <v>914</v>
      </c>
      <c r="D336" s="52" t="s">
        <v>115</v>
      </c>
      <c r="E336" s="52">
        <v>51</v>
      </c>
      <c r="F336" s="52" t="s">
        <v>816</v>
      </c>
      <c r="G336" s="52">
        <v>50</v>
      </c>
      <c r="H336" s="52">
        <v>56</v>
      </c>
      <c r="I336" s="52">
        <v>74</v>
      </c>
      <c r="J336" s="52">
        <v>54</v>
      </c>
      <c r="K336" s="52">
        <v>56</v>
      </c>
      <c r="L336" s="52">
        <f t="shared" si="5"/>
        <v>58</v>
      </c>
    </row>
    <row r="337" spans="2:12">
      <c r="B337" s="54" t="s">
        <v>915</v>
      </c>
      <c r="C337" s="54" t="s">
        <v>916</v>
      </c>
      <c r="D337" s="54" t="s">
        <v>115</v>
      </c>
      <c r="E337" s="54">
        <v>50</v>
      </c>
      <c r="F337" s="54" t="s">
        <v>816</v>
      </c>
      <c r="G337" s="54">
        <v>51</v>
      </c>
      <c r="H337" s="54">
        <v>55</v>
      </c>
      <c r="I337" s="54">
        <v>58</v>
      </c>
      <c r="J337" s="54">
        <v>70</v>
      </c>
      <c r="K337" s="54">
        <v>50</v>
      </c>
      <c r="L337" s="54">
        <f t="shared" si="5"/>
        <v>56.8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&amp;C成绩报告</oddHeader>
    <oddFooter>第 &amp;P 页，共 &amp;N 页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BA6-54B5-4E32-BF11-6555CD18BBAC}">
  <sheetPr>
    <tabColor rgb="FFFFC000"/>
  </sheetPr>
  <dimension ref="A1:J101"/>
  <sheetViews>
    <sheetView topLeftCell="A43" workbookViewId="0">
      <selection activeCell="G2" sqref="G2"/>
    </sheetView>
  </sheetViews>
  <sheetFormatPr defaultColWidth="10" defaultRowHeight="15.6"/>
  <cols>
    <col min="1" max="1" width="10.88671875" style="16" bestFit="1" customWidth="1"/>
    <col min="2" max="2" width="8.44140625" style="16" bestFit="1" customWidth="1"/>
    <col min="3" max="3" width="17.109375" style="18" customWidth="1"/>
    <col min="4" max="4" width="8.44140625" style="16" bestFit="1" customWidth="1"/>
    <col min="5" max="5" width="11.44140625" style="16" bestFit="1" customWidth="1"/>
    <col min="6" max="6" width="12.77734375" style="16" customWidth="1"/>
    <col min="7" max="7" width="12.44140625" style="3" bestFit="1" customWidth="1"/>
    <col min="8" max="9" width="10" style="3"/>
    <col min="10" max="10" width="12.109375" style="16" customWidth="1"/>
    <col min="11" max="16384" width="10" style="3"/>
  </cols>
  <sheetData>
    <row r="1" spans="1:10">
      <c r="A1" s="11" t="s">
        <v>2</v>
      </c>
      <c r="B1" s="12" t="s">
        <v>109</v>
      </c>
      <c r="C1" s="13" t="s">
        <v>110</v>
      </c>
      <c r="D1" s="12" t="s">
        <v>111</v>
      </c>
      <c r="E1" s="12" t="s">
        <v>112</v>
      </c>
      <c r="F1" s="14" t="s">
        <v>113</v>
      </c>
      <c r="G1" s="15"/>
    </row>
    <row r="2" spans="1:10">
      <c r="A2" s="17" t="s">
        <v>5</v>
      </c>
      <c r="B2" s="16" t="s">
        <v>114</v>
      </c>
      <c r="C2" s="18">
        <v>25158</v>
      </c>
      <c r="D2" s="16">
        <v>48</v>
      </c>
      <c r="E2" s="16" t="s">
        <v>117</v>
      </c>
      <c r="F2" s="19">
        <f>SUMIF('2016年消费'!$A$2:$A$364,A2,'2016年消费'!$C$2:$C$364)</f>
        <v>16708</v>
      </c>
      <c r="G2" s="20"/>
      <c r="J2" s="21"/>
    </row>
    <row r="3" spans="1:10">
      <c r="A3" s="17" t="s">
        <v>10</v>
      </c>
      <c r="B3" s="16" t="s">
        <v>115</v>
      </c>
      <c r="C3" s="18">
        <v>26844</v>
      </c>
      <c r="D3" s="16">
        <v>43</v>
      </c>
      <c r="E3" s="16" t="s">
        <v>118</v>
      </c>
      <c r="F3" s="19">
        <f>SUMIF('2016年消费'!$A$2:$A$364,A3,'2016年消费'!$C$2:$C$364)</f>
        <v>18998</v>
      </c>
      <c r="G3" s="20"/>
      <c r="J3" s="21"/>
    </row>
    <row r="4" spans="1:10">
      <c r="A4" s="17" t="s">
        <v>11</v>
      </c>
      <c r="B4" s="16" t="s">
        <v>115</v>
      </c>
      <c r="C4" s="18">
        <v>26821</v>
      </c>
      <c r="D4" s="16">
        <v>43</v>
      </c>
      <c r="E4" s="16" t="s">
        <v>118</v>
      </c>
      <c r="F4" s="19">
        <f>SUMIF('2016年消费'!$A$2:$A$364,A4,'2016年消费'!$C$2:$C$364)</f>
        <v>31814</v>
      </c>
      <c r="G4" s="20"/>
      <c r="J4" s="21"/>
    </row>
    <row r="5" spans="1:10">
      <c r="A5" s="17" t="s">
        <v>12</v>
      </c>
      <c r="B5" s="16" t="s">
        <v>114</v>
      </c>
      <c r="C5" s="18">
        <v>26210</v>
      </c>
      <c r="D5" s="16">
        <v>45</v>
      </c>
      <c r="E5" s="16" t="s">
        <v>117</v>
      </c>
      <c r="F5" s="19">
        <f>SUMIF('2016年消费'!$A$2:$A$364,A5,'2016年消费'!$C$2:$C$364)</f>
        <v>40282</v>
      </c>
      <c r="G5" s="20"/>
      <c r="J5" s="21"/>
    </row>
    <row r="6" spans="1:10">
      <c r="A6" s="17" t="s">
        <v>13</v>
      </c>
      <c r="B6" s="16" t="s">
        <v>115</v>
      </c>
      <c r="C6" s="18">
        <v>22633</v>
      </c>
      <c r="D6" s="16">
        <v>55</v>
      </c>
      <c r="E6" s="16" t="s">
        <v>119</v>
      </c>
      <c r="F6" s="19">
        <f>SUMIF('2016年消费'!$A$2:$A$364,A6,'2016年消费'!$C$2:$C$364)</f>
        <v>20600</v>
      </c>
      <c r="G6" s="20"/>
      <c r="J6" s="21"/>
    </row>
    <row r="7" spans="1:10">
      <c r="A7" s="17" t="s">
        <v>14</v>
      </c>
      <c r="B7" s="16" t="s">
        <v>114</v>
      </c>
      <c r="C7" s="18">
        <v>23609</v>
      </c>
      <c r="D7" s="16">
        <v>52</v>
      </c>
      <c r="E7" s="16" t="s">
        <v>120</v>
      </c>
      <c r="F7" s="19">
        <f>SUMIF('2016年消费'!$A$2:$A$364,A7,'2016年消费'!$C$2:$C$364)</f>
        <v>14648</v>
      </c>
      <c r="G7" s="20"/>
      <c r="J7" s="21"/>
    </row>
    <row r="8" spans="1:10">
      <c r="A8" s="17" t="s">
        <v>15</v>
      </c>
      <c r="B8" s="16" t="s">
        <v>115</v>
      </c>
      <c r="C8" s="18">
        <v>31834</v>
      </c>
      <c r="D8" s="16">
        <v>29</v>
      </c>
      <c r="E8" s="16" t="s">
        <v>121</v>
      </c>
      <c r="F8" s="19">
        <f>SUMIF('2016年消费'!$A$2:$A$364,A8,'2016年消费'!$C$2:$C$364)</f>
        <v>14420</v>
      </c>
      <c r="G8" s="20"/>
      <c r="J8" s="21"/>
    </row>
    <row r="9" spans="1:10">
      <c r="A9" s="17" t="s">
        <v>16</v>
      </c>
      <c r="B9" s="16" t="s">
        <v>114</v>
      </c>
      <c r="C9" s="18">
        <v>32078</v>
      </c>
      <c r="D9" s="16">
        <v>29</v>
      </c>
      <c r="E9" s="16" t="s">
        <v>121</v>
      </c>
      <c r="F9" s="19">
        <f>SUMIF('2016年消费'!$A$2:$A$364,A9,'2016年消费'!$C$2:$C$364)</f>
        <v>18998</v>
      </c>
      <c r="G9" s="20"/>
      <c r="J9" s="21"/>
    </row>
    <row r="10" spans="1:10">
      <c r="A10" s="17" t="s">
        <v>17</v>
      </c>
      <c r="B10" s="16" t="s">
        <v>114</v>
      </c>
      <c r="C10" s="18">
        <v>23355</v>
      </c>
      <c r="D10" s="16">
        <v>53</v>
      </c>
      <c r="E10" s="16" t="s">
        <v>120</v>
      </c>
      <c r="F10" s="19">
        <f>SUMIF('2016年消费'!$A$2:$A$364,A10,'2016年消费'!$C$2:$C$364)</f>
        <v>38223</v>
      </c>
      <c r="G10" s="20"/>
      <c r="J10" s="21"/>
    </row>
    <row r="11" spans="1:10">
      <c r="A11" s="17" t="s">
        <v>18</v>
      </c>
      <c r="B11" s="16" t="s">
        <v>114</v>
      </c>
      <c r="C11" s="18">
        <v>26018</v>
      </c>
      <c r="D11" s="16">
        <v>45</v>
      </c>
      <c r="E11" s="16" t="s">
        <v>117</v>
      </c>
      <c r="F11" s="19">
        <f>SUMIF('2016年消费'!$A$2:$A$364,A11,'2016年消费'!$C$2:$C$364)</f>
        <v>41428</v>
      </c>
      <c r="G11" s="20"/>
      <c r="J11" s="21"/>
    </row>
    <row r="12" spans="1:10">
      <c r="A12" s="17" t="s">
        <v>19</v>
      </c>
      <c r="B12" s="16" t="s">
        <v>115</v>
      </c>
      <c r="C12" s="18">
        <v>26141</v>
      </c>
      <c r="D12" s="16">
        <v>45</v>
      </c>
      <c r="E12" s="16" t="s">
        <v>117</v>
      </c>
      <c r="F12" s="19">
        <f>SUMIF('2016年消费'!$A$2:$A$364,A12,'2016年消费'!$C$2:$C$364)</f>
        <v>17623</v>
      </c>
      <c r="G12" s="20"/>
      <c r="J12" s="21"/>
    </row>
    <row r="13" spans="1:10">
      <c r="A13" s="17" t="s">
        <v>20</v>
      </c>
      <c r="B13" s="16" t="s">
        <v>114</v>
      </c>
      <c r="C13" s="18">
        <v>16770</v>
      </c>
      <c r="D13" s="16">
        <v>71</v>
      </c>
      <c r="E13" s="16" t="s">
        <v>122</v>
      </c>
      <c r="F13" s="19">
        <f>SUMIF('2016年消费'!$A$2:$A$364,A13,'2016年消费'!$C$2:$C$364)</f>
        <v>91781</v>
      </c>
      <c r="G13" s="20"/>
      <c r="J13" s="21"/>
    </row>
    <row r="14" spans="1:10">
      <c r="A14" s="17" t="s">
        <v>21</v>
      </c>
      <c r="B14" s="16" t="s">
        <v>114</v>
      </c>
      <c r="C14" s="18">
        <v>17905</v>
      </c>
      <c r="D14" s="16">
        <v>67</v>
      </c>
      <c r="E14" s="16" t="s">
        <v>123</v>
      </c>
      <c r="F14" s="19">
        <f>SUMIF('2016年消费'!$A$2:$A$364,A14,'2016年消费'!$C$2:$C$364)</f>
        <v>24948</v>
      </c>
      <c r="G14" s="20"/>
      <c r="J14" s="21"/>
    </row>
    <row r="15" spans="1:10">
      <c r="A15" s="17" t="s">
        <v>22</v>
      </c>
      <c r="B15" s="16" t="s">
        <v>115</v>
      </c>
      <c r="C15" s="18">
        <v>17077</v>
      </c>
      <c r="D15" s="16">
        <v>70</v>
      </c>
      <c r="E15" s="16" t="s">
        <v>122</v>
      </c>
      <c r="F15" s="19">
        <f>SUMIF('2016年消费'!$A$2:$A$364,A15,'2016年消费'!$C$2:$C$364)</f>
        <v>48980</v>
      </c>
      <c r="G15" s="20"/>
      <c r="J15" s="21"/>
    </row>
    <row r="16" spans="1:10">
      <c r="A16" s="17" t="s">
        <v>23</v>
      </c>
      <c r="B16" s="16" t="s">
        <v>114</v>
      </c>
      <c r="C16" s="18">
        <v>18872</v>
      </c>
      <c r="D16" s="16">
        <v>65</v>
      </c>
      <c r="E16" s="16" t="s">
        <v>123</v>
      </c>
      <c r="F16" s="19">
        <f>SUMIF('2016年消费'!$A$2:$A$364,A16,'2016年消费'!$C$2:$C$364)</f>
        <v>68206</v>
      </c>
      <c r="G16" s="20"/>
      <c r="J16" s="21"/>
    </row>
    <row r="17" spans="1:10">
      <c r="A17" s="17" t="s">
        <v>24</v>
      </c>
      <c r="B17" s="16" t="s">
        <v>115</v>
      </c>
      <c r="C17" s="18">
        <v>18846</v>
      </c>
      <c r="D17" s="16">
        <v>65</v>
      </c>
      <c r="E17" s="16" t="s">
        <v>123</v>
      </c>
      <c r="F17" s="19">
        <f>SUMIF('2016年消费'!$A$2:$A$364,A17,'2016年消费'!$C$2:$C$364)</f>
        <v>23116</v>
      </c>
      <c r="G17" s="20"/>
      <c r="J17" s="21"/>
    </row>
    <row r="18" spans="1:10">
      <c r="A18" s="17" t="s">
        <v>25</v>
      </c>
      <c r="B18" s="16" t="s">
        <v>114</v>
      </c>
      <c r="C18" s="18">
        <v>23110</v>
      </c>
      <c r="D18" s="16">
        <v>53</v>
      </c>
      <c r="E18" s="16" t="s">
        <v>120</v>
      </c>
      <c r="F18" s="19">
        <f>SUMIF('2016年消费'!$A$2:$A$364,A18,'2016年消费'!$C$2:$C$364)</f>
        <v>19913</v>
      </c>
      <c r="G18" s="20"/>
      <c r="J18" s="21"/>
    </row>
    <row r="19" spans="1:10">
      <c r="A19" s="17" t="s">
        <v>26</v>
      </c>
      <c r="B19" s="16" t="s">
        <v>115</v>
      </c>
      <c r="C19" s="18">
        <v>25432</v>
      </c>
      <c r="D19" s="16">
        <v>47</v>
      </c>
      <c r="E19" s="16" t="s">
        <v>117</v>
      </c>
      <c r="F19" s="19">
        <f>SUMIF('2016年消费'!$A$2:$A$364,A19,'2016年消费'!$C$2:$C$364)</f>
        <v>26779</v>
      </c>
      <c r="G19" s="20"/>
      <c r="J19" s="21"/>
    </row>
    <row r="20" spans="1:10">
      <c r="A20" s="17" t="s">
        <v>27</v>
      </c>
      <c r="B20" s="16" t="s">
        <v>114</v>
      </c>
      <c r="C20" s="18">
        <v>15957</v>
      </c>
      <c r="D20" s="16">
        <v>73</v>
      </c>
      <c r="E20" s="16" t="s">
        <v>122</v>
      </c>
      <c r="F20" s="19">
        <f>SUMIF('2016年消费'!$A$2:$A$364,A20,'2016年消费'!$C$2:$C$364)</f>
        <v>23575</v>
      </c>
      <c r="G20" s="20"/>
      <c r="J20" s="21"/>
    </row>
    <row r="21" spans="1:10">
      <c r="A21" s="17" t="s">
        <v>28</v>
      </c>
      <c r="B21" s="16" t="s">
        <v>115</v>
      </c>
      <c r="C21" s="18">
        <v>27605</v>
      </c>
      <c r="D21" s="16">
        <v>41</v>
      </c>
      <c r="E21" s="16" t="s">
        <v>118</v>
      </c>
      <c r="F21" s="19">
        <f>SUMIF('2016年消费'!$A$2:$A$364,A21,'2016年消费'!$C$2:$C$364)</f>
        <v>31358</v>
      </c>
      <c r="G21" s="20"/>
      <c r="J21" s="21"/>
    </row>
    <row r="22" spans="1:10">
      <c r="A22" s="17" t="s">
        <v>29</v>
      </c>
      <c r="B22" s="16" t="s">
        <v>115</v>
      </c>
      <c r="C22" s="18">
        <v>27235</v>
      </c>
      <c r="D22" s="16">
        <v>42</v>
      </c>
      <c r="E22" s="16" t="s">
        <v>118</v>
      </c>
      <c r="F22" s="19">
        <f>SUMIF('2016年消费'!$A$2:$A$364,A22,'2016年消费'!$C$2:$C$364)</f>
        <v>32730</v>
      </c>
      <c r="G22" s="20"/>
      <c r="J22" s="21"/>
    </row>
    <row r="23" spans="1:10">
      <c r="A23" s="17" t="s">
        <v>30</v>
      </c>
      <c r="B23" s="16" t="s">
        <v>114</v>
      </c>
      <c r="C23" s="18">
        <v>26766</v>
      </c>
      <c r="D23" s="16">
        <v>43</v>
      </c>
      <c r="E23" s="16" t="s">
        <v>118</v>
      </c>
      <c r="F23" s="19">
        <f>SUMIF('2016年消费'!$A$2:$A$364,A23,'2016年消费'!$C$2:$C$364)</f>
        <v>19684</v>
      </c>
      <c r="G23" s="20"/>
      <c r="J23" s="21"/>
    </row>
    <row r="24" spans="1:10">
      <c r="A24" s="17" t="s">
        <v>31</v>
      </c>
      <c r="B24" s="16" t="s">
        <v>115</v>
      </c>
      <c r="C24" s="18">
        <v>26765</v>
      </c>
      <c r="D24" s="16">
        <v>43</v>
      </c>
      <c r="E24" s="16" t="s">
        <v>118</v>
      </c>
      <c r="F24" s="19">
        <f>SUMIF('2016年消费'!$A$2:$A$364,A24,'2016年消费'!$C$2:$C$364)</f>
        <v>16022</v>
      </c>
      <c r="G24" s="20"/>
      <c r="J24" s="21"/>
    </row>
    <row r="25" spans="1:10">
      <c r="A25" s="17" t="s">
        <v>32</v>
      </c>
      <c r="B25" s="16" t="s">
        <v>114</v>
      </c>
      <c r="C25" s="18">
        <v>26506</v>
      </c>
      <c r="D25" s="16">
        <v>44</v>
      </c>
      <c r="E25" s="16" t="s">
        <v>118</v>
      </c>
      <c r="F25" s="19">
        <f>SUMIF('2016年消费'!$A$2:$A$364,A25,'2016年消费'!$C$2:$C$364)</f>
        <v>39140</v>
      </c>
      <c r="G25" s="20"/>
      <c r="J25" s="21"/>
    </row>
    <row r="26" spans="1:10">
      <c r="A26" s="17" t="s">
        <v>33</v>
      </c>
      <c r="B26" s="16" t="s">
        <v>114</v>
      </c>
      <c r="C26" s="18">
        <v>26119</v>
      </c>
      <c r="D26" s="16">
        <v>45</v>
      </c>
      <c r="E26" s="16" t="s">
        <v>117</v>
      </c>
      <c r="F26" s="19">
        <f>SUMIF('2016年消费'!$A$2:$A$364,A26,'2016年消费'!$C$2:$C$364)</f>
        <v>19227</v>
      </c>
      <c r="G26" s="20"/>
      <c r="J26" s="21"/>
    </row>
    <row r="27" spans="1:10">
      <c r="A27" s="17" t="s">
        <v>34</v>
      </c>
      <c r="B27" s="16" t="s">
        <v>114</v>
      </c>
      <c r="C27" s="18">
        <v>19140</v>
      </c>
      <c r="D27" s="16">
        <v>64</v>
      </c>
      <c r="E27" s="16" t="s">
        <v>124</v>
      </c>
      <c r="F27" s="19">
        <f>SUMIF('2016年消费'!$A$2:$A$364,A27,'2016年消费'!$C$2:$C$364)</f>
        <v>40511</v>
      </c>
      <c r="G27" s="20"/>
      <c r="J27" s="21"/>
    </row>
    <row r="28" spans="1:10">
      <c r="A28" s="17" t="s">
        <v>35</v>
      </c>
      <c r="B28" s="16" t="s">
        <v>114</v>
      </c>
      <c r="C28" s="18">
        <v>19299</v>
      </c>
      <c r="D28" s="16">
        <v>64</v>
      </c>
      <c r="E28" s="16" t="s">
        <v>124</v>
      </c>
      <c r="F28" s="19">
        <f>SUMIF('2016年消费'!$A$2:$A$364,A28,'2016年消费'!$C$2:$C$364)</f>
        <v>33187</v>
      </c>
      <c r="G28" s="20"/>
      <c r="J28" s="21"/>
    </row>
    <row r="29" spans="1:10">
      <c r="A29" s="17" t="s">
        <v>36</v>
      </c>
      <c r="B29" s="16" t="s">
        <v>114</v>
      </c>
      <c r="C29" s="18">
        <v>22406</v>
      </c>
      <c r="D29" s="16">
        <v>55</v>
      </c>
      <c r="E29" s="16" t="s">
        <v>119</v>
      </c>
      <c r="F29" s="19">
        <f>SUMIF('2016年消费'!$A$2:$A$364,A29,'2016年消费'!$C$2:$C$364)</f>
        <v>13276</v>
      </c>
      <c r="G29" s="20"/>
      <c r="J29" s="21"/>
    </row>
    <row r="30" spans="1:10">
      <c r="A30" s="17" t="s">
        <v>37</v>
      </c>
      <c r="B30" s="16" t="s">
        <v>114</v>
      </c>
      <c r="C30" s="18">
        <v>22650</v>
      </c>
      <c r="D30" s="16">
        <v>54</v>
      </c>
      <c r="E30" s="16" t="s">
        <v>120</v>
      </c>
      <c r="F30" s="19">
        <f>SUMIF('2016年消费'!$A$2:$A$364,A30,'2016年消费'!$C$2:$C$364)</f>
        <v>29296</v>
      </c>
      <c r="G30" s="20"/>
      <c r="J30" s="21"/>
    </row>
    <row r="31" spans="1:10">
      <c r="A31" s="17" t="s">
        <v>38</v>
      </c>
      <c r="B31" s="16" t="s">
        <v>114</v>
      </c>
      <c r="C31" s="18">
        <v>20312</v>
      </c>
      <c r="D31" s="16">
        <v>61</v>
      </c>
      <c r="E31" s="16" t="s">
        <v>124</v>
      </c>
      <c r="F31" s="19">
        <f>SUMIF('2016年消费'!$A$2:$A$364,A31,'2016年消费'!$C$2:$C$364)</f>
        <v>19913</v>
      </c>
      <c r="G31" s="20"/>
      <c r="J31" s="21"/>
    </row>
    <row r="32" spans="1:10">
      <c r="A32" s="17" t="s">
        <v>39</v>
      </c>
      <c r="B32" s="16" t="s">
        <v>114</v>
      </c>
      <c r="C32" s="18">
        <v>21779</v>
      </c>
      <c r="D32" s="16">
        <v>57</v>
      </c>
      <c r="E32" s="16" t="s">
        <v>119</v>
      </c>
      <c r="F32" s="19">
        <f>SUMIF('2016年消费'!$A$2:$A$364,A32,'2016年消费'!$C$2:$C$364)</f>
        <v>64545</v>
      </c>
      <c r="G32" s="20"/>
      <c r="J32" s="21"/>
    </row>
    <row r="33" spans="1:10">
      <c r="A33" s="17" t="s">
        <v>40</v>
      </c>
      <c r="B33" s="16" t="s">
        <v>115</v>
      </c>
      <c r="C33" s="18">
        <v>13629</v>
      </c>
      <c r="D33" s="16">
        <v>79</v>
      </c>
      <c r="E33" s="16" t="s">
        <v>125</v>
      </c>
      <c r="F33" s="19">
        <f>SUMIF('2016年消费'!$A$2:$A$364,A33,'2016年消费'!$C$2:$C$364)</f>
        <v>113296</v>
      </c>
      <c r="G33" s="20"/>
      <c r="J33" s="21"/>
    </row>
    <row r="34" spans="1:10">
      <c r="A34" s="17" t="s">
        <v>41</v>
      </c>
      <c r="B34" s="16" t="s">
        <v>114</v>
      </c>
      <c r="C34" s="18">
        <v>25402</v>
      </c>
      <c r="D34" s="16">
        <v>47</v>
      </c>
      <c r="E34" s="16" t="s">
        <v>117</v>
      </c>
      <c r="F34" s="19">
        <f>SUMIF('2016年消费'!$A$2:$A$364,A34,'2016年消费'!$C$2:$C$364)</f>
        <v>32273</v>
      </c>
      <c r="G34" s="20"/>
      <c r="J34" s="21"/>
    </row>
    <row r="35" spans="1:10">
      <c r="A35" s="17" t="s">
        <v>42</v>
      </c>
      <c r="B35" s="16" t="s">
        <v>115</v>
      </c>
      <c r="C35" s="18">
        <v>25801</v>
      </c>
      <c r="D35" s="16">
        <v>46</v>
      </c>
      <c r="E35" s="16" t="s">
        <v>117</v>
      </c>
      <c r="F35" s="19">
        <f>SUMIF('2016年消费'!$A$2:$A$364,A35,'2016年消费'!$C$2:$C$364)</f>
        <v>42571</v>
      </c>
      <c r="G35" s="20"/>
      <c r="J35" s="21"/>
    </row>
    <row r="36" spans="1:10">
      <c r="A36" s="17" t="s">
        <v>43</v>
      </c>
      <c r="B36" s="16" t="s">
        <v>115</v>
      </c>
      <c r="C36" s="18">
        <v>26900</v>
      </c>
      <c r="D36" s="16">
        <v>43</v>
      </c>
      <c r="E36" s="16" t="s">
        <v>118</v>
      </c>
      <c r="F36" s="19">
        <f>SUMIF('2016年消费'!$A$2:$A$364,A36,'2016年消费'!$C$2:$C$364)</f>
        <v>11673</v>
      </c>
      <c r="G36" s="20"/>
      <c r="J36" s="21"/>
    </row>
    <row r="37" spans="1:10">
      <c r="A37" s="17" t="s">
        <v>44</v>
      </c>
      <c r="B37" s="16" t="s">
        <v>114</v>
      </c>
      <c r="C37" s="18">
        <v>23965</v>
      </c>
      <c r="D37" s="16">
        <v>51</v>
      </c>
      <c r="E37" s="16" t="s">
        <v>120</v>
      </c>
      <c r="F37" s="19">
        <f>SUMIF('2016年消费'!$A$2:$A$364,A37,'2016年消费'!$C$2:$C$364)</f>
        <v>68893</v>
      </c>
      <c r="G37" s="20"/>
      <c r="J37" s="21"/>
    </row>
    <row r="38" spans="1:10">
      <c r="A38" s="17" t="s">
        <v>45</v>
      </c>
      <c r="B38" s="16" t="s">
        <v>115</v>
      </c>
      <c r="C38" s="18">
        <v>24533</v>
      </c>
      <c r="D38" s="16">
        <v>49</v>
      </c>
      <c r="E38" s="16" t="s">
        <v>117</v>
      </c>
      <c r="F38" s="19">
        <f>SUMIF('2016年消费'!$A$2:$A$364,A38,'2016年消费'!$C$2:$C$364)</f>
        <v>8698</v>
      </c>
      <c r="G38" s="20"/>
      <c r="J38" s="21"/>
    </row>
    <row r="39" spans="1:10">
      <c r="A39" s="17" t="s">
        <v>46</v>
      </c>
      <c r="B39" s="16" t="s">
        <v>114</v>
      </c>
      <c r="C39" s="18">
        <v>24440</v>
      </c>
      <c r="D39" s="16">
        <v>50</v>
      </c>
      <c r="E39" s="16" t="s">
        <v>120</v>
      </c>
      <c r="F39" s="19">
        <f>SUMIF('2016年消费'!$A$2:$A$364,A39,'2016年消费'!$C$2:$C$364)</f>
        <v>15793</v>
      </c>
      <c r="G39" s="20"/>
      <c r="J39" s="21"/>
    </row>
    <row r="40" spans="1:10">
      <c r="A40" s="17" t="s">
        <v>47</v>
      </c>
      <c r="B40" s="16" t="s">
        <v>114</v>
      </c>
      <c r="C40" s="18">
        <v>32441</v>
      </c>
      <c r="D40" s="16">
        <v>28</v>
      </c>
      <c r="E40" s="16" t="s">
        <v>121</v>
      </c>
      <c r="F40" s="19">
        <f>SUMIF('2016年消费'!$A$2:$A$364,A40,'2016年消费'!$C$2:$C$364)</f>
        <v>4807</v>
      </c>
      <c r="G40" s="20"/>
      <c r="J40" s="21"/>
    </row>
    <row r="41" spans="1:10">
      <c r="A41" s="17" t="s">
        <v>48</v>
      </c>
      <c r="B41" s="16" t="s">
        <v>114</v>
      </c>
      <c r="C41" s="18">
        <v>23487</v>
      </c>
      <c r="D41" s="16">
        <v>52</v>
      </c>
      <c r="E41" s="16" t="s">
        <v>120</v>
      </c>
      <c r="F41" s="19">
        <f>SUMIF('2016年消费'!$A$2:$A$364,A41,'2016年消费'!$C$2:$C$364)</f>
        <v>24033</v>
      </c>
      <c r="G41" s="20"/>
      <c r="J41" s="21"/>
    </row>
    <row r="42" spans="1:10">
      <c r="A42" s="17" t="s">
        <v>49</v>
      </c>
      <c r="B42" s="16" t="s">
        <v>114</v>
      </c>
      <c r="C42" s="18">
        <v>23141</v>
      </c>
      <c r="D42" s="16">
        <v>53</v>
      </c>
      <c r="E42" s="16" t="s">
        <v>120</v>
      </c>
      <c r="F42" s="19">
        <f>SUMIF('2016年消费'!$A$2:$A$364,A42,'2016年消费'!$C$2:$C$364)</f>
        <v>35934</v>
      </c>
      <c r="G42" s="20"/>
      <c r="J42" s="21"/>
    </row>
    <row r="43" spans="1:10">
      <c r="A43" s="17" t="s">
        <v>50</v>
      </c>
      <c r="B43" s="16" t="s">
        <v>114</v>
      </c>
      <c r="C43" s="18">
        <v>21127</v>
      </c>
      <c r="D43" s="16">
        <v>59</v>
      </c>
      <c r="E43" s="16" t="s">
        <v>119</v>
      </c>
      <c r="F43" s="19">
        <f>SUMIF('2016年消费'!$A$2:$A$364,A43,'2016年消费'!$C$2:$C$364)</f>
        <v>43258</v>
      </c>
      <c r="G43" s="20"/>
      <c r="J43" s="21"/>
    </row>
    <row r="44" spans="1:10">
      <c r="A44" s="17" t="s">
        <v>51</v>
      </c>
      <c r="B44" s="16" t="s">
        <v>115</v>
      </c>
      <c r="C44" s="18">
        <v>21130</v>
      </c>
      <c r="D44" s="16">
        <v>59</v>
      </c>
      <c r="E44" s="16" t="s">
        <v>119</v>
      </c>
      <c r="F44" s="19">
        <f>SUMIF('2016年消费'!$A$2:$A$364,A44,'2016年消费'!$C$2:$C$364)</f>
        <v>20598</v>
      </c>
      <c r="G44" s="20"/>
      <c r="J44" s="21"/>
    </row>
    <row r="45" spans="1:10">
      <c r="A45" s="17" t="s">
        <v>52</v>
      </c>
      <c r="B45" s="16" t="s">
        <v>115</v>
      </c>
      <c r="C45" s="18">
        <v>20102</v>
      </c>
      <c r="D45" s="16">
        <v>61</v>
      </c>
      <c r="E45" s="16" t="s">
        <v>124</v>
      </c>
      <c r="F45" s="19">
        <f>SUMIF('2016年消费'!$A$2:$A$364,A45,'2016年消费'!$C$2:$C$364)</f>
        <v>41199</v>
      </c>
      <c r="G45" s="20"/>
      <c r="J45" s="21"/>
    </row>
    <row r="46" spans="1:10">
      <c r="A46" s="17" t="s">
        <v>53</v>
      </c>
      <c r="B46" s="16" t="s">
        <v>114</v>
      </c>
      <c r="C46" s="18">
        <v>31082</v>
      </c>
      <c r="D46" s="16">
        <v>31</v>
      </c>
      <c r="E46" s="16" t="s">
        <v>126</v>
      </c>
      <c r="F46" s="19">
        <f>SUMIF('2016年消费'!$A$2:$A$364,A46,'2016年消费'!$C$2:$C$364)</f>
        <v>2289</v>
      </c>
      <c r="G46" s="20"/>
      <c r="J46" s="21"/>
    </row>
    <row r="47" spans="1:10">
      <c r="A47" s="17" t="s">
        <v>54</v>
      </c>
      <c r="B47" s="16" t="s">
        <v>115</v>
      </c>
      <c r="C47" s="18">
        <v>30613</v>
      </c>
      <c r="D47" s="16">
        <v>33</v>
      </c>
      <c r="E47" s="16" t="s">
        <v>126</v>
      </c>
      <c r="F47" s="19">
        <f>SUMIF('2016年消费'!$A$2:$A$364,A47,'2016年消费'!$C$2:$C$364)</f>
        <v>33875</v>
      </c>
      <c r="G47" s="20"/>
      <c r="J47" s="21"/>
    </row>
    <row r="48" spans="1:10">
      <c r="A48" s="17" t="s">
        <v>55</v>
      </c>
      <c r="B48" s="16" t="s">
        <v>115</v>
      </c>
      <c r="C48" s="18">
        <v>24250</v>
      </c>
      <c r="D48" s="16">
        <v>50</v>
      </c>
      <c r="E48" s="16" t="s">
        <v>120</v>
      </c>
      <c r="F48" s="19">
        <f>SUMIF('2016年消费'!$A$2:$A$364,A48,'2016年消费'!$C$2:$C$364)</f>
        <v>52184</v>
      </c>
      <c r="G48" s="20"/>
      <c r="J48" s="21"/>
    </row>
    <row r="49" spans="1:10">
      <c r="A49" s="17" t="s">
        <v>56</v>
      </c>
      <c r="B49" s="16" t="s">
        <v>114</v>
      </c>
      <c r="C49" s="18">
        <v>22612</v>
      </c>
      <c r="D49" s="16">
        <v>55</v>
      </c>
      <c r="E49" s="16" t="s">
        <v>119</v>
      </c>
      <c r="F49" s="19">
        <f>SUMIF('2016年消费'!$A$2:$A$364,A49,'2016年消费'!$C$2:$C$364)</f>
        <v>11674</v>
      </c>
      <c r="G49" s="20"/>
      <c r="J49" s="21"/>
    </row>
    <row r="50" spans="1:10">
      <c r="A50" s="17" t="s">
        <v>57</v>
      </c>
      <c r="B50" s="16" t="s">
        <v>114</v>
      </c>
      <c r="C50" s="18">
        <v>24938</v>
      </c>
      <c r="D50" s="16">
        <v>48</v>
      </c>
      <c r="E50" s="16" t="s">
        <v>117</v>
      </c>
      <c r="F50" s="19">
        <f>SUMIF('2016年消费'!$A$2:$A$364,A50,'2016年消费'!$C$2:$C$364)</f>
        <v>8698</v>
      </c>
      <c r="G50" s="20"/>
      <c r="J50" s="21"/>
    </row>
    <row r="51" spans="1:10">
      <c r="A51" s="17" t="s">
        <v>58</v>
      </c>
      <c r="B51" s="16" t="s">
        <v>114</v>
      </c>
      <c r="C51" s="18">
        <v>29069</v>
      </c>
      <c r="D51" s="16">
        <v>37</v>
      </c>
      <c r="E51" s="16" t="s">
        <v>127</v>
      </c>
      <c r="F51" s="19">
        <f>SUMIF('2016年消费'!$A$2:$A$364,A51,'2016年消费'!$C$2:$C$364)</f>
        <v>5035</v>
      </c>
      <c r="G51" s="20"/>
      <c r="J51" s="21"/>
    </row>
    <row r="52" spans="1:10">
      <c r="A52" s="17" t="s">
        <v>59</v>
      </c>
      <c r="B52" s="16" t="s">
        <v>114</v>
      </c>
      <c r="C52" s="18">
        <v>16599</v>
      </c>
      <c r="D52" s="16">
        <v>71</v>
      </c>
      <c r="E52" s="16" t="s">
        <v>122</v>
      </c>
      <c r="F52" s="19">
        <f>SUMIF('2016年消费'!$A$2:$A$364,A52,'2016年消费'!$C$2:$C$364)</f>
        <v>11444</v>
      </c>
      <c r="G52" s="20"/>
      <c r="J52" s="21"/>
    </row>
    <row r="53" spans="1:10">
      <c r="A53" s="17" t="s">
        <v>60</v>
      </c>
      <c r="B53" s="16" t="s">
        <v>114</v>
      </c>
      <c r="C53" s="18">
        <v>26758</v>
      </c>
      <c r="D53" s="16">
        <v>43</v>
      </c>
      <c r="E53" s="16" t="s">
        <v>118</v>
      </c>
      <c r="F53" s="19">
        <f>SUMIF('2016年消费'!$A$2:$A$364,A53,'2016年消费'!$C$2:$C$364)</f>
        <v>11444</v>
      </c>
      <c r="G53" s="20"/>
      <c r="J53" s="21"/>
    </row>
    <row r="54" spans="1:10">
      <c r="A54" s="17" t="s">
        <v>61</v>
      </c>
      <c r="B54" s="16" t="s">
        <v>114</v>
      </c>
      <c r="C54" s="18">
        <v>23950</v>
      </c>
      <c r="D54" s="16">
        <v>51</v>
      </c>
      <c r="E54" s="16" t="s">
        <v>120</v>
      </c>
      <c r="F54" s="19">
        <f>SUMIF('2016年消费'!$A$2:$A$364,A54,'2016年消费'!$C$2:$C$364)</f>
        <v>66146</v>
      </c>
      <c r="G54" s="20"/>
      <c r="J54" s="21"/>
    </row>
    <row r="55" spans="1:10">
      <c r="A55" s="17" t="s">
        <v>62</v>
      </c>
      <c r="B55" s="16" t="s">
        <v>115</v>
      </c>
      <c r="C55" s="18">
        <v>26255</v>
      </c>
      <c r="D55" s="16">
        <v>45</v>
      </c>
      <c r="E55" s="16" t="s">
        <v>117</v>
      </c>
      <c r="F55" s="19">
        <f>SUMIF('2016年消费'!$A$2:$A$364,A55,'2016年消费'!$C$2:$C$364)</f>
        <v>19913</v>
      </c>
      <c r="G55" s="20"/>
      <c r="J55" s="21"/>
    </row>
    <row r="56" spans="1:10">
      <c r="A56" s="17" t="s">
        <v>63</v>
      </c>
      <c r="B56" s="16" t="s">
        <v>115</v>
      </c>
      <c r="C56" s="18">
        <v>26205</v>
      </c>
      <c r="D56" s="16">
        <v>45</v>
      </c>
      <c r="E56" s="16" t="s">
        <v>117</v>
      </c>
      <c r="F56" s="19">
        <f>SUMIF('2016年消费'!$A$2:$A$364,A56,'2016年消费'!$C$2:$C$364)</f>
        <v>19685</v>
      </c>
      <c r="G56" s="20"/>
      <c r="J56" s="21"/>
    </row>
    <row r="57" spans="1:10">
      <c r="A57" s="17" t="s">
        <v>64</v>
      </c>
      <c r="B57" s="16" t="s">
        <v>114</v>
      </c>
      <c r="C57" s="18">
        <v>26475</v>
      </c>
      <c r="D57" s="16">
        <v>44</v>
      </c>
      <c r="E57" s="16" t="s">
        <v>118</v>
      </c>
      <c r="F57" s="19">
        <f>SUMIF('2016年消费'!$A$2:$A$364,A57,'2016年消费'!$C$2:$C$364)</f>
        <v>40969</v>
      </c>
      <c r="G57" s="20"/>
      <c r="J57" s="21"/>
    </row>
    <row r="58" spans="1:10">
      <c r="A58" s="17" t="s">
        <v>65</v>
      </c>
      <c r="B58" s="16" t="s">
        <v>115</v>
      </c>
      <c r="C58" s="18">
        <v>30475</v>
      </c>
      <c r="D58" s="16">
        <v>33</v>
      </c>
      <c r="E58" s="16" t="s">
        <v>126</v>
      </c>
      <c r="F58" s="19">
        <f>SUMIF('2016年消费'!$A$2:$A$364,A58,'2016年消费'!$C$2:$C$364)</f>
        <v>18540</v>
      </c>
      <c r="G58" s="20"/>
      <c r="J58" s="21"/>
    </row>
    <row r="59" spans="1:10">
      <c r="A59" s="17" t="s">
        <v>66</v>
      </c>
      <c r="B59" s="16" t="s">
        <v>115</v>
      </c>
      <c r="C59" s="18">
        <v>31204</v>
      </c>
      <c r="D59" s="16">
        <v>31</v>
      </c>
      <c r="E59" s="16" t="s">
        <v>126</v>
      </c>
      <c r="F59" s="19">
        <f>SUMIF('2016年消费'!$A$2:$A$364,A59,'2016年消费'!$C$2:$C$364)</f>
        <v>17166</v>
      </c>
      <c r="G59" s="20"/>
      <c r="J59" s="21"/>
    </row>
    <row r="60" spans="1:10">
      <c r="A60" s="17" t="s">
        <v>67</v>
      </c>
      <c r="B60" s="16" t="s">
        <v>114</v>
      </c>
      <c r="C60" s="18">
        <v>22327</v>
      </c>
      <c r="D60" s="16">
        <v>55</v>
      </c>
      <c r="E60" s="16" t="s">
        <v>119</v>
      </c>
      <c r="F60" s="19">
        <f>SUMIF('2016年消费'!$A$2:$A$364,A60,'2016年消费'!$C$2:$C$364)</f>
        <v>18539</v>
      </c>
      <c r="G60" s="20"/>
      <c r="J60" s="21"/>
    </row>
    <row r="61" spans="1:10">
      <c r="A61" s="17" t="s">
        <v>68</v>
      </c>
      <c r="B61" s="16" t="s">
        <v>114</v>
      </c>
      <c r="C61" s="18">
        <v>22521</v>
      </c>
      <c r="D61" s="16">
        <v>55</v>
      </c>
      <c r="E61" s="16" t="s">
        <v>119</v>
      </c>
      <c r="F61" s="19">
        <f>SUMIF('2016年消费'!$A$2:$A$364,A61,'2016年消费'!$C$2:$C$364)</f>
        <v>10300</v>
      </c>
      <c r="G61" s="20"/>
      <c r="J61" s="21"/>
    </row>
    <row r="62" spans="1:10">
      <c r="A62" s="17" t="s">
        <v>69</v>
      </c>
      <c r="B62" s="16" t="s">
        <v>115</v>
      </c>
      <c r="C62" s="18">
        <v>16079</v>
      </c>
      <c r="D62" s="16">
        <v>72</v>
      </c>
      <c r="E62" s="16" t="s">
        <v>122</v>
      </c>
      <c r="F62" s="19">
        <f>SUMIF('2016年消费'!$A$2:$A$364,A62,'2016年消费'!$C$2:$C$364)</f>
        <v>50126</v>
      </c>
      <c r="G62" s="20"/>
      <c r="J62" s="21"/>
    </row>
    <row r="63" spans="1:10">
      <c r="A63" s="17" t="s">
        <v>70</v>
      </c>
      <c r="B63" s="16" t="s">
        <v>115</v>
      </c>
      <c r="C63" s="18">
        <v>31712</v>
      </c>
      <c r="D63" s="16">
        <v>30</v>
      </c>
      <c r="E63" s="16" t="s">
        <v>126</v>
      </c>
      <c r="F63" s="19">
        <f>SUMIF('2016年消费'!$A$2:$A$364,A63,'2016年消费'!$C$2:$C$364)</f>
        <v>19913</v>
      </c>
      <c r="G63" s="20"/>
      <c r="J63" s="21"/>
    </row>
    <row r="64" spans="1:10">
      <c r="A64" s="17" t="s">
        <v>71</v>
      </c>
      <c r="B64" s="16" t="s">
        <v>114</v>
      </c>
      <c r="C64" s="18">
        <v>27006</v>
      </c>
      <c r="D64" s="16">
        <v>43</v>
      </c>
      <c r="E64" s="16" t="s">
        <v>118</v>
      </c>
      <c r="F64" s="19">
        <f>SUMIF('2016年消费'!$A$2:$A$364,A64,'2016年消费'!$C$2:$C$364)</f>
        <v>14878</v>
      </c>
      <c r="G64" s="20"/>
      <c r="J64" s="21"/>
    </row>
    <row r="65" spans="1:10">
      <c r="A65" s="17" t="s">
        <v>72</v>
      </c>
      <c r="B65" s="16" t="s">
        <v>114</v>
      </c>
      <c r="C65" s="18">
        <v>20932</v>
      </c>
      <c r="D65" s="16">
        <v>59</v>
      </c>
      <c r="E65" s="16" t="s">
        <v>119</v>
      </c>
      <c r="F65" s="19">
        <f>SUMIF('2016年消费'!$A$2:$A$364,A65,'2016年消费'!$C$2:$C$364)</f>
        <v>26779</v>
      </c>
      <c r="G65" s="20"/>
      <c r="J65" s="21"/>
    </row>
    <row r="66" spans="1:10">
      <c r="A66" s="17" t="s">
        <v>73</v>
      </c>
      <c r="B66" s="16" t="s">
        <v>114</v>
      </c>
      <c r="C66" s="18">
        <v>18434</v>
      </c>
      <c r="D66" s="16">
        <v>66</v>
      </c>
      <c r="E66" s="16" t="s">
        <v>123</v>
      </c>
      <c r="F66" s="19">
        <f>SUMIF('2016年消费'!$A$2:$A$364,A66,'2016年消费'!$C$2:$C$364)</f>
        <v>13505</v>
      </c>
      <c r="G66" s="20"/>
      <c r="J66" s="21"/>
    </row>
    <row r="67" spans="1:10">
      <c r="A67" s="17" t="s">
        <v>74</v>
      </c>
      <c r="B67" s="16" t="s">
        <v>114</v>
      </c>
      <c r="C67" s="18">
        <v>22352</v>
      </c>
      <c r="D67" s="16">
        <v>55</v>
      </c>
      <c r="E67" s="16" t="s">
        <v>119</v>
      </c>
      <c r="F67" s="19">
        <f>SUMIF('2016年消费'!$A$2:$A$364,A67,'2016年消费'!$C$2:$C$364)</f>
        <v>37994</v>
      </c>
      <c r="G67" s="20"/>
      <c r="J67" s="21"/>
    </row>
    <row r="68" spans="1:10">
      <c r="A68" s="17" t="s">
        <v>75</v>
      </c>
      <c r="B68" s="16" t="s">
        <v>114</v>
      </c>
      <c r="C68" s="18">
        <v>22603</v>
      </c>
      <c r="D68" s="16">
        <v>55</v>
      </c>
      <c r="E68" s="16" t="s">
        <v>119</v>
      </c>
      <c r="F68" s="19">
        <f>SUMIF('2016年消费'!$A$2:$A$364,A68,'2016年消费'!$C$2:$C$364)</f>
        <v>4807</v>
      </c>
      <c r="G68" s="20"/>
      <c r="J68" s="21"/>
    </row>
    <row r="69" spans="1:10">
      <c r="A69" s="17" t="s">
        <v>76</v>
      </c>
      <c r="B69" s="16" t="s">
        <v>114</v>
      </c>
      <c r="C69" s="18">
        <v>17383</v>
      </c>
      <c r="D69" s="16">
        <v>69</v>
      </c>
      <c r="E69" s="16" t="s">
        <v>123</v>
      </c>
      <c r="F69" s="19">
        <f>SUMIF('2016年消费'!$A$2:$A$364,A69,'2016年消费'!$C$2:$C$364)</f>
        <v>51726</v>
      </c>
      <c r="G69" s="20"/>
      <c r="J69" s="21"/>
    </row>
    <row r="70" spans="1:10">
      <c r="A70" s="17" t="s">
        <v>77</v>
      </c>
      <c r="B70" s="16" t="s">
        <v>115</v>
      </c>
      <c r="C70" s="18">
        <v>25078</v>
      </c>
      <c r="D70" s="16">
        <v>48</v>
      </c>
      <c r="E70" s="16" t="s">
        <v>117</v>
      </c>
      <c r="F70" s="19">
        <f>SUMIF('2016年消费'!$A$2:$A$364,A70,'2016年消费'!$C$2:$C$364)</f>
        <v>48522</v>
      </c>
      <c r="G70" s="20"/>
      <c r="J70" s="21"/>
    </row>
    <row r="71" spans="1:10">
      <c r="A71" s="17" t="s">
        <v>78</v>
      </c>
      <c r="B71" s="16" t="s">
        <v>114</v>
      </c>
      <c r="C71" s="18">
        <v>26278</v>
      </c>
      <c r="D71" s="16">
        <v>45</v>
      </c>
      <c r="E71" s="16" t="s">
        <v>117</v>
      </c>
      <c r="F71" s="19">
        <f>SUMIF('2016年消费'!$A$2:$A$364,A71,'2016年消费'!$C$2:$C$364)</f>
        <v>30671</v>
      </c>
      <c r="G71" s="20"/>
      <c r="J71" s="21"/>
    </row>
    <row r="72" spans="1:10">
      <c r="A72" s="17" t="s">
        <v>79</v>
      </c>
      <c r="B72" s="16" t="s">
        <v>114</v>
      </c>
      <c r="C72" s="18">
        <v>26379</v>
      </c>
      <c r="D72" s="16">
        <v>44</v>
      </c>
      <c r="E72" s="16" t="s">
        <v>118</v>
      </c>
      <c r="F72" s="19">
        <f>SUMIF('2016年消费'!$A$2:$A$364,A72,'2016年消费'!$C$2:$C$364)</f>
        <v>11673</v>
      </c>
      <c r="G72" s="20"/>
      <c r="J72" s="21"/>
    </row>
    <row r="73" spans="1:10">
      <c r="A73" s="17" t="s">
        <v>80</v>
      </c>
      <c r="B73" s="16" t="s">
        <v>115</v>
      </c>
      <c r="C73" s="18">
        <v>22503</v>
      </c>
      <c r="D73" s="16">
        <v>55</v>
      </c>
      <c r="E73" s="16" t="s">
        <v>119</v>
      </c>
      <c r="F73" s="19">
        <f>SUMIF('2016年消费'!$A$2:$A$364,A73,'2016年消费'!$C$2:$C$364)</f>
        <v>28611</v>
      </c>
      <c r="G73" s="20"/>
      <c r="J73" s="21"/>
    </row>
    <row r="74" spans="1:10">
      <c r="A74" s="17" t="s">
        <v>116</v>
      </c>
      <c r="B74" s="16" t="s">
        <v>114</v>
      </c>
      <c r="C74" s="18">
        <v>22737</v>
      </c>
      <c r="D74" s="16">
        <v>54</v>
      </c>
      <c r="E74" s="16" t="s">
        <v>120</v>
      </c>
      <c r="F74" s="19">
        <f>SUMIF('2016年消费'!$A$2:$A$364,A74,'2016年消费'!$C$2:$C$364)</f>
        <v>17086</v>
      </c>
      <c r="G74" s="20"/>
      <c r="J74" s="21"/>
    </row>
    <row r="75" spans="1:10">
      <c r="A75" s="17" t="s">
        <v>82</v>
      </c>
      <c r="B75" s="16" t="s">
        <v>114</v>
      </c>
      <c r="C75" s="18">
        <v>23190</v>
      </c>
      <c r="D75" s="16">
        <v>53</v>
      </c>
      <c r="E75" s="16" t="s">
        <v>120</v>
      </c>
      <c r="F75" s="19">
        <f>SUMIF('2016年消费'!$A$2:$A$364,A75,'2016年消费'!$C$2:$C$364)</f>
        <v>29755</v>
      </c>
      <c r="G75" s="20"/>
      <c r="J75" s="21"/>
    </row>
    <row r="76" spans="1:10">
      <c r="A76" s="17" t="s">
        <v>83</v>
      </c>
      <c r="B76" s="16" t="s">
        <v>114</v>
      </c>
      <c r="C76" s="18">
        <v>27150</v>
      </c>
      <c r="D76" s="16">
        <v>42</v>
      </c>
      <c r="E76" s="16" t="s">
        <v>118</v>
      </c>
      <c r="F76" s="19">
        <f>SUMIF('2016年消费'!$A$2:$A$364,A76,'2016年消费'!$C$2:$C$364)</f>
        <v>28839</v>
      </c>
      <c r="G76" s="20"/>
      <c r="J76" s="21"/>
    </row>
    <row r="77" spans="1:10">
      <c r="A77" s="17" t="s">
        <v>84</v>
      </c>
      <c r="B77" s="16" t="s">
        <v>114</v>
      </c>
      <c r="C77" s="18">
        <v>25285</v>
      </c>
      <c r="D77" s="16">
        <v>47</v>
      </c>
      <c r="E77" s="16" t="s">
        <v>117</v>
      </c>
      <c r="F77" s="19">
        <f>SUMIF('2016年消费'!$A$2:$A$364,A77,'2016年消费'!$C$2:$C$364)</f>
        <v>38452</v>
      </c>
      <c r="G77" s="20"/>
      <c r="J77" s="21"/>
    </row>
    <row r="78" spans="1:10">
      <c r="A78" s="17" t="s">
        <v>85</v>
      </c>
      <c r="B78" s="16" t="s">
        <v>114</v>
      </c>
      <c r="C78" s="18">
        <v>25038</v>
      </c>
      <c r="D78" s="16">
        <v>48</v>
      </c>
      <c r="E78" s="16" t="s">
        <v>117</v>
      </c>
      <c r="F78" s="19">
        <f>SUMIF('2016年消费'!$A$2:$A$364,A78,'2016年消费'!$C$2:$C$364)</f>
        <v>164802</v>
      </c>
      <c r="G78" s="20"/>
      <c r="J78" s="21"/>
    </row>
    <row r="79" spans="1:10">
      <c r="A79" s="17" t="s">
        <v>86</v>
      </c>
      <c r="B79" s="16" t="s">
        <v>114</v>
      </c>
      <c r="C79" s="18">
        <v>26141</v>
      </c>
      <c r="D79" s="16">
        <v>45</v>
      </c>
      <c r="E79" s="16" t="s">
        <v>117</v>
      </c>
      <c r="F79" s="19">
        <f>SUMIF('2016年消费'!$A$2:$A$364,A79,'2016年消费'!$C$2:$C$364)</f>
        <v>47680</v>
      </c>
      <c r="G79" s="20"/>
      <c r="J79" s="21"/>
    </row>
    <row r="80" spans="1:10">
      <c r="A80" s="17" t="s">
        <v>87</v>
      </c>
      <c r="B80" s="16" t="s">
        <v>115</v>
      </c>
      <c r="C80" s="18">
        <v>21507</v>
      </c>
      <c r="D80" s="16">
        <v>58</v>
      </c>
      <c r="E80" s="16" t="s">
        <v>119</v>
      </c>
      <c r="F80" s="19">
        <f>SUMIF('2016年消费'!$A$2:$A$364,A80,'2016年消费'!$C$2:$C$364)</f>
        <v>268200</v>
      </c>
      <c r="G80" s="20"/>
      <c r="J80" s="21"/>
    </row>
    <row r="81" spans="1:10">
      <c r="A81" s="17" t="s">
        <v>88</v>
      </c>
      <c r="B81" s="16" t="s">
        <v>115</v>
      </c>
      <c r="C81" s="18">
        <v>26668</v>
      </c>
      <c r="D81" s="16">
        <v>43</v>
      </c>
      <c r="E81" s="16" t="s">
        <v>118</v>
      </c>
      <c r="F81" s="19">
        <f>SUMIF('2016年消费'!$A$2:$A$364,A81,'2016年消费'!$C$2:$C$364)</f>
        <v>201150</v>
      </c>
      <c r="G81" s="20"/>
      <c r="J81" s="21"/>
    </row>
    <row r="82" spans="1:10">
      <c r="A82" s="17" t="s">
        <v>89</v>
      </c>
      <c r="B82" s="16" t="s">
        <v>115</v>
      </c>
      <c r="C82" s="18">
        <v>21560</v>
      </c>
      <c r="D82" s="16">
        <v>57</v>
      </c>
      <c r="E82" s="16" t="s">
        <v>119</v>
      </c>
      <c r="F82" s="19">
        <f>SUMIF('2016年消费'!$A$2:$A$364,A82,'2016年消费'!$C$2:$C$364)</f>
        <v>131120</v>
      </c>
      <c r="G82" s="20"/>
      <c r="J82" s="21"/>
    </row>
    <row r="83" spans="1:10">
      <c r="A83" s="17" t="s">
        <v>90</v>
      </c>
      <c r="B83" s="16" t="s">
        <v>114</v>
      </c>
      <c r="C83" s="18">
        <v>24433</v>
      </c>
      <c r="D83" s="16">
        <v>50</v>
      </c>
      <c r="E83" s="16" t="s">
        <v>120</v>
      </c>
      <c r="F83" s="19">
        <f>SUMIF('2016年消费'!$A$2:$A$364,A83,'2016年消费'!$C$2:$C$364)</f>
        <v>224990</v>
      </c>
      <c r="G83" s="20"/>
      <c r="J83" s="21"/>
    </row>
    <row r="84" spans="1:10">
      <c r="A84" s="17" t="s">
        <v>91</v>
      </c>
      <c r="B84" s="16" t="s">
        <v>115</v>
      </c>
      <c r="C84" s="18">
        <v>24779</v>
      </c>
      <c r="D84" s="16">
        <v>49</v>
      </c>
      <c r="E84" s="16" t="s">
        <v>117</v>
      </c>
      <c r="F84" s="19">
        <f>SUMIF('2016年消费'!$A$2:$A$364,A84,'2016年消费'!$C$2:$C$364)</f>
        <v>43210</v>
      </c>
      <c r="G84" s="20"/>
      <c r="J84" s="21"/>
    </row>
    <row r="85" spans="1:10">
      <c r="A85" s="17" t="s">
        <v>92</v>
      </c>
      <c r="B85" s="16" t="s">
        <v>114</v>
      </c>
      <c r="C85" s="18">
        <v>21781</v>
      </c>
      <c r="D85" s="16">
        <v>57</v>
      </c>
      <c r="E85" s="16" t="s">
        <v>119</v>
      </c>
      <c r="F85" s="19">
        <f>SUMIF('2016年消费'!$A$2:$A$364,A85,'2016年消费'!$C$2:$C$364)</f>
        <v>268200</v>
      </c>
      <c r="G85" s="20"/>
      <c r="J85" s="21"/>
    </row>
    <row r="86" spans="1:10">
      <c r="A86" s="17" t="s">
        <v>93</v>
      </c>
      <c r="B86" s="16" t="s">
        <v>114</v>
      </c>
      <c r="C86" s="18">
        <v>24323</v>
      </c>
      <c r="D86" s="16">
        <v>50</v>
      </c>
      <c r="E86" s="16" t="s">
        <v>120</v>
      </c>
      <c r="F86" s="19">
        <f>SUMIF('2016年消费'!$A$2:$A$364,A86,'2016年消费'!$C$2:$C$364)</f>
        <v>108770</v>
      </c>
      <c r="G86" s="20"/>
      <c r="J86" s="21"/>
    </row>
    <row r="87" spans="1:10">
      <c r="A87" s="17" t="s">
        <v>94</v>
      </c>
      <c r="B87" s="16" t="s">
        <v>115</v>
      </c>
      <c r="C87" s="18">
        <v>24629</v>
      </c>
      <c r="D87" s="16">
        <v>49</v>
      </c>
      <c r="E87" s="16" t="s">
        <v>117</v>
      </c>
      <c r="F87" s="19">
        <f>SUMIF('2016年消费'!$A$2:$A$364,A87,'2016年消费'!$C$2:$C$364)</f>
        <v>105790</v>
      </c>
      <c r="G87" s="20"/>
      <c r="J87" s="21"/>
    </row>
    <row r="88" spans="1:10">
      <c r="A88" s="17" t="s">
        <v>95</v>
      </c>
      <c r="B88" s="16" t="s">
        <v>115</v>
      </c>
      <c r="C88" s="18">
        <v>26908</v>
      </c>
      <c r="D88" s="16">
        <v>43</v>
      </c>
      <c r="E88" s="16" t="s">
        <v>118</v>
      </c>
      <c r="F88" s="19">
        <f>SUMIF('2016年消费'!$A$2:$A$364,A88,'2016年消费'!$C$2:$C$364)</f>
        <v>292040</v>
      </c>
      <c r="G88" s="20"/>
      <c r="J88" s="21"/>
    </row>
    <row r="89" spans="1:10">
      <c r="A89" s="17" t="s">
        <v>96</v>
      </c>
      <c r="B89" s="16" t="s">
        <v>115</v>
      </c>
      <c r="C89" s="18">
        <v>26307</v>
      </c>
      <c r="D89" s="16">
        <v>44</v>
      </c>
      <c r="E89" s="16" t="s">
        <v>118</v>
      </c>
      <c r="F89" s="19">
        <f>SUMIF('2016年消费'!$A$2:$A$364,A89,'2016年消费'!$C$2:$C$364)</f>
        <v>230950</v>
      </c>
      <c r="G89" s="20"/>
      <c r="J89" s="21"/>
    </row>
    <row r="90" spans="1:10">
      <c r="A90" s="17" t="s">
        <v>97</v>
      </c>
      <c r="B90" s="16" t="s">
        <v>114</v>
      </c>
      <c r="C90" s="18">
        <v>27276</v>
      </c>
      <c r="D90" s="16">
        <v>42</v>
      </c>
      <c r="E90" s="16" t="s">
        <v>118</v>
      </c>
      <c r="F90" s="19">
        <f>SUMIF('2016年消费'!$A$2:$A$364,A90,'2016年消费'!$C$2:$C$364)</f>
        <v>111750</v>
      </c>
      <c r="G90" s="20"/>
      <c r="J90" s="21"/>
    </row>
    <row r="91" spans="1:10">
      <c r="A91" s="17" t="s">
        <v>98</v>
      </c>
      <c r="B91" s="16" t="s">
        <v>115</v>
      </c>
      <c r="C91" s="18">
        <v>23705</v>
      </c>
      <c r="D91" s="16">
        <v>52</v>
      </c>
      <c r="E91" s="16" t="s">
        <v>120</v>
      </c>
      <c r="F91" s="19">
        <f>SUMIF('2016年消费'!$A$2:$A$364,A91,'2016年消费'!$C$2:$C$364)</f>
        <v>129630</v>
      </c>
      <c r="G91" s="20"/>
      <c r="J91" s="21"/>
    </row>
    <row r="92" spans="1:10">
      <c r="A92" s="17" t="s">
        <v>99</v>
      </c>
      <c r="B92" s="16" t="s">
        <v>114</v>
      </c>
      <c r="C92" s="18">
        <v>24247</v>
      </c>
      <c r="D92" s="16">
        <v>50</v>
      </c>
      <c r="E92" s="16" t="s">
        <v>120</v>
      </c>
      <c r="F92" s="19">
        <f>SUMIF('2016年消费'!$A$2:$A$364,A92,'2016年消费'!$C$2:$C$364)</f>
        <v>107280</v>
      </c>
      <c r="G92" s="20"/>
      <c r="J92" s="21"/>
    </row>
    <row r="93" spans="1:10">
      <c r="A93" s="17" t="s">
        <v>100</v>
      </c>
      <c r="B93" s="16" t="s">
        <v>114</v>
      </c>
      <c r="C93" s="18">
        <v>24885</v>
      </c>
      <c r="D93" s="16">
        <v>48</v>
      </c>
      <c r="E93" s="16" t="s">
        <v>117</v>
      </c>
      <c r="F93" s="19">
        <f>SUMIF('2016年消费'!$A$2:$A$364,A93,'2016年消费'!$C$2:$C$364)</f>
        <v>144530</v>
      </c>
      <c r="G93" s="20"/>
      <c r="J93" s="21"/>
    </row>
    <row r="94" spans="1:10">
      <c r="A94" s="17" t="s">
        <v>101</v>
      </c>
      <c r="B94" s="16" t="s">
        <v>114</v>
      </c>
      <c r="C94" s="18">
        <v>26202</v>
      </c>
      <c r="D94" s="16">
        <v>45</v>
      </c>
      <c r="E94" s="16" t="s">
        <v>117</v>
      </c>
      <c r="F94" s="19">
        <f>SUMIF('2016年消费'!$A$2:$A$364,A94,'2016年消费'!$C$2:$C$364)</f>
        <v>292040</v>
      </c>
      <c r="G94" s="20"/>
      <c r="J94" s="21"/>
    </row>
    <row r="95" spans="1:10">
      <c r="A95" s="17" t="s">
        <v>102</v>
      </c>
      <c r="B95" s="16" t="s">
        <v>114</v>
      </c>
      <c r="C95" s="18">
        <v>25659</v>
      </c>
      <c r="D95" s="16">
        <v>46</v>
      </c>
      <c r="E95" s="16" t="s">
        <v>117</v>
      </c>
      <c r="F95" s="19">
        <f>SUMIF('2016年消费'!$A$2:$A$364,A95,'2016年消费'!$C$2:$C$364)</f>
        <v>192210</v>
      </c>
      <c r="G95" s="20"/>
      <c r="J95" s="21"/>
    </row>
    <row r="96" spans="1:10">
      <c r="A96" s="17" t="s">
        <v>103</v>
      </c>
      <c r="B96" s="16" t="s">
        <v>114</v>
      </c>
      <c r="C96" s="18">
        <v>25129</v>
      </c>
      <c r="D96" s="16">
        <v>48</v>
      </c>
      <c r="E96" s="16" t="s">
        <v>117</v>
      </c>
      <c r="F96" s="19">
        <f>SUMIF('2016年消费'!$A$2:$A$364,A96,'2016年消费'!$C$2:$C$364)</f>
        <v>332270</v>
      </c>
      <c r="G96" s="20"/>
      <c r="J96" s="21"/>
    </row>
    <row r="97" spans="1:10">
      <c r="A97" s="17" t="s">
        <v>104</v>
      </c>
      <c r="B97" s="16" t="s">
        <v>114</v>
      </c>
      <c r="C97" s="18">
        <v>20306</v>
      </c>
      <c r="D97" s="16">
        <v>61</v>
      </c>
      <c r="E97" s="16" t="s">
        <v>124</v>
      </c>
      <c r="F97" s="19">
        <f>SUMIF('2016年消费'!$A$2:$A$364,A97,'2016年消费'!$C$2:$C$364)</f>
        <v>177310</v>
      </c>
      <c r="G97" s="20"/>
      <c r="J97" s="21"/>
    </row>
    <row r="98" spans="1:10">
      <c r="A98" s="17" t="s">
        <v>105</v>
      </c>
      <c r="B98" s="16" t="s">
        <v>114</v>
      </c>
      <c r="C98" s="18">
        <v>22091</v>
      </c>
      <c r="D98" s="16">
        <v>56</v>
      </c>
      <c r="E98" s="16" t="s">
        <v>119</v>
      </c>
      <c r="F98" s="19">
        <f>SUMIF('2016年消费'!$A$2:$A$364,A98,'2016年消费'!$C$2:$C$364)</f>
        <v>324820</v>
      </c>
      <c r="G98" s="20"/>
      <c r="J98" s="21"/>
    </row>
    <row r="99" spans="1:10">
      <c r="A99" s="17" t="s">
        <v>106</v>
      </c>
      <c r="B99" s="16" t="s">
        <v>114</v>
      </c>
      <c r="C99" s="18">
        <v>24188</v>
      </c>
      <c r="D99" s="16">
        <v>50</v>
      </c>
      <c r="E99" s="16" t="s">
        <v>120</v>
      </c>
      <c r="F99" s="19">
        <f>SUMIF('2016年消费'!$A$2:$A$364,A99,'2016年消费'!$C$2:$C$364)</f>
        <v>306940</v>
      </c>
      <c r="G99" s="20"/>
      <c r="J99" s="21"/>
    </row>
    <row r="100" spans="1:10">
      <c r="A100" s="17" t="s">
        <v>107</v>
      </c>
      <c r="B100" s="16" t="s">
        <v>115</v>
      </c>
      <c r="C100" s="18">
        <v>22456</v>
      </c>
      <c r="D100" s="16">
        <v>55</v>
      </c>
      <c r="E100" s="16" t="s">
        <v>119</v>
      </c>
      <c r="F100" s="19">
        <f>SUMIF('2016年消费'!$A$2:$A$364,A100,'2016年消费'!$C$2:$C$364)</f>
        <v>113240</v>
      </c>
      <c r="G100" s="20"/>
      <c r="J100" s="21"/>
    </row>
    <row r="101" spans="1:10">
      <c r="A101" s="22" t="s">
        <v>108</v>
      </c>
      <c r="B101" s="23" t="s">
        <v>115</v>
      </c>
      <c r="C101" s="24">
        <v>24611</v>
      </c>
      <c r="D101" s="23">
        <v>49</v>
      </c>
      <c r="E101" s="23" t="s">
        <v>117</v>
      </c>
      <c r="F101" s="19">
        <f>SUMIF('2016年消费'!$A$2:$A$364,A101,'2016年消费'!$C$2:$C$364)</f>
        <v>140060</v>
      </c>
      <c r="G101" s="20"/>
      <c r="J101" s="21"/>
    </row>
  </sheetData>
  <phoneticPr fontId="3" type="noConversion"/>
  <conditionalFormatting sqref="A2:F101">
    <cfRule type="expression" dxfId="2" priority="2">
      <formula>RANK($F2,$F$2:$F$101,1)&lt;=15</formula>
    </cfRule>
  </conditionalFormatting>
  <conditionalFormatting sqref="D2:D101">
    <cfRule type="top10" dxfId="1" priority="1" bottom="1" rank="10"/>
  </conditionalFormatting>
  <dataValidations count="1">
    <dataValidation type="list" allowBlank="1" showInputMessage="1" showErrorMessage="1" error="仅可输入中文！" sqref="B2:B101" xr:uid="{5F6A42B0-26BE-4801-912E-6C6D827FEF77}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Header>&amp;C&amp;A</oddHeader>
    <oddFooter>&amp;C&amp;P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3B18-1CC9-4A46-8854-91AB1AB4FAED}">
  <sheetPr>
    <tabColor rgb="FFFFC000"/>
  </sheetPr>
  <dimension ref="A1:H364"/>
  <sheetViews>
    <sheetView workbookViewId="0">
      <selection activeCell="E2" sqref="E2"/>
    </sheetView>
  </sheetViews>
  <sheetFormatPr defaultColWidth="10" defaultRowHeight="15.6"/>
  <cols>
    <col min="1" max="2" width="10" style="10"/>
    <col min="3" max="3" width="14.77734375" style="10" bestFit="1" customWidth="1"/>
    <col min="4" max="4" width="10" style="3"/>
    <col min="5" max="5" width="10.6640625" style="3" bestFit="1" customWidth="1"/>
    <col min="6" max="7" width="10" style="3"/>
    <col min="8" max="8" width="10" style="4"/>
    <col min="9" max="16384" width="10" style="3"/>
  </cols>
  <sheetData>
    <row r="1" spans="1:7">
      <c r="A1" s="2" t="s">
        <v>2</v>
      </c>
      <c r="B1" s="2" t="s">
        <v>3</v>
      </c>
      <c r="C1" s="2" t="s">
        <v>4</v>
      </c>
    </row>
    <row r="2" spans="1:7">
      <c r="A2" s="170" t="s">
        <v>5</v>
      </c>
      <c r="B2" s="5" t="s">
        <v>6</v>
      </c>
      <c r="C2" s="6">
        <v>4578</v>
      </c>
      <c r="D2" s="7"/>
      <c r="E2" s="8">
        <f>SUMIF(A2:A364,"C00001",C2:C364)</f>
        <v>16708</v>
      </c>
      <c r="G2" s="9"/>
    </row>
    <row r="3" spans="1:7">
      <c r="A3" s="171" t="s">
        <v>5</v>
      </c>
      <c r="B3" s="5" t="s">
        <v>7</v>
      </c>
      <c r="C3" s="6">
        <v>5035</v>
      </c>
      <c r="D3" s="7"/>
      <c r="E3" s="8"/>
      <c r="G3" s="9"/>
    </row>
    <row r="4" spans="1:7">
      <c r="A4" s="171" t="s">
        <v>5</v>
      </c>
      <c r="B4" s="5" t="s">
        <v>8</v>
      </c>
      <c r="C4" s="6">
        <v>5035</v>
      </c>
      <c r="D4" s="7"/>
      <c r="E4" s="8"/>
      <c r="G4" s="9"/>
    </row>
    <row r="5" spans="1:7">
      <c r="A5" s="172" t="s">
        <v>5</v>
      </c>
      <c r="B5" s="5" t="s">
        <v>9</v>
      </c>
      <c r="C5" s="6">
        <v>2060</v>
      </c>
      <c r="D5" s="7"/>
      <c r="E5" s="8"/>
      <c r="G5" s="9"/>
    </row>
    <row r="6" spans="1:7">
      <c r="A6" s="170" t="s">
        <v>10</v>
      </c>
      <c r="B6" s="5" t="s">
        <v>6</v>
      </c>
      <c r="C6" s="6">
        <v>8240</v>
      </c>
      <c r="D6" s="7"/>
      <c r="E6" s="8"/>
      <c r="G6" s="9"/>
    </row>
    <row r="7" spans="1:7">
      <c r="A7" s="171" t="s">
        <v>10</v>
      </c>
      <c r="B7" s="5" t="s">
        <v>7</v>
      </c>
      <c r="C7" s="6">
        <v>4120</v>
      </c>
      <c r="D7" s="7"/>
      <c r="E7" s="8"/>
      <c r="G7" s="9"/>
    </row>
    <row r="8" spans="1:7">
      <c r="A8" s="171" t="s">
        <v>10</v>
      </c>
      <c r="B8" s="5" t="s">
        <v>8</v>
      </c>
      <c r="C8" s="6">
        <v>2518</v>
      </c>
      <c r="D8" s="7"/>
      <c r="E8" s="8"/>
      <c r="G8" s="9"/>
    </row>
    <row r="9" spans="1:7">
      <c r="A9" s="172" t="s">
        <v>10</v>
      </c>
      <c r="B9" s="5" t="s">
        <v>9</v>
      </c>
      <c r="C9" s="6">
        <v>4120</v>
      </c>
      <c r="D9" s="7"/>
      <c r="E9" s="8"/>
      <c r="G9" s="9"/>
    </row>
    <row r="10" spans="1:7">
      <c r="A10" s="170" t="s">
        <v>11</v>
      </c>
      <c r="B10" s="5" t="s">
        <v>6</v>
      </c>
      <c r="C10" s="6">
        <v>8240</v>
      </c>
      <c r="D10" s="7"/>
      <c r="E10" s="8"/>
      <c r="G10" s="9"/>
    </row>
    <row r="11" spans="1:7">
      <c r="A11" s="171" t="s">
        <v>11</v>
      </c>
      <c r="B11" s="5" t="s">
        <v>7</v>
      </c>
      <c r="C11" s="6">
        <v>12588</v>
      </c>
      <c r="D11" s="7"/>
      <c r="E11" s="8"/>
      <c r="G11" s="9"/>
    </row>
    <row r="12" spans="1:7">
      <c r="A12" s="171" t="s">
        <v>11</v>
      </c>
      <c r="B12" s="5" t="s">
        <v>8</v>
      </c>
      <c r="C12" s="6">
        <v>6866</v>
      </c>
      <c r="D12" s="7"/>
      <c r="E12" s="8"/>
      <c r="G12" s="9"/>
    </row>
    <row r="13" spans="1:7">
      <c r="A13" s="172" t="s">
        <v>11</v>
      </c>
      <c r="B13" s="5" t="s">
        <v>9</v>
      </c>
      <c r="C13" s="6">
        <v>4120</v>
      </c>
      <c r="D13" s="7"/>
      <c r="E13" s="8"/>
      <c r="G13" s="9"/>
    </row>
    <row r="14" spans="1:7">
      <c r="A14" s="170" t="s">
        <v>12</v>
      </c>
      <c r="B14" s="5" t="s">
        <v>6</v>
      </c>
      <c r="C14" s="6">
        <v>20141</v>
      </c>
      <c r="D14" s="7"/>
      <c r="E14" s="8"/>
      <c r="G14" s="9"/>
    </row>
    <row r="15" spans="1:7">
      <c r="A15" s="171" t="s">
        <v>12</v>
      </c>
      <c r="B15" s="5" t="s">
        <v>7</v>
      </c>
      <c r="C15" s="6">
        <v>7553</v>
      </c>
      <c r="D15" s="7"/>
      <c r="E15" s="8"/>
    </row>
    <row r="16" spans="1:7">
      <c r="A16" s="172" t="s">
        <v>12</v>
      </c>
      <c r="B16" s="5" t="s">
        <v>8</v>
      </c>
      <c r="C16" s="6">
        <v>12588</v>
      </c>
      <c r="D16" s="7"/>
      <c r="E16" s="8"/>
    </row>
    <row r="17" spans="1:5">
      <c r="A17" s="170" t="s">
        <v>13</v>
      </c>
      <c r="B17" s="5" t="s">
        <v>6</v>
      </c>
      <c r="C17" s="6">
        <v>4578</v>
      </c>
      <c r="D17" s="7"/>
      <c r="E17" s="8"/>
    </row>
    <row r="18" spans="1:5">
      <c r="A18" s="171" t="s">
        <v>13</v>
      </c>
      <c r="B18" s="5" t="s">
        <v>7</v>
      </c>
      <c r="C18" s="6">
        <v>4578</v>
      </c>
      <c r="D18" s="7"/>
      <c r="E18" s="8"/>
    </row>
    <row r="19" spans="1:5">
      <c r="A19" s="171" t="s">
        <v>13</v>
      </c>
      <c r="B19" s="5" t="s">
        <v>8</v>
      </c>
      <c r="C19" s="6">
        <v>9155</v>
      </c>
      <c r="D19" s="7"/>
      <c r="E19" s="8"/>
    </row>
    <row r="20" spans="1:5">
      <c r="A20" s="172" t="s">
        <v>13</v>
      </c>
      <c r="B20" s="5" t="s">
        <v>9</v>
      </c>
      <c r="C20" s="6">
        <v>2289</v>
      </c>
      <c r="D20" s="7"/>
      <c r="E20" s="8"/>
    </row>
    <row r="21" spans="1:5">
      <c r="A21" s="170" t="s">
        <v>14</v>
      </c>
      <c r="B21" s="5" t="s">
        <v>6</v>
      </c>
      <c r="C21" s="6">
        <v>2060</v>
      </c>
      <c r="D21" s="7"/>
      <c r="E21" s="8"/>
    </row>
    <row r="22" spans="1:5">
      <c r="A22" s="171" t="s">
        <v>14</v>
      </c>
      <c r="B22" s="5" t="s">
        <v>7</v>
      </c>
      <c r="C22" s="6">
        <v>7553</v>
      </c>
      <c r="D22" s="7"/>
      <c r="E22" s="8"/>
    </row>
    <row r="23" spans="1:5">
      <c r="A23" s="172" t="s">
        <v>14</v>
      </c>
      <c r="B23" s="5" t="s">
        <v>8</v>
      </c>
      <c r="C23" s="6">
        <v>5035</v>
      </c>
      <c r="D23" s="7"/>
      <c r="E23" s="8"/>
    </row>
    <row r="24" spans="1:5">
      <c r="A24" s="170" t="s">
        <v>15</v>
      </c>
      <c r="B24" s="5" t="s">
        <v>6</v>
      </c>
      <c r="C24" s="6">
        <v>4120</v>
      </c>
      <c r="D24" s="7"/>
      <c r="E24" s="8"/>
    </row>
    <row r="25" spans="1:5">
      <c r="A25" s="171" t="s">
        <v>15</v>
      </c>
      <c r="B25" s="5" t="s">
        <v>7</v>
      </c>
      <c r="C25" s="6">
        <v>2060</v>
      </c>
      <c r="D25" s="7"/>
      <c r="E25" s="8"/>
    </row>
    <row r="26" spans="1:5">
      <c r="A26" s="171" t="s">
        <v>15</v>
      </c>
      <c r="B26" s="5" t="s">
        <v>8</v>
      </c>
      <c r="C26" s="6">
        <v>4120</v>
      </c>
      <c r="D26" s="7"/>
      <c r="E26" s="8"/>
    </row>
    <row r="27" spans="1:5">
      <c r="A27" s="172" t="s">
        <v>15</v>
      </c>
      <c r="B27" s="5" t="s">
        <v>9</v>
      </c>
      <c r="C27" s="6">
        <v>4120</v>
      </c>
      <c r="D27" s="7"/>
      <c r="E27" s="8"/>
    </row>
    <row r="28" spans="1:5">
      <c r="A28" s="170" t="s">
        <v>16</v>
      </c>
      <c r="B28" s="5" t="s">
        <v>6</v>
      </c>
      <c r="C28" s="6">
        <v>12360</v>
      </c>
      <c r="D28" s="7"/>
      <c r="E28" s="8"/>
    </row>
    <row r="29" spans="1:5">
      <c r="A29" s="171" t="s">
        <v>16</v>
      </c>
      <c r="B29" s="5" t="s">
        <v>8</v>
      </c>
      <c r="C29" s="6">
        <v>4120</v>
      </c>
      <c r="D29" s="7"/>
      <c r="E29" s="8"/>
    </row>
    <row r="30" spans="1:5">
      <c r="A30" s="172" t="s">
        <v>16</v>
      </c>
      <c r="B30" s="5" t="s">
        <v>9</v>
      </c>
      <c r="C30" s="6">
        <v>2518</v>
      </c>
      <c r="D30" s="7"/>
      <c r="E30" s="8"/>
    </row>
    <row r="31" spans="1:5">
      <c r="A31" s="170" t="s">
        <v>17</v>
      </c>
      <c r="B31" s="5" t="s">
        <v>6</v>
      </c>
      <c r="C31" s="6">
        <v>12588</v>
      </c>
      <c r="D31" s="7"/>
      <c r="E31" s="8"/>
    </row>
    <row r="32" spans="1:5">
      <c r="A32" s="171" t="s">
        <v>17</v>
      </c>
      <c r="B32" s="5" t="s">
        <v>7</v>
      </c>
      <c r="C32" s="6">
        <v>4120</v>
      </c>
      <c r="D32" s="7"/>
      <c r="E32" s="8"/>
    </row>
    <row r="33" spans="1:5">
      <c r="A33" s="171" t="s">
        <v>17</v>
      </c>
      <c r="B33" s="5" t="s">
        <v>8</v>
      </c>
      <c r="C33" s="6">
        <v>9155</v>
      </c>
      <c r="D33" s="7"/>
      <c r="E33" s="8"/>
    </row>
    <row r="34" spans="1:5">
      <c r="A34" s="172" t="s">
        <v>17</v>
      </c>
      <c r="B34" s="5" t="s">
        <v>9</v>
      </c>
      <c r="C34" s="6">
        <v>12360</v>
      </c>
      <c r="D34" s="7"/>
      <c r="E34" s="8"/>
    </row>
    <row r="35" spans="1:5">
      <c r="A35" s="170" t="s">
        <v>18</v>
      </c>
      <c r="B35" s="5" t="s">
        <v>6</v>
      </c>
      <c r="C35" s="6">
        <v>12360</v>
      </c>
      <c r="D35" s="7"/>
      <c r="E35" s="8"/>
    </row>
    <row r="36" spans="1:5">
      <c r="A36" s="171" t="s">
        <v>18</v>
      </c>
      <c r="B36" s="5" t="s">
        <v>7</v>
      </c>
      <c r="C36" s="6">
        <v>6866</v>
      </c>
      <c r="D36" s="7"/>
      <c r="E36" s="8"/>
    </row>
    <row r="37" spans="1:5">
      <c r="A37" s="171" t="s">
        <v>18</v>
      </c>
      <c r="B37" s="5" t="s">
        <v>8</v>
      </c>
      <c r="C37" s="6">
        <v>6180</v>
      </c>
      <c r="D37" s="7"/>
      <c r="E37" s="8"/>
    </row>
    <row r="38" spans="1:5">
      <c r="A38" s="172" t="s">
        <v>18</v>
      </c>
      <c r="B38" s="5" t="s">
        <v>9</v>
      </c>
      <c r="C38" s="6">
        <v>16022</v>
      </c>
      <c r="D38" s="7"/>
      <c r="E38" s="8"/>
    </row>
    <row r="39" spans="1:5">
      <c r="A39" s="170" t="s">
        <v>19</v>
      </c>
      <c r="B39" s="5" t="s">
        <v>6</v>
      </c>
      <c r="C39" s="6">
        <v>5035</v>
      </c>
      <c r="D39" s="7"/>
      <c r="E39" s="8"/>
    </row>
    <row r="40" spans="1:5">
      <c r="A40" s="171" t="s">
        <v>19</v>
      </c>
      <c r="B40" s="5" t="s">
        <v>7</v>
      </c>
      <c r="C40" s="6">
        <v>5035</v>
      </c>
      <c r="D40" s="7"/>
      <c r="E40" s="8"/>
    </row>
    <row r="41" spans="1:5">
      <c r="A41" s="171" t="s">
        <v>19</v>
      </c>
      <c r="B41" s="5" t="s">
        <v>8</v>
      </c>
      <c r="C41" s="6">
        <v>5035</v>
      </c>
      <c r="D41" s="7"/>
      <c r="E41" s="8"/>
    </row>
    <row r="42" spans="1:5">
      <c r="A42" s="172" t="s">
        <v>19</v>
      </c>
      <c r="B42" s="5" t="s">
        <v>9</v>
      </c>
      <c r="C42" s="6">
        <v>2518</v>
      </c>
      <c r="D42" s="7"/>
      <c r="E42" s="8"/>
    </row>
    <row r="43" spans="1:5">
      <c r="A43" s="170" t="s">
        <v>20</v>
      </c>
      <c r="B43" s="5" t="s">
        <v>6</v>
      </c>
      <c r="C43" s="6">
        <v>13733</v>
      </c>
      <c r="D43" s="7"/>
      <c r="E43" s="8"/>
    </row>
    <row r="44" spans="1:5">
      <c r="A44" s="171" t="s">
        <v>20</v>
      </c>
      <c r="B44" s="5" t="s">
        <v>7</v>
      </c>
      <c r="C44" s="6">
        <v>30212</v>
      </c>
      <c r="D44" s="7"/>
      <c r="E44" s="8"/>
    </row>
    <row r="45" spans="1:5">
      <c r="A45" s="171" t="s">
        <v>20</v>
      </c>
      <c r="B45" s="5" t="s">
        <v>8</v>
      </c>
      <c r="C45" s="6">
        <v>12588</v>
      </c>
      <c r="D45" s="7"/>
      <c r="E45" s="8"/>
    </row>
    <row r="46" spans="1:5">
      <c r="A46" s="172" t="s">
        <v>20</v>
      </c>
      <c r="B46" s="5" t="s">
        <v>9</v>
      </c>
      <c r="C46" s="6">
        <v>35248</v>
      </c>
      <c r="D46" s="7"/>
      <c r="E46" s="8"/>
    </row>
    <row r="47" spans="1:5">
      <c r="A47" s="170" t="s">
        <v>21</v>
      </c>
      <c r="B47" s="5" t="s">
        <v>6</v>
      </c>
      <c r="C47" s="6">
        <v>12588</v>
      </c>
      <c r="D47" s="7"/>
      <c r="E47" s="8"/>
    </row>
    <row r="48" spans="1:5">
      <c r="A48" s="171" t="s">
        <v>21</v>
      </c>
      <c r="B48" s="5" t="s">
        <v>8</v>
      </c>
      <c r="C48" s="6">
        <v>10071</v>
      </c>
      <c r="D48" s="7"/>
      <c r="E48" s="8"/>
    </row>
    <row r="49" spans="1:5">
      <c r="A49" s="172" t="s">
        <v>21</v>
      </c>
      <c r="B49" s="5" t="s">
        <v>9</v>
      </c>
      <c r="C49" s="6">
        <v>2289</v>
      </c>
      <c r="D49" s="7"/>
      <c r="E49" s="8"/>
    </row>
    <row r="50" spans="1:5">
      <c r="A50" s="170" t="s">
        <v>22</v>
      </c>
      <c r="B50" s="5" t="s">
        <v>6</v>
      </c>
      <c r="C50" s="6">
        <v>5035</v>
      </c>
      <c r="D50" s="7"/>
      <c r="E50" s="8"/>
    </row>
    <row r="51" spans="1:5">
      <c r="A51" s="171" t="s">
        <v>22</v>
      </c>
      <c r="B51" s="5" t="s">
        <v>7</v>
      </c>
      <c r="C51" s="6">
        <v>11444</v>
      </c>
      <c r="D51" s="7"/>
      <c r="E51" s="8"/>
    </row>
    <row r="52" spans="1:5">
      <c r="A52" s="171" t="s">
        <v>22</v>
      </c>
      <c r="B52" s="5" t="s">
        <v>8</v>
      </c>
      <c r="C52" s="6">
        <v>12360</v>
      </c>
      <c r="D52" s="7"/>
      <c r="E52" s="8"/>
    </row>
    <row r="53" spans="1:5">
      <c r="A53" s="172" t="s">
        <v>22</v>
      </c>
      <c r="B53" s="5" t="s">
        <v>9</v>
      </c>
      <c r="C53" s="6">
        <v>20141</v>
      </c>
      <c r="D53" s="7"/>
      <c r="E53" s="8"/>
    </row>
    <row r="54" spans="1:5">
      <c r="A54" s="170" t="s">
        <v>23</v>
      </c>
      <c r="B54" s="5" t="s">
        <v>6</v>
      </c>
      <c r="C54" s="6">
        <v>12588</v>
      </c>
      <c r="D54" s="7"/>
      <c r="E54" s="8"/>
    </row>
    <row r="55" spans="1:5">
      <c r="A55" s="171" t="s">
        <v>23</v>
      </c>
      <c r="B55" s="5" t="s">
        <v>7</v>
      </c>
      <c r="C55" s="6">
        <v>22659</v>
      </c>
      <c r="D55" s="7"/>
      <c r="E55" s="8"/>
    </row>
    <row r="56" spans="1:5">
      <c r="A56" s="171" t="s">
        <v>23</v>
      </c>
      <c r="B56" s="5" t="s">
        <v>8</v>
      </c>
      <c r="C56" s="6">
        <v>20599</v>
      </c>
      <c r="D56" s="7"/>
      <c r="E56" s="8"/>
    </row>
    <row r="57" spans="1:5">
      <c r="A57" s="172" t="s">
        <v>23</v>
      </c>
      <c r="B57" s="5" t="s">
        <v>9</v>
      </c>
      <c r="C57" s="6">
        <v>12360</v>
      </c>
      <c r="D57" s="7"/>
      <c r="E57" s="8"/>
    </row>
    <row r="58" spans="1:5">
      <c r="A58" s="170" t="s">
        <v>24</v>
      </c>
      <c r="B58" s="5" t="s">
        <v>6</v>
      </c>
      <c r="C58" s="6">
        <v>5035</v>
      </c>
      <c r="D58" s="7"/>
      <c r="E58" s="8"/>
    </row>
    <row r="59" spans="1:5">
      <c r="A59" s="171" t="s">
        <v>24</v>
      </c>
      <c r="B59" s="5" t="s">
        <v>7</v>
      </c>
      <c r="C59" s="6">
        <v>6180</v>
      </c>
      <c r="D59" s="7"/>
      <c r="E59" s="8"/>
    </row>
    <row r="60" spans="1:5">
      <c r="A60" s="171" t="s">
        <v>24</v>
      </c>
      <c r="B60" s="5" t="s">
        <v>8</v>
      </c>
      <c r="C60" s="6">
        <v>6866</v>
      </c>
      <c r="D60" s="7"/>
      <c r="E60" s="8"/>
    </row>
    <row r="61" spans="1:5">
      <c r="A61" s="172" t="s">
        <v>24</v>
      </c>
      <c r="B61" s="5" t="s">
        <v>9</v>
      </c>
      <c r="C61" s="6">
        <v>5035</v>
      </c>
      <c r="D61" s="7"/>
      <c r="E61" s="8"/>
    </row>
    <row r="62" spans="1:5">
      <c r="A62" s="170" t="s">
        <v>25</v>
      </c>
      <c r="B62" s="5" t="s">
        <v>6</v>
      </c>
      <c r="C62" s="6">
        <v>2289</v>
      </c>
      <c r="D62" s="7"/>
      <c r="E62" s="8"/>
    </row>
    <row r="63" spans="1:5">
      <c r="A63" s="171" t="s">
        <v>25</v>
      </c>
      <c r="B63" s="5" t="s">
        <v>7</v>
      </c>
      <c r="C63" s="6">
        <v>5035</v>
      </c>
      <c r="D63" s="7"/>
      <c r="E63" s="8"/>
    </row>
    <row r="64" spans="1:5">
      <c r="A64" s="171" t="s">
        <v>25</v>
      </c>
      <c r="B64" s="5" t="s">
        <v>8</v>
      </c>
      <c r="C64" s="6">
        <v>2518</v>
      </c>
      <c r="D64" s="7"/>
      <c r="E64" s="8"/>
    </row>
    <row r="65" spans="1:5">
      <c r="A65" s="172" t="s">
        <v>25</v>
      </c>
      <c r="B65" s="5" t="s">
        <v>9</v>
      </c>
      <c r="C65" s="6">
        <v>10071</v>
      </c>
      <c r="D65" s="7"/>
      <c r="E65" s="8"/>
    </row>
    <row r="66" spans="1:5">
      <c r="A66" s="170" t="s">
        <v>26</v>
      </c>
      <c r="B66" s="5" t="s">
        <v>6</v>
      </c>
      <c r="C66" s="6">
        <v>6866</v>
      </c>
      <c r="D66" s="7"/>
      <c r="E66" s="8"/>
    </row>
    <row r="67" spans="1:5">
      <c r="A67" s="171" t="s">
        <v>26</v>
      </c>
      <c r="B67" s="5" t="s">
        <v>7</v>
      </c>
      <c r="C67" s="6">
        <v>6180</v>
      </c>
      <c r="D67" s="7"/>
      <c r="E67" s="8"/>
    </row>
    <row r="68" spans="1:5">
      <c r="A68" s="171" t="s">
        <v>26</v>
      </c>
      <c r="B68" s="5" t="s">
        <v>8</v>
      </c>
      <c r="C68" s="6">
        <v>9155</v>
      </c>
      <c r="D68" s="7"/>
      <c r="E68" s="8"/>
    </row>
    <row r="69" spans="1:5">
      <c r="A69" s="172" t="s">
        <v>26</v>
      </c>
      <c r="B69" s="5" t="s">
        <v>9</v>
      </c>
      <c r="C69" s="6">
        <v>4578</v>
      </c>
      <c r="D69" s="7"/>
      <c r="E69" s="8"/>
    </row>
    <row r="70" spans="1:5">
      <c r="A70" s="170" t="s">
        <v>27</v>
      </c>
      <c r="B70" s="5" t="s">
        <v>6</v>
      </c>
      <c r="C70" s="6">
        <v>6180</v>
      </c>
      <c r="D70" s="7"/>
      <c r="E70" s="8"/>
    </row>
    <row r="71" spans="1:5">
      <c r="A71" s="171" t="s">
        <v>27</v>
      </c>
      <c r="B71" s="5" t="s">
        <v>7</v>
      </c>
      <c r="C71" s="6">
        <v>10300</v>
      </c>
      <c r="D71" s="7"/>
      <c r="E71" s="8"/>
    </row>
    <row r="72" spans="1:5">
      <c r="A72" s="171" t="s">
        <v>27</v>
      </c>
      <c r="B72" s="5" t="s">
        <v>8</v>
      </c>
      <c r="C72" s="6">
        <v>2060</v>
      </c>
      <c r="D72" s="7"/>
      <c r="E72" s="8"/>
    </row>
    <row r="73" spans="1:5">
      <c r="A73" s="172" t="s">
        <v>27</v>
      </c>
      <c r="B73" s="5" t="s">
        <v>9</v>
      </c>
      <c r="C73" s="6">
        <v>5035</v>
      </c>
      <c r="D73" s="7"/>
      <c r="E73" s="8"/>
    </row>
    <row r="74" spans="1:5">
      <c r="A74" s="170" t="s">
        <v>28</v>
      </c>
      <c r="B74" s="5" t="s">
        <v>6</v>
      </c>
      <c r="C74" s="6">
        <v>10300</v>
      </c>
      <c r="D74" s="7"/>
      <c r="E74" s="8"/>
    </row>
    <row r="75" spans="1:5">
      <c r="A75" s="171" t="s">
        <v>28</v>
      </c>
      <c r="B75" s="5" t="s">
        <v>7</v>
      </c>
      <c r="C75" s="6">
        <v>4578</v>
      </c>
      <c r="D75" s="7"/>
      <c r="E75" s="8"/>
    </row>
    <row r="76" spans="1:5">
      <c r="A76" s="171" t="s">
        <v>28</v>
      </c>
      <c r="B76" s="5" t="s">
        <v>8</v>
      </c>
      <c r="C76" s="6">
        <v>10300</v>
      </c>
      <c r="D76" s="7"/>
      <c r="E76" s="8"/>
    </row>
    <row r="77" spans="1:5">
      <c r="A77" s="172" t="s">
        <v>28</v>
      </c>
      <c r="B77" s="5" t="s">
        <v>9</v>
      </c>
      <c r="C77" s="6">
        <v>6180</v>
      </c>
      <c r="D77" s="7"/>
      <c r="E77" s="8"/>
    </row>
    <row r="78" spans="1:5">
      <c r="A78" s="170" t="s">
        <v>29</v>
      </c>
      <c r="B78" s="5" t="s">
        <v>6</v>
      </c>
      <c r="C78" s="6">
        <v>5035</v>
      </c>
      <c r="D78" s="7"/>
      <c r="E78" s="8"/>
    </row>
    <row r="79" spans="1:5">
      <c r="A79" s="171" t="s">
        <v>29</v>
      </c>
      <c r="B79" s="5" t="s">
        <v>7</v>
      </c>
      <c r="C79" s="6">
        <v>12360</v>
      </c>
      <c r="D79" s="7"/>
      <c r="E79" s="8"/>
    </row>
    <row r="80" spans="1:5">
      <c r="A80" s="171" t="s">
        <v>29</v>
      </c>
      <c r="B80" s="5" t="s">
        <v>8</v>
      </c>
      <c r="C80" s="6">
        <v>9155</v>
      </c>
      <c r="D80" s="7"/>
      <c r="E80" s="8"/>
    </row>
    <row r="81" spans="1:5">
      <c r="A81" s="172" t="s">
        <v>29</v>
      </c>
      <c r="B81" s="5" t="s">
        <v>9</v>
      </c>
      <c r="C81" s="6">
        <v>6180</v>
      </c>
      <c r="D81" s="7"/>
      <c r="E81" s="8"/>
    </row>
    <row r="82" spans="1:5">
      <c r="A82" s="170" t="s">
        <v>30</v>
      </c>
      <c r="B82" s="5" t="s">
        <v>6</v>
      </c>
      <c r="C82" s="6">
        <v>7553</v>
      </c>
      <c r="D82" s="7"/>
      <c r="E82" s="8"/>
    </row>
    <row r="83" spans="1:5">
      <c r="A83" s="171" t="s">
        <v>30</v>
      </c>
      <c r="B83" s="5" t="s">
        <v>7</v>
      </c>
      <c r="C83" s="6">
        <v>4578</v>
      </c>
      <c r="D83" s="7"/>
      <c r="E83" s="8"/>
    </row>
    <row r="84" spans="1:5">
      <c r="A84" s="172" t="s">
        <v>30</v>
      </c>
      <c r="B84" s="5" t="s">
        <v>8</v>
      </c>
      <c r="C84" s="6">
        <v>7553</v>
      </c>
      <c r="D84" s="7"/>
      <c r="E84" s="8"/>
    </row>
    <row r="85" spans="1:5">
      <c r="A85" s="170" t="s">
        <v>31</v>
      </c>
      <c r="B85" s="5" t="s">
        <v>6</v>
      </c>
      <c r="C85" s="6">
        <v>9155</v>
      </c>
      <c r="D85" s="7"/>
      <c r="E85" s="8"/>
    </row>
    <row r="86" spans="1:5">
      <c r="A86" s="171" t="s">
        <v>31</v>
      </c>
      <c r="B86" s="5" t="s">
        <v>7</v>
      </c>
      <c r="C86" s="6">
        <v>2518</v>
      </c>
      <c r="D86" s="7"/>
      <c r="E86" s="8"/>
    </row>
    <row r="87" spans="1:5">
      <c r="A87" s="171" t="s">
        <v>31</v>
      </c>
      <c r="B87" s="5" t="s">
        <v>8</v>
      </c>
      <c r="C87" s="6">
        <v>2289</v>
      </c>
      <c r="D87" s="7"/>
      <c r="E87" s="8"/>
    </row>
    <row r="88" spans="1:5">
      <c r="A88" s="172" t="s">
        <v>31</v>
      </c>
      <c r="B88" s="5" t="s">
        <v>9</v>
      </c>
      <c r="C88" s="6">
        <v>2060</v>
      </c>
      <c r="D88" s="7"/>
      <c r="E88" s="8"/>
    </row>
    <row r="89" spans="1:5">
      <c r="A89" s="170" t="s">
        <v>32</v>
      </c>
      <c r="B89" s="5" t="s">
        <v>6</v>
      </c>
      <c r="C89" s="6">
        <v>10300</v>
      </c>
      <c r="D89" s="7"/>
      <c r="E89" s="8"/>
    </row>
    <row r="90" spans="1:5">
      <c r="A90" s="171" t="s">
        <v>32</v>
      </c>
      <c r="B90" s="5" t="s">
        <v>7</v>
      </c>
      <c r="C90" s="6">
        <v>8240</v>
      </c>
      <c r="D90" s="7"/>
      <c r="E90" s="8"/>
    </row>
    <row r="91" spans="1:5">
      <c r="A91" s="171" t="s">
        <v>32</v>
      </c>
      <c r="B91" s="5" t="s">
        <v>8</v>
      </c>
      <c r="C91" s="6">
        <v>8240</v>
      </c>
      <c r="D91" s="7"/>
      <c r="E91" s="8"/>
    </row>
    <row r="92" spans="1:5">
      <c r="A92" s="172" t="s">
        <v>32</v>
      </c>
      <c r="B92" s="5" t="s">
        <v>9</v>
      </c>
      <c r="C92" s="6">
        <v>12360</v>
      </c>
      <c r="D92" s="7"/>
      <c r="E92" s="8"/>
    </row>
    <row r="93" spans="1:5">
      <c r="A93" s="170" t="s">
        <v>33</v>
      </c>
      <c r="B93" s="5" t="s">
        <v>6</v>
      </c>
      <c r="C93" s="6">
        <v>4578</v>
      </c>
      <c r="D93" s="7"/>
      <c r="E93" s="8"/>
    </row>
    <row r="94" spans="1:5">
      <c r="A94" s="171" t="s">
        <v>33</v>
      </c>
      <c r="B94" s="5" t="s">
        <v>7</v>
      </c>
      <c r="C94" s="6">
        <v>7553</v>
      </c>
      <c r="D94" s="7"/>
      <c r="E94" s="8"/>
    </row>
    <row r="95" spans="1:5">
      <c r="A95" s="171" t="s">
        <v>33</v>
      </c>
      <c r="B95" s="5" t="s">
        <v>8</v>
      </c>
      <c r="C95" s="6">
        <v>2518</v>
      </c>
      <c r="D95" s="7"/>
      <c r="E95" s="8"/>
    </row>
    <row r="96" spans="1:5">
      <c r="A96" s="172" t="s">
        <v>33</v>
      </c>
      <c r="B96" s="5" t="s">
        <v>9</v>
      </c>
      <c r="C96" s="6">
        <v>4578</v>
      </c>
      <c r="D96" s="7"/>
      <c r="E96" s="8"/>
    </row>
    <row r="97" spans="1:5">
      <c r="A97" s="170" t="s">
        <v>34</v>
      </c>
      <c r="B97" s="5" t="s">
        <v>6</v>
      </c>
      <c r="C97" s="6">
        <v>6866</v>
      </c>
      <c r="D97" s="7"/>
      <c r="E97" s="8"/>
    </row>
    <row r="98" spans="1:5">
      <c r="A98" s="171" t="s">
        <v>34</v>
      </c>
      <c r="B98" s="5" t="s">
        <v>7</v>
      </c>
      <c r="C98" s="6">
        <v>9155</v>
      </c>
      <c r="D98" s="7"/>
      <c r="E98" s="8"/>
    </row>
    <row r="99" spans="1:5">
      <c r="A99" s="171" t="s">
        <v>34</v>
      </c>
      <c r="B99" s="5" t="s">
        <v>8</v>
      </c>
      <c r="C99" s="6">
        <v>14419</v>
      </c>
      <c r="D99" s="7"/>
      <c r="E99" s="8"/>
    </row>
    <row r="100" spans="1:5">
      <c r="A100" s="172" t="s">
        <v>34</v>
      </c>
      <c r="B100" s="5" t="s">
        <v>9</v>
      </c>
      <c r="C100" s="6">
        <v>10071</v>
      </c>
      <c r="D100" s="7"/>
      <c r="E100" s="8"/>
    </row>
    <row r="101" spans="1:5">
      <c r="A101" s="170" t="s">
        <v>35</v>
      </c>
      <c r="B101" s="5" t="s">
        <v>6</v>
      </c>
      <c r="C101" s="6">
        <v>11444</v>
      </c>
      <c r="D101" s="7"/>
      <c r="E101" s="8"/>
    </row>
    <row r="102" spans="1:5">
      <c r="A102" s="171" t="s">
        <v>35</v>
      </c>
      <c r="B102" s="5" t="s">
        <v>7</v>
      </c>
      <c r="C102" s="6">
        <v>12588</v>
      </c>
      <c r="D102" s="7"/>
      <c r="E102" s="8"/>
    </row>
    <row r="103" spans="1:5">
      <c r="A103" s="172" t="s">
        <v>35</v>
      </c>
      <c r="B103" s="5" t="s">
        <v>9</v>
      </c>
      <c r="C103" s="6">
        <v>9155</v>
      </c>
      <c r="D103" s="7"/>
      <c r="E103" s="8"/>
    </row>
    <row r="104" spans="1:5">
      <c r="A104" s="170" t="s">
        <v>36</v>
      </c>
      <c r="B104" s="5" t="s">
        <v>6</v>
      </c>
      <c r="C104" s="6">
        <v>2518</v>
      </c>
      <c r="D104" s="7"/>
      <c r="E104" s="8"/>
    </row>
    <row r="105" spans="1:5">
      <c r="A105" s="171" t="s">
        <v>36</v>
      </c>
      <c r="B105" s="5" t="s">
        <v>7</v>
      </c>
      <c r="C105" s="6">
        <v>4578</v>
      </c>
      <c r="D105" s="7"/>
      <c r="E105" s="8"/>
    </row>
    <row r="106" spans="1:5">
      <c r="A106" s="172" t="s">
        <v>36</v>
      </c>
      <c r="B106" s="5" t="s">
        <v>9</v>
      </c>
      <c r="C106" s="6">
        <v>6180</v>
      </c>
      <c r="D106" s="7"/>
      <c r="E106" s="8"/>
    </row>
    <row r="107" spans="1:5">
      <c r="A107" s="170" t="s">
        <v>37</v>
      </c>
      <c r="B107" s="5" t="s">
        <v>6</v>
      </c>
      <c r="C107" s="6">
        <v>11444</v>
      </c>
      <c r="D107" s="7"/>
      <c r="E107" s="8"/>
    </row>
    <row r="108" spans="1:5">
      <c r="A108" s="171" t="s">
        <v>37</v>
      </c>
      <c r="B108" s="5" t="s">
        <v>7</v>
      </c>
      <c r="C108" s="6">
        <v>4120</v>
      </c>
      <c r="D108" s="7"/>
      <c r="E108" s="8"/>
    </row>
    <row r="109" spans="1:5">
      <c r="A109" s="171" t="s">
        <v>37</v>
      </c>
      <c r="B109" s="5" t="s">
        <v>8</v>
      </c>
      <c r="C109" s="6">
        <v>6866</v>
      </c>
      <c r="D109" s="7"/>
      <c r="E109" s="8"/>
    </row>
    <row r="110" spans="1:5">
      <c r="A110" s="172" t="s">
        <v>37</v>
      </c>
      <c r="B110" s="5" t="s">
        <v>9</v>
      </c>
      <c r="C110" s="6">
        <v>6866</v>
      </c>
      <c r="D110" s="7"/>
      <c r="E110" s="8"/>
    </row>
    <row r="111" spans="1:5">
      <c r="A111" s="170" t="s">
        <v>38</v>
      </c>
      <c r="B111" s="5" t="s">
        <v>6</v>
      </c>
      <c r="C111" s="6">
        <v>5035</v>
      </c>
      <c r="D111" s="7"/>
      <c r="E111" s="8"/>
    </row>
    <row r="112" spans="1:5">
      <c r="A112" s="171" t="s">
        <v>38</v>
      </c>
      <c r="B112" s="5" t="s">
        <v>7</v>
      </c>
      <c r="C112" s="6">
        <v>4578</v>
      </c>
      <c r="D112" s="7"/>
      <c r="E112" s="8"/>
    </row>
    <row r="113" spans="1:5">
      <c r="A113" s="171" t="s">
        <v>38</v>
      </c>
      <c r="B113" s="5" t="s">
        <v>8</v>
      </c>
      <c r="C113" s="6">
        <v>4120</v>
      </c>
      <c r="D113" s="7"/>
      <c r="E113" s="8"/>
    </row>
    <row r="114" spans="1:5">
      <c r="A114" s="172" t="s">
        <v>38</v>
      </c>
      <c r="B114" s="5" t="s">
        <v>9</v>
      </c>
      <c r="C114" s="6">
        <v>6180</v>
      </c>
      <c r="D114" s="7"/>
      <c r="E114" s="8"/>
    </row>
    <row r="115" spans="1:5">
      <c r="A115" s="170" t="s">
        <v>39</v>
      </c>
      <c r="B115" s="5" t="s">
        <v>6</v>
      </c>
      <c r="C115" s="6">
        <v>20599</v>
      </c>
      <c r="D115" s="7"/>
      <c r="E115" s="8"/>
    </row>
    <row r="116" spans="1:5">
      <c r="A116" s="171" t="s">
        <v>39</v>
      </c>
      <c r="B116" s="5" t="s">
        <v>7</v>
      </c>
      <c r="C116" s="6">
        <v>10300</v>
      </c>
      <c r="D116" s="7"/>
      <c r="E116" s="8"/>
    </row>
    <row r="117" spans="1:5">
      <c r="A117" s="171" t="s">
        <v>39</v>
      </c>
      <c r="B117" s="5" t="s">
        <v>8</v>
      </c>
      <c r="C117" s="6">
        <v>16022</v>
      </c>
      <c r="D117" s="7"/>
      <c r="E117" s="8"/>
    </row>
    <row r="118" spans="1:5">
      <c r="A118" s="172" t="s">
        <v>39</v>
      </c>
      <c r="B118" s="5" t="s">
        <v>9</v>
      </c>
      <c r="C118" s="6">
        <v>17624</v>
      </c>
      <c r="D118" s="7"/>
      <c r="E118" s="8"/>
    </row>
    <row r="119" spans="1:5">
      <c r="A119" s="170" t="s">
        <v>40</v>
      </c>
      <c r="B119" s="5" t="s">
        <v>6</v>
      </c>
      <c r="C119" s="6">
        <v>24719</v>
      </c>
      <c r="D119" s="7"/>
      <c r="E119" s="8"/>
    </row>
    <row r="120" spans="1:5">
      <c r="A120" s="171" t="s">
        <v>40</v>
      </c>
      <c r="B120" s="5" t="s">
        <v>7</v>
      </c>
      <c r="C120" s="6">
        <v>30899</v>
      </c>
      <c r="D120" s="7"/>
      <c r="E120" s="8"/>
    </row>
    <row r="121" spans="1:5">
      <c r="A121" s="171" t="s">
        <v>40</v>
      </c>
      <c r="B121" s="5" t="s">
        <v>8</v>
      </c>
      <c r="C121" s="6">
        <v>22659</v>
      </c>
      <c r="D121" s="7"/>
      <c r="E121" s="8"/>
    </row>
    <row r="122" spans="1:5">
      <c r="A122" s="172" t="s">
        <v>40</v>
      </c>
      <c r="B122" s="5" t="s">
        <v>9</v>
      </c>
      <c r="C122" s="6">
        <v>35019</v>
      </c>
      <c r="D122" s="7"/>
      <c r="E122" s="8"/>
    </row>
    <row r="123" spans="1:5">
      <c r="A123" s="170" t="s">
        <v>41</v>
      </c>
      <c r="B123" s="5" t="s">
        <v>6</v>
      </c>
      <c r="C123" s="6">
        <v>8240</v>
      </c>
      <c r="D123" s="7"/>
      <c r="E123" s="8"/>
    </row>
    <row r="124" spans="1:5">
      <c r="A124" s="171" t="s">
        <v>41</v>
      </c>
      <c r="B124" s="5" t="s">
        <v>7</v>
      </c>
      <c r="C124" s="6">
        <v>9155</v>
      </c>
      <c r="D124" s="7"/>
      <c r="E124" s="8"/>
    </row>
    <row r="125" spans="1:5">
      <c r="A125" s="171" t="s">
        <v>41</v>
      </c>
      <c r="B125" s="5" t="s">
        <v>8</v>
      </c>
      <c r="C125" s="6">
        <v>10300</v>
      </c>
      <c r="D125" s="7"/>
      <c r="E125" s="8"/>
    </row>
    <row r="126" spans="1:5">
      <c r="A126" s="172" t="s">
        <v>41</v>
      </c>
      <c r="B126" s="5" t="s">
        <v>9</v>
      </c>
      <c r="C126" s="6">
        <v>4578</v>
      </c>
      <c r="D126" s="7"/>
      <c r="E126" s="8"/>
    </row>
    <row r="127" spans="1:5">
      <c r="A127" s="170" t="s">
        <v>42</v>
      </c>
      <c r="B127" s="5" t="s">
        <v>6</v>
      </c>
      <c r="C127" s="6">
        <v>20141</v>
      </c>
      <c r="D127" s="7"/>
      <c r="E127" s="8"/>
    </row>
    <row r="128" spans="1:5">
      <c r="A128" s="171" t="s">
        <v>42</v>
      </c>
      <c r="B128" s="5" t="s">
        <v>7</v>
      </c>
      <c r="C128" s="6">
        <v>6866</v>
      </c>
      <c r="D128" s="7"/>
      <c r="E128" s="8"/>
    </row>
    <row r="129" spans="1:5">
      <c r="A129" s="171" t="s">
        <v>42</v>
      </c>
      <c r="B129" s="5" t="s">
        <v>8</v>
      </c>
      <c r="C129" s="6">
        <v>4120</v>
      </c>
      <c r="D129" s="7"/>
      <c r="E129" s="8"/>
    </row>
    <row r="130" spans="1:5">
      <c r="A130" s="172" t="s">
        <v>42</v>
      </c>
      <c r="B130" s="5" t="s">
        <v>9</v>
      </c>
      <c r="C130" s="6">
        <v>11444</v>
      </c>
      <c r="D130" s="7"/>
      <c r="E130" s="8"/>
    </row>
    <row r="131" spans="1:5">
      <c r="A131" s="170" t="s">
        <v>43</v>
      </c>
      <c r="B131" s="5" t="s">
        <v>6</v>
      </c>
      <c r="C131" s="6">
        <v>4120</v>
      </c>
      <c r="D131" s="7"/>
      <c r="E131" s="8"/>
    </row>
    <row r="132" spans="1:5">
      <c r="A132" s="171" t="s">
        <v>43</v>
      </c>
      <c r="B132" s="5" t="s">
        <v>7</v>
      </c>
      <c r="C132" s="6">
        <v>5035</v>
      </c>
      <c r="D132" s="7"/>
      <c r="E132" s="8"/>
    </row>
    <row r="133" spans="1:5">
      <c r="A133" s="172" t="s">
        <v>43</v>
      </c>
      <c r="B133" s="5" t="s">
        <v>9</v>
      </c>
      <c r="C133" s="6">
        <v>2518</v>
      </c>
      <c r="D133" s="7"/>
      <c r="E133" s="8"/>
    </row>
    <row r="134" spans="1:5">
      <c r="A134" s="170" t="s">
        <v>44</v>
      </c>
      <c r="B134" s="5" t="s">
        <v>6</v>
      </c>
      <c r="C134" s="6">
        <v>22659</v>
      </c>
      <c r="D134" s="7"/>
      <c r="E134" s="8"/>
    </row>
    <row r="135" spans="1:5">
      <c r="A135" s="171" t="s">
        <v>44</v>
      </c>
      <c r="B135" s="5" t="s">
        <v>7</v>
      </c>
      <c r="C135" s="6">
        <v>18310</v>
      </c>
      <c r="D135" s="7"/>
      <c r="E135" s="8"/>
    </row>
    <row r="136" spans="1:5">
      <c r="A136" s="171" t="s">
        <v>44</v>
      </c>
      <c r="B136" s="5" t="s">
        <v>8</v>
      </c>
      <c r="C136" s="6">
        <v>10300</v>
      </c>
      <c r="D136" s="7"/>
      <c r="E136" s="8"/>
    </row>
    <row r="137" spans="1:5">
      <c r="A137" s="172" t="s">
        <v>44</v>
      </c>
      <c r="B137" s="5" t="s">
        <v>9</v>
      </c>
      <c r="C137" s="6">
        <v>17624</v>
      </c>
      <c r="D137" s="7"/>
      <c r="E137" s="8"/>
    </row>
    <row r="138" spans="1:5">
      <c r="A138" s="170" t="s">
        <v>45</v>
      </c>
      <c r="B138" s="5" t="s">
        <v>6</v>
      </c>
      <c r="C138" s="6">
        <v>2518</v>
      </c>
      <c r="D138" s="7"/>
      <c r="E138" s="8"/>
    </row>
    <row r="139" spans="1:5">
      <c r="A139" s="171" t="s">
        <v>45</v>
      </c>
      <c r="B139" s="5" t="s">
        <v>7</v>
      </c>
      <c r="C139" s="6">
        <v>2060</v>
      </c>
      <c r="D139" s="7"/>
      <c r="E139" s="8"/>
    </row>
    <row r="140" spans="1:5">
      <c r="A140" s="171" t="s">
        <v>45</v>
      </c>
      <c r="B140" s="5" t="s">
        <v>8</v>
      </c>
      <c r="C140" s="6">
        <v>2060</v>
      </c>
      <c r="D140" s="7"/>
      <c r="E140" s="8"/>
    </row>
    <row r="141" spans="1:5">
      <c r="A141" s="172" t="s">
        <v>45</v>
      </c>
      <c r="B141" s="5" t="s">
        <v>9</v>
      </c>
      <c r="C141" s="6">
        <v>2060</v>
      </c>
      <c r="D141" s="7"/>
      <c r="E141" s="8"/>
    </row>
    <row r="142" spans="1:5">
      <c r="A142" s="170" t="s">
        <v>46</v>
      </c>
      <c r="B142" s="5" t="s">
        <v>6</v>
      </c>
      <c r="C142" s="6">
        <v>4578</v>
      </c>
      <c r="D142" s="7"/>
      <c r="E142" s="8"/>
    </row>
    <row r="143" spans="1:5">
      <c r="A143" s="171" t="s">
        <v>46</v>
      </c>
      <c r="B143" s="5" t="s">
        <v>7</v>
      </c>
      <c r="C143" s="6">
        <v>2060</v>
      </c>
      <c r="D143" s="7"/>
      <c r="E143" s="8"/>
    </row>
    <row r="144" spans="1:5">
      <c r="A144" s="171" t="s">
        <v>46</v>
      </c>
      <c r="B144" s="5" t="s">
        <v>8</v>
      </c>
      <c r="C144" s="6">
        <v>6866</v>
      </c>
      <c r="D144" s="7"/>
      <c r="E144" s="8"/>
    </row>
    <row r="145" spans="1:5">
      <c r="A145" s="172" t="s">
        <v>46</v>
      </c>
      <c r="B145" s="5" t="s">
        <v>9</v>
      </c>
      <c r="C145" s="6">
        <v>2289</v>
      </c>
      <c r="D145" s="7"/>
      <c r="E145" s="8"/>
    </row>
    <row r="146" spans="1:5">
      <c r="A146" s="170" t="s">
        <v>47</v>
      </c>
      <c r="B146" s="5" t="s">
        <v>6</v>
      </c>
      <c r="C146" s="6">
        <v>2518</v>
      </c>
      <c r="D146" s="7"/>
      <c r="E146" s="8"/>
    </row>
    <row r="147" spans="1:5">
      <c r="A147" s="172" t="s">
        <v>47</v>
      </c>
      <c r="B147" s="5" t="s">
        <v>7</v>
      </c>
      <c r="C147" s="6">
        <v>2289</v>
      </c>
      <c r="D147" s="7"/>
      <c r="E147" s="8"/>
    </row>
    <row r="148" spans="1:5">
      <c r="A148" s="170" t="s">
        <v>48</v>
      </c>
      <c r="B148" s="5" t="s">
        <v>6</v>
      </c>
      <c r="C148" s="6">
        <v>7553</v>
      </c>
      <c r="D148" s="7"/>
      <c r="E148" s="8"/>
    </row>
    <row r="149" spans="1:5">
      <c r="A149" s="171" t="s">
        <v>48</v>
      </c>
      <c r="B149" s="5" t="s">
        <v>8</v>
      </c>
      <c r="C149" s="6">
        <v>10300</v>
      </c>
      <c r="D149" s="7"/>
      <c r="E149" s="8"/>
    </row>
    <row r="150" spans="1:5">
      <c r="A150" s="172" t="s">
        <v>48</v>
      </c>
      <c r="B150" s="5" t="s">
        <v>9</v>
      </c>
      <c r="C150" s="6">
        <v>6180</v>
      </c>
      <c r="D150" s="7"/>
      <c r="E150" s="8"/>
    </row>
    <row r="151" spans="1:5">
      <c r="A151" s="170" t="s">
        <v>49</v>
      </c>
      <c r="B151" s="5" t="s">
        <v>6</v>
      </c>
      <c r="C151" s="6">
        <v>4120</v>
      </c>
      <c r="D151" s="7"/>
      <c r="E151" s="8"/>
    </row>
    <row r="152" spans="1:5">
      <c r="A152" s="171" t="s">
        <v>49</v>
      </c>
      <c r="B152" s="5" t="s">
        <v>7</v>
      </c>
      <c r="C152" s="6">
        <v>14419</v>
      </c>
      <c r="D152" s="7"/>
      <c r="E152" s="8"/>
    </row>
    <row r="153" spans="1:5">
      <c r="A153" s="171" t="s">
        <v>49</v>
      </c>
      <c r="B153" s="5" t="s">
        <v>8</v>
      </c>
      <c r="C153" s="6">
        <v>12360</v>
      </c>
      <c r="D153" s="7"/>
      <c r="E153" s="8"/>
    </row>
    <row r="154" spans="1:5">
      <c r="A154" s="172" t="s">
        <v>49</v>
      </c>
      <c r="B154" s="5" t="s">
        <v>9</v>
      </c>
      <c r="C154" s="6">
        <v>5035</v>
      </c>
      <c r="D154" s="7"/>
      <c r="E154" s="8"/>
    </row>
    <row r="155" spans="1:5">
      <c r="A155" s="170" t="s">
        <v>50</v>
      </c>
      <c r="B155" s="5" t="s">
        <v>6</v>
      </c>
      <c r="C155" s="6">
        <v>20599</v>
      </c>
      <c r="D155" s="7"/>
      <c r="E155" s="8"/>
    </row>
    <row r="156" spans="1:5">
      <c r="A156" s="171" t="s">
        <v>50</v>
      </c>
      <c r="B156" s="5" t="s">
        <v>7</v>
      </c>
      <c r="C156" s="6">
        <v>2060</v>
      </c>
      <c r="D156" s="7"/>
      <c r="E156" s="8"/>
    </row>
    <row r="157" spans="1:5">
      <c r="A157" s="171" t="s">
        <v>50</v>
      </c>
      <c r="B157" s="5" t="s">
        <v>8</v>
      </c>
      <c r="C157" s="6">
        <v>13733</v>
      </c>
      <c r="D157" s="7"/>
      <c r="E157" s="8"/>
    </row>
    <row r="158" spans="1:5">
      <c r="A158" s="172" t="s">
        <v>50</v>
      </c>
      <c r="B158" s="5" t="s">
        <v>9</v>
      </c>
      <c r="C158" s="6">
        <v>6866</v>
      </c>
      <c r="D158" s="7"/>
      <c r="E158" s="8"/>
    </row>
    <row r="159" spans="1:5">
      <c r="A159" s="170" t="s">
        <v>51</v>
      </c>
      <c r="B159" s="5" t="s">
        <v>6</v>
      </c>
      <c r="C159" s="6">
        <v>6866</v>
      </c>
      <c r="D159" s="7"/>
      <c r="E159" s="8"/>
    </row>
    <row r="160" spans="1:5">
      <c r="A160" s="171" t="s">
        <v>51</v>
      </c>
      <c r="B160" s="5" t="s">
        <v>7</v>
      </c>
      <c r="C160" s="6">
        <v>6866</v>
      </c>
      <c r="D160" s="7"/>
      <c r="E160" s="8"/>
    </row>
    <row r="161" spans="1:5">
      <c r="A161" s="172" t="s">
        <v>51</v>
      </c>
      <c r="B161" s="5" t="s">
        <v>9</v>
      </c>
      <c r="C161" s="6">
        <v>6866</v>
      </c>
      <c r="D161" s="7"/>
      <c r="E161" s="8"/>
    </row>
    <row r="162" spans="1:5">
      <c r="A162" s="170" t="s">
        <v>52</v>
      </c>
      <c r="B162" s="5" t="s">
        <v>6</v>
      </c>
      <c r="C162" s="6">
        <v>17624</v>
      </c>
      <c r="D162" s="7"/>
      <c r="E162" s="8"/>
    </row>
    <row r="163" spans="1:5">
      <c r="A163" s="171" t="s">
        <v>52</v>
      </c>
      <c r="B163" s="5" t="s">
        <v>7</v>
      </c>
      <c r="C163" s="6">
        <v>8240</v>
      </c>
      <c r="D163" s="7"/>
      <c r="E163" s="8"/>
    </row>
    <row r="164" spans="1:5">
      <c r="A164" s="171" t="s">
        <v>52</v>
      </c>
      <c r="B164" s="5" t="s">
        <v>8</v>
      </c>
      <c r="C164" s="6">
        <v>5035</v>
      </c>
      <c r="D164" s="7"/>
      <c r="E164" s="8"/>
    </row>
    <row r="165" spans="1:5">
      <c r="A165" s="172" t="s">
        <v>52</v>
      </c>
      <c r="B165" s="5" t="s">
        <v>9</v>
      </c>
      <c r="C165" s="6">
        <v>10300</v>
      </c>
      <c r="D165" s="7"/>
      <c r="E165" s="8"/>
    </row>
    <row r="166" spans="1:5">
      <c r="A166" s="169" t="s">
        <v>53</v>
      </c>
      <c r="B166" s="5" t="s">
        <v>8</v>
      </c>
      <c r="C166" s="6">
        <v>2289</v>
      </c>
      <c r="D166" s="7"/>
      <c r="E166" s="8"/>
    </row>
    <row r="167" spans="1:5">
      <c r="A167" s="170" t="s">
        <v>54</v>
      </c>
      <c r="B167" s="5" t="s">
        <v>6</v>
      </c>
      <c r="C167" s="6">
        <v>15106</v>
      </c>
      <c r="D167" s="7"/>
      <c r="E167" s="8"/>
    </row>
    <row r="168" spans="1:5">
      <c r="A168" s="171" t="s">
        <v>54</v>
      </c>
      <c r="B168" s="5" t="s">
        <v>7</v>
      </c>
      <c r="C168" s="6">
        <v>6180</v>
      </c>
      <c r="D168" s="7"/>
      <c r="E168" s="8"/>
    </row>
    <row r="169" spans="1:5">
      <c r="A169" s="171" t="s">
        <v>54</v>
      </c>
      <c r="B169" s="5" t="s">
        <v>8</v>
      </c>
      <c r="C169" s="6">
        <v>2289</v>
      </c>
      <c r="D169" s="7"/>
      <c r="E169" s="8"/>
    </row>
    <row r="170" spans="1:5">
      <c r="A170" s="172" t="s">
        <v>54</v>
      </c>
      <c r="B170" s="5" t="s">
        <v>9</v>
      </c>
      <c r="C170" s="6">
        <v>10300</v>
      </c>
      <c r="D170" s="7"/>
      <c r="E170" s="8"/>
    </row>
    <row r="171" spans="1:5">
      <c r="A171" s="170" t="s">
        <v>55</v>
      </c>
      <c r="B171" s="5" t="s">
        <v>6</v>
      </c>
      <c r="C171" s="6">
        <v>18310</v>
      </c>
      <c r="D171" s="7"/>
      <c r="E171" s="8"/>
    </row>
    <row r="172" spans="1:5">
      <c r="A172" s="171" t="s">
        <v>55</v>
      </c>
      <c r="B172" s="5" t="s">
        <v>7</v>
      </c>
      <c r="C172" s="6">
        <v>9155</v>
      </c>
      <c r="D172" s="7"/>
      <c r="E172" s="8"/>
    </row>
    <row r="173" spans="1:5">
      <c r="A173" s="171" t="s">
        <v>55</v>
      </c>
      <c r="B173" s="5" t="s">
        <v>8</v>
      </c>
      <c r="C173" s="6">
        <v>10300</v>
      </c>
      <c r="D173" s="7"/>
      <c r="E173" s="8"/>
    </row>
    <row r="174" spans="1:5">
      <c r="A174" s="172" t="s">
        <v>55</v>
      </c>
      <c r="B174" s="5" t="s">
        <v>9</v>
      </c>
      <c r="C174" s="6">
        <v>14419</v>
      </c>
      <c r="D174" s="7"/>
      <c r="E174" s="8"/>
    </row>
    <row r="175" spans="1:5">
      <c r="A175" s="170" t="s">
        <v>56</v>
      </c>
      <c r="B175" s="5" t="s">
        <v>6</v>
      </c>
      <c r="C175" s="6">
        <v>2289</v>
      </c>
      <c r="D175" s="7"/>
      <c r="E175" s="8"/>
    </row>
    <row r="176" spans="1:5">
      <c r="A176" s="171" t="s">
        <v>56</v>
      </c>
      <c r="B176" s="5" t="s">
        <v>7</v>
      </c>
      <c r="C176" s="6">
        <v>4578</v>
      </c>
      <c r="D176" s="7"/>
      <c r="E176" s="8"/>
    </row>
    <row r="177" spans="1:5">
      <c r="A177" s="171" t="s">
        <v>56</v>
      </c>
      <c r="B177" s="5" t="s">
        <v>8</v>
      </c>
      <c r="C177" s="6">
        <v>2289</v>
      </c>
      <c r="D177" s="7"/>
      <c r="E177" s="8"/>
    </row>
    <row r="178" spans="1:5">
      <c r="A178" s="172" t="s">
        <v>56</v>
      </c>
      <c r="B178" s="5" t="s">
        <v>9</v>
      </c>
      <c r="C178" s="6">
        <v>2518</v>
      </c>
      <c r="D178" s="7"/>
      <c r="E178" s="8"/>
    </row>
    <row r="179" spans="1:5">
      <c r="A179" s="170" t="s">
        <v>57</v>
      </c>
      <c r="B179" s="5" t="s">
        <v>6</v>
      </c>
      <c r="C179" s="6">
        <v>4578</v>
      </c>
      <c r="D179" s="7"/>
      <c r="E179" s="8"/>
    </row>
    <row r="180" spans="1:5">
      <c r="A180" s="171" t="s">
        <v>57</v>
      </c>
      <c r="B180" s="5" t="s">
        <v>8</v>
      </c>
      <c r="C180" s="6">
        <v>2060</v>
      </c>
      <c r="D180" s="7"/>
      <c r="E180" s="8"/>
    </row>
    <row r="181" spans="1:5">
      <c r="A181" s="172" t="s">
        <v>57</v>
      </c>
      <c r="B181" s="5" t="s">
        <v>9</v>
      </c>
      <c r="C181" s="6">
        <v>2060</v>
      </c>
      <c r="D181" s="7"/>
      <c r="E181" s="8"/>
    </row>
    <row r="182" spans="1:5">
      <c r="A182" s="169" t="s">
        <v>58</v>
      </c>
      <c r="B182" s="5" t="s">
        <v>8</v>
      </c>
      <c r="C182" s="6">
        <v>5035</v>
      </c>
      <c r="D182" s="7"/>
      <c r="E182" s="8"/>
    </row>
    <row r="183" spans="1:5">
      <c r="A183" s="170" t="s">
        <v>59</v>
      </c>
      <c r="B183" s="5" t="s">
        <v>7</v>
      </c>
      <c r="C183" s="6">
        <v>2289</v>
      </c>
      <c r="D183" s="7"/>
      <c r="E183" s="8"/>
    </row>
    <row r="184" spans="1:5">
      <c r="A184" s="171" t="s">
        <v>59</v>
      </c>
      <c r="B184" s="5" t="s">
        <v>8</v>
      </c>
      <c r="C184" s="6">
        <v>5035</v>
      </c>
      <c r="D184" s="7"/>
      <c r="E184" s="8"/>
    </row>
    <row r="185" spans="1:5">
      <c r="A185" s="172" t="s">
        <v>59</v>
      </c>
      <c r="B185" s="5" t="s">
        <v>9</v>
      </c>
      <c r="C185" s="6">
        <v>4120</v>
      </c>
      <c r="D185" s="7"/>
      <c r="E185" s="8"/>
    </row>
    <row r="186" spans="1:5">
      <c r="A186" s="170" t="s">
        <v>60</v>
      </c>
      <c r="B186" s="5" t="s">
        <v>8</v>
      </c>
      <c r="C186" s="6">
        <v>6866</v>
      </c>
      <c r="D186" s="7"/>
      <c r="E186" s="8"/>
    </row>
    <row r="187" spans="1:5">
      <c r="A187" s="172" t="s">
        <v>60</v>
      </c>
      <c r="B187" s="5" t="s">
        <v>9</v>
      </c>
      <c r="C187" s="6">
        <v>4578</v>
      </c>
      <c r="D187" s="7"/>
      <c r="E187" s="8"/>
    </row>
    <row r="188" spans="1:5">
      <c r="A188" s="170" t="s">
        <v>61</v>
      </c>
      <c r="B188" s="5" t="s">
        <v>6</v>
      </c>
      <c r="C188" s="6">
        <v>11444</v>
      </c>
      <c r="D188" s="7"/>
      <c r="E188" s="8"/>
    </row>
    <row r="189" spans="1:5">
      <c r="A189" s="171" t="s">
        <v>61</v>
      </c>
      <c r="B189" s="5" t="s">
        <v>7</v>
      </c>
      <c r="C189" s="6">
        <v>22659</v>
      </c>
      <c r="D189" s="7"/>
      <c r="E189" s="8"/>
    </row>
    <row r="190" spans="1:5">
      <c r="A190" s="171" t="s">
        <v>61</v>
      </c>
      <c r="B190" s="5" t="s">
        <v>8</v>
      </c>
      <c r="C190" s="6">
        <v>20599</v>
      </c>
      <c r="D190" s="7"/>
      <c r="E190" s="8"/>
    </row>
    <row r="191" spans="1:5">
      <c r="A191" s="172" t="s">
        <v>61</v>
      </c>
      <c r="B191" s="5" t="s">
        <v>9</v>
      </c>
      <c r="C191" s="6">
        <v>11444</v>
      </c>
      <c r="D191" s="7"/>
      <c r="E191" s="8"/>
    </row>
    <row r="192" spans="1:5">
      <c r="A192" s="170" t="s">
        <v>62</v>
      </c>
      <c r="B192" s="5" t="s">
        <v>6</v>
      </c>
      <c r="C192" s="6">
        <v>4120</v>
      </c>
      <c r="D192" s="7"/>
      <c r="E192" s="8"/>
    </row>
    <row r="193" spans="1:5">
      <c r="A193" s="171" t="s">
        <v>62</v>
      </c>
      <c r="B193" s="5" t="s">
        <v>7</v>
      </c>
      <c r="C193" s="6">
        <v>2518</v>
      </c>
      <c r="D193" s="7"/>
      <c r="E193" s="8"/>
    </row>
    <row r="194" spans="1:5">
      <c r="A194" s="171" t="s">
        <v>62</v>
      </c>
      <c r="B194" s="5" t="s">
        <v>8</v>
      </c>
      <c r="C194" s="6">
        <v>5035</v>
      </c>
      <c r="D194" s="7"/>
      <c r="E194" s="8"/>
    </row>
    <row r="195" spans="1:5">
      <c r="A195" s="172" t="s">
        <v>62</v>
      </c>
      <c r="B195" s="5" t="s">
        <v>9</v>
      </c>
      <c r="C195" s="6">
        <v>8240</v>
      </c>
      <c r="D195" s="7"/>
      <c r="E195" s="8"/>
    </row>
    <row r="196" spans="1:5">
      <c r="A196" s="170" t="s">
        <v>63</v>
      </c>
      <c r="B196" s="5" t="s">
        <v>6</v>
      </c>
      <c r="C196" s="6">
        <v>2518</v>
      </c>
      <c r="D196" s="7"/>
      <c r="E196" s="8"/>
    </row>
    <row r="197" spans="1:5">
      <c r="A197" s="171" t="s">
        <v>63</v>
      </c>
      <c r="B197" s="5" t="s">
        <v>7</v>
      </c>
      <c r="C197" s="6">
        <v>10071</v>
      </c>
      <c r="D197" s="7"/>
      <c r="E197" s="8"/>
    </row>
    <row r="198" spans="1:5">
      <c r="A198" s="171" t="s">
        <v>63</v>
      </c>
      <c r="B198" s="5" t="s">
        <v>8</v>
      </c>
      <c r="C198" s="6">
        <v>2518</v>
      </c>
      <c r="D198" s="7"/>
      <c r="E198" s="8"/>
    </row>
    <row r="199" spans="1:5">
      <c r="A199" s="172" t="s">
        <v>63</v>
      </c>
      <c r="B199" s="5" t="s">
        <v>9</v>
      </c>
      <c r="C199" s="6">
        <v>4578</v>
      </c>
      <c r="D199" s="7"/>
      <c r="E199" s="8"/>
    </row>
    <row r="200" spans="1:5">
      <c r="A200" s="170" t="s">
        <v>64</v>
      </c>
      <c r="B200" s="5" t="s">
        <v>6</v>
      </c>
      <c r="C200" s="6">
        <v>15106</v>
      </c>
      <c r="D200" s="7"/>
      <c r="E200" s="8"/>
    </row>
    <row r="201" spans="1:5">
      <c r="A201" s="171" t="s">
        <v>64</v>
      </c>
      <c r="B201" s="5" t="s">
        <v>7</v>
      </c>
      <c r="C201" s="6">
        <v>14419</v>
      </c>
      <c r="D201" s="7"/>
      <c r="E201" s="8"/>
    </row>
    <row r="202" spans="1:5">
      <c r="A202" s="171" t="s">
        <v>64</v>
      </c>
      <c r="B202" s="5" t="s">
        <v>8</v>
      </c>
      <c r="C202" s="6">
        <v>9155</v>
      </c>
      <c r="D202" s="7"/>
      <c r="E202" s="8"/>
    </row>
    <row r="203" spans="1:5">
      <c r="A203" s="172" t="s">
        <v>64</v>
      </c>
      <c r="B203" s="5" t="s">
        <v>9</v>
      </c>
      <c r="C203" s="6">
        <v>2289</v>
      </c>
      <c r="D203" s="7"/>
      <c r="E203" s="8"/>
    </row>
    <row r="204" spans="1:5">
      <c r="A204" s="170" t="s">
        <v>65</v>
      </c>
      <c r="B204" s="5" t="s">
        <v>6</v>
      </c>
      <c r="C204" s="6">
        <v>4120</v>
      </c>
      <c r="D204" s="7"/>
      <c r="E204" s="8"/>
    </row>
    <row r="205" spans="1:5">
      <c r="A205" s="171" t="s">
        <v>65</v>
      </c>
      <c r="B205" s="5" t="s">
        <v>7</v>
      </c>
      <c r="C205" s="6">
        <v>7553</v>
      </c>
      <c r="D205" s="7"/>
      <c r="E205" s="8"/>
    </row>
    <row r="206" spans="1:5">
      <c r="A206" s="171" t="s">
        <v>65</v>
      </c>
      <c r="B206" s="5" t="s">
        <v>8</v>
      </c>
      <c r="C206" s="6">
        <v>2289</v>
      </c>
      <c r="D206" s="7"/>
      <c r="E206" s="8"/>
    </row>
    <row r="207" spans="1:5">
      <c r="A207" s="172" t="s">
        <v>65</v>
      </c>
      <c r="B207" s="5" t="s">
        <v>9</v>
      </c>
      <c r="C207" s="6">
        <v>4578</v>
      </c>
      <c r="D207" s="7"/>
      <c r="E207" s="8"/>
    </row>
    <row r="208" spans="1:5">
      <c r="A208" s="170" t="s">
        <v>66</v>
      </c>
      <c r="B208" s="5" t="s">
        <v>6</v>
      </c>
      <c r="C208" s="6">
        <v>5035</v>
      </c>
      <c r="D208" s="7"/>
      <c r="E208" s="8"/>
    </row>
    <row r="209" spans="1:5">
      <c r="A209" s="171" t="s">
        <v>66</v>
      </c>
      <c r="B209" s="5" t="s">
        <v>7</v>
      </c>
      <c r="C209" s="6">
        <v>2060</v>
      </c>
      <c r="D209" s="7"/>
      <c r="E209" s="8"/>
    </row>
    <row r="210" spans="1:5">
      <c r="A210" s="172" t="s">
        <v>66</v>
      </c>
      <c r="B210" s="5" t="s">
        <v>9</v>
      </c>
      <c r="C210" s="6">
        <v>10071</v>
      </c>
      <c r="D210" s="7"/>
      <c r="E210" s="8"/>
    </row>
    <row r="211" spans="1:5">
      <c r="A211" s="170" t="s">
        <v>67</v>
      </c>
      <c r="B211" s="5" t="s">
        <v>6</v>
      </c>
      <c r="C211" s="6">
        <v>6866</v>
      </c>
      <c r="D211" s="7"/>
      <c r="E211" s="8"/>
    </row>
    <row r="212" spans="1:5">
      <c r="A212" s="171" t="s">
        <v>67</v>
      </c>
      <c r="B212" s="5" t="s">
        <v>8</v>
      </c>
      <c r="C212" s="6">
        <v>9155</v>
      </c>
      <c r="D212" s="7"/>
      <c r="E212" s="8"/>
    </row>
    <row r="213" spans="1:5">
      <c r="A213" s="172" t="s">
        <v>67</v>
      </c>
      <c r="B213" s="5" t="s">
        <v>9</v>
      </c>
      <c r="C213" s="6">
        <v>2518</v>
      </c>
      <c r="D213" s="7"/>
      <c r="E213" s="8"/>
    </row>
    <row r="214" spans="1:5">
      <c r="A214" s="170" t="s">
        <v>68</v>
      </c>
      <c r="B214" s="5" t="s">
        <v>6</v>
      </c>
      <c r="C214" s="6">
        <v>4120</v>
      </c>
      <c r="D214" s="7"/>
      <c r="E214" s="8"/>
    </row>
    <row r="215" spans="1:5">
      <c r="A215" s="171" t="s">
        <v>68</v>
      </c>
      <c r="B215" s="5" t="s">
        <v>8</v>
      </c>
      <c r="C215" s="6">
        <v>4120</v>
      </c>
      <c r="D215" s="7"/>
      <c r="E215" s="8"/>
    </row>
    <row r="216" spans="1:5">
      <c r="A216" s="172" t="s">
        <v>68</v>
      </c>
      <c r="B216" s="5" t="s">
        <v>9</v>
      </c>
      <c r="C216" s="6">
        <v>2060</v>
      </c>
      <c r="D216" s="7"/>
      <c r="E216" s="8"/>
    </row>
    <row r="217" spans="1:5">
      <c r="A217" s="170" t="s">
        <v>69</v>
      </c>
      <c r="B217" s="5" t="s">
        <v>6</v>
      </c>
      <c r="C217" s="6">
        <v>10300</v>
      </c>
      <c r="D217" s="7"/>
      <c r="E217" s="8"/>
    </row>
    <row r="218" spans="1:5">
      <c r="A218" s="171" t="s">
        <v>69</v>
      </c>
      <c r="B218" s="5" t="s">
        <v>7</v>
      </c>
      <c r="C218" s="6">
        <v>16022</v>
      </c>
      <c r="D218" s="7"/>
      <c r="E218" s="8"/>
    </row>
    <row r="219" spans="1:5">
      <c r="A219" s="171" t="s">
        <v>69</v>
      </c>
      <c r="B219" s="5" t="s">
        <v>8</v>
      </c>
      <c r="C219" s="6">
        <v>12360</v>
      </c>
      <c r="D219" s="7"/>
      <c r="E219" s="8"/>
    </row>
    <row r="220" spans="1:5">
      <c r="A220" s="172" t="s">
        <v>69</v>
      </c>
      <c r="B220" s="5" t="s">
        <v>9</v>
      </c>
      <c r="C220" s="6">
        <v>11444</v>
      </c>
      <c r="D220" s="7"/>
      <c r="E220" s="8"/>
    </row>
    <row r="221" spans="1:5">
      <c r="A221" s="170" t="s">
        <v>70</v>
      </c>
      <c r="B221" s="5" t="s">
        <v>6</v>
      </c>
      <c r="C221" s="6">
        <v>5035</v>
      </c>
      <c r="D221" s="7"/>
      <c r="E221" s="8"/>
    </row>
    <row r="222" spans="1:5">
      <c r="A222" s="171" t="s">
        <v>70</v>
      </c>
      <c r="B222" s="5" t="s">
        <v>7</v>
      </c>
      <c r="C222" s="6">
        <v>2289</v>
      </c>
      <c r="D222" s="7"/>
      <c r="E222" s="8"/>
    </row>
    <row r="223" spans="1:5">
      <c r="A223" s="171" t="s">
        <v>70</v>
      </c>
      <c r="B223" s="5" t="s">
        <v>8</v>
      </c>
      <c r="C223" s="6">
        <v>2518</v>
      </c>
      <c r="D223" s="7"/>
      <c r="E223" s="8"/>
    </row>
    <row r="224" spans="1:5">
      <c r="A224" s="172" t="s">
        <v>70</v>
      </c>
      <c r="B224" s="5" t="s">
        <v>9</v>
      </c>
      <c r="C224" s="6">
        <v>10071</v>
      </c>
      <c r="D224" s="7"/>
      <c r="E224" s="8"/>
    </row>
    <row r="225" spans="1:5">
      <c r="A225" s="170" t="s">
        <v>71</v>
      </c>
      <c r="B225" s="5" t="s">
        <v>6</v>
      </c>
      <c r="C225" s="6">
        <v>2289</v>
      </c>
      <c r="D225" s="7"/>
      <c r="E225" s="8"/>
    </row>
    <row r="226" spans="1:5">
      <c r="A226" s="171" t="s">
        <v>71</v>
      </c>
      <c r="B226" s="5" t="s">
        <v>7</v>
      </c>
      <c r="C226" s="6">
        <v>6180</v>
      </c>
      <c r="D226" s="7"/>
      <c r="E226" s="8"/>
    </row>
    <row r="227" spans="1:5">
      <c r="A227" s="171" t="s">
        <v>71</v>
      </c>
      <c r="B227" s="5" t="s">
        <v>8</v>
      </c>
      <c r="C227" s="6">
        <v>2289</v>
      </c>
      <c r="D227" s="7"/>
      <c r="E227" s="8"/>
    </row>
    <row r="228" spans="1:5">
      <c r="A228" s="172" t="s">
        <v>71</v>
      </c>
      <c r="B228" s="5" t="s">
        <v>9</v>
      </c>
      <c r="C228" s="6">
        <v>4120</v>
      </c>
      <c r="D228" s="7"/>
      <c r="E228" s="8"/>
    </row>
    <row r="229" spans="1:5">
      <c r="A229" s="170" t="s">
        <v>72</v>
      </c>
      <c r="B229" s="5" t="s">
        <v>6</v>
      </c>
      <c r="C229" s="6">
        <v>2518</v>
      </c>
      <c r="D229" s="7"/>
      <c r="E229" s="8"/>
    </row>
    <row r="230" spans="1:5">
      <c r="A230" s="171" t="s">
        <v>72</v>
      </c>
      <c r="B230" s="5" t="s">
        <v>7</v>
      </c>
      <c r="C230" s="6">
        <v>5035</v>
      </c>
      <c r="D230" s="7"/>
      <c r="E230" s="8"/>
    </row>
    <row r="231" spans="1:5">
      <c r="A231" s="171" t="s">
        <v>72</v>
      </c>
      <c r="B231" s="5" t="s">
        <v>8</v>
      </c>
      <c r="C231" s="6">
        <v>15106</v>
      </c>
      <c r="D231" s="7"/>
      <c r="E231" s="8"/>
    </row>
    <row r="232" spans="1:5">
      <c r="A232" s="172" t="s">
        <v>72</v>
      </c>
      <c r="B232" s="5" t="s">
        <v>9</v>
      </c>
      <c r="C232" s="6">
        <v>4120</v>
      </c>
      <c r="D232" s="7"/>
      <c r="E232" s="8"/>
    </row>
    <row r="233" spans="1:5">
      <c r="A233" s="170" t="s">
        <v>73</v>
      </c>
      <c r="B233" s="5" t="s">
        <v>6</v>
      </c>
      <c r="C233" s="6">
        <v>4120</v>
      </c>
      <c r="D233" s="7"/>
      <c r="E233" s="8"/>
    </row>
    <row r="234" spans="1:5">
      <c r="A234" s="171" t="s">
        <v>73</v>
      </c>
      <c r="B234" s="5" t="s">
        <v>7</v>
      </c>
      <c r="C234" s="6">
        <v>2518</v>
      </c>
      <c r="D234" s="7"/>
      <c r="E234" s="8"/>
    </row>
    <row r="235" spans="1:5">
      <c r="A235" s="171" t="s">
        <v>73</v>
      </c>
      <c r="B235" s="5" t="s">
        <v>8</v>
      </c>
      <c r="C235" s="6">
        <v>2289</v>
      </c>
      <c r="D235" s="7"/>
      <c r="E235" s="8"/>
    </row>
    <row r="236" spans="1:5">
      <c r="A236" s="172" t="s">
        <v>73</v>
      </c>
      <c r="B236" s="5" t="s">
        <v>9</v>
      </c>
      <c r="C236" s="6">
        <v>4578</v>
      </c>
      <c r="D236" s="7"/>
      <c r="E236" s="8"/>
    </row>
    <row r="237" spans="1:5">
      <c r="A237" s="170" t="s">
        <v>74</v>
      </c>
      <c r="B237" s="5" t="s">
        <v>6</v>
      </c>
      <c r="C237" s="6">
        <v>12588</v>
      </c>
      <c r="D237" s="7"/>
      <c r="E237" s="8"/>
    </row>
    <row r="238" spans="1:5">
      <c r="A238" s="171" t="s">
        <v>74</v>
      </c>
      <c r="B238" s="5" t="s">
        <v>7</v>
      </c>
      <c r="C238" s="6">
        <v>4120</v>
      </c>
      <c r="D238" s="7"/>
      <c r="E238" s="8"/>
    </row>
    <row r="239" spans="1:5">
      <c r="A239" s="171" t="s">
        <v>74</v>
      </c>
      <c r="B239" s="5" t="s">
        <v>8</v>
      </c>
      <c r="C239" s="6">
        <v>13733</v>
      </c>
      <c r="D239" s="7"/>
      <c r="E239" s="8"/>
    </row>
    <row r="240" spans="1:5">
      <c r="A240" s="172" t="s">
        <v>74</v>
      </c>
      <c r="B240" s="5" t="s">
        <v>9</v>
      </c>
      <c r="C240" s="6">
        <v>7553</v>
      </c>
      <c r="D240" s="7"/>
      <c r="E240" s="8"/>
    </row>
    <row r="241" spans="1:5">
      <c r="A241" s="170" t="s">
        <v>75</v>
      </c>
      <c r="B241" s="5" t="s">
        <v>8</v>
      </c>
      <c r="C241" s="6">
        <v>2289</v>
      </c>
      <c r="D241" s="7"/>
      <c r="E241" s="8"/>
    </row>
    <row r="242" spans="1:5">
      <c r="A242" s="172" t="s">
        <v>75</v>
      </c>
      <c r="B242" s="5" t="s">
        <v>9</v>
      </c>
      <c r="C242" s="6">
        <v>2518</v>
      </c>
      <c r="D242" s="7"/>
      <c r="E242" s="8"/>
    </row>
    <row r="243" spans="1:5">
      <c r="A243" s="170" t="s">
        <v>76</v>
      </c>
      <c r="B243" s="5" t="s">
        <v>6</v>
      </c>
      <c r="C243" s="6">
        <v>12588</v>
      </c>
      <c r="D243" s="7"/>
      <c r="E243" s="8"/>
    </row>
    <row r="244" spans="1:5">
      <c r="A244" s="171" t="s">
        <v>76</v>
      </c>
      <c r="B244" s="5" t="s">
        <v>7</v>
      </c>
      <c r="C244" s="6">
        <v>17624</v>
      </c>
      <c r="D244" s="7"/>
      <c r="E244" s="8"/>
    </row>
    <row r="245" spans="1:5">
      <c r="A245" s="171" t="s">
        <v>76</v>
      </c>
      <c r="B245" s="5" t="s">
        <v>8</v>
      </c>
      <c r="C245" s="6">
        <v>5035</v>
      </c>
      <c r="D245" s="7"/>
      <c r="E245" s="8"/>
    </row>
    <row r="246" spans="1:5">
      <c r="A246" s="172" t="s">
        <v>76</v>
      </c>
      <c r="B246" s="5" t="s">
        <v>9</v>
      </c>
      <c r="C246" s="6">
        <v>16479</v>
      </c>
      <c r="D246" s="7"/>
      <c r="E246" s="8"/>
    </row>
    <row r="247" spans="1:5">
      <c r="A247" s="170" t="s">
        <v>77</v>
      </c>
      <c r="B247" s="5" t="s">
        <v>6</v>
      </c>
      <c r="C247" s="6">
        <v>15106</v>
      </c>
      <c r="D247" s="7"/>
      <c r="E247" s="8"/>
    </row>
    <row r="248" spans="1:5">
      <c r="A248" s="171" t="s">
        <v>77</v>
      </c>
      <c r="B248" s="5" t="s">
        <v>7</v>
      </c>
      <c r="C248" s="6">
        <v>9155</v>
      </c>
      <c r="D248" s="7"/>
      <c r="E248" s="8"/>
    </row>
    <row r="249" spans="1:5">
      <c r="A249" s="171" t="s">
        <v>77</v>
      </c>
      <c r="B249" s="5" t="s">
        <v>8</v>
      </c>
      <c r="C249" s="6">
        <v>15106</v>
      </c>
      <c r="D249" s="7"/>
      <c r="E249" s="8"/>
    </row>
    <row r="250" spans="1:5">
      <c r="A250" s="172" t="s">
        <v>77</v>
      </c>
      <c r="B250" s="5" t="s">
        <v>9</v>
      </c>
      <c r="C250" s="6">
        <v>9155</v>
      </c>
      <c r="D250" s="7"/>
      <c r="E250" s="8"/>
    </row>
    <row r="251" spans="1:5">
      <c r="A251" s="170" t="s">
        <v>78</v>
      </c>
      <c r="B251" s="5" t="s">
        <v>6</v>
      </c>
      <c r="C251" s="6">
        <v>13733</v>
      </c>
      <c r="D251" s="7"/>
      <c r="E251" s="8"/>
    </row>
    <row r="252" spans="1:5">
      <c r="A252" s="171" t="s">
        <v>78</v>
      </c>
      <c r="B252" s="5" t="s">
        <v>7</v>
      </c>
      <c r="C252" s="6">
        <v>10300</v>
      </c>
      <c r="D252" s="7"/>
      <c r="E252" s="8"/>
    </row>
    <row r="253" spans="1:5">
      <c r="A253" s="171" t="s">
        <v>78</v>
      </c>
      <c r="B253" s="5" t="s">
        <v>8</v>
      </c>
      <c r="C253" s="6">
        <v>2518</v>
      </c>
      <c r="D253" s="7"/>
      <c r="E253" s="8"/>
    </row>
    <row r="254" spans="1:5">
      <c r="A254" s="172" t="s">
        <v>78</v>
      </c>
      <c r="B254" s="5" t="s">
        <v>9</v>
      </c>
      <c r="C254" s="6">
        <v>4120</v>
      </c>
      <c r="D254" s="7"/>
      <c r="E254" s="8"/>
    </row>
    <row r="255" spans="1:5">
      <c r="A255" s="170" t="s">
        <v>79</v>
      </c>
      <c r="B255" s="5" t="s">
        <v>6</v>
      </c>
      <c r="C255" s="6">
        <v>5035</v>
      </c>
      <c r="D255" s="7"/>
      <c r="E255" s="8"/>
    </row>
    <row r="256" spans="1:5">
      <c r="A256" s="171" t="s">
        <v>79</v>
      </c>
      <c r="B256" s="5" t="s">
        <v>7</v>
      </c>
      <c r="C256" s="6">
        <v>2060</v>
      </c>
      <c r="D256" s="7"/>
      <c r="E256" s="8"/>
    </row>
    <row r="257" spans="1:8">
      <c r="A257" s="171" t="s">
        <v>79</v>
      </c>
      <c r="B257" s="5" t="s">
        <v>8</v>
      </c>
      <c r="C257" s="6">
        <v>2518</v>
      </c>
      <c r="D257" s="7"/>
      <c r="E257" s="8"/>
    </row>
    <row r="258" spans="1:8">
      <c r="A258" s="172" t="s">
        <v>79</v>
      </c>
      <c r="B258" s="5" t="s">
        <v>9</v>
      </c>
      <c r="C258" s="6">
        <v>2060</v>
      </c>
      <c r="D258" s="7"/>
      <c r="E258" s="8"/>
    </row>
    <row r="259" spans="1:8">
      <c r="A259" s="170" t="s">
        <v>80</v>
      </c>
      <c r="B259" s="5" t="s">
        <v>6</v>
      </c>
      <c r="C259" s="6">
        <v>10071</v>
      </c>
      <c r="D259" s="7"/>
      <c r="E259" s="8"/>
    </row>
    <row r="260" spans="1:8">
      <c r="A260" s="171" t="s">
        <v>80</v>
      </c>
      <c r="B260" s="5" t="s">
        <v>7</v>
      </c>
      <c r="C260" s="6">
        <v>8240</v>
      </c>
      <c r="D260" s="7"/>
      <c r="E260" s="8"/>
    </row>
    <row r="261" spans="1:8">
      <c r="A261" s="171" t="s">
        <v>80</v>
      </c>
      <c r="B261" s="5" t="s">
        <v>8</v>
      </c>
      <c r="C261" s="6">
        <v>6180</v>
      </c>
      <c r="D261" s="7"/>
      <c r="E261" s="8"/>
    </row>
    <row r="262" spans="1:8">
      <c r="A262" s="172" t="s">
        <v>80</v>
      </c>
      <c r="B262" s="5" t="s">
        <v>9</v>
      </c>
      <c r="C262" s="6">
        <v>4120</v>
      </c>
      <c r="D262" s="7"/>
      <c r="E262" s="8"/>
      <c r="H262" s="3"/>
    </row>
    <row r="263" spans="1:8">
      <c r="A263" s="170" t="s">
        <v>81</v>
      </c>
      <c r="B263" s="5" t="s">
        <v>6</v>
      </c>
      <c r="C263" s="6">
        <v>2755</v>
      </c>
      <c r="D263" s="7"/>
      <c r="E263" s="8"/>
      <c r="H263" s="3"/>
    </row>
    <row r="264" spans="1:8">
      <c r="A264" s="171" t="s">
        <v>116</v>
      </c>
      <c r="B264" s="5" t="s">
        <v>7</v>
      </c>
      <c r="C264" s="6">
        <v>7695</v>
      </c>
      <c r="D264" s="7"/>
      <c r="E264" s="8"/>
      <c r="H264" s="3"/>
    </row>
    <row r="265" spans="1:8">
      <c r="A265" s="172" t="s">
        <v>116</v>
      </c>
      <c r="B265" s="5" t="s">
        <v>8</v>
      </c>
      <c r="C265" s="6">
        <v>6636</v>
      </c>
      <c r="D265" s="7"/>
      <c r="E265" s="8"/>
      <c r="H265" s="3"/>
    </row>
    <row r="266" spans="1:8">
      <c r="A266" s="170" t="s">
        <v>82</v>
      </c>
      <c r="B266" s="5" t="s">
        <v>7</v>
      </c>
      <c r="C266" s="6">
        <v>16022</v>
      </c>
      <c r="D266" s="7"/>
      <c r="E266" s="8"/>
      <c r="H266" s="3"/>
    </row>
    <row r="267" spans="1:8">
      <c r="A267" s="171" t="s">
        <v>82</v>
      </c>
      <c r="B267" s="5" t="s">
        <v>8</v>
      </c>
      <c r="C267" s="6">
        <v>6180</v>
      </c>
      <c r="D267" s="7"/>
      <c r="E267" s="8"/>
      <c r="H267" s="3"/>
    </row>
    <row r="268" spans="1:8">
      <c r="A268" s="172" t="s">
        <v>82</v>
      </c>
      <c r="B268" s="5" t="s">
        <v>9</v>
      </c>
      <c r="C268" s="6">
        <v>7553</v>
      </c>
      <c r="D268" s="7"/>
      <c r="E268" s="8"/>
      <c r="H268" s="3"/>
    </row>
    <row r="269" spans="1:8">
      <c r="A269" s="170" t="s">
        <v>83</v>
      </c>
      <c r="B269" s="5" t="s">
        <v>6</v>
      </c>
      <c r="C269" s="6">
        <v>13733</v>
      </c>
      <c r="D269" s="7"/>
      <c r="E269" s="8"/>
      <c r="H269" s="3"/>
    </row>
    <row r="270" spans="1:8">
      <c r="A270" s="172" t="s">
        <v>83</v>
      </c>
      <c r="B270" s="5" t="s">
        <v>9</v>
      </c>
      <c r="C270" s="6">
        <v>15106</v>
      </c>
      <c r="D270" s="7"/>
      <c r="E270" s="8"/>
      <c r="H270" s="3"/>
    </row>
    <row r="271" spans="1:8">
      <c r="A271" s="170" t="s">
        <v>84</v>
      </c>
      <c r="B271" s="5" t="s">
        <v>6</v>
      </c>
      <c r="C271" s="6">
        <v>13733</v>
      </c>
      <c r="D271" s="7"/>
      <c r="E271" s="8"/>
      <c r="H271" s="3"/>
    </row>
    <row r="272" spans="1:8">
      <c r="A272" s="171" t="s">
        <v>84</v>
      </c>
      <c r="B272" s="5" t="s">
        <v>7</v>
      </c>
      <c r="C272" s="6">
        <v>5035</v>
      </c>
      <c r="D272" s="7"/>
      <c r="E272" s="8"/>
      <c r="H272" s="3"/>
    </row>
    <row r="273" spans="1:8">
      <c r="A273" s="171" t="s">
        <v>84</v>
      </c>
      <c r="B273" s="5" t="s">
        <v>8</v>
      </c>
      <c r="C273" s="6">
        <v>4578</v>
      </c>
      <c r="D273" s="7"/>
      <c r="E273" s="8"/>
      <c r="H273" s="3"/>
    </row>
    <row r="274" spans="1:8">
      <c r="A274" s="172" t="s">
        <v>84</v>
      </c>
      <c r="B274" s="5" t="s">
        <v>9</v>
      </c>
      <c r="C274" s="6">
        <v>15106</v>
      </c>
      <c r="D274" s="7"/>
      <c r="E274" s="8"/>
      <c r="H274" s="3"/>
    </row>
    <row r="275" spans="1:8">
      <c r="A275" s="170" t="s">
        <v>85</v>
      </c>
      <c r="B275" s="5" t="s">
        <v>6</v>
      </c>
      <c r="C275" s="6">
        <v>81950</v>
      </c>
      <c r="D275" s="7"/>
      <c r="E275" s="8"/>
      <c r="H275" s="3"/>
    </row>
    <row r="276" spans="1:8">
      <c r="A276" s="171" t="s">
        <v>85</v>
      </c>
      <c r="B276" s="5" t="s">
        <v>7</v>
      </c>
      <c r="C276" s="6">
        <v>23943</v>
      </c>
      <c r="D276" s="7"/>
      <c r="E276" s="8"/>
      <c r="H276" s="3"/>
    </row>
    <row r="277" spans="1:8">
      <c r="A277" s="171" t="s">
        <v>85</v>
      </c>
      <c r="B277" s="5" t="s">
        <v>8</v>
      </c>
      <c r="C277" s="6">
        <v>32089</v>
      </c>
      <c r="D277" s="7"/>
      <c r="E277" s="8"/>
      <c r="H277" s="3"/>
    </row>
    <row r="278" spans="1:8">
      <c r="A278" s="172" t="s">
        <v>85</v>
      </c>
      <c r="B278" s="5" t="s">
        <v>9</v>
      </c>
      <c r="C278" s="6">
        <v>26820</v>
      </c>
      <c r="D278" s="7"/>
      <c r="E278" s="8"/>
      <c r="H278" s="3"/>
    </row>
    <row r="279" spans="1:8">
      <c r="A279" s="170" t="s">
        <v>86</v>
      </c>
      <c r="B279" s="5" t="s">
        <v>6</v>
      </c>
      <c r="C279" s="6">
        <v>14900</v>
      </c>
      <c r="D279" s="7"/>
      <c r="E279" s="8"/>
      <c r="H279" s="3"/>
    </row>
    <row r="280" spans="1:8">
      <c r="A280" s="171" t="s">
        <v>86</v>
      </c>
      <c r="B280" s="5" t="s">
        <v>7</v>
      </c>
      <c r="C280" s="6">
        <v>16390</v>
      </c>
      <c r="D280" s="7"/>
      <c r="E280" s="8"/>
      <c r="H280" s="3"/>
    </row>
    <row r="281" spans="1:8">
      <c r="A281" s="172" t="s">
        <v>86</v>
      </c>
      <c r="B281" s="5" t="s">
        <v>8</v>
      </c>
      <c r="C281" s="6">
        <v>16390</v>
      </c>
      <c r="D281" s="7"/>
      <c r="E281" s="8"/>
      <c r="H281" s="3"/>
    </row>
    <row r="282" spans="1:8">
      <c r="A282" s="170" t="s">
        <v>87</v>
      </c>
      <c r="B282" s="5" t="s">
        <v>6</v>
      </c>
      <c r="C282" s="6">
        <v>44700</v>
      </c>
      <c r="D282" s="7"/>
      <c r="E282" s="8"/>
      <c r="H282" s="3"/>
    </row>
    <row r="283" spans="1:8">
      <c r="A283" s="171" t="s">
        <v>87</v>
      </c>
      <c r="B283" s="5" t="s">
        <v>7</v>
      </c>
      <c r="C283" s="6">
        <v>53640</v>
      </c>
      <c r="D283" s="7"/>
      <c r="E283" s="8"/>
      <c r="H283" s="3"/>
    </row>
    <row r="284" spans="1:8">
      <c r="A284" s="171" t="s">
        <v>87</v>
      </c>
      <c r="B284" s="5" t="s">
        <v>8</v>
      </c>
      <c r="C284" s="6">
        <v>80460</v>
      </c>
      <c r="D284" s="7"/>
      <c r="E284" s="8"/>
      <c r="H284" s="3"/>
    </row>
    <row r="285" spans="1:8">
      <c r="A285" s="172" t="s">
        <v>87</v>
      </c>
      <c r="B285" s="5" t="s">
        <v>9</v>
      </c>
      <c r="C285" s="6">
        <v>89400</v>
      </c>
      <c r="D285" s="7"/>
      <c r="E285" s="8"/>
      <c r="H285" s="3"/>
    </row>
    <row r="286" spans="1:8">
      <c r="A286" s="170" t="s">
        <v>88</v>
      </c>
      <c r="B286" s="5" t="s">
        <v>6</v>
      </c>
      <c r="C286" s="6">
        <v>32780</v>
      </c>
      <c r="D286" s="7"/>
      <c r="E286" s="8"/>
      <c r="H286" s="3"/>
    </row>
    <row r="287" spans="1:8">
      <c r="A287" s="171" t="s">
        <v>88</v>
      </c>
      <c r="B287" s="5" t="s">
        <v>7</v>
      </c>
      <c r="C287" s="6">
        <v>81950</v>
      </c>
      <c r="D287" s="7"/>
      <c r="E287" s="8"/>
      <c r="H287" s="3"/>
    </row>
    <row r="288" spans="1:8">
      <c r="A288" s="171" t="s">
        <v>88</v>
      </c>
      <c r="B288" s="5" t="s">
        <v>8</v>
      </c>
      <c r="C288" s="6">
        <v>59600</v>
      </c>
      <c r="D288" s="7"/>
      <c r="E288" s="8"/>
      <c r="H288" s="3"/>
    </row>
    <row r="289" spans="1:8">
      <c r="A289" s="172" t="s">
        <v>88</v>
      </c>
      <c r="B289" s="5" t="s">
        <v>9</v>
      </c>
      <c r="C289" s="6">
        <v>26820</v>
      </c>
      <c r="D289" s="7"/>
      <c r="E289" s="8"/>
      <c r="H289" s="3"/>
    </row>
    <row r="290" spans="1:8">
      <c r="A290" s="170" t="s">
        <v>89</v>
      </c>
      <c r="B290" s="5" t="s">
        <v>6</v>
      </c>
      <c r="C290" s="6">
        <v>59600</v>
      </c>
      <c r="D290" s="7"/>
      <c r="E290" s="8"/>
      <c r="H290" s="3"/>
    </row>
    <row r="291" spans="1:8">
      <c r="A291" s="171" t="s">
        <v>89</v>
      </c>
      <c r="B291" s="5" t="s">
        <v>7</v>
      </c>
      <c r="C291" s="6">
        <v>26820</v>
      </c>
      <c r="D291" s="7"/>
      <c r="E291" s="8"/>
      <c r="H291" s="3"/>
    </row>
    <row r="292" spans="1:8">
      <c r="A292" s="172" t="s">
        <v>89</v>
      </c>
      <c r="B292" s="5" t="s">
        <v>9</v>
      </c>
      <c r="C292" s="6">
        <v>44700</v>
      </c>
      <c r="D292" s="7"/>
      <c r="E292" s="8"/>
      <c r="H292" s="3"/>
    </row>
    <row r="293" spans="1:8">
      <c r="A293" s="170" t="s">
        <v>90</v>
      </c>
      <c r="B293" s="5" t="s">
        <v>6</v>
      </c>
      <c r="C293" s="6">
        <v>32780</v>
      </c>
      <c r="D293" s="7"/>
      <c r="E293" s="8"/>
      <c r="H293" s="3"/>
    </row>
    <row r="294" spans="1:8">
      <c r="A294" s="171" t="s">
        <v>90</v>
      </c>
      <c r="B294" s="5" t="s">
        <v>7</v>
      </c>
      <c r="C294" s="6">
        <v>80460</v>
      </c>
      <c r="D294" s="7"/>
      <c r="E294" s="8"/>
      <c r="H294" s="3"/>
    </row>
    <row r="295" spans="1:8">
      <c r="A295" s="171" t="s">
        <v>90</v>
      </c>
      <c r="B295" s="5" t="s">
        <v>8</v>
      </c>
      <c r="C295" s="6">
        <v>67050</v>
      </c>
      <c r="D295" s="7"/>
      <c r="E295" s="8"/>
      <c r="H295" s="3"/>
    </row>
    <row r="296" spans="1:8">
      <c r="A296" s="172" t="s">
        <v>90</v>
      </c>
      <c r="B296" s="5" t="s">
        <v>9</v>
      </c>
      <c r="C296" s="6">
        <v>44700</v>
      </c>
      <c r="D296" s="7"/>
      <c r="E296" s="8"/>
      <c r="H296" s="3"/>
    </row>
    <row r="297" spans="1:8">
      <c r="A297" s="170" t="s">
        <v>91</v>
      </c>
      <c r="B297" s="5" t="s">
        <v>6</v>
      </c>
      <c r="C297" s="6">
        <v>14900</v>
      </c>
      <c r="D297" s="7"/>
      <c r="E297" s="8"/>
      <c r="H297" s="3"/>
    </row>
    <row r="298" spans="1:8">
      <c r="A298" s="171" t="s">
        <v>91</v>
      </c>
      <c r="B298" s="5" t="s">
        <v>8</v>
      </c>
      <c r="C298" s="6">
        <v>13410</v>
      </c>
      <c r="D298" s="7"/>
      <c r="E298" s="8"/>
      <c r="H298" s="3"/>
    </row>
    <row r="299" spans="1:8">
      <c r="A299" s="172" t="s">
        <v>91</v>
      </c>
      <c r="B299" s="5" t="s">
        <v>9</v>
      </c>
      <c r="C299" s="6">
        <v>14900</v>
      </c>
      <c r="D299" s="7"/>
      <c r="E299" s="8"/>
      <c r="H299" s="3"/>
    </row>
    <row r="300" spans="1:8">
      <c r="A300" s="170" t="s">
        <v>92</v>
      </c>
      <c r="B300" s="5" t="s">
        <v>6</v>
      </c>
      <c r="C300" s="6">
        <v>53640</v>
      </c>
      <c r="D300" s="7"/>
      <c r="E300" s="8"/>
      <c r="H300" s="3"/>
    </row>
    <row r="301" spans="1:8">
      <c r="A301" s="171" t="s">
        <v>92</v>
      </c>
      <c r="B301" s="5" t="s">
        <v>7</v>
      </c>
      <c r="C301" s="6">
        <v>67050</v>
      </c>
      <c r="D301" s="7"/>
      <c r="E301" s="8"/>
      <c r="H301" s="3"/>
    </row>
    <row r="302" spans="1:8">
      <c r="A302" s="171" t="s">
        <v>92</v>
      </c>
      <c r="B302" s="5" t="s">
        <v>8</v>
      </c>
      <c r="C302" s="6">
        <v>65560</v>
      </c>
      <c r="D302" s="7"/>
      <c r="E302" s="8"/>
      <c r="H302" s="3"/>
    </row>
    <row r="303" spans="1:8">
      <c r="A303" s="172" t="s">
        <v>92</v>
      </c>
      <c r="B303" s="5" t="s">
        <v>9</v>
      </c>
      <c r="C303" s="6">
        <v>81950</v>
      </c>
      <c r="D303" s="7"/>
      <c r="E303" s="8"/>
      <c r="H303" s="3"/>
    </row>
    <row r="304" spans="1:8">
      <c r="A304" s="170" t="s">
        <v>93</v>
      </c>
      <c r="B304" s="5" t="s">
        <v>6</v>
      </c>
      <c r="C304" s="6">
        <v>13410</v>
      </c>
      <c r="D304" s="7"/>
      <c r="E304" s="8"/>
      <c r="H304" s="3"/>
    </row>
    <row r="305" spans="1:8">
      <c r="A305" s="171" t="s">
        <v>93</v>
      </c>
      <c r="B305" s="5" t="s">
        <v>7</v>
      </c>
      <c r="C305" s="6">
        <v>32780</v>
      </c>
      <c r="D305" s="7"/>
      <c r="E305" s="8"/>
      <c r="H305" s="3"/>
    </row>
    <row r="306" spans="1:8">
      <c r="A306" s="171" t="s">
        <v>93</v>
      </c>
      <c r="B306" s="5" t="s">
        <v>8</v>
      </c>
      <c r="C306" s="6">
        <v>13410</v>
      </c>
      <c r="D306" s="7"/>
      <c r="E306" s="8"/>
      <c r="H306" s="3"/>
    </row>
    <row r="307" spans="1:8">
      <c r="A307" s="172" t="s">
        <v>93</v>
      </c>
      <c r="B307" s="5" t="s">
        <v>9</v>
      </c>
      <c r="C307" s="6">
        <v>49170</v>
      </c>
      <c r="D307" s="7"/>
      <c r="E307" s="8"/>
      <c r="H307" s="3"/>
    </row>
    <row r="308" spans="1:8">
      <c r="A308" s="170" t="s">
        <v>94</v>
      </c>
      <c r="B308" s="5" t="s">
        <v>6</v>
      </c>
      <c r="C308" s="6">
        <v>65560</v>
      </c>
      <c r="D308" s="7"/>
      <c r="E308" s="8"/>
      <c r="H308" s="3"/>
    </row>
    <row r="309" spans="1:8">
      <c r="A309" s="172" t="s">
        <v>94</v>
      </c>
      <c r="B309" s="5" t="s">
        <v>8</v>
      </c>
      <c r="C309" s="6">
        <v>40230</v>
      </c>
      <c r="D309" s="7"/>
      <c r="E309" s="8"/>
      <c r="H309" s="3"/>
    </row>
    <row r="310" spans="1:8">
      <c r="A310" s="170" t="s">
        <v>95</v>
      </c>
      <c r="B310" s="5" t="s">
        <v>6</v>
      </c>
      <c r="C310" s="6">
        <v>134100</v>
      </c>
      <c r="D310" s="7"/>
      <c r="E310" s="8"/>
      <c r="H310" s="3"/>
    </row>
    <row r="311" spans="1:8">
      <c r="A311" s="171" t="s">
        <v>95</v>
      </c>
      <c r="B311" s="5" t="s">
        <v>7</v>
      </c>
      <c r="C311" s="6">
        <v>49170</v>
      </c>
      <c r="D311" s="7"/>
      <c r="E311" s="8"/>
      <c r="H311" s="3"/>
    </row>
    <row r="312" spans="1:8">
      <c r="A312" s="171" t="s">
        <v>95</v>
      </c>
      <c r="B312" s="5" t="s">
        <v>8</v>
      </c>
      <c r="C312" s="6">
        <v>26820</v>
      </c>
      <c r="D312" s="7"/>
      <c r="E312" s="8"/>
      <c r="H312" s="3"/>
    </row>
    <row r="313" spans="1:8">
      <c r="A313" s="172" t="s">
        <v>95</v>
      </c>
      <c r="B313" s="5" t="s">
        <v>9</v>
      </c>
      <c r="C313" s="6">
        <v>81950</v>
      </c>
      <c r="D313" s="7"/>
      <c r="E313" s="8"/>
      <c r="H313" s="3"/>
    </row>
    <row r="314" spans="1:8">
      <c r="A314" s="170" t="s">
        <v>96</v>
      </c>
      <c r="B314" s="5" t="s">
        <v>6</v>
      </c>
      <c r="C314" s="6">
        <v>65560</v>
      </c>
      <c r="D314" s="7"/>
      <c r="E314" s="8"/>
      <c r="H314" s="3"/>
    </row>
    <row r="315" spans="1:8">
      <c r="A315" s="171" t="s">
        <v>96</v>
      </c>
      <c r="B315" s="5" t="s">
        <v>7</v>
      </c>
      <c r="C315" s="6">
        <v>67050</v>
      </c>
      <c r="D315" s="7"/>
      <c r="E315" s="8"/>
      <c r="H315" s="3"/>
    </row>
    <row r="316" spans="1:8">
      <c r="A316" s="171" t="s">
        <v>96</v>
      </c>
      <c r="B316" s="5" t="s">
        <v>8</v>
      </c>
      <c r="C316" s="6">
        <v>53640</v>
      </c>
      <c r="D316" s="7"/>
      <c r="E316" s="8"/>
      <c r="H316" s="3"/>
    </row>
    <row r="317" spans="1:8">
      <c r="A317" s="172" t="s">
        <v>96</v>
      </c>
      <c r="B317" s="5" t="s">
        <v>9</v>
      </c>
      <c r="C317" s="6">
        <v>44700</v>
      </c>
      <c r="D317" s="7"/>
      <c r="E317" s="8"/>
      <c r="H317" s="3"/>
    </row>
    <row r="318" spans="1:8">
      <c r="A318" s="170" t="s">
        <v>97</v>
      </c>
      <c r="B318" s="5" t="s">
        <v>6</v>
      </c>
      <c r="C318" s="6">
        <v>53640</v>
      </c>
      <c r="D318" s="7"/>
      <c r="E318" s="8"/>
      <c r="H318" s="3"/>
    </row>
    <row r="319" spans="1:8">
      <c r="A319" s="171" t="s">
        <v>97</v>
      </c>
      <c r="B319" s="5" t="s">
        <v>7</v>
      </c>
      <c r="C319" s="6">
        <v>16390</v>
      </c>
      <c r="D319" s="7"/>
      <c r="E319" s="8"/>
      <c r="H319" s="3"/>
    </row>
    <row r="320" spans="1:8">
      <c r="A320" s="171" t="s">
        <v>97</v>
      </c>
      <c r="B320" s="5" t="s">
        <v>8</v>
      </c>
      <c r="C320" s="6">
        <v>26820</v>
      </c>
      <c r="D320" s="7"/>
      <c r="E320" s="8"/>
      <c r="H320" s="3"/>
    </row>
    <row r="321" spans="1:8">
      <c r="A321" s="172" t="s">
        <v>97</v>
      </c>
      <c r="B321" s="5" t="s">
        <v>9</v>
      </c>
      <c r="C321" s="6">
        <v>14900</v>
      </c>
      <c r="D321" s="7"/>
      <c r="E321" s="8"/>
      <c r="H321" s="3"/>
    </row>
    <row r="322" spans="1:8">
      <c r="A322" s="170" t="s">
        <v>98</v>
      </c>
      <c r="B322" s="5" t="s">
        <v>6</v>
      </c>
      <c r="C322" s="6">
        <v>40230</v>
      </c>
      <c r="D322" s="7"/>
      <c r="E322" s="8"/>
      <c r="H322" s="3"/>
    </row>
    <row r="323" spans="1:8">
      <c r="A323" s="171" t="s">
        <v>98</v>
      </c>
      <c r="B323" s="5" t="s">
        <v>7</v>
      </c>
      <c r="C323" s="6">
        <v>40230</v>
      </c>
      <c r="D323" s="7"/>
      <c r="E323" s="8"/>
      <c r="H323" s="3"/>
    </row>
    <row r="324" spans="1:8">
      <c r="A324" s="171" t="s">
        <v>98</v>
      </c>
      <c r="B324" s="5" t="s">
        <v>8</v>
      </c>
      <c r="C324" s="6">
        <v>16390</v>
      </c>
      <c r="D324" s="7"/>
      <c r="E324" s="8"/>
      <c r="H324" s="3"/>
    </row>
    <row r="325" spans="1:8">
      <c r="A325" s="172" t="s">
        <v>98</v>
      </c>
      <c r="B325" s="5" t="s">
        <v>9</v>
      </c>
      <c r="C325" s="6">
        <v>32780</v>
      </c>
      <c r="D325" s="7"/>
      <c r="E325" s="8"/>
      <c r="H325" s="3"/>
    </row>
    <row r="326" spans="1:8">
      <c r="A326" s="170" t="s">
        <v>99</v>
      </c>
      <c r="B326" s="5" t="s">
        <v>6</v>
      </c>
      <c r="C326" s="6">
        <v>14900</v>
      </c>
      <c r="D326" s="7"/>
      <c r="E326" s="8"/>
      <c r="H326" s="3"/>
    </row>
    <row r="327" spans="1:8">
      <c r="A327" s="171" t="s">
        <v>99</v>
      </c>
      <c r="B327" s="5" t="s">
        <v>7</v>
      </c>
      <c r="C327" s="6">
        <v>49170</v>
      </c>
      <c r="D327" s="7"/>
      <c r="E327" s="8"/>
      <c r="H327" s="3"/>
    </row>
    <row r="328" spans="1:8">
      <c r="A328" s="171" t="s">
        <v>99</v>
      </c>
      <c r="B328" s="5" t="s">
        <v>8</v>
      </c>
      <c r="C328" s="6">
        <v>16390</v>
      </c>
      <c r="D328" s="7"/>
      <c r="E328" s="8"/>
      <c r="H328" s="3"/>
    </row>
    <row r="329" spans="1:8">
      <c r="A329" s="172" t="s">
        <v>99</v>
      </c>
      <c r="B329" s="5" t="s">
        <v>9</v>
      </c>
      <c r="C329" s="6">
        <v>26820</v>
      </c>
      <c r="D329" s="7"/>
      <c r="E329" s="8"/>
      <c r="H329" s="3"/>
    </row>
    <row r="330" spans="1:8">
      <c r="A330" s="170" t="s">
        <v>100</v>
      </c>
      <c r="B330" s="5" t="s">
        <v>6</v>
      </c>
      <c r="C330" s="6">
        <v>29800</v>
      </c>
      <c r="D330" s="7"/>
      <c r="E330" s="8"/>
      <c r="H330" s="3"/>
    </row>
    <row r="331" spans="1:8">
      <c r="A331" s="171" t="s">
        <v>100</v>
      </c>
      <c r="B331" s="5" t="s">
        <v>7</v>
      </c>
      <c r="C331" s="6">
        <v>59600</v>
      </c>
      <c r="D331" s="7"/>
      <c r="E331" s="8"/>
      <c r="H331" s="3"/>
    </row>
    <row r="332" spans="1:8">
      <c r="A332" s="171" t="s">
        <v>100</v>
      </c>
      <c r="B332" s="5" t="s">
        <v>8</v>
      </c>
      <c r="C332" s="6">
        <v>40230</v>
      </c>
      <c r="D332" s="7"/>
      <c r="E332" s="8"/>
      <c r="H332" s="3"/>
    </row>
    <row r="333" spans="1:8">
      <c r="A333" s="172" t="s">
        <v>100</v>
      </c>
      <c r="B333" s="5" t="s">
        <v>9</v>
      </c>
      <c r="C333" s="6">
        <v>14900</v>
      </c>
      <c r="D333" s="7"/>
      <c r="E333" s="8"/>
      <c r="H333" s="3"/>
    </row>
    <row r="334" spans="1:8">
      <c r="A334" s="170" t="s">
        <v>101</v>
      </c>
      <c r="B334" s="5" t="s">
        <v>6</v>
      </c>
      <c r="C334" s="6">
        <v>93870</v>
      </c>
      <c r="D334" s="7"/>
      <c r="E334" s="8"/>
      <c r="H334" s="3"/>
    </row>
    <row r="335" spans="1:8">
      <c r="A335" s="171" t="s">
        <v>101</v>
      </c>
      <c r="B335" s="5" t="s">
        <v>7</v>
      </c>
      <c r="C335" s="6">
        <v>14900</v>
      </c>
      <c r="D335" s="7"/>
      <c r="E335" s="8"/>
      <c r="H335" s="3"/>
    </row>
    <row r="336" spans="1:8">
      <c r="A336" s="171" t="s">
        <v>101</v>
      </c>
      <c r="B336" s="5" t="s">
        <v>8</v>
      </c>
      <c r="C336" s="6">
        <v>134100</v>
      </c>
      <c r="D336" s="7"/>
      <c r="E336" s="8"/>
      <c r="H336" s="3"/>
    </row>
    <row r="337" spans="1:8">
      <c r="A337" s="172" t="s">
        <v>101</v>
      </c>
      <c r="B337" s="5" t="s">
        <v>9</v>
      </c>
      <c r="C337" s="6">
        <v>49170</v>
      </c>
      <c r="D337" s="7"/>
      <c r="E337" s="8"/>
      <c r="H337" s="3"/>
    </row>
    <row r="338" spans="1:8">
      <c r="A338" s="170" t="s">
        <v>102</v>
      </c>
      <c r="B338" s="5" t="s">
        <v>6</v>
      </c>
      <c r="C338" s="6">
        <v>53640</v>
      </c>
      <c r="D338" s="7"/>
      <c r="E338" s="8"/>
      <c r="H338" s="3"/>
    </row>
    <row r="339" spans="1:8">
      <c r="A339" s="171" t="s">
        <v>102</v>
      </c>
      <c r="B339" s="5" t="s">
        <v>8</v>
      </c>
      <c r="C339" s="6">
        <v>89400</v>
      </c>
      <c r="D339" s="7"/>
      <c r="E339" s="8"/>
      <c r="H339" s="3"/>
    </row>
    <row r="340" spans="1:8">
      <c r="A340" s="172" t="s">
        <v>102</v>
      </c>
      <c r="B340" s="5" t="s">
        <v>9</v>
      </c>
      <c r="C340" s="6">
        <v>49170</v>
      </c>
      <c r="D340" s="7"/>
      <c r="E340" s="8"/>
      <c r="H340" s="3"/>
    </row>
    <row r="341" spans="1:8">
      <c r="A341" s="170" t="s">
        <v>103</v>
      </c>
      <c r="B341" s="5" t="s">
        <v>6</v>
      </c>
      <c r="C341" s="6">
        <v>49170</v>
      </c>
      <c r="D341" s="7"/>
      <c r="E341" s="8"/>
      <c r="H341" s="3"/>
    </row>
    <row r="342" spans="1:8">
      <c r="A342" s="171" t="s">
        <v>103</v>
      </c>
      <c r="B342" s="5" t="s">
        <v>7</v>
      </c>
      <c r="C342" s="6">
        <v>114730</v>
      </c>
      <c r="D342" s="7"/>
      <c r="E342" s="8"/>
      <c r="H342" s="3"/>
    </row>
    <row r="343" spans="1:8">
      <c r="A343" s="171" t="s">
        <v>103</v>
      </c>
      <c r="B343" s="5" t="s">
        <v>8</v>
      </c>
      <c r="C343" s="6">
        <v>114730</v>
      </c>
      <c r="D343" s="7"/>
      <c r="E343" s="8"/>
      <c r="H343" s="3"/>
    </row>
    <row r="344" spans="1:8">
      <c r="A344" s="172" t="s">
        <v>103</v>
      </c>
      <c r="B344" s="5" t="s">
        <v>9</v>
      </c>
      <c r="C344" s="6">
        <v>53640</v>
      </c>
      <c r="D344" s="7"/>
      <c r="E344" s="8"/>
      <c r="H344" s="3"/>
    </row>
    <row r="345" spans="1:8">
      <c r="A345" s="170" t="s">
        <v>104</v>
      </c>
      <c r="B345" s="5" t="s">
        <v>6</v>
      </c>
      <c r="C345" s="6">
        <v>14900</v>
      </c>
      <c r="D345" s="7"/>
      <c r="E345" s="8"/>
      <c r="H345" s="3"/>
    </row>
    <row r="346" spans="1:8">
      <c r="A346" s="171" t="s">
        <v>104</v>
      </c>
      <c r="B346" s="5" t="s">
        <v>7</v>
      </c>
      <c r="C346" s="6">
        <v>80460</v>
      </c>
      <c r="D346" s="7"/>
      <c r="E346" s="8"/>
      <c r="H346" s="3"/>
    </row>
    <row r="347" spans="1:8">
      <c r="A347" s="171" t="s">
        <v>104</v>
      </c>
      <c r="B347" s="5" t="s">
        <v>8</v>
      </c>
      <c r="C347" s="6">
        <v>67050</v>
      </c>
      <c r="D347" s="7"/>
      <c r="E347" s="8"/>
      <c r="H347" s="3"/>
    </row>
    <row r="348" spans="1:8">
      <c r="A348" s="172" t="s">
        <v>104</v>
      </c>
      <c r="B348" s="5" t="s">
        <v>9</v>
      </c>
      <c r="C348" s="6">
        <v>14900</v>
      </c>
      <c r="D348" s="7"/>
      <c r="E348" s="8"/>
      <c r="H348" s="3"/>
    </row>
    <row r="349" spans="1:8">
      <c r="A349" s="170" t="s">
        <v>105</v>
      </c>
      <c r="B349" s="5" t="s">
        <v>6</v>
      </c>
      <c r="C349" s="6">
        <v>59600</v>
      </c>
      <c r="D349" s="7"/>
      <c r="E349" s="8"/>
      <c r="H349" s="3"/>
    </row>
    <row r="350" spans="1:8">
      <c r="A350" s="171" t="s">
        <v>105</v>
      </c>
      <c r="B350" s="5" t="s">
        <v>7</v>
      </c>
      <c r="C350" s="6">
        <v>81950</v>
      </c>
      <c r="D350" s="7"/>
      <c r="E350" s="8"/>
      <c r="H350" s="3"/>
    </row>
    <row r="351" spans="1:8">
      <c r="A351" s="171" t="s">
        <v>105</v>
      </c>
      <c r="B351" s="5" t="s">
        <v>8</v>
      </c>
      <c r="C351" s="6">
        <v>89400</v>
      </c>
      <c r="D351" s="7"/>
      <c r="E351" s="8"/>
      <c r="H351" s="3"/>
    </row>
    <row r="352" spans="1:8">
      <c r="A352" s="172" t="s">
        <v>105</v>
      </c>
      <c r="B352" s="5" t="s">
        <v>9</v>
      </c>
      <c r="C352" s="6">
        <v>93870</v>
      </c>
      <c r="D352" s="7"/>
      <c r="E352" s="8"/>
      <c r="H352" s="3"/>
    </row>
    <row r="353" spans="1:8">
      <c r="A353" s="170" t="s">
        <v>106</v>
      </c>
      <c r="B353" s="5" t="s">
        <v>6</v>
      </c>
      <c r="C353" s="6">
        <v>178800</v>
      </c>
      <c r="D353" s="7"/>
      <c r="E353" s="8"/>
      <c r="H353" s="3"/>
    </row>
    <row r="354" spans="1:8">
      <c r="A354" s="171" t="s">
        <v>106</v>
      </c>
      <c r="B354" s="5" t="s">
        <v>7</v>
      </c>
      <c r="C354" s="6">
        <v>53640</v>
      </c>
      <c r="D354" s="7"/>
      <c r="E354" s="8"/>
      <c r="H354" s="3"/>
    </row>
    <row r="355" spans="1:8">
      <c r="A355" s="171" t="s">
        <v>106</v>
      </c>
      <c r="B355" s="5" t="s">
        <v>8</v>
      </c>
      <c r="C355" s="6">
        <v>59600</v>
      </c>
      <c r="D355" s="7"/>
      <c r="E355" s="8"/>
      <c r="H355" s="3"/>
    </row>
    <row r="356" spans="1:8">
      <c r="A356" s="172" t="s">
        <v>106</v>
      </c>
      <c r="B356" s="5" t="s">
        <v>9</v>
      </c>
      <c r="C356" s="6">
        <v>14900</v>
      </c>
      <c r="D356" s="7"/>
      <c r="E356" s="8"/>
      <c r="H356" s="3"/>
    </row>
    <row r="357" spans="1:8">
      <c r="A357" s="170" t="s">
        <v>107</v>
      </c>
      <c r="B357" s="5" t="s">
        <v>6</v>
      </c>
      <c r="C357" s="6">
        <v>40230</v>
      </c>
      <c r="D357" s="7"/>
      <c r="E357" s="8"/>
      <c r="H357" s="3"/>
    </row>
    <row r="358" spans="1:8">
      <c r="A358" s="171" t="s">
        <v>107</v>
      </c>
      <c r="B358" s="5" t="s">
        <v>7</v>
      </c>
      <c r="C358" s="6">
        <v>44700</v>
      </c>
      <c r="D358" s="7"/>
      <c r="E358" s="8"/>
      <c r="H358" s="3"/>
    </row>
    <row r="359" spans="1:8">
      <c r="A359" s="171" t="s">
        <v>107</v>
      </c>
      <c r="B359" s="5" t="s">
        <v>8</v>
      </c>
      <c r="C359" s="6">
        <v>13410</v>
      </c>
      <c r="D359" s="7"/>
      <c r="E359" s="8"/>
      <c r="H359" s="3"/>
    </row>
    <row r="360" spans="1:8">
      <c r="A360" s="172" t="s">
        <v>107</v>
      </c>
      <c r="B360" s="5" t="s">
        <v>9</v>
      </c>
      <c r="C360" s="6">
        <v>14900</v>
      </c>
      <c r="D360" s="7"/>
      <c r="E360" s="8"/>
      <c r="H360" s="3"/>
    </row>
    <row r="361" spans="1:8">
      <c r="A361" s="170" t="s">
        <v>108</v>
      </c>
      <c r="B361" s="5" t="s">
        <v>6</v>
      </c>
      <c r="C361" s="6">
        <v>49170</v>
      </c>
      <c r="D361" s="7"/>
      <c r="E361" s="8"/>
      <c r="H361" s="3"/>
    </row>
    <row r="362" spans="1:8">
      <c r="A362" s="171" t="s">
        <v>108</v>
      </c>
      <c r="B362" s="5" t="s">
        <v>7</v>
      </c>
      <c r="C362" s="6">
        <v>59600</v>
      </c>
      <c r="D362" s="7"/>
      <c r="E362" s="8"/>
      <c r="H362" s="3"/>
    </row>
    <row r="363" spans="1:8">
      <c r="A363" s="171" t="s">
        <v>108</v>
      </c>
      <c r="B363" s="5" t="s">
        <v>8</v>
      </c>
      <c r="C363" s="6">
        <v>14900</v>
      </c>
      <c r="D363" s="7"/>
      <c r="E363" s="8"/>
      <c r="H363" s="3"/>
    </row>
    <row r="364" spans="1:8">
      <c r="A364" s="172" t="s">
        <v>108</v>
      </c>
      <c r="B364" s="5" t="s">
        <v>9</v>
      </c>
      <c r="C364" s="6">
        <v>16390</v>
      </c>
      <c r="D364" s="7"/>
      <c r="E364" s="8"/>
      <c r="H364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707B-1F07-4AC9-B4FE-FE5AAF00ED31}">
  <sheetPr>
    <tabColor rgb="FF7030A0"/>
  </sheetPr>
  <dimension ref="A1:H907"/>
  <sheetViews>
    <sheetView topLeftCell="A844" workbookViewId="0">
      <selection activeCell="H3" sqref="H3"/>
    </sheetView>
  </sheetViews>
  <sheetFormatPr defaultColWidth="9" defaultRowHeight="13.8"/>
  <cols>
    <col min="1" max="4" width="10.88671875" style="1" customWidth="1"/>
    <col min="5" max="6" width="9" style="1" bestFit="1" customWidth="1"/>
    <col min="7" max="7" width="12.77734375" style="1" bestFit="1" customWidth="1"/>
    <col min="8" max="8" width="11.88671875" style="1" bestFit="1" customWidth="1"/>
    <col min="9" max="16384" width="9" style="1"/>
  </cols>
  <sheetData>
    <row r="1" spans="1:8" s="27" customFormat="1" ht="18" customHeight="1" thickBot="1">
      <c r="A1" s="25" t="s">
        <v>128</v>
      </c>
      <c r="B1" s="25" t="s">
        <v>129</v>
      </c>
      <c r="C1" s="25" t="s">
        <v>130</v>
      </c>
      <c r="D1" s="25" t="s">
        <v>131</v>
      </c>
      <c r="E1" s="25" t="s">
        <v>132</v>
      </c>
      <c r="F1" s="25" t="s">
        <v>133</v>
      </c>
      <c r="G1" s="25" t="s">
        <v>134</v>
      </c>
      <c r="H1" s="26" t="s">
        <v>135</v>
      </c>
    </row>
    <row r="2" spans="1:8" s="27" customFormat="1" ht="18" customHeight="1">
      <c r="A2" s="28">
        <v>10248</v>
      </c>
      <c r="B2" s="28">
        <v>17</v>
      </c>
      <c r="C2" s="28" t="s">
        <v>1144</v>
      </c>
      <c r="D2" s="28" t="s">
        <v>227</v>
      </c>
      <c r="E2" s="29">
        <v>39</v>
      </c>
      <c r="F2" s="29">
        <v>12</v>
      </c>
      <c r="G2" s="30">
        <v>0</v>
      </c>
      <c r="H2" s="31">
        <f>E2*F2*(1-G2)</f>
        <v>468</v>
      </c>
    </row>
    <row r="3" spans="1:8" s="27" customFormat="1" ht="18" customHeight="1">
      <c r="A3" s="32">
        <v>10248</v>
      </c>
      <c r="B3" s="32">
        <v>42</v>
      </c>
      <c r="C3" s="32" t="s">
        <v>1145</v>
      </c>
      <c r="D3" s="32" t="s">
        <v>230</v>
      </c>
      <c r="E3" s="33">
        <v>14</v>
      </c>
      <c r="F3" s="33">
        <v>10</v>
      </c>
      <c r="G3" s="34">
        <v>0</v>
      </c>
      <c r="H3" s="35">
        <f t="shared" ref="H3:H66" si="0">E3*F3*(1-G3)</f>
        <v>140</v>
      </c>
    </row>
    <row r="4" spans="1:8" s="27" customFormat="1" ht="18" customHeight="1">
      <c r="A4" s="32">
        <v>10248</v>
      </c>
      <c r="B4" s="32">
        <v>72</v>
      </c>
      <c r="C4" s="32" t="s">
        <v>1146</v>
      </c>
      <c r="D4" s="32" t="s">
        <v>1</v>
      </c>
      <c r="E4" s="33">
        <v>34.799999999999997</v>
      </c>
      <c r="F4" s="33">
        <v>5</v>
      </c>
      <c r="G4" s="34">
        <v>0</v>
      </c>
      <c r="H4" s="35">
        <f t="shared" si="0"/>
        <v>174</v>
      </c>
    </row>
    <row r="5" spans="1:8" s="27" customFormat="1" ht="18" customHeight="1">
      <c r="A5" s="32">
        <v>10249</v>
      </c>
      <c r="B5" s="32">
        <v>14</v>
      </c>
      <c r="C5" s="32" t="s">
        <v>1147</v>
      </c>
      <c r="D5" s="32" t="s">
        <v>231</v>
      </c>
      <c r="E5" s="33">
        <v>23.25</v>
      </c>
      <c r="F5" s="33">
        <v>9</v>
      </c>
      <c r="G5" s="34">
        <v>0</v>
      </c>
      <c r="H5" s="35">
        <f t="shared" si="0"/>
        <v>209.25</v>
      </c>
    </row>
    <row r="6" spans="1:8" s="27" customFormat="1" ht="18" customHeight="1">
      <c r="A6" s="32">
        <v>10249</v>
      </c>
      <c r="B6" s="32">
        <v>51</v>
      </c>
      <c r="C6" s="32" t="s">
        <v>1148</v>
      </c>
      <c r="D6" s="32" t="s">
        <v>231</v>
      </c>
      <c r="E6" s="33">
        <v>53</v>
      </c>
      <c r="F6" s="33">
        <v>40</v>
      </c>
      <c r="G6" s="34">
        <v>0</v>
      </c>
      <c r="H6" s="35">
        <f t="shared" si="0"/>
        <v>2120</v>
      </c>
    </row>
    <row r="7" spans="1:8" s="27" customFormat="1" ht="18" customHeight="1">
      <c r="A7" s="32">
        <v>10250</v>
      </c>
      <c r="B7" s="32">
        <v>41</v>
      </c>
      <c r="C7" s="32" t="s">
        <v>1149</v>
      </c>
      <c r="D7" s="32" t="s">
        <v>229</v>
      </c>
      <c r="E7" s="33">
        <v>9.65</v>
      </c>
      <c r="F7" s="33">
        <v>10</v>
      </c>
      <c r="G7" s="34">
        <v>0</v>
      </c>
      <c r="H7" s="35">
        <f t="shared" si="0"/>
        <v>96.5</v>
      </c>
    </row>
    <row r="8" spans="1:8" s="27" customFormat="1" ht="18" customHeight="1">
      <c r="A8" s="32">
        <v>10250</v>
      </c>
      <c r="B8" s="32">
        <v>51</v>
      </c>
      <c r="C8" s="32" t="s">
        <v>1148</v>
      </c>
      <c r="D8" s="32" t="s">
        <v>231</v>
      </c>
      <c r="E8" s="33">
        <v>53</v>
      </c>
      <c r="F8" s="33">
        <v>35</v>
      </c>
      <c r="G8" s="34">
        <v>0.15</v>
      </c>
      <c r="H8" s="35">
        <f t="shared" si="0"/>
        <v>1576.75</v>
      </c>
    </row>
    <row r="9" spans="1:8" s="27" customFormat="1" ht="18" customHeight="1">
      <c r="A9" s="32">
        <v>10250</v>
      </c>
      <c r="B9" s="32">
        <v>65</v>
      </c>
      <c r="C9" s="32" t="s">
        <v>1150</v>
      </c>
      <c r="D9" s="32" t="s">
        <v>228</v>
      </c>
      <c r="E9" s="33">
        <v>21.05</v>
      </c>
      <c r="F9" s="33">
        <v>15</v>
      </c>
      <c r="G9" s="34">
        <v>0.15</v>
      </c>
      <c r="H9" s="35">
        <f t="shared" si="0"/>
        <v>268.38749999999999</v>
      </c>
    </row>
    <row r="10" spans="1:8" s="27" customFormat="1" ht="18" customHeight="1">
      <c r="A10" s="32">
        <v>10251</v>
      </c>
      <c r="B10" s="32">
        <v>22</v>
      </c>
      <c r="C10" s="32" t="s">
        <v>1151</v>
      </c>
      <c r="D10" s="32" t="s">
        <v>230</v>
      </c>
      <c r="E10" s="33">
        <v>21</v>
      </c>
      <c r="F10" s="33">
        <v>6</v>
      </c>
      <c r="G10" s="34">
        <v>0.05</v>
      </c>
      <c r="H10" s="35">
        <f t="shared" si="0"/>
        <v>119.69999999999999</v>
      </c>
    </row>
    <row r="11" spans="1:8" s="27" customFormat="1" ht="18" customHeight="1">
      <c r="A11" s="32">
        <v>10251</v>
      </c>
      <c r="B11" s="32">
        <v>57</v>
      </c>
      <c r="C11" s="32" t="s">
        <v>1152</v>
      </c>
      <c r="D11" s="32" t="s">
        <v>230</v>
      </c>
      <c r="E11" s="33">
        <v>19.5</v>
      </c>
      <c r="F11" s="33">
        <v>15</v>
      </c>
      <c r="G11" s="34">
        <v>0.05</v>
      </c>
      <c r="H11" s="35">
        <f t="shared" si="0"/>
        <v>277.875</v>
      </c>
    </row>
    <row r="12" spans="1:8" s="27" customFormat="1" ht="18" customHeight="1">
      <c r="A12" s="32">
        <v>10251</v>
      </c>
      <c r="B12" s="32">
        <v>65</v>
      </c>
      <c r="C12" s="32" t="s">
        <v>1150</v>
      </c>
      <c r="D12" s="32" t="s">
        <v>228</v>
      </c>
      <c r="E12" s="33">
        <v>21.05</v>
      </c>
      <c r="F12" s="33">
        <v>20</v>
      </c>
      <c r="G12" s="34">
        <v>0</v>
      </c>
      <c r="H12" s="35">
        <f t="shared" si="0"/>
        <v>421</v>
      </c>
    </row>
    <row r="13" spans="1:8" s="27" customFormat="1" ht="18" customHeight="1">
      <c r="A13" s="32">
        <v>10252</v>
      </c>
      <c r="B13" s="32">
        <v>20</v>
      </c>
      <c r="C13" s="32" t="s">
        <v>1153</v>
      </c>
      <c r="D13" s="32" t="s">
        <v>226</v>
      </c>
      <c r="E13" s="33">
        <v>81</v>
      </c>
      <c r="F13" s="33">
        <v>40</v>
      </c>
      <c r="G13" s="34">
        <v>0.05</v>
      </c>
      <c r="H13" s="35">
        <f t="shared" si="0"/>
        <v>3078</v>
      </c>
    </row>
    <row r="14" spans="1:8" s="27" customFormat="1" ht="18" customHeight="1">
      <c r="A14" s="32">
        <v>10252</v>
      </c>
      <c r="B14" s="32">
        <v>33</v>
      </c>
      <c r="C14" s="32" t="s">
        <v>1154</v>
      </c>
      <c r="D14" s="32" t="s">
        <v>1</v>
      </c>
      <c r="E14" s="33">
        <v>2.5</v>
      </c>
      <c r="F14" s="33">
        <v>25</v>
      </c>
      <c r="G14" s="34">
        <v>0.05</v>
      </c>
      <c r="H14" s="35">
        <f t="shared" si="0"/>
        <v>59.375</v>
      </c>
    </row>
    <row r="15" spans="1:8" s="27" customFormat="1" ht="18" customHeight="1">
      <c r="A15" s="32">
        <v>10252</v>
      </c>
      <c r="B15" s="32">
        <v>60</v>
      </c>
      <c r="C15" s="32" t="s">
        <v>1155</v>
      </c>
      <c r="D15" s="32" t="s">
        <v>1</v>
      </c>
      <c r="E15" s="33">
        <v>34</v>
      </c>
      <c r="F15" s="33">
        <v>40</v>
      </c>
      <c r="G15" s="34">
        <v>0</v>
      </c>
      <c r="H15" s="35">
        <f t="shared" si="0"/>
        <v>1360</v>
      </c>
    </row>
    <row r="16" spans="1:8" s="27" customFormat="1" ht="18" customHeight="1">
      <c r="A16" s="32">
        <v>10253</v>
      </c>
      <c r="B16" s="32">
        <v>31</v>
      </c>
      <c r="C16" s="32" t="s">
        <v>1156</v>
      </c>
      <c r="D16" s="32" t="s">
        <v>1</v>
      </c>
      <c r="E16" s="33">
        <v>12.5</v>
      </c>
      <c r="F16" s="33">
        <v>20</v>
      </c>
      <c r="G16" s="34">
        <v>0</v>
      </c>
      <c r="H16" s="35">
        <f t="shared" si="0"/>
        <v>250</v>
      </c>
    </row>
    <row r="17" spans="1:8" s="27" customFormat="1" ht="18" customHeight="1">
      <c r="A17" s="32">
        <v>10253</v>
      </c>
      <c r="B17" s="32">
        <v>39</v>
      </c>
      <c r="C17" s="32" t="s">
        <v>1157</v>
      </c>
      <c r="D17" s="32" t="s">
        <v>225</v>
      </c>
      <c r="E17" s="33">
        <v>18</v>
      </c>
      <c r="F17" s="33">
        <v>42</v>
      </c>
      <c r="G17" s="34">
        <v>0</v>
      </c>
      <c r="H17" s="35">
        <f t="shared" si="0"/>
        <v>756</v>
      </c>
    </row>
    <row r="18" spans="1:8" s="27" customFormat="1" ht="18" customHeight="1">
      <c r="A18" s="32">
        <v>10253</v>
      </c>
      <c r="B18" s="32">
        <v>49</v>
      </c>
      <c r="C18" s="32" t="s">
        <v>1158</v>
      </c>
      <c r="D18" s="32" t="s">
        <v>226</v>
      </c>
      <c r="E18" s="33">
        <v>20</v>
      </c>
      <c r="F18" s="33">
        <v>40</v>
      </c>
      <c r="G18" s="34">
        <v>0</v>
      </c>
      <c r="H18" s="35">
        <f t="shared" si="0"/>
        <v>800</v>
      </c>
    </row>
    <row r="19" spans="1:8" s="27" customFormat="1" ht="18" customHeight="1">
      <c r="A19" s="32">
        <v>10254</v>
      </c>
      <c r="B19" s="32">
        <v>24</v>
      </c>
      <c r="C19" s="32" t="s">
        <v>1159</v>
      </c>
      <c r="D19" s="32" t="s">
        <v>225</v>
      </c>
      <c r="E19" s="33">
        <v>4.5</v>
      </c>
      <c r="F19" s="33">
        <v>15</v>
      </c>
      <c r="G19" s="34">
        <v>0.15</v>
      </c>
      <c r="H19" s="35">
        <f t="shared" si="0"/>
        <v>57.375</v>
      </c>
    </row>
    <row r="20" spans="1:8" s="27" customFormat="1" ht="18" customHeight="1">
      <c r="A20" s="32">
        <v>10254</v>
      </c>
      <c r="B20" s="32">
        <v>55</v>
      </c>
      <c r="C20" s="32" t="s">
        <v>1160</v>
      </c>
      <c r="D20" s="32" t="s">
        <v>227</v>
      </c>
      <c r="E20" s="33">
        <v>24</v>
      </c>
      <c r="F20" s="33">
        <v>21</v>
      </c>
      <c r="G20" s="34">
        <v>0.15</v>
      </c>
      <c r="H20" s="35">
        <f t="shared" si="0"/>
        <v>428.4</v>
      </c>
    </row>
    <row r="21" spans="1:8" s="27" customFormat="1" ht="18" customHeight="1">
      <c r="A21" s="32">
        <v>10254</v>
      </c>
      <c r="B21" s="32">
        <v>74</v>
      </c>
      <c r="C21" s="32" t="s">
        <v>1161</v>
      </c>
      <c r="D21" s="32" t="s">
        <v>231</v>
      </c>
      <c r="E21" s="33">
        <v>10</v>
      </c>
      <c r="F21" s="33">
        <v>21</v>
      </c>
      <c r="G21" s="34">
        <v>0</v>
      </c>
      <c r="H21" s="35">
        <f t="shared" si="0"/>
        <v>210</v>
      </c>
    </row>
    <row r="22" spans="1:8" s="27" customFormat="1" ht="18" customHeight="1">
      <c r="A22" s="32">
        <v>10255</v>
      </c>
      <c r="B22" s="32">
        <v>2</v>
      </c>
      <c r="C22" s="32" t="s">
        <v>1162</v>
      </c>
      <c r="D22" s="32" t="s">
        <v>225</v>
      </c>
      <c r="E22" s="33">
        <v>19</v>
      </c>
      <c r="F22" s="33">
        <v>20</v>
      </c>
      <c r="G22" s="34">
        <v>0</v>
      </c>
      <c r="H22" s="35">
        <f t="shared" si="0"/>
        <v>380</v>
      </c>
    </row>
    <row r="23" spans="1:8" s="27" customFormat="1" ht="18" customHeight="1">
      <c r="A23" s="32">
        <v>10255</v>
      </c>
      <c r="B23" s="32">
        <v>16</v>
      </c>
      <c r="C23" s="32" t="s">
        <v>1163</v>
      </c>
      <c r="D23" s="32" t="s">
        <v>226</v>
      </c>
      <c r="E23" s="33">
        <v>17.45</v>
      </c>
      <c r="F23" s="33">
        <v>35</v>
      </c>
      <c r="G23" s="34">
        <v>0</v>
      </c>
      <c r="H23" s="35">
        <f t="shared" si="0"/>
        <v>610.75</v>
      </c>
    </row>
    <row r="24" spans="1:8" s="27" customFormat="1" ht="18" customHeight="1">
      <c r="A24" s="32">
        <v>10255</v>
      </c>
      <c r="B24" s="32">
        <v>36</v>
      </c>
      <c r="C24" s="32" t="s">
        <v>1164</v>
      </c>
      <c r="D24" s="32" t="s">
        <v>229</v>
      </c>
      <c r="E24" s="33">
        <v>19</v>
      </c>
      <c r="F24" s="33">
        <v>25</v>
      </c>
      <c r="G24" s="34">
        <v>0</v>
      </c>
      <c r="H24" s="35">
        <f t="shared" si="0"/>
        <v>475</v>
      </c>
    </row>
    <row r="25" spans="1:8" s="27" customFormat="1" ht="18" customHeight="1">
      <c r="A25" s="32">
        <v>10255</v>
      </c>
      <c r="B25" s="32">
        <v>59</v>
      </c>
      <c r="C25" s="32" t="s">
        <v>1165</v>
      </c>
      <c r="D25" s="32" t="s">
        <v>1</v>
      </c>
      <c r="E25" s="33">
        <v>55</v>
      </c>
      <c r="F25" s="33">
        <v>30</v>
      </c>
      <c r="G25" s="34">
        <v>0</v>
      </c>
      <c r="H25" s="35">
        <f t="shared" si="0"/>
        <v>1650</v>
      </c>
    </row>
    <row r="26" spans="1:8" s="27" customFormat="1" ht="18" customHeight="1">
      <c r="A26" s="32">
        <v>10256</v>
      </c>
      <c r="B26" s="32">
        <v>53</v>
      </c>
      <c r="C26" s="32" t="s">
        <v>1166</v>
      </c>
      <c r="D26" s="32" t="s">
        <v>227</v>
      </c>
      <c r="E26" s="33">
        <v>32.799999999999997</v>
      </c>
      <c r="F26" s="33">
        <v>15</v>
      </c>
      <c r="G26" s="34">
        <v>0</v>
      </c>
      <c r="H26" s="35">
        <f t="shared" si="0"/>
        <v>491.99999999999994</v>
      </c>
    </row>
    <row r="27" spans="1:8" s="27" customFormat="1" ht="18" customHeight="1">
      <c r="A27" s="32">
        <v>10256</v>
      </c>
      <c r="B27" s="32">
        <v>77</v>
      </c>
      <c r="C27" s="32" t="s">
        <v>1167</v>
      </c>
      <c r="D27" s="32" t="s">
        <v>228</v>
      </c>
      <c r="E27" s="33">
        <v>13</v>
      </c>
      <c r="F27" s="33">
        <v>12</v>
      </c>
      <c r="G27" s="34">
        <v>0</v>
      </c>
      <c r="H27" s="35">
        <f t="shared" si="0"/>
        <v>156</v>
      </c>
    </row>
    <row r="28" spans="1:8" s="27" customFormat="1" ht="18" customHeight="1">
      <c r="A28" s="32">
        <v>10257</v>
      </c>
      <c r="B28" s="32">
        <v>27</v>
      </c>
      <c r="C28" s="32" t="s">
        <v>1168</v>
      </c>
      <c r="D28" s="32" t="s">
        <v>226</v>
      </c>
      <c r="E28" s="33">
        <v>43.9</v>
      </c>
      <c r="F28" s="33">
        <v>25</v>
      </c>
      <c r="G28" s="34">
        <v>0</v>
      </c>
      <c r="H28" s="35">
        <f t="shared" si="0"/>
        <v>1097.5</v>
      </c>
    </row>
    <row r="29" spans="1:8" s="27" customFormat="1" ht="18" customHeight="1">
      <c r="A29" s="32">
        <v>10257</v>
      </c>
      <c r="B29" s="32">
        <v>39</v>
      </c>
      <c r="C29" s="32" t="s">
        <v>1157</v>
      </c>
      <c r="D29" s="32" t="s">
        <v>225</v>
      </c>
      <c r="E29" s="33">
        <v>18</v>
      </c>
      <c r="F29" s="33">
        <v>6</v>
      </c>
      <c r="G29" s="34">
        <v>0</v>
      </c>
      <c r="H29" s="35">
        <f t="shared" si="0"/>
        <v>108</v>
      </c>
    </row>
    <row r="30" spans="1:8" s="27" customFormat="1" ht="18" customHeight="1">
      <c r="A30" s="32">
        <v>10257</v>
      </c>
      <c r="B30" s="32">
        <v>77</v>
      </c>
      <c r="C30" s="32" t="s">
        <v>1167</v>
      </c>
      <c r="D30" s="32" t="s">
        <v>228</v>
      </c>
      <c r="E30" s="33">
        <v>13</v>
      </c>
      <c r="F30" s="33">
        <v>15</v>
      </c>
      <c r="G30" s="34">
        <v>0</v>
      </c>
      <c r="H30" s="35">
        <f t="shared" si="0"/>
        <v>195</v>
      </c>
    </row>
    <row r="31" spans="1:8" s="27" customFormat="1" ht="18" customHeight="1">
      <c r="A31" s="32">
        <v>10258</v>
      </c>
      <c r="B31" s="32">
        <v>2</v>
      </c>
      <c r="C31" s="32" t="s">
        <v>1162</v>
      </c>
      <c r="D31" s="32" t="s">
        <v>225</v>
      </c>
      <c r="E31" s="33">
        <v>19</v>
      </c>
      <c r="F31" s="33">
        <v>50</v>
      </c>
      <c r="G31" s="34">
        <v>0.2</v>
      </c>
      <c r="H31" s="35">
        <f t="shared" si="0"/>
        <v>760</v>
      </c>
    </row>
    <row r="32" spans="1:8" s="27" customFormat="1" ht="18" customHeight="1">
      <c r="A32" s="32">
        <v>10258</v>
      </c>
      <c r="B32" s="32">
        <v>5</v>
      </c>
      <c r="C32" s="32" t="s">
        <v>1169</v>
      </c>
      <c r="D32" s="32" t="s">
        <v>228</v>
      </c>
      <c r="E32" s="33">
        <v>21.35</v>
      </c>
      <c r="F32" s="33">
        <v>65</v>
      </c>
      <c r="G32" s="34">
        <v>0.2</v>
      </c>
      <c r="H32" s="35">
        <f t="shared" si="0"/>
        <v>1110.2</v>
      </c>
    </row>
    <row r="33" spans="1:8" s="27" customFormat="1" ht="18" customHeight="1">
      <c r="A33" s="32">
        <v>10258</v>
      </c>
      <c r="B33" s="32">
        <v>32</v>
      </c>
      <c r="C33" s="32" t="s">
        <v>1170</v>
      </c>
      <c r="D33" s="32" t="s">
        <v>1</v>
      </c>
      <c r="E33" s="33">
        <v>32</v>
      </c>
      <c r="F33" s="33">
        <v>6</v>
      </c>
      <c r="G33" s="34">
        <v>0.2</v>
      </c>
      <c r="H33" s="35">
        <f t="shared" si="0"/>
        <v>153.60000000000002</v>
      </c>
    </row>
    <row r="34" spans="1:8" s="27" customFormat="1" ht="18" customHeight="1">
      <c r="A34" s="32">
        <v>10259</v>
      </c>
      <c r="B34" s="32">
        <v>21</v>
      </c>
      <c r="C34" s="32" t="s">
        <v>1171</v>
      </c>
      <c r="D34" s="32" t="s">
        <v>226</v>
      </c>
      <c r="E34" s="33">
        <v>10</v>
      </c>
      <c r="F34" s="33">
        <v>10</v>
      </c>
      <c r="G34" s="34">
        <v>0</v>
      </c>
      <c r="H34" s="35">
        <f t="shared" si="0"/>
        <v>100</v>
      </c>
    </row>
    <row r="35" spans="1:8" s="27" customFormat="1" ht="18" customHeight="1">
      <c r="A35" s="32">
        <v>10259</v>
      </c>
      <c r="B35" s="32">
        <v>37</v>
      </c>
      <c r="C35" s="32" t="s">
        <v>1172</v>
      </c>
      <c r="D35" s="32" t="s">
        <v>229</v>
      </c>
      <c r="E35" s="33">
        <v>26</v>
      </c>
      <c r="F35" s="33">
        <v>1</v>
      </c>
      <c r="G35" s="34">
        <v>0</v>
      </c>
      <c r="H35" s="35">
        <f t="shared" si="0"/>
        <v>26</v>
      </c>
    </row>
    <row r="36" spans="1:8" s="27" customFormat="1" ht="18" customHeight="1">
      <c r="A36" s="32">
        <v>10260</v>
      </c>
      <c r="B36" s="32">
        <v>41</v>
      </c>
      <c r="C36" s="32" t="s">
        <v>1149</v>
      </c>
      <c r="D36" s="32" t="s">
        <v>229</v>
      </c>
      <c r="E36" s="33">
        <v>9.65</v>
      </c>
      <c r="F36" s="33">
        <v>16</v>
      </c>
      <c r="G36" s="34">
        <v>0.25</v>
      </c>
      <c r="H36" s="35">
        <f t="shared" si="0"/>
        <v>115.80000000000001</v>
      </c>
    </row>
    <row r="37" spans="1:8" s="27" customFormat="1" ht="18" customHeight="1">
      <c r="A37" s="32">
        <v>10260</v>
      </c>
      <c r="B37" s="32">
        <v>57</v>
      </c>
      <c r="C37" s="32" t="s">
        <v>1152</v>
      </c>
      <c r="D37" s="32" t="s">
        <v>230</v>
      </c>
      <c r="E37" s="33">
        <v>19.5</v>
      </c>
      <c r="F37" s="33">
        <v>50</v>
      </c>
      <c r="G37" s="34">
        <v>0</v>
      </c>
      <c r="H37" s="35">
        <f t="shared" si="0"/>
        <v>975</v>
      </c>
    </row>
    <row r="38" spans="1:8" s="27" customFormat="1" ht="18" customHeight="1">
      <c r="A38" s="32">
        <v>10260</v>
      </c>
      <c r="B38" s="32">
        <v>62</v>
      </c>
      <c r="C38" s="32" t="s">
        <v>1173</v>
      </c>
      <c r="D38" s="32" t="s">
        <v>226</v>
      </c>
      <c r="E38" s="33">
        <v>49.3</v>
      </c>
      <c r="F38" s="33">
        <v>15</v>
      </c>
      <c r="G38" s="34">
        <v>0.25</v>
      </c>
      <c r="H38" s="35">
        <f t="shared" si="0"/>
        <v>554.625</v>
      </c>
    </row>
    <row r="39" spans="1:8" s="27" customFormat="1" ht="18" customHeight="1">
      <c r="A39" s="32">
        <v>10260</v>
      </c>
      <c r="B39" s="32">
        <v>70</v>
      </c>
      <c r="C39" s="32" t="s">
        <v>1174</v>
      </c>
      <c r="D39" s="32" t="s">
        <v>225</v>
      </c>
      <c r="E39" s="33">
        <v>15</v>
      </c>
      <c r="F39" s="33">
        <v>21</v>
      </c>
      <c r="G39" s="34">
        <v>0.25</v>
      </c>
      <c r="H39" s="35">
        <f t="shared" si="0"/>
        <v>236.25</v>
      </c>
    </row>
    <row r="40" spans="1:8" s="27" customFormat="1" ht="18" customHeight="1">
      <c r="A40" s="32">
        <v>10261</v>
      </c>
      <c r="B40" s="32">
        <v>21</v>
      </c>
      <c r="C40" s="32" t="s">
        <v>1171</v>
      </c>
      <c r="D40" s="32" t="s">
        <v>226</v>
      </c>
      <c r="E40" s="33">
        <v>10</v>
      </c>
      <c r="F40" s="33">
        <v>20</v>
      </c>
      <c r="G40" s="34">
        <v>0</v>
      </c>
      <c r="H40" s="35">
        <f t="shared" si="0"/>
        <v>200</v>
      </c>
    </row>
    <row r="41" spans="1:8" s="27" customFormat="1" ht="18" customHeight="1">
      <c r="A41" s="32">
        <v>10261</v>
      </c>
      <c r="B41" s="32">
        <v>35</v>
      </c>
      <c r="C41" s="32" t="s">
        <v>1175</v>
      </c>
      <c r="D41" s="32" t="s">
        <v>225</v>
      </c>
      <c r="E41" s="33">
        <v>18</v>
      </c>
      <c r="F41" s="33">
        <v>20</v>
      </c>
      <c r="G41" s="34">
        <v>0</v>
      </c>
      <c r="H41" s="35">
        <f t="shared" si="0"/>
        <v>360</v>
      </c>
    </row>
    <row r="42" spans="1:8" s="27" customFormat="1" ht="18" customHeight="1">
      <c r="A42" s="32">
        <v>10262</v>
      </c>
      <c r="B42" s="32">
        <v>5</v>
      </c>
      <c r="C42" s="32" t="s">
        <v>1169</v>
      </c>
      <c r="D42" s="32" t="s">
        <v>228</v>
      </c>
      <c r="E42" s="33">
        <v>21.35</v>
      </c>
      <c r="F42" s="33">
        <v>12</v>
      </c>
      <c r="G42" s="34">
        <v>0.2</v>
      </c>
      <c r="H42" s="35">
        <f t="shared" si="0"/>
        <v>204.96000000000004</v>
      </c>
    </row>
    <row r="43" spans="1:8" s="27" customFormat="1" ht="18" customHeight="1">
      <c r="A43" s="32">
        <v>10262</v>
      </c>
      <c r="B43" s="32">
        <v>7</v>
      </c>
      <c r="C43" s="32" t="s">
        <v>1176</v>
      </c>
      <c r="D43" s="32" t="s">
        <v>231</v>
      </c>
      <c r="E43" s="33">
        <v>30</v>
      </c>
      <c r="F43" s="33">
        <v>15</v>
      </c>
      <c r="G43" s="34">
        <v>0</v>
      </c>
      <c r="H43" s="35">
        <f t="shared" si="0"/>
        <v>450</v>
      </c>
    </row>
    <row r="44" spans="1:8" s="27" customFormat="1" ht="18" customHeight="1">
      <c r="A44" s="32">
        <v>10262</v>
      </c>
      <c r="B44" s="32">
        <v>56</v>
      </c>
      <c r="C44" s="32" t="s">
        <v>1177</v>
      </c>
      <c r="D44" s="32" t="s">
        <v>230</v>
      </c>
      <c r="E44" s="33">
        <v>38</v>
      </c>
      <c r="F44" s="33">
        <v>2</v>
      </c>
      <c r="G44" s="34">
        <v>0</v>
      </c>
      <c r="H44" s="35">
        <f t="shared" si="0"/>
        <v>76</v>
      </c>
    </row>
    <row r="45" spans="1:8" s="27" customFormat="1" ht="18" customHeight="1">
      <c r="A45" s="32">
        <v>10263</v>
      </c>
      <c r="B45" s="32">
        <v>16</v>
      </c>
      <c r="C45" s="32" t="s">
        <v>1163</v>
      </c>
      <c r="D45" s="32" t="s">
        <v>226</v>
      </c>
      <c r="E45" s="33">
        <v>17.45</v>
      </c>
      <c r="F45" s="33">
        <v>60</v>
      </c>
      <c r="G45" s="34">
        <v>0.25</v>
      </c>
      <c r="H45" s="35">
        <f t="shared" si="0"/>
        <v>785.25</v>
      </c>
    </row>
    <row r="46" spans="1:8" s="27" customFormat="1" ht="18" customHeight="1">
      <c r="A46" s="32">
        <v>10263</v>
      </c>
      <c r="B46" s="32">
        <v>24</v>
      </c>
      <c r="C46" s="32" t="s">
        <v>1159</v>
      </c>
      <c r="D46" s="32" t="s">
        <v>225</v>
      </c>
      <c r="E46" s="33">
        <v>4.5</v>
      </c>
      <c r="F46" s="33">
        <v>28</v>
      </c>
      <c r="G46" s="34">
        <v>0</v>
      </c>
      <c r="H46" s="35">
        <f t="shared" si="0"/>
        <v>126</v>
      </c>
    </row>
    <row r="47" spans="1:8" s="27" customFormat="1" ht="18" customHeight="1">
      <c r="A47" s="32">
        <v>10263</v>
      </c>
      <c r="B47" s="32">
        <v>30</v>
      </c>
      <c r="C47" s="32" t="s">
        <v>1178</v>
      </c>
      <c r="D47" s="32" t="s">
        <v>229</v>
      </c>
      <c r="E47" s="33">
        <v>25.89</v>
      </c>
      <c r="F47" s="33">
        <v>60</v>
      </c>
      <c r="G47" s="34">
        <v>0.25</v>
      </c>
      <c r="H47" s="35">
        <f t="shared" si="0"/>
        <v>1165.0500000000002</v>
      </c>
    </row>
    <row r="48" spans="1:8" s="27" customFormat="1" ht="18" customHeight="1">
      <c r="A48" s="32">
        <v>10263</v>
      </c>
      <c r="B48" s="32">
        <v>74</v>
      </c>
      <c r="C48" s="32" t="s">
        <v>1161</v>
      </c>
      <c r="D48" s="32" t="s">
        <v>231</v>
      </c>
      <c r="E48" s="33">
        <v>10</v>
      </c>
      <c r="F48" s="33">
        <v>36</v>
      </c>
      <c r="G48" s="34">
        <v>0.25</v>
      </c>
      <c r="H48" s="35">
        <f t="shared" si="0"/>
        <v>270</v>
      </c>
    </row>
    <row r="49" spans="1:8" s="27" customFormat="1" ht="18" customHeight="1">
      <c r="A49" s="32">
        <v>10264</v>
      </c>
      <c r="B49" s="32">
        <v>2</v>
      </c>
      <c r="C49" s="32" t="s">
        <v>1162</v>
      </c>
      <c r="D49" s="32" t="s">
        <v>225</v>
      </c>
      <c r="E49" s="33">
        <v>19</v>
      </c>
      <c r="F49" s="33">
        <v>35</v>
      </c>
      <c r="G49" s="34">
        <v>0</v>
      </c>
      <c r="H49" s="35">
        <f t="shared" si="0"/>
        <v>665</v>
      </c>
    </row>
    <row r="50" spans="1:8" s="27" customFormat="1" ht="18" customHeight="1">
      <c r="A50" s="32">
        <v>10264</v>
      </c>
      <c r="B50" s="32">
        <v>41</v>
      </c>
      <c r="C50" s="32" t="s">
        <v>1149</v>
      </c>
      <c r="D50" s="32" t="s">
        <v>229</v>
      </c>
      <c r="E50" s="33">
        <v>9.65</v>
      </c>
      <c r="F50" s="33">
        <v>25</v>
      </c>
      <c r="G50" s="34">
        <v>0.15</v>
      </c>
      <c r="H50" s="35">
        <f t="shared" si="0"/>
        <v>205.0625</v>
      </c>
    </row>
    <row r="51" spans="1:8" s="27" customFormat="1" ht="18" customHeight="1">
      <c r="A51" s="32">
        <v>10265</v>
      </c>
      <c r="B51" s="32">
        <v>17</v>
      </c>
      <c r="C51" s="32" t="s">
        <v>1144</v>
      </c>
      <c r="D51" s="32" t="s">
        <v>227</v>
      </c>
      <c r="E51" s="33">
        <v>39</v>
      </c>
      <c r="F51" s="33">
        <v>30</v>
      </c>
      <c r="G51" s="34">
        <v>0</v>
      </c>
      <c r="H51" s="35">
        <f t="shared" si="0"/>
        <v>1170</v>
      </c>
    </row>
    <row r="52" spans="1:8" s="27" customFormat="1" ht="18" customHeight="1">
      <c r="A52" s="32">
        <v>10265</v>
      </c>
      <c r="B52" s="32">
        <v>70</v>
      </c>
      <c r="C52" s="32" t="s">
        <v>1174</v>
      </c>
      <c r="D52" s="32" t="s">
        <v>225</v>
      </c>
      <c r="E52" s="33">
        <v>15</v>
      </c>
      <c r="F52" s="33">
        <v>20</v>
      </c>
      <c r="G52" s="34">
        <v>0</v>
      </c>
      <c r="H52" s="35">
        <f t="shared" si="0"/>
        <v>300</v>
      </c>
    </row>
    <row r="53" spans="1:8" s="27" customFormat="1" ht="18" customHeight="1">
      <c r="A53" s="32">
        <v>10266</v>
      </c>
      <c r="B53" s="32">
        <v>12</v>
      </c>
      <c r="C53" s="32" t="s">
        <v>1179</v>
      </c>
      <c r="D53" s="32" t="s">
        <v>1</v>
      </c>
      <c r="E53" s="33">
        <v>38</v>
      </c>
      <c r="F53" s="33">
        <v>12</v>
      </c>
      <c r="G53" s="34">
        <v>0.05</v>
      </c>
      <c r="H53" s="35">
        <f t="shared" si="0"/>
        <v>433.2</v>
      </c>
    </row>
    <row r="54" spans="1:8" s="27" customFormat="1" ht="18" customHeight="1">
      <c r="A54" s="32">
        <v>10267</v>
      </c>
      <c r="B54" s="32">
        <v>40</v>
      </c>
      <c r="C54" s="32" t="s">
        <v>1180</v>
      </c>
      <c r="D54" s="32" t="s">
        <v>229</v>
      </c>
      <c r="E54" s="33">
        <v>18.399999999999999</v>
      </c>
      <c r="F54" s="33">
        <v>50</v>
      </c>
      <c r="G54" s="34">
        <v>0</v>
      </c>
      <c r="H54" s="35">
        <f t="shared" si="0"/>
        <v>919.99999999999989</v>
      </c>
    </row>
    <row r="55" spans="1:8" s="27" customFormat="1" ht="18" customHeight="1">
      <c r="A55" s="32">
        <v>10267</v>
      </c>
      <c r="B55" s="32">
        <v>59</v>
      </c>
      <c r="C55" s="32" t="s">
        <v>1165</v>
      </c>
      <c r="D55" s="32" t="s">
        <v>1</v>
      </c>
      <c r="E55" s="33">
        <v>55</v>
      </c>
      <c r="F55" s="33">
        <v>70</v>
      </c>
      <c r="G55" s="34">
        <v>0.15</v>
      </c>
      <c r="H55" s="35">
        <f t="shared" si="0"/>
        <v>3272.5</v>
      </c>
    </row>
    <row r="56" spans="1:8" s="27" customFormat="1" ht="18" customHeight="1">
      <c r="A56" s="32">
        <v>10267</v>
      </c>
      <c r="B56" s="32">
        <v>76</v>
      </c>
      <c r="C56" s="32" t="s">
        <v>1181</v>
      </c>
      <c r="D56" s="32" t="s">
        <v>225</v>
      </c>
      <c r="E56" s="33">
        <v>18</v>
      </c>
      <c r="F56" s="33">
        <v>15</v>
      </c>
      <c r="G56" s="34">
        <v>0.15</v>
      </c>
      <c r="H56" s="35">
        <f t="shared" si="0"/>
        <v>229.5</v>
      </c>
    </row>
    <row r="57" spans="1:8" s="27" customFormat="1" ht="18" customHeight="1">
      <c r="A57" s="32">
        <v>10268</v>
      </c>
      <c r="B57" s="32">
        <v>29</v>
      </c>
      <c r="C57" s="32" t="s">
        <v>1160</v>
      </c>
      <c r="D57" s="32" t="s">
        <v>227</v>
      </c>
      <c r="E57" s="33">
        <v>123.79</v>
      </c>
      <c r="F57" s="33">
        <v>10</v>
      </c>
      <c r="G57" s="34">
        <v>0</v>
      </c>
      <c r="H57" s="35">
        <f t="shared" si="0"/>
        <v>1237.9000000000001</v>
      </c>
    </row>
    <row r="58" spans="1:8" s="27" customFormat="1" ht="18" customHeight="1">
      <c r="A58" s="32">
        <v>10268</v>
      </c>
      <c r="B58" s="32">
        <v>72</v>
      </c>
      <c r="C58" s="32" t="s">
        <v>1146</v>
      </c>
      <c r="D58" s="32" t="s">
        <v>1</v>
      </c>
      <c r="E58" s="33">
        <v>34.799999999999997</v>
      </c>
      <c r="F58" s="33">
        <v>4</v>
      </c>
      <c r="G58" s="34">
        <v>0</v>
      </c>
      <c r="H58" s="35">
        <f t="shared" si="0"/>
        <v>139.19999999999999</v>
      </c>
    </row>
    <row r="59" spans="1:8" s="27" customFormat="1" ht="18" customHeight="1">
      <c r="A59" s="32">
        <v>10269</v>
      </c>
      <c r="B59" s="32">
        <v>33</v>
      </c>
      <c r="C59" s="32" t="s">
        <v>1154</v>
      </c>
      <c r="D59" s="32" t="s">
        <v>1</v>
      </c>
      <c r="E59" s="33">
        <v>2.5</v>
      </c>
      <c r="F59" s="33">
        <v>60</v>
      </c>
      <c r="G59" s="34">
        <v>0.05</v>
      </c>
      <c r="H59" s="35">
        <f t="shared" si="0"/>
        <v>142.5</v>
      </c>
    </row>
    <row r="60" spans="1:8" s="27" customFormat="1" ht="18" customHeight="1">
      <c r="A60" s="32">
        <v>10269</v>
      </c>
      <c r="B60" s="32">
        <v>72</v>
      </c>
      <c r="C60" s="32" t="s">
        <v>1146</v>
      </c>
      <c r="D60" s="32" t="s">
        <v>1</v>
      </c>
      <c r="E60" s="33">
        <v>34.799999999999997</v>
      </c>
      <c r="F60" s="33">
        <v>20</v>
      </c>
      <c r="G60" s="34">
        <v>0.05</v>
      </c>
      <c r="H60" s="35">
        <f t="shared" si="0"/>
        <v>661.19999999999993</v>
      </c>
    </row>
    <row r="61" spans="1:8" s="27" customFormat="1" ht="18" customHeight="1">
      <c r="A61" s="32">
        <v>10270</v>
      </c>
      <c r="B61" s="32">
        <v>36</v>
      </c>
      <c r="C61" s="32" t="s">
        <v>1164</v>
      </c>
      <c r="D61" s="32" t="s">
        <v>229</v>
      </c>
      <c r="E61" s="33">
        <v>19</v>
      </c>
      <c r="F61" s="33">
        <v>30</v>
      </c>
      <c r="G61" s="34">
        <v>0</v>
      </c>
      <c r="H61" s="35">
        <f t="shared" si="0"/>
        <v>570</v>
      </c>
    </row>
    <row r="62" spans="1:8" s="27" customFormat="1" ht="18" customHeight="1">
      <c r="A62" s="32">
        <v>10270</v>
      </c>
      <c r="B62" s="32">
        <v>43</v>
      </c>
      <c r="C62" s="32" t="s">
        <v>1182</v>
      </c>
      <c r="D62" s="32" t="s">
        <v>225</v>
      </c>
      <c r="E62" s="33">
        <v>46</v>
      </c>
      <c r="F62" s="33">
        <v>25</v>
      </c>
      <c r="G62" s="34">
        <v>0</v>
      </c>
      <c r="H62" s="35">
        <f t="shared" si="0"/>
        <v>1150</v>
      </c>
    </row>
    <row r="63" spans="1:8" s="27" customFormat="1" ht="18" customHeight="1">
      <c r="A63" s="32">
        <v>10271</v>
      </c>
      <c r="B63" s="32">
        <v>33</v>
      </c>
      <c r="C63" s="32" t="s">
        <v>1154</v>
      </c>
      <c r="D63" s="32" t="s">
        <v>1</v>
      </c>
      <c r="E63" s="33">
        <v>2.5</v>
      </c>
      <c r="F63" s="33">
        <v>24</v>
      </c>
      <c r="G63" s="34">
        <v>0</v>
      </c>
      <c r="H63" s="35">
        <f t="shared" si="0"/>
        <v>60</v>
      </c>
    </row>
    <row r="64" spans="1:8" s="27" customFormat="1" ht="18" customHeight="1">
      <c r="A64" s="32">
        <v>10272</v>
      </c>
      <c r="B64" s="32">
        <v>20</v>
      </c>
      <c r="C64" s="32" t="s">
        <v>1153</v>
      </c>
      <c r="D64" s="32" t="s">
        <v>226</v>
      </c>
      <c r="E64" s="33">
        <v>81</v>
      </c>
      <c r="F64" s="33">
        <v>6</v>
      </c>
      <c r="G64" s="34">
        <v>0</v>
      </c>
      <c r="H64" s="35">
        <f t="shared" si="0"/>
        <v>486</v>
      </c>
    </row>
    <row r="65" spans="1:8" s="27" customFormat="1" ht="18" customHeight="1">
      <c r="A65" s="32">
        <v>10272</v>
      </c>
      <c r="B65" s="32">
        <v>31</v>
      </c>
      <c r="C65" s="32" t="s">
        <v>1156</v>
      </c>
      <c r="D65" s="32" t="s">
        <v>1</v>
      </c>
      <c r="E65" s="33">
        <v>12.5</v>
      </c>
      <c r="F65" s="33">
        <v>40</v>
      </c>
      <c r="G65" s="34">
        <v>0</v>
      </c>
      <c r="H65" s="35">
        <f t="shared" si="0"/>
        <v>500</v>
      </c>
    </row>
    <row r="66" spans="1:8" s="27" customFormat="1" ht="18" customHeight="1">
      <c r="A66" s="32">
        <v>10272</v>
      </c>
      <c r="B66" s="32">
        <v>72</v>
      </c>
      <c r="C66" s="32" t="s">
        <v>1146</v>
      </c>
      <c r="D66" s="32" t="s">
        <v>1</v>
      </c>
      <c r="E66" s="33">
        <v>34.799999999999997</v>
      </c>
      <c r="F66" s="33">
        <v>24</v>
      </c>
      <c r="G66" s="34">
        <v>0</v>
      </c>
      <c r="H66" s="35">
        <f t="shared" si="0"/>
        <v>835.19999999999993</v>
      </c>
    </row>
    <row r="67" spans="1:8" s="27" customFormat="1" ht="18" customHeight="1">
      <c r="A67" s="32">
        <v>10273</v>
      </c>
      <c r="B67" s="32">
        <v>10</v>
      </c>
      <c r="C67" s="32" t="s">
        <v>1183</v>
      </c>
      <c r="D67" s="32" t="s">
        <v>229</v>
      </c>
      <c r="E67" s="33">
        <v>31</v>
      </c>
      <c r="F67" s="33">
        <v>24</v>
      </c>
      <c r="G67" s="34">
        <v>0.05</v>
      </c>
      <c r="H67" s="35">
        <f t="shared" ref="H67:H130" si="1">E67*F67*(1-G67)</f>
        <v>706.8</v>
      </c>
    </row>
    <row r="68" spans="1:8" s="27" customFormat="1" ht="18" customHeight="1">
      <c r="A68" s="32">
        <v>10273</v>
      </c>
      <c r="B68" s="32">
        <v>31</v>
      </c>
      <c r="C68" s="32" t="s">
        <v>1156</v>
      </c>
      <c r="D68" s="32" t="s">
        <v>1</v>
      </c>
      <c r="E68" s="33">
        <v>12.5</v>
      </c>
      <c r="F68" s="33">
        <v>15</v>
      </c>
      <c r="G68" s="34">
        <v>0.05</v>
      </c>
      <c r="H68" s="35">
        <f t="shared" si="1"/>
        <v>178.125</v>
      </c>
    </row>
    <row r="69" spans="1:8" s="27" customFormat="1" ht="18" customHeight="1">
      <c r="A69" s="32">
        <v>10273</v>
      </c>
      <c r="B69" s="32">
        <v>33</v>
      </c>
      <c r="C69" s="32" t="s">
        <v>1154</v>
      </c>
      <c r="D69" s="32" t="s">
        <v>1</v>
      </c>
      <c r="E69" s="33">
        <v>2.5</v>
      </c>
      <c r="F69" s="33">
        <v>20</v>
      </c>
      <c r="G69" s="34">
        <v>0</v>
      </c>
      <c r="H69" s="35">
        <f t="shared" si="1"/>
        <v>50</v>
      </c>
    </row>
    <row r="70" spans="1:8" s="27" customFormat="1" ht="18" customHeight="1">
      <c r="A70" s="32">
        <v>10273</v>
      </c>
      <c r="B70" s="32">
        <v>40</v>
      </c>
      <c r="C70" s="32" t="s">
        <v>1180</v>
      </c>
      <c r="D70" s="32" t="s">
        <v>229</v>
      </c>
      <c r="E70" s="33">
        <v>18.399999999999999</v>
      </c>
      <c r="F70" s="33">
        <v>60</v>
      </c>
      <c r="G70" s="34">
        <v>0.05</v>
      </c>
      <c r="H70" s="35">
        <f t="shared" si="1"/>
        <v>1048.8</v>
      </c>
    </row>
    <row r="71" spans="1:8" s="27" customFormat="1" ht="18" customHeight="1">
      <c r="A71" s="32">
        <v>10273</v>
      </c>
      <c r="B71" s="32">
        <v>76</v>
      </c>
      <c r="C71" s="32" t="s">
        <v>1181</v>
      </c>
      <c r="D71" s="32" t="s">
        <v>225</v>
      </c>
      <c r="E71" s="33">
        <v>18</v>
      </c>
      <c r="F71" s="33">
        <v>33</v>
      </c>
      <c r="G71" s="34">
        <v>0.05</v>
      </c>
      <c r="H71" s="35">
        <f t="shared" si="1"/>
        <v>564.29999999999995</v>
      </c>
    </row>
    <row r="72" spans="1:8" s="27" customFormat="1" ht="18" customHeight="1">
      <c r="A72" s="32">
        <v>10274</v>
      </c>
      <c r="B72" s="32">
        <v>71</v>
      </c>
      <c r="C72" s="32" t="s">
        <v>1184</v>
      </c>
      <c r="D72" s="32" t="s">
        <v>1</v>
      </c>
      <c r="E72" s="33">
        <v>21.5</v>
      </c>
      <c r="F72" s="33">
        <v>20</v>
      </c>
      <c r="G72" s="34">
        <v>0</v>
      </c>
      <c r="H72" s="35">
        <f t="shared" si="1"/>
        <v>430</v>
      </c>
    </row>
    <row r="73" spans="1:8" s="27" customFormat="1" ht="18" customHeight="1">
      <c r="A73" s="32">
        <v>10274</v>
      </c>
      <c r="B73" s="32">
        <v>72</v>
      </c>
      <c r="C73" s="32" t="s">
        <v>1146</v>
      </c>
      <c r="D73" s="32" t="s">
        <v>1</v>
      </c>
      <c r="E73" s="33">
        <v>34.799999999999997</v>
      </c>
      <c r="F73" s="33">
        <v>7</v>
      </c>
      <c r="G73" s="34">
        <v>0</v>
      </c>
      <c r="H73" s="35">
        <f t="shared" si="1"/>
        <v>243.59999999999997</v>
      </c>
    </row>
    <row r="74" spans="1:8" s="27" customFormat="1" ht="18" customHeight="1">
      <c r="A74" s="32">
        <v>10275</v>
      </c>
      <c r="B74" s="32">
        <v>24</v>
      </c>
      <c r="C74" s="32" t="s">
        <v>1159</v>
      </c>
      <c r="D74" s="32" t="s">
        <v>225</v>
      </c>
      <c r="E74" s="33">
        <v>4.5</v>
      </c>
      <c r="F74" s="33">
        <v>12</v>
      </c>
      <c r="G74" s="34">
        <v>0.05</v>
      </c>
      <c r="H74" s="35">
        <f t="shared" si="1"/>
        <v>51.3</v>
      </c>
    </row>
    <row r="75" spans="1:8" s="27" customFormat="1" ht="18" customHeight="1">
      <c r="A75" s="32">
        <v>10275</v>
      </c>
      <c r="B75" s="32">
        <v>59</v>
      </c>
      <c r="C75" s="32" t="s">
        <v>1165</v>
      </c>
      <c r="D75" s="32" t="s">
        <v>1</v>
      </c>
      <c r="E75" s="33">
        <v>55</v>
      </c>
      <c r="F75" s="33">
        <v>6</v>
      </c>
      <c r="G75" s="34">
        <v>0.05</v>
      </c>
      <c r="H75" s="35">
        <f t="shared" si="1"/>
        <v>313.5</v>
      </c>
    </row>
    <row r="76" spans="1:8" s="27" customFormat="1" ht="18" customHeight="1">
      <c r="A76" s="32">
        <v>10276</v>
      </c>
      <c r="B76" s="32">
        <v>10</v>
      </c>
      <c r="C76" s="32" t="s">
        <v>1183</v>
      </c>
      <c r="D76" s="32" t="s">
        <v>229</v>
      </c>
      <c r="E76" s="33">
        <v>31</v>
      </c>
      <c r="F76" s="33">
        <v>15</v>
      </c>
      <c r="G76" s="34">
        <v>0</v>
      </c>
      <c r="H76" s="35">
        <f t="shared" si="1"/>
        <v>465</v>
      </c>
    </row>
    <row r="77" spans="1:8" s="27" customFormat="1" ht="18" customHeight="1">
      <c r="A77" s="32">
        <v>10276</v>
      </c>
      <c r="B77" s="32">
        <v>13</v>
      </c>
      <c r="C77" s="32" t="s">
        <v>1185</v>
      </c>
      <c r="D77" s="32" t="s">
        <v>229</v>
      </c>
      <c r="E77" s="33">
        <v>6</v>
      </c>
      <c r="F77" s="33">
        <v>10</v>
      </c>
      <c r="G77" s="34">
        <v>0</v>
      </c>
      <c r="H77" s="35">
        <f t="shared" si="1"/>
        <v>60</v>
      </c>
    </row>
    <row r="78" spans="1:8" s="27" customFormat="1" ht="18" customHeight="1">
      <c r="A78" s="32">
        <v>10277</v>
      </c>
      <c r="B78" s="32">
        <v>28</v>
      </c>
      <c r="C78" s="32" t="s">
        <v>1186</v>
      </c>
      <c r="D78" s="32" t="s">
        <v>231</v>
      </c>
      <c r="E78" s="33">
        <v>45.6</v>
      </c>
      <c r="F78" s="33">
        <v>20</v>
      </c>
      <c r="G78" s="34">
        <v>0</v>
      </c>
      <c r="H78" s="35">
        <f t="shared" si="1"/>
        <v>912</v>
      </c>
    </row>
    <row r="79" spans="1:8" s="27" customFormat="1" ht="18" customHeight="1">
      <c r="A79" s="32">
        <v>10277</v>
      </c>
      <c r="B79" s="32">
        <v>62</v>
      </c>
      <c r="C79" s="32" t="s">
        <v>1173</v>
      </c>
      <c r="D79" s="32" t="s">
        <v>226</v>
      </c>
      <c r="E79" s="33">
        <v>49.3</v>
      </c>
      <c r="F79" s="33">
        <v>12</v>
      </c>
      <c r="G79" s="34">
        <v>0</v>
      </c>
      <c r="H79" s="35">
        <f t="shared" si="1"/>
        <v>591.59999999999991</v>
      </c>
    </row>
    <row r="80" spans="1:8" s="27" customFormat="1" ht="18" customHeight="1">
      <c r="A80" s="32">
        <v>10278</v>
      </c>
      <c r="B80" s="32">
        <v>44</v>
      </c>
      <c r="C80" s="32" t="s">
        <v>1187</v>
      </c>
      <c r="D80" s="32" t="s">
        <v>228</v>
      </c>
      <c r="E80" s="33">
        <v>19.45</v>
      </c>
      <c r="F80" s="33">
        <v>16</v>
      </c>
      <c r="G80" s="34">
        <v>0</v>
      </c>
      <c r="H80" s="35">
        <f t="shared" si="1"/>
        <v>311.2</v>
      </c>
    </row>
    <row r="81" spans="1:8" s="27" customFormat="1" ht="18" customHeight="1">
      <c r="A81" s="32">
        <v>10278</v>
      </c>
      <c r="B81" s="32">
        <v>59</v>
      </c>
      <c r="C81" s="32" t="s">
        <v>1165</v>
      </c>
      <c r="D81" s="32" t="s">
        <v>1</v>
      </c>
      <c r="E81" s="33">
        <v>55</v>
      </c>
      <c r="F81" s="33">
        <v>15</v>
      </c>
      <c r="G81" s="34">
        <v>0</v>
      </c>
      <c r="H81" s="35">
        <f t="shared" si="1"/>
        <v>825</v>
      </c>
    </row>
    <row r="82" spans="1:8" s="27" customFormat="1" ht="18" customHeight="1">
      <c r="A82" s="32">
        <v>10278</v>
      </c>
      <c r="B82" s="32">
        <v>63</v>
      </c>
      <c r="C82" s="32" t="s">
        <v>1188</v>
      </c>
      <c r="D82" s="32" t="s">
        <v>228</v>
      </c>
      <c r="E82" s="33">
        <v>43.9</v>
      </c>
      <c r="F82" s="33">
        <v>8</v>
      </c>
      <c r="G82" s="34">
        <v>0</v>
      </c>
      <c r="H82" s="35">
        <f t="shared" si="1"/>
        <v>351.2</v>
      </c>
    </row>
    <row r="83" spans="1:8" s="27" customFormat="1" ht="18" customHeight="1">
      <c r="A83" s="32">
        <v>10278</v>
      </c>
      <c r="B83" s="32">
        <v>73</v>
      </c>
      <c r="C83" s="32" t="s">
        <v>1189</v>
      </c>
      <c r="D83" s="32" t="s">
        <v>229</v>
      </c>
      <c r="E83" s="33">
        <v>15</v>
      </c>
      <c r="F83" s="33">
        <v>25</v>
      </c>
      <c r="G83" s="34">
        <v>0</v>
      </c>
      <c r="H83" s="35">
        <f t="shared" si="1"/>
        <v>375</v>
      </c>
    </row>
    <row r="84" spans="1:8" s="27" customFormat="1" ht="18" customHeight="1">
      <c r="A84" s="32">
        <v>10279</v>
      </c>
      <c r="B84" s="32">
        <v>17</v>
      </c>
      <c r="C84" s="32" t="s">
        <v>1144</v>
      </c>
      <c r="D84" s="32" t="s">
        <v>227</v>
      </c>
      <c r="E84" s="33">
        <v>39</v>
      </c>
      <c r="F84" s="33">
        <v>15</v>
      </c>
      <c r="G84" s="34">
        <v>0.25</v>
      </c>
      <c r="H84" s="35">
        <f t="shared" si="1"/>
        <v>438.75</v>
      </c>
    </row>
    <row r="85" spans="1:8" s="27" customFormat="1" ht="18" customHeight="1">
      <c r="A85" s="32">
        <v>10280</v>
      </c>
      <c r="B85" s="32">
        <v>24</v>
      </c>
      <c r="C85" s="32" t="s">
        <v>1159</v>
      </c>
      <c r="D85" s="32" t="s">
        <v>225</v>
      </c>
      <c r="E85" s="33">
        <v>4.5</v>
      </c>
      <c r="F85" s="33">
        <v>12</v>
      </c>
      <c r="G85" s="34">
        <v>0</v>
      </c>
      <c r="H85" s="35">
        <f t="shared" si="1"/>
        <v>54</v>
      </c>
    </row>
    <row r="86" spans="1:8" s="27" customFormat="1" ht="18" customHeight="1">
      <c r="A86" s="32">
        <v>10280</v>
      </c>
      <c r="B86" s="32">
        <v>55</v>
      </c>
      <c r="C86" s="32" t="s">
        <v>1160</v>
      </c>
      <c r="D86" s="32" t="s">
        <v>227</v>
      </c>
      <c r="E86" s="33">
        <v>24</v>
      </c>
      <c r="F86" s="33">
        <v>20</v>
      </c>
      <c r="G86" s="34">
        <v>0</v>
      </c>
      <c r="H86" s="35">
        <f t="shared" si="1"/>
        <v>480</v>
      </c>
    </row>
    <row r="87" spans="1:8" s="27" customFormat="1" ht="18" customHeight="1">
      <c r="A87" s="32">
        <v>10280</v>
      </c>
      <c r="B87" s="32">
        <v>75</v>
      </c>
      <c r="C87" s="32" t="s">
        <v>1190</v>
      </c>
      <c r="D87" s="32" t="s">
        <v>225</v>
      </c>
      <c r="E87" s="33">
        <v>7.75</v>
      </c>
      <c r="F87" s="33">
        <v>30</v>
      </c>
      <c r="G87" s="34">
        <v>0</v>
      </c>
      <c r="H87" s="35">
        <f t="shared" si="1"/>
        <v>232.5</v>
      </c>
    </row>
    <row r="88" spans="1:8" s="27" customFormat="1" ht="18" customHeight="1">
      <c r="A88" s="32">
        <v>10281</v>
      </c>
      <c r="B88" s="32">
        <v>19</v>
      </c>
      <c r="C88" s="32" t="s">
        <v>1191</v>
      </c>
      <c r="D88" s="32" t="s">
        <v>226</v>
      </c>
      <c r="E88" s="33">
        <v>9.1999999999999993</v>
      </c>
      <c r="F88" s="33">
        <v>1</v>
      </c>
      <c r="G88" s="34">
        <v>0</v>
      </c>
      <c r="H88" s="35">
        <f t="shared" si="1"/>
        <v>9.1999999999999993</v>
      </c>
    </row>
    <row r="89" spans="1:8" s="27" customFormat="1" ht="18" customHeight="1">
      <c r="A89" s="32">
        <v>10281</v>
      </c>
      <c r="B89" s="32">
        <v>24</v>
      </c>
      <c r="C89" s="32" t="s">
        <v>1159</v>
      </c>
      <c r="D89" s="32" t="s">
        <v>225</v>
      </c>
      <c r="E89" s="33">
        <v>4.5</v>
      </c>
      <c r="F89" s="33">
        <v>6</v>
      </c>
      <c r="G89" s="34">
        <v>0</v>
      </c>
      <c r="H89" s="35">
        <f t="shared" si="1"/>
        <v>27</v>
      </c>
    </row>
    <row r="90" spans="1:8" s="27" customFormat="1" ht="18" customHeight="1">
      <c r="A90" s="32">
        <v>10281</v>
      </c>
      <c r="B90" s="32">
        <v>35</v>
      </c>
      <c r="C90" s="32" t="s">
        <v>1175</v>
      </c>
      <c r="D90" s="32" t="s">
        <v>225</v>
      </c>
      <c r="E90" s="33">
        <v>18</v>
      </c>
      <c r="F90" s="33">
        <v>4</v>
      </c>
      <c r="G90" s="34">
        <v>0</v>
      </c>
      <c r="H90" s="35">
        <f t="shared" si="1"/>
        <v>72</v>
      </c>
    </row>
    <row r="91" spans="1:8" s="27" customFormat="1" ht="18" customHeight="1">
      <c r="A91" s="32">
        <v>10282</v>
      </c>
      <c r="B91" s="32">
        <v>30</v>
      </c>
      <c r="C91" s="32" t="s">
        <v>1178</v>
      </c>
      <c r="D91" s="32" t="s">
        <v>229</v>
      </c>
      <c r="E91" s="33">
        <v>25.89</v>
      </c>
      <c r="F91" s="33">
        <v>6</v>
      </c>
      <c r="G91" s="34">
        <v>0</v>
      </c>
      <c r="H91" s="35">
        <f t="shared" si="1"/>
        <v>155.34</v>
      </c>
    </row>
    <row r="92" spans="1:8" s="27" customFormat="1" ht="18" customHeight="1">
      <c r="A92" s="32">
        <v>10282</v>
      </c>
      <c r="B92" s="32">
        <v>57</v>
      </c>
      <c r="C92" s="32" t="s">
        <v>1152</v>
      </c>
      <c r="D92" s="32" t="s">
        <v>230</v>
      </c>
      <c r="E92" s="33">
        <v>19.5</v>
      </c>
      <c r="F92" s="33">
        <v>2</v>
      </c>
      <c r="G92" s="34">
        <v>0</v>
      </c>
      <c r="H92" s="35">
        <f t="shared" si="1"/>
        <v>39</v>
      </c>
    </row>
    <row r="93" spans="1:8" s="27" customFormat="1" ht="18" customHeight="1">
      <c r="A93" s="32">
        <v>10283</v>
      </c>
      <c r="B93" s="32">
        <v>15</v>
      </c>
      <c r="C93" s="32" t="s">
        <v>1192</v>
      </c>
      <c r="D93" s="32" t="s">
        <v>228</v>
      </c>
      <c r="E93" s="33">
        <v>15.5</v>
      </c>
      <c r="F93" s="33">
        <v>20</v>
      </c>
      <c r="G93" s="34">
        <v>0</v>
      </c>
      <c r="H93" s="35">
        <f t="shared" si="1"/>
        <v>310</v>
      </c>
    </row>
    <row r="94" spans="1:8" s="27" customFormat="1" ht="18" customHeight="1">
      <c r="A94" s="32">
        <v>10283</v>
      </c>
      <c r="B94" s="32">
        <v>19</v>
      </c>
      <c r="C94" s="32" t="s">
        <v>1191</v>
      </c>
      <c r="D94" s="32" t="s">
        <v>226</v>
      </c>
      <c r="E94" s="33">
        <v>9.1999999999999993</v>
      </c>
      <c r="F94" s="33">
        <v>18</v>
      </c>
      <c r="G94" s="34">
        <v>0</v>
      </c>
      <c r="H94" s="35">
        <f t="shared" si="1"/>
        <v>165.6</v>
      </c>
    </row>
    <row r="95" spans="1:8" s="27" customFormat="1" ht="18" customHeight="1">
      <c r="A95" s="32">
        <v>10283</v>
      </c>
      <c r="B95" s="32">
        <v>60</v>
      </c>
      <c r="C95" s="32" t="s">
        <v>1155</v>
      </c>
      <c r="D95" s="32" t="s">
        <v>1</v>
      </c>
      <c r="E95" s="33">
        <v>34</v>
      </c>
      <c r="F95" s="33">
        <v>35</v>
      </c>
      <c r="G95" s="34">
        <v>0</v>
      </c>
      <c r="H95" s="35">
        <f t="shared" si="1"/>
        <v>1190</v>
      </c>
    </row>
    <row r="96" spans="1:8" s="27" customFormat="1" ht="18" customHeight="1">
      <c r="A96" s="32">
        <v>10283</v>
      </c>
      <c r="B96" s="32">
        <v>72</v>
      </c>
      <c r="C96" s="32" t="s">
        <v>1146</v>
      </c>
      <c r="D96" s="32" t="s">
        <v>1</v>
      </c>
      <c r="E96" s="33">
        <v>34.799999999999997</v>
      </c>
      <c r="F96" s="33">
        <v>3</v>
      </c>
      <c r="G96" s="34">
        <v>0</v>
      </c>
      <c r="H96" s="35">
        <f t="shared" si="1"/>
        <v>104.39999999999999</v>
      </c>
    </row>
    <row r="97" spans="1:8" s="27" customFormat="1" ht="18" customHeight="1">
      <c r="A97" s="32">
        <v>10284</v>
      </c>
      <c r="B97" s="32">
        <v>27</v>
      </c>
      <c r="C97" s="32" t="s">
        <v>1168</v>
      </c>
      <c r="D97" s="32" t="s">
        <v>226</v>
      </c>
      <c r="E97" s="33">
        <v>43.9</v>
      </c>
      <c r="F97" s="33">
        <v>15</v>
      </c>
      <c r="G97" s="34">
        <v>0.25</v>
      </c>
      <c r="H97" s="35">
        <f t="shared" si="1"/>
        <v>493.875</v>
      </c>
    </row>
    <row r="98" spans="1:8" s="27" customFormat="1" ht="18" customHeight="1">
      <c r="A98" s="32">
        <v>10284</v>
      </c>
      <c r="B98" s="32">
        <v>44</v>
      </c>
      <c r="C98" s="32" t="s">
        <v>1187</v>
      </c>
      <c r="D98" s="32" t="s">
        <v>228</v>
      </c>
      <c r="E98" s="33">
        <v>19.45</v>
      </c>
      <c r="F98" s="33">
        <v>21</v>
      </c>
      <c r="G98" s="34">
        <v>0</v>
      </c>
      <c r="H98" s="35">
        <f t="shared" si="1"/>
        <v>408.45</v>
      </c>
    </row>
    <row r="99" spans="1:8" s="27" customFormat="1" ht="18" customHeight="1">
      <c r="A99" s="32">
        <v>10284</v>
      </c>
      <c r="B99" s="32">
        <v>60</v>
      </c>
      <c r="C99" s="32" t="s">
        <v>1155</v>
      </c>
      <c r="D99" s="32" t="s">
        <v>1</v>
      </c>
      <c r="E99" s="33">
        <v>34</v>
      </c>
      <c r="F99" s="33">
        <v>20</v>
      </c>
      <c r="G99" s="34">
        <v>0.25</v>
      </c>
      <c r="H99" s="35">
        <f t="shared" si="1"/>
        <v>510</v>
      </c>
    </row>
    <row r="100" spans="1:8" s="27" customFormat="1" ht="18" customHeight="1">
      <c r="A100" s="32">
        <v>10284</v>
      </c>
      <c r="B100" s="32">
        <v>67</v>
      </c>
      <c r="C100" s="32" t="s">
        <v>1193</v>
      </c>
      <c r="D100" s="32" t="s">
        <v>225</v>
      </c>
      <c r="E100" s="33">
        <v>14</v>
      </c>
      <c r="F100" s="33">
        <v>5</v>
      </c>
      <c r="G100" s="34">
        <v>0.25</v>
      </c>
      <c r="H100" s="35">
        <f t="shared" si="1"/>
        <v>52.5</v>
      </c>
    </row>
    <row r="101" spans="1:8" s="27" customFormat="1" ht="18" customHeight="1">
      <c r="A101" s="32">
        <v>10285</v>
      </c>
      <c r="B101" s="32">
        <v>1</v>
      </c>
      <c r="C101" s="32" t="s">
        <v>1194</v>
      </c>
      <c r="D101" s="32" t="s">
        <v>1</v>
      </c>
      <c r="E101" s="33">
        <v>18</v>
      </c>
      <c r="F101" s="33">
        <v>45</v>
      </c>
      <c r="G101" s="34">
        <v>0.2</v>
      </c>
      <c r="H101" s="35">
        <f t="shared" si="1"/>
        <v>648</v>
      </c>
    </row>
    <row r="102" spans="1:8" s="27" customFormat="1" ht="18" customHeight="1">
      <c r="A102" s="32">
        <v>10285</v>
      </c>
      <c r="B102" s="32">
        <v>40</v>
      </c>
      <c r="C102" s="32" t="s">
        <v>1180</v>
      </c>
      <c r="D102" s="32" t="s">
        <v>229</v>
      </c>
      <c r="E102" s="33">
        <v>18.399999999999999</v>
      </c>
      <c r="F102" s="33">
        <v>40</v>
      </c>
      <c r="G102" s="34">
        <v>0.2</v>
      </c>
      <c r="H102" s="35">
        <f t="shared" si="1"/>
        <v>588.80000000000007</v>
      </c>
    </row>
    <row r="103" spans="1:8" s="27" customFormat="1" ht="18" customHeight="1">
      <c r="A103" s="32">
        <v>10285</v>
      </c>
      <c r="B103" s="32">
        <v>53</v>
      </c>
      <c r="C103" s="32" t="s">
        <v>1166</v>
      </c>
      <c r="D103" s="32" t="s">
        <v>227</v>
      </c>
      <c r="E103" s="33">
        <v>32.799999999999997</v>
      </c>
      <c r="F103" s="33">
        <v>36</v>
      </c>
      <c r="G103" s="34">
        <v>0.2</v>
      </c>
      <c r="H103" s="35">
        <f t="shared" si="1"/>
        <v>944.64</v>
      </c>
    </row>
    <row r="104" spans="1:8" s="27" customFormat="1" ht="18" customHeight="1">
      <c r="A104" s="32">
        <v>10286</v>
      </c>
      <c r="B104" s="32">
        <v>35</v>
      </c>
      <c r="C104" s="32" t="s">
        <v>1175</v>
      </c>
      <c r="D104" s="32" t="s">
        <v>225</v>
      </c>
      <c r="E104" s="33">
        <v>18</v>
      </c>
      <c r="F104" s="33">
        <v>100</v>
      </c>
      <c r="G104" s="34">
        <v>0</v>
      </c>
      <c r="H104" s="35">
        <f t="shared" si="1"/>
        <v>1800</v>
      </c>
    </row>
    <row r="105" spans="1:8" s="27" customFormat="1" ht="18" customHeight="1">
      <c r="A105" s="32">
        <v>10286</v>
      </c>
      <c r="B105" s="32">
        <v>62</v>
      </c>
      <c r="C105" s="32" t="s">
        <v>1173</v>
      </c>
      <c r="D105" s="32" t="s">
        <v>226</v>
      </c>
      <c r="E105" s="33">
        <v>49.3</v>
      </c>
      <c r="F105" s="33">
        <v>40</v>
      </c>
      <c r="G105" s="34">
        <v>0</v>
      </c>
      <c r="H105" s="35">
        <f t="shared" si="1"/>
        <v>1972</v>
      </c>
    </row>
    <row r="106" spans="1:8" s="27" customFormat="1" ht="18" customHeight="1">
      <c r="A106" s="32">
        <v>10287</v>
      </c>
      <c r="B106" s="32">
        <v>16</v>
      </c>
      <c r="C106" s="32" t="s">
        <v>1163</v>
      </c>
      <c r="D106" s="32" t="s">
        <v>226</v>
      </c>
      <c r="E106" s="33">
        <v>17.45</v>
      </c>
      <c r="F106" s="33">
        <v>40</v>
      </c>
      <c r="G106" s="34">
        <v>0.15</v>
      </c>
      <c r="H106" s="35">
        <f t="shared" si="1"/>
        <v>593.29999999999995</v>
      </c>
    </row>
    <row r="107" spans="1:8" s="27" customFormat="1" ht="18" customHeight="1">
      <c r="A107" s="32">
        <v>10287</v>
      </c>
      <c r="B107" s="32">
        <v>34</v>
      </c>
      <c r="C107" s="32" t="s">
        <v>1195</v>
      </c>
      <c r="D107" s="32" t="s">
        <v>225</v>
      </c>
      <c r="E107" s="33">
        <v>14</v>
      </c>
      <c r="F107" s="33">
        <v>20</v>
      </c>
      <c r="G107" s="34">
        <v>0</v>
      </c>
      <c r="H107" s="35">
        <f t="shared" si="1"/>
        <v>280</v>
      </c>
    </row>
    <row r="108" spans="1:8" s="27" customFormat="1" ht="18" customHeight="1">
      <c r="A108" s="32">
        <v>10287</v>
      </c>
      <c r="B108" s="32">
        <v>46</v>
      </c>
      <c r="C108" s="32" t="s">
        <v>1196</v>
      </c>
      <c r="D108" s="32" t="s">
        <v>229</v>
      </c>
      <c r="E108" s="33">
        <v>12</v>
      </c>
      <c r="F108" s="33">
        <v>15</v>
      </c>
      <c r="G108" s="34">
        <v>0.15</v>
      </c>
      <c r="H108" s="35">
        <f t="shared" si="1"/>
        <v>153</v>
      </c>
    </row>
    <row r="109" spans="1:8" s="27" customFormat="1" ht="18" customHeight="1">
      <c r="A109" s="32">
        <v>10288</v>
      </c>
      <c r="B109" s="32">
        <v>54</v>
      </c>
      <c r="C109" s="32" t="s">
        <v>1197</v>
      </c>
      <c r="D109" s="32" t="s">
        <v>227</v>
      </c>
      <c r="E109" s="33">
        <v>7.45</v>
      </c>
      <c r="F109" s="33">
        <v>10</v>
      </c>
      <c r="G109" s="34">
        <v>0.1</v>
      </c>
      <c r="H109" s="35">
        <f t="shared" si="1"/>
        <v>67.05</v>
      </c>
    </row>
    <row r="110" spans="1:8" s="27" customFormat="1" ht="18" customHeight="1">
      <c r="A110" s="32">
        <v>10288</v>
      </c>
      <c r="B110" s="32">
        <v>68</v>
      </c>
      <c r="C110" s="32" t="s">
        <v>1198</v>
      </c>
      <c r="D110" s="32" t="s">
        <v>226</v>
      </c>
      <c r="E110" s="33">
        <v>12.5</v>
      </c>
      <c r="F110" s="33">
        <v>3</v>
      </c>
      <c r="G110" s="34">
        <v>0.1</v>
      </c>
      <c r="H110" s="35">
        <f t="shared" si="1"/>
        <v>33.75</v>
      </c>
    </row>
    <row r="111" spans="1:8" s="27" customFormat="1" ht="18" customHeight="1">
      <c r="A111" s="32">
        <v>10289</v>
      </c>
      <c r="B111" s="32">
        <v>3</v>
      </c>
      <c r="C111" s="32" t="s">
        <v>1199</v>
      </c>
      <c r="D111" s="32" t="s">
        <v>228</v>
      </c>
      <c r="E111" s="33">
        <v>10</v>
      </c>
      <c r="F111" s="33">
        <v>30</v>
      </c>
      <c r="G111" s="34">
        <v>0</v>
      </c>
      <c r="H111" s="35">
        <f t="shared" si="1"/>
        <v>300</v>
      </c>
    </row>
    <row r="112" spans="1:8" s="27" customFormat="1" ht="18" customHeight="1">
      <c r="A112" s="32">
        <v>10289</v>
      </c>
      <c r="B112" s="32">
        <v>64</v>
      </c>
      <c r="C112" s="32" t="s">
        <v>1200</v>
      </c>
      <c r="D112" s="32" t="s">
        <v>230</v>
      </c>
      <c r="E112" s="33">
        <v>33.25</v>
      </c>
      <c r="F112" s="33">
        <v>9</v>
      </c>
      <c r="G112" s="34">
        <v>0</v>
      </c>
      <c r="H112" s="35">
        <f t="shared" si="1"/>
        <v>299.25</v>
      </c>
    </row>
    <row r="113" spans="1:8" s="27" customFormat="1" ht="18" customHeight="1">
      <c r="A113" s="32">
        <v>10290</v>
      </c>
      <c r="B113" s="32">
        <v>5</v>
      </c>
      <c r="C113" s="32" t="s">
        <v>1169</v>
      </c>
      <c r="D113" s="32" t="s">
        <v>228</v>
      </c>
      <c r="E113" s="33">
        <v>21.35</v>
      </c>
      <c r="F113" s="33">
        <v>20</v>
      </c>
      <c r="G113" s="34">
        <v>0</v>
      </c>
      <c r="H113" s="35">
        <f t="shared" si="1"/>
        <v>427</v>
      </c>
    </row>
    <row r="114" spans="1:8" s="27" customFormat="1" ht="18" customHeight="1">
      <c r="A114" s="32">
        <v>10290</v>
      </c>
      <c r="B114" s="32">
        <v>29</v>
      </c>
      <c r="C114" s="32" t="s">
        <v>1160</v>
      </c>
      <c r="D114" s="32" t="s">
        <v>227</v>
      </c>
      <c r="E114" s="33">
        <v>123.79</v>
      </c>
      <c r="F114" s="33">
        <v>15</v>
      </c>
      <c r="G114" s="34">
        <v>0</v>
      </c>
      <c r="H114" s="35">
        <f t="shared" si="1"/>
        <v>1856.8500000000001</v>
      </c>
    </row>
    <row r="115" spans="1:8" s="27" customFormat="1" ht="18" customHeight="1">
      <c r="A115" s="32">
        <v>10290</v>
      </c>
      <c r="B115" s="32">
        <v>49</v>
      </c>
      <c r="C115" s="32" t="s">
        <v>1158</v>
      </c>
      <c r="D115" s="32" t="s">
        <v>226</v>
      </c>
      <c r="E115" s="33">
        <v>20</v>
      </c>
      <c r="F115" s="33">
        <v>15</v>
      </c>
      <c r="G115" s="34">
        <v>0</v>
      </c>
      <c r="H115" s="35">
        <f t="shared" si="1"/>
        <v>300</v>
      </c>
    </row>
    <row r="116" spans="1:8" s="27" customFormat="1" ht="18" customHeight="1">
      <c r="A116" s="32">
        <v>10290</v>
      </c>
      <c r="B116" s="32">
        <v>77</v>
      </c>
      <c r="C116" s="32" t="s">
        <v>1167</v>
      </c>
      <c r="D116" s="32" t="s">
        <v>228</v>
      </c>
      <c r="E116" s="33">
        <v>13</v>
      </c>
      <c r="F116" s="33">
        <v>10</v>
      </c>
      <c r="G116" s="34">
        <v>0</v>
      </c>
      <c r="H116" s="35">
        <f t="shared" si="1"/>
        <v>130</v>
      </c>
    </row>
    <row r="117" spans="1:8" s="27" customFormat="1" ht="18" customHeight="1">
      <c r="A117" s="32">
        <v>10291</v>
      </c>
      <c r="B117" s="32">
        <v>13</v>
      </c>
      <c r="C117" s="32" t="s">
        <v>1185</v>
      </c>
      <c r="D117" s="32" t="s">
        <v>229</v>
      </c>
      <c r="E117" s="33">
        <v>6</v>
      </c>
      <c r="F117" s="33">
        <v>20</v>
      </c>
      <c r="G117" s="34">
        <v>0.1</v>
      </c>
      <c r="H117" s="35">
        <f t="shared" si="1"/>
        <v>108</v>
      </c>
    </row>
    <row r="118" spans="1:8" s="27" customFormat="1" ht="18" customHeight="1">
      <c r="A118" s="32">
        <v>10291</v>
      </c>
      <c r="B118" s="32">
        <v>44</v>
      </c>
      <c r="C118" s="32" t="s">
        <v>1187</v>
      </c>
      <c r="D118" s="32" t="s">
        <v>228</v>
      </c>
      <c r="E118" s="33">
        <v>19.45</v>
      </c>
      <c r="F118" s="33">
        <v>24</v>
      </c>
      <c r="G118" s="34">
        <v>0.1</v>
      </c>
      <c r="H118" s="35">
        <f t="shared" si="1"/>
        <v>420.11999999999995</v>
      </c>
    </row>
    <row r="119" spans="1:8" s="27" customFormat="1" ht="18" customHeight="1">
      <c r="A119" s="32">
        <v>10291</v>
      </c>
      <c r="B119" s="32">
        <v>51</v>
      </c>
      <c r="C119" s="32" t="s">
        <v>1148</v>
      </c>
      <c r="D119" s="32" t="s">
        <v>231</v>
      </c>
      <c r="E119" s="33">
        <v>53</v>
      </c>
      <c r="F119" s="33">
        <v>2</v>
      </c>
      <c r="G119" s="34">
        <v>0.1</v>
      </c>
      <c r="H119" s="35">
        <f t="shared" si="1"/>
        <v>95.4</v>
      </c>
    </row>
    <row r="120" spans="1:8" s="27" customFormat="1" ht="18" customHeight="1">
      <c r="A120" s="32">
        <v>10292</v>
      </c>
      <c r="B120" s="32">
        <v>20</v>
      </c>
      <c r="C120" s="32" t="s">
        <v>1153</v>
      </c>
      <c r="D120" s="32" t="s">
        <v>226</v>
      </c>
      <c r="E120" s="33">
        <v>81</v>
      </c>
      <c r="F120" s="33">
        <v>20</v>
      </c>
      <c r="G120" s="34">
        <v>0</v>
      </c>
      <c r="H120" s="35">
        <f t="shared" si="1"/>
        <v>1620</v>
      </c>
    </row>
    <row r="121" spans="1:8" s="27" customFormat="1" ht="18" customHeight="1">
      <c r="A121" s="32">
        <v>10293</v>
      </c>
      <c r="B121" s="32">
        <v>18</v>
      </c>
      <c r="C121" s="32" t="s">
        <v>1201</v>
      </c>
      <c r="D121" s="32" t="s">
        <v>229</v>
      </c>
      <c r="E121" s="33">
        <v>62.5</v>
      </c>
      <c r="F121" s="33">
        <v>12</v>
      </c>
      <c r="G121" s="34">
        <v>0</v>
      </c>
      <c r="H121" s="35">
        <f t="shared" si="1"/>
        <v>750</v>
      </c>
    </row>
    <row r="122" spans="1:8" s="27" customFormat="1" ht="18" customHeight="1">
      <c r="A122" s="32">
        <v>10293</v>
      </c>
      <c r="B122" s="32">
        <v>24</v>
      </c>
      <c r="C122" s="32" t="s">
        <v>1159</v>
      </c>
      <c r="D122" s="32" t="s">
        <v>225</v>
      </c>
      <c r="E122" s="33">
        <v>4.5</v>
      </c>
      <c r="F122" s="33">
        <v>10</v>
      </c>
      <c r="G122" s="34">
        <v>0</v>
      </c>
      <c r="H122" s="35">
        <f t="shared" si="1"/>
        <v>45</v>
      </c>
    </row>
    <row r="123" spans="1:8" s="27" customFormat="1" ht="18" customHeight="1">
      <c r="A123" s="32">
        <v>10293</v>
      </c>
      <c r="B123" s="32">
        <v>63</v>
      </c>
      <c r="C123" s="32" t="s">
        <v>1188</v>
      </c>
      <c r="D123" s="32" t="s">
        <v>228</v>
      </c>
      <c r="E123" s="33">
        <v>43.9</v>
      </c>
      <c r="F123" s="33">
        <v>5</v>
      </c>
      <c r="G123" s="34">
        <v>0</v>
      </c>
      <c r="H123" s="35">
        <f t="shared" si="1"/>
        <v>219.5</v>
      </c>
    </row>
    <row r="124" spans="1:8" s="27" customFormat="1" ht="18" customHeight="1">
      <c r="A124" s="32">
        <v>10293</v>
      </c>
      <c r="B124" s="32">
        <v>75</v>
      </c>
      <c r="C124" s="32" t="s">
        <v>1190</v>
      </c>
      <c r="D124" s="32" t="s">
        <v>225</v>
      </c>
      <c r="E124" s="33">
        <v>7.75</v>
      </c>
      <c r="F124" s="33">
        <v>6</v>
      </c>
      <c r="G124" s="34">
        <v>0</v>
      </c>
      <c r="H124" s="35">
        <f t="shared" si="1"/>
        <v>46.5</v>
      </c>
    </row>
    <row r="125" spans="1:8" s="27" customFormat="1" ht="18" customHeight="1">
      <c r="A125" s="32">
        <v>10294</v>
      </c>
      <c r="B125" s="32">
        <v>1</v>
      </c>
      <c r="C125" s="32" t="s">
        <v>1194</v>
      </c>
      <c r="D125" s="32" t="s">
        <v>1</v>
      </c>
      <c r="E125" s="33">
        <v>18</v>
      </c>
      <c r="F125" s="33">
        <v>18</v>
      </c>
      <c r="G125" s="34">
        <v>0</v>
      </c>
      <c r="H125" s="35">
        <f t="shared" si="1"/>
        <v>324</v>
      </c>
    </row>
    <row r="126" spans="1:8" s="27" customFormat="1" ht="18" customHeight="1">
      <c r="A126" s="32">
        <v>10294</v>
      </c>
      <c r="B126" s="32">
        <v>17</v>
      </c>
      <c r="C126" s="32" t="s">
        <v>1144</v>
      </c>
      <c r="D126" s="32" t="s">
        <v>227</v>
      </c>
      <c r="E126" s="33">
        <v>39</v>
      </c>
      <c r="F126" s="33">
        <v>15</v>
      </c>
      <c r="G126" s="34">
        <v>0</v>
      </c>
      <c r="H126" s="35">
        <f t="shared" si="1"/>
        <v>585</v>
      </c>
    </row>
    <row r="127" spans="1:8" s="27" customFormat="1" ht="18" customHeight="1">
      <c r="A127" s="32">
        <v>10294</v>
      </c>
      <c r="B127" s="32">
        <v>43</v>
      </c>
      <c r="C127" s="32" t="s">
        <v>1182</v>
      </c>
      <c r="D127" s="32" t="s">
        <v>225</v>
      </c>
      <c r="E127" s="33">
        <v>46</v>
      </c>
      <c r="F127" s="33">
        <v>15</v>
      </c>
      <c r="G127" s="34">
        <v>0</v>
      </c>
      <c r="H127" s="35">
        <f t="shared" si="1"/>
        <v>690</v>
      </c>
    </row>
    <row r="128" spans="1:8" s="27" customFormat="1" ht="18" customHeight="1">
      <c r="A128" s="32">
        <v>10294</v>
      </c>
      <c r="B128" s="32">
        <v>60</v>
      </c>
      <c r="C128" s="32" t="s">
        <v>1155</v>
      </c>
      <c r="D128" s="32" t="s">
        <v>1</v>
      </c>
      <c r="E128" s="33">
        <v>34</v>
      </c>
      <c r="F128" s="33">
        <v>21</v>
      </c>
      <c r="G128" s="34">
        <v>0</v>
      </c>
      <c r="H128" s="35">
        <f t="shared" si="1"/>
        <v>714</v>
      </c>
    </row>
    <row r="129" spans="1:8" s="27" customFormat="1" ht="18" customHeight="1">
      <c r="A129" s="32">
        <v>10294</v>
      </c>
      <c r="B129" s="32">
        <v>75</v>
      </c>
      <c r="C129" s="32" t="s">
        <v>1190</v>
      </c>
      <c r="D129" s="32" t="s">
        <v>225</v>
      </c>
      <c r="E129" s="33">
        <v>7.75</v>
      </c>
      <c r="F129" s="33">
        <v>6</v>
      </c>
      <c r="G129" s="34">
        <v>0</v>
      </c>
      <c r="H129" s="35">
        <f t="shared" si="1"/>
        <v>46.5</v>
      </c>
    </row>
    <row r="130" spans="1:8" s="27" customFormat="1" ht="18" customHeight="1">
      <c r="A130" s="32">
        <v>10295</v>
      </c>
      <c r="B130" s="32">
        <v>56</v>
      </c>
      <c r="C130" s="32" t="s">
        <v>1177</v>
      </c>
      <c r="D130" s="32" t="s">
        <v>230</v>
      </c>
      <c r="E130" s="33">
        <v>38</v>
      </c>
      <c r="F130" s="33">
        <v>4</v>
      </c>
      <c r="G130" s="34">
        <v>0</v>
      </c>
      <c r="H130" s="35">
        <f t="shared" si="1"/>
        <v>152</v>
      </c>
    </row>
    <row r="131" spans="1:8" s="27" customFormat="1" ht="18" customHeight="1">
      <c r="A131" s="32">
        <v>10296</v>
      </c>
      <c r="B131" s="32">
        <v>11</v>
      </c>
      <c r="C131" s="32" t="s">
        <v>1202</v>
      </c>
      <c r="D131" s="32" t="s">
        <v>1</v>
      </c>
      <c r="E131" s="33">
        <v>21</v>
      </c>
      <c r="F131" s="33">
        <v>12</v>
      </c>
      <c r="G131" s="34">
        <v>0</v>
      </c>
      <c r="H131" s="35">
        <f t="shared" ref="H131:H194" si="2">E131*F131*(1-G131)</f>
        <v>252</v>
      </c>
    </row>
    <row r="132" spans="1:8" s="27" customFormat="1" ht="18" customHeight="1">
      <c r="A132" s="32">
        <v>10296</v>
      </c>
      <c r="B132" s="32">
        <v>16</v>
      </c>
      <c r="C132" s="32" t="s">
        <v>1163</v>
      </c>
      <c r="D132" s="32" t="s">
        <v>226</v>
      </c>
      <c r="E132" s="33">
        <v>17.45</v>
      </c>
      <c r="F132" s="33">
        <v>30</v>
      </c>
      <c r="G132" s="34">
        <v>0</v>
      </c>
      <c r="H132" s="35">
        <f t="shared" si="2"/>
        <v>523.5</v>
      </c>
    </row>
    <row r="133" spans="1:8" s="27" customFormat="1" ht="18" customHeight="1">
      <c r="A133" s="32">
        <v>10296</v>
      </c>
      <c r="B133" s="32">
        <v>69</v>
      </c>
      <c r="C133" s="32" t="s">
        <v>1203</v>
      </c>
      <c r="D133" s="32" t="s">
        <v>1</v>
      </c>
      <c r="E133" s="33">
        <v>36</v>
      </c>
      <c r="F133" s="33">
        <v>15</v>
      </c>
      <c r="G133" s="34">
        <v>0</v>
      </c>
      <c r="H133" s="35">
        <f t="shared" si="2"/>
        <v>540</v>
      </c>
    </row>
    <row r="134" spans="1:8" s="27" customFormat="1" ht="18" customHeight="1">
      <c r="A134" s="32">
        <v>10297</v>
      </c>
      <c r="B134" s="32">
        <v>39</v>
      </c>
      <c r="C134" s="32" t="s">
        <v>1157</v>
      </c>
      <c r="D134" s="32" t="s">
        <v>225</v>
      </c>
      <c r="E134" s="33">
        <v>18</v>
      </c>
      <c r="F134" s="33">
        <v>60</v>
      </c>
      <c r="G134" s="34">
        <v>0</v>
      </c>
      <c r="H134" s="35">
        <f t="shared" si="2"/>
        <v>1080</v>
      </c>
    </row>
    <row r="135" spans="1:8" s="27" customFormat="1" ht="18" customHeight="1">
      <c r="A135" s="32">
        <v>10297</v>
      </c>
      <c r="B135" s="32">
        <v>72</v>
      </c>
      <c r="C135" s="32" t="s">
        <v>1146</v>
      </c>
      <c r="D135" s="32" t="s">
        <v>1</v>
      </c>
      <c r="E135" s="33">
        <v>34.799999999999997</v>
      </c>
      <c r="F135" s="33">
        <v>20</v>
      </c>
      <c r="G135" s="34">
        <v>0</v>
      </c>
      <c r="H135" s="35">
        <f t="shared" si="2"/>
        <v>696</v>
      </c>
    </row>
    <row r="136" spans="1:8" s="27" customFormat="1" ht="18" customHeight="1">
      <c r="A136" s="32">
        <v>10298</v>
      </c>
      <c r="B136" s="32">
        <v>2</v>
      </c>
      <c r="C136" s="32" t="s">
        <v>1162</v>
      </c>
      <c r="D136" s="32" t="s">
        <v>225</v>
      </c>
      <c r="E136" s="33">
        <v>19</v>
      </c>
      <c r="F136" s="33">
        <v>40</v>
      </c>
      <c r="G136" s="34">
        <v>0</v>
      </c>
      <c r="H136" s="35">
        <f t="shared" si="2"/>
        <v>760</v>
      </c>
    </row>
    <row r="137" spans="1:8" s="27" customFormat="1" ht="18" customHeight="1">
      <c r="A137" s="32">
        <v>10298</v>
      </c>
      <c r="B137" s="32">
        <v>36</v>
      </c>
      <c r="C137" s="32" t="s">
        <v>1164</v>
      </c>
      <c r="D137" s="32" t="s">
        <v>229</v>
      </c>
      <c r="E137" s="33">
        <v>19</v>
      </c>
      <c r="F137" s="33">
        <v>40</v>
      </c>
      <c r="G137" s="34">
        <v>0.25</v>
      </c>
      <c r="H137" s="35">
        <f t="shared" si="2"/>
        <v>570</v>
      </c>
    </row>
    <row r="138" spans="1:8" s="27" customFormat="1" ht="18" customHeight="1">
      <c r="A138" s="32">
        <v>10298</v>
      </c>
      <c r="B138" s="32">
        <v>59</v>
      </c>
      <c r="C138" s="32" t="s">
        <v>1165</v>
      </c>
      <c r="D138" s="32" t="s">
        <v>1</v>
      </c>
      <c r="E138" s="33">
        <v>55</v>
      </c>
      <c r="F138" s="33">
        <v>30</v>
      </c>
      <c r="G138" s="34">
        <v>0.25</v>
      </c>
      <c r="H138" s="35">
        <f t="shared" si="2"/>
        <v>1237.5</v>
      </c>
    </row>
    <row r="139" spans="1:8" s="27" customFormat="1" ht="18" customHeight="1">
      <c r="A139" s="32">
        <v>10298</v>
      </c>
      <c r="B139" s="32">
        <v>62</v>
      </c>
      <c r="C139" s="32" t="s">
        <v>1173</v>
      </c>
      <c r="D139" s="32" t="s">
        <v>226</v>
      </c>
      <c r="E139" s="33">
        <v>49.3</v>
      </c>
      <c r="F139" s="33">
        <v>15</v>
      </c>
      <c r="G139" s="34">
        <v>0</v>
      </c>
      <c r="H139" s="35">
        <f t="shared" si="2"/>
        <v>739.5</v>
      </c>
    </row>
    <row r="140" spans="1:8" s="27" customFormat="1" ht="18" customHeight="1">
      <c r="A140" s="32">
        <v>10299</v>
      </c>
      <c r="B140" s="32">
        <v>19</v>
      </c>
      <c r="C140" s="32" t="s">
        <v>1191</v>
      </c>
      <c r="D140" s="32" t="s">
        <v>226</v>
      </c>
      <c r="E140" s="33">
        <v>9.1999999999999993</v>
      </c>
      <c r="F140" s="33">
        <v>15</v>
      </c>
      <c r="G140" s="34">
        <v>0</v>
      </c>
      <c r="H140" s="35">
        <f t="shared" si="2"/>
        <v>138</v>
      </c>
    </row>
    <row r="141" spans="1:8" s="27" customFormat="1" ht="18" customHeight="1">
      <c r="A141" s="32">
        <v>10299</v>
      </c>
      <c r="B141" s="32">
        <v>70</v>
      </c>
      <c r="C141" s="32" t="s">
        <v>1174</v>
      </c>
      <c r="D141" s="32" t="s">
        <v>225</v>
      </c>
      <c r="E141" s="33">
        <v>15</v>
      </c>
      <c r="F141" s="33">
        <v>20</v>
      </c>
      <c r="G141" s="34">
        <v>0</v>
      </c>
      <c r="H141" s="35">
        <f t="shared" si="2"/>
        <v>300</v>
      </c>
    </row>
    <row r="142" spans="1:8" s="27" customFormat="1" ht="18" customHeight="1">
      <c r="A142" s="32">
        <v>10300</v>
      </c>
      <c r="B142" s="32">
        <v>66</v>
      </c>
      <c r="C142" s="32" t="s">
        <v>1204</v>
      </c>
      <c r="D142" s="32" t="s">
        <v>228</v>
      </c>
      <c r="E142" s="33">
        <v>17</v>
      </c>
      <c r="F142" s="33">
        <v>30</v>
      </c>
      <c r="G142" s="34">
        <v>0</v>
      </c>
      <c r="H142" s="35">
        <f t="shared" si="2"/>
        <v>510</v>
      </c>
    </row>
    <row r="143" spans="1:8" s="27" customFormat="1" ht="18" customHeight="1">
      <c r="A143" s="32">
        <v>10300</v>
      </c>
      <c r="B143" s="32">
        <v>68</v>
      </c>
      <c r="C143" s="32" t="s">
        <v>1198</v>
      </c>
      <c r="D143" s="32" t="s">
        <v>226</v>
      </c>
      <c r="E143" s="33">
        <v>12.5</v>
      </c>
      <c r="F143" s="33">
        <v>20</v>
      </c>
      <c r="G143" s="34">
        <v>0</v>
      </c>
      <c r="H143" s="35">
        <f t="shared" si="2"/>
        <v>250</v>
      </c>
    </row>
    <row r="144" spans="1:8" s="27" customFormat="1" ht="18" customHeight="1">
      <c r="A144" s="32">
        <v>10301</v>
      </c>
      <c r="B144" s="32">
        <v>40</v>
      </c>
      <c r="C144" s="32" t="s">
        <v>1180</v>
      </c>
      <c r="D144" s="32" t="s">
        <v>229</v>
      </c>
      <c r="E144" s="33">
        <v>18.399999999999999</v>
      </c>
      <c r="F144" s="33">
        <v>10</v>
      </c>
      <c r="G144" s="34">
        <v>0</v>
      </c>
      <c r="H144" s="35">
        <f t="shared" si="2"/>
        <v>184</v>
      </c>
    </row>
    <row r="145" spans="1:8" s="27" customFormat="1" ht="18" customHeight="1">
      <c r="A145" s="32">
        <v>10301</v>
      </c>
      <c r="B145" s="32">
        <v>56</v>
      </c>
      <c r="C145" s="32" t="s">
        <v>1177</v>
      </c>
      <c r="D145" s="32" t="s">
        <v>230</v>
      </c>
      <c r="E145" s="33">
        <v>38</v>
      </c>
      <c r="F145" s="33">
        <v>20</v>
      </c>
      <c r="G145" s="34">
        <v>0</v>
      </c>
      <c r="H145" s="35">
        <f t="shared" si="2"/>
        <v>760</v>
      </c>
    </row>
    <row r="146" spans="1:8" s="27" customFormat="1" ht="18" customHeight="1">
      <c r="A146" s="32">
        <v>10302</v>
      </c>
      <c r="B146" s="32">
        <v>17</v>
      </c>
      <c r="C146" s="32" t="s">
        <v>1144</v>
      </c>
      <c r="D146" s="32" t="s">
        <v>227</v>
      </c>
      <c r="E146" s="33">
        <v>39</v>
      </c>
      <c r="F146" s="33">
        <v>40</v>
      </c>
      <c r="G146" s="34">
        <v>0</v>
      </c>
      <c r="H146" s="35">
        <f t="shared" si="2"/>
        <v>1560</v>
      </c>
    </row>
    <row r="147" spans="1:8" s="27" customFormat="1" ht="18" customHeight="1">
      <c r="A147" s="32">
        <v>10302</v>
      </c>
      <c r="B147" s="32">
        <v>28</v>
      </c>
      <c r="C147" s="32" t="s">
        <v>1186</v>
      </c>
      <c r="D147" s="32" t="s">
        <v>231</v>
      </c>
      <c r="E147" s="33">
        <v>45.6</v>
      </c>
      <c r="F147" s="33">
        <v>28</v>
      </c>
      <c r="G147" s="34">
        <v>0</v>
      </c>
      <c r="H147" s="35">
        <f t="shared" si="2"/>
        <v>1276.8</v>
      </c>
    </row>
    <row r="148" spans="1:8" s="27" customFormat="1" ht="18" customHeight="1">
      <c r="A148" s="32">
        <v>10302</v>
      </c>
      <c r="B148" s="32">
        <v>43</v>
      </c>
      <c r="C148" s="32" t="s">
        <v>1182</v>
      </c>
      <c r="D148" s="32" t="s">
        <v>225</v>
      </c>
      <c r="E148" s="33">
        <v>46</v>
      </c>
      <c r="F148" s="33">
        <v>12</v>
      </c>
      <c r="G148" s="34">
        <v>0</v>
      </c>
      <c r="H148" s="35">
        <f t="shared" si="2"/>
        <v>552</v>
      </c>
    </row>
    <row r="149" spans="1:8" s="27" customFormat="1" ht="18" customHeight="1">
      <c r="A149" s="32">
        <v>10303</v>
      </c>
      <c r="B149" s="32">
        <v>40</v>
      </c>
      <c r="C149" s="32" t="s">
        <v>1180</v>
      </c>
      <c r="D149" s="32" t="s">
        <v>229</v>
      </c>
      <c r="E149" s="33">
        <v>18.399999999999999</v>
      </c>
      <c r="F149" s="33">
        <v>40</v>
      </c>
      <c r="G149" s="34">
        <v>0.1</v>
      </c>
      <c r="H149" s="35">
        <f t="shared" si="2"/>
        <v>662.4</v>
      </c>
    </row>
    <row r="150" spans="1:8" s="27" customFormat="1" ht="18" customHeight="1">
      <c r="A150" s="32">
        <v>10303</v>
      </c>
      <c r="B150" s="32">
        <v>65</v>
      </c>
      <c r="C150" s="32" t="s">
        <v>1150</v>
      </c>
      <c r="D150" s="32" t="s">
        <v>228</v>
      </c>
      <c r="E150" s="33">
        <v>21.05</v>
      </c>
      <c r="F150" s="33">
        <v>30</v>
      </c>
      <c r="G150" s="34">
        <v>0.1</v>
      </c>
      <c r="H150" s="35">
        <f t="shared" si="2"/>
        <v>568.35</v>
      </c>
    </row>
    <row r="151" spans="1:8" s="27" customFormat="1" ht="18" customHeight="1">
      <c r="A151" s="32">
        <v>10303</v>
      </c>
      <c r="B151" s="32">
        <v>68</v>
      </c>
      <c r="C151" s="32" t="s">
        <v>1198</v>
      </c>
      <c r="D151" s="32" t="s">
        <v>226</v>
      </c>
      <c r="E151" s="33">
        <v>12.5</v>
      </c>
      <c r="F151" s="33">
        <v>15</v>
      </c>
      <c r="G151" s="34">
        <v>0.1</v>
      </c>
      <c r="H151" s="35">
        <f t="shared" si="2"/>
        <v>168.75</v>
      </c>
    </row>
    <row r="152" spans="1:8" s="27" customFormat="1" ht="18" customHeight="1">
      <c r="A152" s="32">
        <v>10304</v>
      </c>
      <c r="B152" s="32">
        <v>49</v>
      </c>
      <c r="C152" s="32" t="s">
        <v>1158</v>
      </c>
      <c r="D152" s="32" t="s">
        <v>226</v>
      </c>
      <c r="E152" s="33">
        <v>20</v>
      </c>
      <c r="F152" s="33">
        <v>30</v>
      </c>
      <c r="G152" s="34">
        <v>0</v>
      </c>
      <c r="H152" s="35">
        <f t="shared" si="2"/>
        <v>600</v>
      </c>
    </row>
    <row r="153" spans="1:8" s="27" customFormat="1" ht="18" customHeight="1">
      <c r="A153" s="32">
        <v>10304</v>
      </c>
      <c r="B153" s="32">
        <v>59</v>
      </c>
      <c r="C153" s="32" t="s">
        <v>1165</v>
      </c>
      <c r="D153" s="32" t="s">
        <v>1</v>
      </c>
      <c r="E153" s="33">
        <v>55</v>
      </c>
      <c r="F153" s="33">
        <v>10</v>
      </c>
      <c r="G153" s="34">
        <v>0</v>
      </c>
      <c r="H153" s="35">
        <f t="shared" si="2"/>
        <v>550</v>
      </c>
    </row>
    <row r="154" spans="1:8" s="27" customFormat="1" ht="18" customHeight="1">
      <c r="A154" s="32">
        <v>10304</v>
      </c>
      <c r="B154" s="32">
        <v>71</v>
      </c>
      <c r="C154" s="32" t="s">
        <v>1184</v>
      </c>
      <c r="D154" s="32" t="s">
        <v>1</v>
      </c>
      <c r="E154" s="33">
        <v>21.5</v>
      </c>
      <c r="F154" s="33">
        <v>2</v>
      </c>
      <c r="G154" s="34">
        <v>0</v>
      </c>
      <c r="H154" s="35">
        <f t="shared" si="2"/>
        <v>43</v>
      </c>
    </row>
    <row r="155" spans="1:8" s="27" customFormat="1" ht="18" customHeight="1">
      <c r="A155" s="32">
        <v>10305</v>
      </c>
      <c r="B155" s="32">
        <v>18</v>
      </c>
      <c r="C155" s="32" t="s">
        <v>1201</v>
      </c>
      <c r="D155" s="32" t="s">
        <v>229</v>
      </c>
      <c r="E155" s="33">
        <v>62.5</v>
      </c>
      <c r="F155" s="33">
        <v>25</v>
      </c>
      <c r="G155" s="34">
        <v>0.1</v>
      </c>
      <c r="H155" s="35">
        <f t="shared" si="2"/>
        <v>1406.25</v>
      </c>
    </row>
    <row r="156" spans="1:8" s="27" customFormat="1" ht="18" customHeight="1">
      <c r="A156" s="32">
        <v>10305</v>
      </c>
      <c r="B156" s="32">
        <v>29</v>
      </c>
      <c r="C156" s="32" t="s">
        <v>1160</v>
      </c>
      <c r="D156" s="32" t="s">
        <v>227</v>
      </c>
      <c r="E156" s="33">
        <v>123.79</v>
      </c>
      <c r="F156" s="33">
        <v>25</v>
      </c>
      <c r="G156" s="34">
        <v>0.1</v>
      </c>
      <c r="H156" s="35">
        <f t="shared" si="2"/>
        <v>2785.2750000000001</v>
      </c>
    </row>
    <row r="157" spans="1:8" s="27" customFormat="1" ht="18" customHeight="1">
      <c r="A157" s="32">
        <v>10305</v>
      </c>
      <c r="B157" s="32">
        <v>39</v>
      </c>
      <c r="C157" s="32" t="s">
        <v>1157</v>
      </c>
      <c r="D157" s="32" t="s">
        <v>225</v>
      </c>
      <c r="E157" s="33">
        <v>18</v>
      </c>
      <c r="F157" s="33">
        <v>30</v>
      </c>
      <c r="G157" s="34">
        <v>0.1</v>
      </c>
      <c r="H157" s="35">
        <f t="shared" si="2"/>
        <v>486</v>
      </c>
    </row>
    <row r="158" spans="1:8" s="27" customFormat="1" ht="18" customHeight="1">
      <c r="A158" s="32">
        <v>10306</v>
      </c>
      <c r="B158" s="32">
        <v>30</v>
      </c>
      <c r="C158" s="32" t="s">
        <v>1178</v>
      </c>
      <c r="D158" s="32" t="s">
        <v>229</v>
      </c>
      <c r="E158" s="33">
        <v>25.89</v>
      </c>
      <c r="F158" s="33">
        <v>10</v>
      </c>
      <c r="G158" s="34">
        <v>0</v>
      </c>
      <c r="H158" s="35">
        <f t="shared" si="2"/>
        <v>258.89999999999998</v>
      </c>
    </row>
    <row r="159" spans="1:8" s="27" customFormat="1" ht="18" customHeight="1">
      <c r="A159" s="32">
        <v>10306</v>
      </c>
      <c r="B159" s="32">
        <v>53</v>
      </c>
      <c r="C159" s="32" t="s">
        <v>1166</v>
      </c>
      <c r="D159" s="32" t="s">
        <v>227</v>
      </c>
      <c r="E159" s="33">
        <v>32.799999999999997</v>
      </c>
      <c r="F159" s="33">
        <v>10</v>
      </c>
      <c r="G159" s="34">
        <v>0</v>
      </c>
      <c r="H159" s="35">
        <f t="shared" si="2"/>
        <v>328</v>
      </c>
    </row>
    <row r="160" spans="1:8" s="27" customFormat="1" ht="18" customHeight="1">
      <c r="A160" s="32">
        <v>10306</v>
      </c>
      <c r="B160" s="32">
        <v>54</v>
      </c>
      <c r="C160" s="32" t="s">
        <v>1197</v>
      </c>
      <c r="D160" s="32" t="s">
        <v>227</v>
      </c>
      <c r="E160" s="33">
        <v>7.45</v>
      </c>
      <c r="F160" s="33">
        <v>5</v>
      </c>
      <c r="G160" s="34">
        <v>0</v>
      </c>
      <c r="H160" s="35">
        <f t="shared" si="2"/>
        <v>37.25</v>
      </c>
    </row>
    <row r="161" spans="1:8" s="27" customFormat="1" ht="18" customHeight="1">
      <c r="A161" s="32">
        <v>10307</v>
      </c>
      <c r="B161" s="32">
        <v>62</v>
      </c>
      <c r="C161" s="32" t="s">
        <v>1173</v>
      </c>
      <c r="D161" s="32" t="s">
        <v>226</v>
      </c>
      <c r="E161" s="33">
        <v>49.3</v>
      </c>
      <c r="F161" s="33">
        <v>10</v>
      </c>
      <c r="G161" s="34">
        <v>0</v>
      </c>
      <c r="H161" s="35">
        <f t="shared" si="2"/>
        <v>493</v>
      </c>
    </row>
    <row r="162" spans="1:8" s="27" customFormat="1" ht="18" customHeight="1">
      <c r="A162" s="32">
        <v>10307</v>
      </c>
      <c r="B162" s="32">
        <v>68</v>
      </c>
      <c r="C162" s="32" t="s">
        <v>1198</v>
      </c>
      <c r="D162" s="32" t="s">
        <v>226</v>
      </c>
      <c r="E162" s="33">
        <v>12.5</v>
      </c>
      <c r="F162" s="33">
        <v>3</v>
      </c>
      <c r="G162" s="34">
        <v>0</v>
      </c>
      <c r="H162" s="35">
        <f t="shared" si="2"/>
        <v>37.5</v>
      </c>
    </row>
    <row r="163" spans="1:8" s="27" customFormat="1" ht="18" customHeight="1">
      <c r="A163" s="32">
        <v>10308</v>
      </c>
      <c r="B163" s="32">
        <v>69</v>
      </c>
      <c r="C163" s="32" t="s">
        <v>1203</v>
      </c>
      <c r="D163" s="32" t="s">
        <v>1</v>
      </c>
      <c r="E163" s="33">
        <v>36</v>
      </c>
      <c r="F163" s="33">
        <v>1</v>
      </c>
      <c r="G163" s="34">
        <v>0</v>
      </c>
      <c r="H163" s="35">
        <f t="shared" si="2"/>
        <v>36</v>
      </c>
    </row>
    <row r="164" spans="1:8" s="27" customFormat="1" ht="18" customHeight="1">
      <c r="A164" s="32">
        <v>10308</v>
      </c>
      <c r="B164" s="32">
        <v>70</v>
      </c>
      <c r="C164" s="32" t="s">
        <v>1174</v>
      </c>
      <c r="D164" s="32" t="s">
        <v>225</v>
      </c>
      <c r="E164" s="33">
        <v>15</v>
      </c>
      <c r="F164" s="33">
        <v>5</v>
      </c>
      <c r="G164" s="34">
        <v>0</v>
      </c>
      <c r="H164" s="35">
        <f t="shared" si="2"/>
        <v>75</v>
      </c>
    </row>
    <row r="165" spans="1:8" s="27" customFormat="1" ht="18" customHeight="1">
      <c r="A165" s="32">
        <v>10309</v>
      </c>
      <c r="B165" s="32">
        <v>4</v>
      </c>
      <c r="C165" s="32" t="s">
        <v>1205</v>
      </c>
      <c r="D165" s="32" t="s">
        <v>228</v>
      </c>
      <c r="E165" s="33">
        <v>22</v>
      </c>
      <c r="F165" s="33">
        <v>20</v>
      </c>
      <c r="G165" s="34">
        <v>0</v>
      </c>
      <c r="H165" s="35">
        <f t="shared" si="2"/>
        <v>440</v>
      </c>
    </row>
    <row r="166" spans="1:8" s="27" customFormat="1" ht="18" customHeight="1">
      <c r="A166" s="32">
        <v>10309</v>
      </c>
      <c r="B166" s="32">
        <v>6</v>
      </c>
      <c r="C166" s="32" t="s">
        <v>1206</v>
      </c>
      <c r="D166" s="32" t="s">
        <v>228</v>
      </c>
      <c r="E166" s="33">
        <v>25</v>
      </c>
      <c r="F166" s="33">
        <v>30</v>
      </c>
      <c r="G166" s="34">
        <v>0</v>
      </c>
      <c r="H166" s="35">
        <f t="shared" si="2"/>
        <v>750</v>
      </c>
    </row>
    <row r="167" spans="1:8" s="27" customFormat="1" ht="18" customHeight="1">
      <c r="A167" s="32">
        <v>10309</v>
      </c>
      <c r="B167" s="32">
        <v>42</v>
      </c>
      <c r="C167" s="32" t="s">
        <v>1145</v>
      </c>
      <c r="D167" s="32" t="s">
        <v>230</v>
      </c>
      <c r="E167" s="33">
        <v>14</v>
      </c>
      <c r="F167" s="33">
        <v>2</v>
      </c>
      <c r="G167" s="34">
        <v>0</v>
      </c>
      <c r="H167" s="35">
        <f t="shared" si="2"/>
        <v>28</v>
      </c>
    </row>
    <row r="168" spans="1:8" s="27" customFormat="1" ht="18" customHeight="1">
      <c r="A168" s="32">
        <v>10309</v>
      </c>
      <c r="B168" s="32">
        <v>43</v>
      </c>
      <c r="C168" s="32" t="s">
        <v>1182</v>
      </c>
      <c r="D168" s="32" t="s">
        <v>225</v>
      </c>
      <c r="E168" s="33">
        <v>46</v>
      </c>
      <c r="F168" s="33">
        <v>20</v>
      </c>
      <c r="G168" s="34">
        <v>0</v>
      </c>
      <c r="H168" s="35">
        <f t="shared" si="2"/>
        <v>920</v>
      </c>
    </row>
    <row r="169" spans="1:8" s="27" customFormat="1" ht="18" customHeight="1">
      <c r="A169" s="32">
        <v>10309</v>
      </c>
      <c r="B169" s="32">
        <v>71</v>
      </c>
      <c r="C169" s="32" t="s">
        <v>1184</v>
      </c>
      <c r="D169" s="32" t="s">
        <v>1</v>
      </c>
      <c r="E169" s="33">
        <v>21.5</v>
      </c>
      <c r="F169" s="33">
        <v>3</v>
      </c>
      <c r="G169" s="34">
        <v>0</v>
      </c>
      <c r="H169" s="35">
        <f t="shared" si="2"/>
        <v>64.5</v>
      </c>
    </row>
    <row r="170" spans="1:8" s="27" customFormat="1" ht="18" customHeight="1">
      <c r="A170" s="32">
        <v>10310</v>
      </c>
      <c r="B170" s="32">
        <v>16</v>
      </c>
      <c r="C170" s="32" t="s">
        <v>1163</v>
      </c>
      <c r="D170" s="32" t="s">
        <v>226</v>
      </c>
      <c r="E170" s="33">
        <v>17.45</v>
      </c>
      <c r="F170" s="33">
        <v>10</v>
      </c>
      <c r="G170" s="34">
        <v>0</v>
      </c>
      <c r="H170" s="35">
        <f t="shared" si="2"/>
        <v>174.5</v>
      </c>
    </row>
    <row r="171" spans="1:8" s="27" customFormat="1" ht="18" customHeight="1">
      <c r="A171" s="32">
        <v>10310</v>
      </c>
      <c r="B171" s="32">
        <v>62</v>
      </c>
      <c r="C171" s="32" t="s">
        <v>1173</v>
      </c>
      <c r="D171" s="32" t="s">
        <v>226</v>
      </c>
      <c r="E171" s="33">
        <v>49.3</v>
      </c>
      <c r="F171" s="33">
        <v>5</v>
      </c>
      <c r="G171" s="34">
        <v>0</v>
      </c>
      <c r="H171" s="35">
        <f t="shared" si="2"/>
        <v>246.5</v>
      </c>
    </row>
    <row r="172" spans="1:8" s="27" customFormat="1" ht="18" customHeight="1">
      <c r="A172" s="32">
        <v>10311</v>
      </c>
      <c r="B172" s="32">
        <v>42</v>
      </c>
      <c r="C172" s="32" t="s">
        <v>1145</v>
      </c>
      <c r="D172" s="32" t="s">
        <v>230</v>
      </c>
      <c r="E172" s="33">
        <v>14</v>
      </c>
      <c r="F172" s="33">
        <v>6</v>
      </c>
      <c r="G172" s="34">
        <v>0</v>
      </c>
      <c r="H172" s="35">
        <f t="shared" si="2"/>
        <v>84</v>
      </c>
    </row>
    <row r="173" spans="1:8" s="27" customFormat="1" ht="18" customHeight="1">
      <c r="A173" s="32">
        <v>10311</v>
      </c>
      <c r="B173" s="32">
        <v>69</v>
      </c>
      <c r="C173" s="32" t="s">
        <v>1203</v>
      </c>
      <c r="D173" s="32" t="s">
        <v>1</v>
      </c>
      <c r="E173" s="33">
        <v>36</v>
      </c>
      <c r="F173" s="33">
        <v>7</v>
      </c>
      <c r="G173" s="34">
        <v>0</v>
      </c>
      <c r="H173" s="35">
        <f t="shared" si="2"/>
        <v>252</v>
      </c>
    </row>
    <row r="174" spans="1:8" s="27" customFormat="1" ht="18" customHeight="1">
      <c r="A174" s="32">
        <v>10312</v>
      </c>
      <c r="B174" s="32">
        <v>28</v>
      </c>
      <c r="C174" s="32" t="s">
        <v>1186</v>
      </c>
      <c r="D174" s="32" t="s">
        <v>231</v>
      </c>
      <c r="E174" s="33">
        <v>45.6</v>
      </c>
      <c r="F174" s="33">
        <v>4</v>
      </c>
      <c r="G174" s="34">
        <v>0</v>
      </c>
      <c r="H174" s="35">
        <f t="shared" si="2"/>
        <v>182.4</v>
      </c>
    </row>
    <row r="175" spans="1:8" s="27" customFormat="1" ht="18" customHeight="1">
      <c r="A175" s="32">
        <v>10312</v>
      </c>
      <c r="B175" s="32">
        <v>43</v>
      </c>
      <c r="C175" s="32" t="s">
        <v>1182</v>
      </c>
      <c r="D175" s="32" t="s">
        <v>225</v>
      </c>
      <c r="E175" s="33">
        <v>46</v>
      </c>
      <c r="F175" s="33">
        <v>24</v>
      </c>
      <c r="G175" s="34">
        <v>0</v>
      </c>
      <c r="H175" s="35">
        <f t="shared" si="2"/>
        <v>1104</v>
      </c>
    </row>
    <row r="176" spans="1:8" s="27" customFormat="1" ht="18" customHeight="1">
      <c r="A176" s="32">
        <v>10312</v>
      </c>
      <c r="B176" s="32">
        <v>53</v>
      </c>
      <c r="C176" s="32" t="s">
        <v>1166</v>
      </c>
      <c r="D176" s="32" t="s">
        <v>227</v>
      </c>
      <c r="E176" s="33">
        <v>32.799999999999997</v>
      </c>
      <c r="F176" s="33">
        <v>20</v>
      </c>
      <c r="G176" s="34">
        <v>0</v>
      </c>
      <c r="H176" s="35">
        <f t="shared" si="2"/>
        <v>656</v>
      </c>
    </row>
    <row r="177" spans="1:8" s="27" customFormat="1" ht="18" customHeight="1">
      <c r="A177" s="32">
        <v>10312</v>
      </c>
      <c r="B177" s="32">
        <v>75</v>
      </c>
      <c r="C177" s="32" t="s">
        <v>1190</v>
      </c>
      <c r="D177" s="32" t="s">
        <v>225</v>
      </c>
      <c r="E177" s="33">
        <v>7.75</v>
      </c>
      <c r="F177" s="33">
        <v>10</v>
      </c>
      <c r="G177" s="34">
        <v>0</v>
      </c>
      <c r="H177" s="35">
        <f t="shared" si="2"/>
        <v>77.5</v>
      </c>
    </row>
    <row r="178" spans="1:8" s="27" customFormat="1" ht="18" customHeight="1">
      <c r="A178" s="32">
        <v>10313</v>
      </c>
      <c r="B178" s="32">
        <v>36</v>
      </c>
      <c r="C178" s="32" t="s">
        <v>1164</v>
      </c>
      <c r="D178" s="32" t="s">
        <v>229</v>
      </c>
      <c r="E178" s="33">
        <v>19</v>
      </c>
      <c r="F178" s="33">
        <v>12</v>
      </c>
      <c r="G178" s="34">
        <v>0</v>
      </c>
      <c r="H178" s="35">
        <f t="shared" si="2"/>
        <v>228</v>
      </c>
    </row>
    <row r="179" spans="1:8" s="27" customFormat="1" ht="18" customHeight="1">
      <c r="A179" s="32">
        <v>10314</v>
      </c>
      <c r="B179" s="32">
        <v>32</v>
      </c>
      <c r="C179" s="32" t="s">
        <v>1170</v>
      </c>
      <c r="D179" s="32" t="s">
        <v>1</v>
      </c>
      <c r="E179" s="33">
        <v>32</v>
      </c>
      <c r="F179" s="33">
        <v>40</v>
      </c>
      <c r="G179" s="34">
        <v>0.1</v>
      </c>
      <c r="H179" s="35">
        <f t="shared" si="2"/>
        <v>1152</v>
      </c>
    </row>
    <row r="180" spans="1:8" s="27" customFormat="1" ht="18" customHeight="1">
      <c r="A180" s="32">
        <v>10314</v>
      </c>
      <c r="B180" s="32">
        <v>58</v>
      </c>
      <c r="C180" s="32" t="s">
        <v>1207</v>
      </c>
      <c r="D180" s="32" t="s">
        <v>229</v>
      </c>
      <c r="E180" s="33">
        <v>13.25</v>
      </c>
      <c r="F180" s="33">
        <v>30</v>
      </c>
      <c r="G180" s="34">
        <v>0.1</v>
      </c>
      <c r="H180" s="35">
        <f t="shared" si="2"/>
        <v>357.75</v>
      </c>
    </row>
    <row r="181" spans="1:8" s="27" customFormat="1" ht="18" customHeight="1">
      <c r="A181" s="32">
        <v>10314</v>
      </c>
      <c r="B181" s="32">
        <v>62</v>
      </c>
      <c r="C181" s="32" t="s">
        <v>1173</v>
      </c>
      <c r="D181" s="32" t="s">
        <v>226</v>
      </c>
      <c r="E181" s="33">
        <v>49.3</v>
      </c>
      <c r="F181" s="33">
        <v>25</v>
      </c>
      <c r="G181" s="34">
        <v>0.1</v>
      </c>
      <c r="H181" s="35">
        <f t="shared" si="2"/>
        <v>1109.25</v>
      </c>
    </row>
    <row r="182" spans="1:8" s="27" customFormat="1" ht="18" customHeight="1">
      <c r="A182" s="32">
        <v>10315</v>
      </c>
      <c r="B182" s="32">
        <v>34</v>
      </c>
      <c r="C182" s="32" t="s">
        <v>1195</v>
      </c>
      <c r="D182" s="32" t="s">
        <v>225</v>
      </c>
      <c r="E182" s="33">
        <v>14</v>
      </c>
      <c r="F182" s="33">
        <v>14</v>
      </c>
      <c r="G182" s="34">
        <v>0</v>
      </c>
      <c r="H182" s="35">
        <f t="shared" si="2"/>
        <v>196</v>
      </c>
    </row>
    <row r="183" spans="1:8" s="27" customFormat="1" ht="18" customHeight="1">
      <c r="A183" s="32">
        <v>10315</v>
      </c>
      <c r="B183" s="32">
        <v>70</v>
      </c>
      <c r="C183" s="32" t="s">
        <v>1174</v>
      </c>
      <c r="D183" s="32" t="s">
        <v>225</v>
      </c>
      <c r="E183" s="33">
        <v>15</v>
      </c>
      <c r="F183" s="33">
        <v>30</v>
      </c>
      <c r="G183" s="34">
        <v>0</v>
      </c>
      <c r="H183" s="35">
        <f t="shared" si="2"/>
        <v>450</v>
      </c>
    </row>
    <row r="184" spans="1:8" s="27" customFormat="1" ht="18" customHeight="1">
      <c r="A184" s="32">
        <v>10316</v>
      </c>
      <c r="B184" s="32">
        <v>41</v>
      </c>
      <c r="C184" s="32" t="s">
        <v>1149</v>
      </c>
      <c r="D184" s="32" t="s">
        <v>229</v>
      </c>
      <c r="E184" s="33">
        <v>9.65</v>
      </c>
      <c r="F184" s="33">
        <v>10</v>
      </c>
      <c r="G184" s="34">
        <v>0</v>
      </c>
      <c r="H184" s="35">
        <f t="shared" si="2"/>
        <v>96.5</v>
      </c>
    </row>
    <row r="185" spans="1:8" s="27" customFormat="1" ht="18" customHeight="1">
      <c r="A185" s="32">
        <v>10316</v>
      </c>
      <c r="B185" s="32">
        <v>62</v>
      </c>
      <c r="C185" s="32" t="s">
        <v>1173</v>
      </c>
      <c r="D185" s="32" t="s">
        <v>226</v>
      </c>
      <c r="E185" s="33">
        <v>49.3</v>
      </c>
      <c r="F185" s="33">
        <v>70</v>
      </c>
      <c r="G185" s="34">
        <v>0</v>
      </c>
      <c r="H185" s="35">
        <f t="shared" si="2"/>
        <v>3451</v>
      </c>
    </row>
    <row r="186" spans="1:8" s="27" customFormat="1" ht="18" customHeight="1">
      <c r="A186" s="32">
        <v>10317</v>
      </c>
      <c r="B186" s="32">
        <v>1</v>
      </c>
      <c r="C186" s="32" t="s">
        <v>1194</v>
      </c>
      <c r="D186" s="32" t="s">
        <v>1</v>
      </c>
      <c r="E186" s="33">
        <v>18</v>
      </c>
      <c r="F186" s="33">
        <v>20</v>
      </c>
      <c r="G186" s="34">
        <v>0</v>
      </c>
      <c r="H186" s="35">
        <f t="shared" si="2"/>
        <v>360</v>
      </c>
    </row>
    <row r="187" spans="1:8" s="27" customFormat="1" ht="18" customHeight="1">
      <c r="A187" s="32">
        <v>10318</v>
      </c>
      <c r="B187" s="32">
        <v>41</v>
      </c>
      <c r="C187" s="32" t="s">
        <v>1149</v>
      </c>
      <c r="D187" s="32" t="s">
        <v>229</v>
      </c>
      <c r="E187" s="33">
        <v>9.65</v>
      </c>
      <c r="F187" s="33">
        <v>20</v>
      </c>
      <c r="G187" s="34">
        <v>0</v>
      </c>
      <c r="H187" s="35">
        <f t="shared" si="2"/>
        <v>193</v>
      </c>
    </row>
    <row r="188" spans="1:8" s="27" customFormat="1" ht="18" customHeight="1">
      <c r="A188" s="32">
        <v>10318</v>
      </c>
      <c r="B188" s="32">
        <v>76</v>
      </c>
      <c r="C188" s="32" t="s">
        <v>1181</v>
      </c>
      <c r="D188" s="32" t="s">
        <v>225</v>
      </c>
      <c r="E188" s="33">
        <v>18</v>
      </c>
      <c r="F188" s="33">
        <v>6</v>
      </c>
      <c r="G188" s="34">
        <v>0</v>
      </c>
      <c r="H188" s="35">
        <f t="shared" si="2"/>
        <v>108</v>
      </c>
    </row>
    <row r="189" spans="1:8" s="27" customFormat="1" ht="18" customHeight="1">
      <c r="A189" s="32">
        <v>10319</v>
      </c>
      <c r="B189" s="32">
        <v>17</v>
      </c>
      <c r="C189" s="32" t="s">
        <v>1144</v>
      </c>
      <c r="D189" s="32" t="s">
        <v>227</v>
      </c>
      <c r="E189" s="33">
        <v>39</v>
      </c>
      <c r="F189" s="33">
        <v>8</v>
      </c>
      <c r="G189" s="34">
        <v>0</v>
      </c>
      <c r="H189" s="35">
        <f t="shared" si="2"/>
        <v>312</v>
      </c>
    </row>
    <row r="190" spans="1:8" s="27" customFormat="1" ht="18" customHeight="1">
      <c r="A190" s="32">
        <v>10319</v>
      </c>
      <c r="B190" s="32">
        <v>28</v>
      </c>
      <c r="C190" s="32" t="s">
        <v>1186</v>
      </c>
      <c r="D190" s="32" t="s">
        <v>231</v>
      </c>
      <c r="E190" s="33">
        <v>45.6</v>
      </c>
      <c r="F190" s="33">
        <v>14</v>
      </c>
      <c r="G190" s="34">
        <v>0</v>
      </c>
      <c r="H190" s="35">
        <f t="shared" si="2"/>
        <v>638.4</v>
      </c>
    </row>
    <row r="191" spans="1:8" s="27" customFormat="1" ht="18" customHeight="1">
      <c r="A191" s="32">
        <v>10319</v>
      </c>
      <c r="B191" s="32">
        <v>76</v>
      </c>
      <c r="C191" s="32" t="s">
        <v>1181</v>
      </c>
      <c r="D191" s="32" t="s">
        <v>225</v>
      </c>
      <c r="E191" s="33">
        <v>18</v>
      </c>
      <c r="F191" s="33">
        <v>30</v>
      </c>
      <c r="G191" s="34">
        <v>0</v>
      </c>
      <c r="H191" s="35">
        <f t="shared" si="2"/>
        <v>540</v>
      </c>
    </row>
    <row r="192" spans="1:8" s="27" customFormat="1" ht="18" customHeight="1">
      <c r="A192" s="32">
        <v>10320</v>
      </c>
      <c r="B192" s="32">
        <v>71</v>
      </c>
      <c r="C192" s="32" t="s">
        <v>1184</v>
      </c>
      <c r="D192" s="32" t="s">
        <v>1</v>
      </c>
      <c r="E192" s="33">
        <v>21.5</v>
      </c>
      <c r="F192" s="33">
        <v>30</v>
      </c>
      <c r="G192" s="34">
        <v>0</v>
      </c>
      <c r="H192" s="35">
        <f t="shared" si="2"/>
        <v>645</v>
      </c>
    </row>
    <row r="193" spans="1:8" s="27" customFormat="1" ht="18" customHeight="1">
      <c r="A193" s="32">
        <v>10321</v>
      </c>
      <c r="B193" s="32">
        <v>35</v>
      </c>
      <c r="C193" s="32" t="s">
        <v>1175</v>
      </c>
      <c r="D193" s="32" t="s">
        <v>225</v>
      </c>
      <c r="E193" s="33">
        <v>18</v>
      </c>
      <c r="F193" s="33">
        <v>10</v>
      </c>
      <c r="G193" s="34">
        <v>0</v>
      </c>
      <c r="H193" s="35">
        <f t="shared" si="2"/>
        <v>180</v>
      </c>
    </row>
    <row r="194" spans="1:8" s="27" customFormat="1" ht="18" customHeight="1">
      <c r="A194" s="32">
        <v>10322</v>
      </c>
      <c r="B194" s="32">
        <v>52</v>
      </c>
      <c r="C194" s="32" t="s">
        <v>1208</v>
      </c>
      <c r="D194" s="32" t="s">
        <v>230</v>
      </c>
      <c r="E194" s="33">
        <v>7</v>
      </c>
      <c r="F194" s="33">
        <v>20</v>
      </c>
      <c r="G194" s="34">
        <v>0</v>
      </c>
      <c r="H194" s="35">
        <f t="shared" si="2"/>
        <v>140</v>
      </c>
    </row>
    <row r="195" spans="1:8" s="27" customFormat="1" ht="18" customHeight="1">
      <c r="A195" s="32">
        <v>10323</v>
      </c>
      <c r="B195" s="32">
        <v>15</v>
      </c>
      <c r="C195" s="32" t="s">
        <v>1192</v>
      </c>
      <c r="D195" s="32" t="s">
        <v>228</v>
      </c>
      <c r="E195" s="33">
        <v>15.5</v>
      </c>
      <c r="F195" s="33">
        <v>5</v>
      </c>
      <c r="G195" s="34">
        <v>0</v>
      </c>
      <c r="H195" s="35">
        <f t="shared" ref="H195:H258" si="3">E195*F195*(1-G195)</f>
        <v>77.5</v>
      </c>
    </row>
    <row r="196" spans="1:8" s="27" customFormat="1" ht="18" customHeight="1">
      <c r="A196" s="32">
        <v>10323</v>
      </c>
      <c r="B196" s="32">
        <v>25</v>
      </c>
      <c r="C196" s="32" t="s">
        <v>1209</v>
      </c>
      <c r="D196" s="32" t="s">
        <v>226</v>
      </c>
      <c r="E196" s="33">
        <v>14</v>
      </c>
      <c r="F196" s="33">
        <v>4</v>
      </c>
      <c r="G196" s="34">
        <v>0</v>
      </c>
      <c r="H196" s="35">
        <f t="shared" si="3"/>
        <v>56</v>
      </c>
    </row>
    <row r="197" spans="1:8" s="27" customFormat="1" ht="18" customHeight="1">
      <c r="A197" s="32">
        <v>10323</v>
      </c>
      <c r="B197" s="32">
        <v>39</v>
      </c>
      <c r="C197" s="32" t="s">
        <v>1157</v>
      </c>
      <c r="D197" s="32" t="s">
        <v>225</v>
      </c>
      <c r="E197" s="33">
        <v>18</v>
      </c>
      <c r="F197" s="33">
        <v>4</v>
      </c>
      <c r="G197" s="34">
        <v>0</v>
      </c>
      <c r="H197" s="35">
        <f t="shared" si="3"/>
        <v>72</v>
      </c>
    </row>
    <row r="198" spans="1:8" s="27" customFormat="1" ht="18" customHeight="1">
      <c r="A198" s="32">
        <v>10324</v>
      </c>
      <c r="B198" s="32">
        <v>16</v>
      </c>
      <c r="C198" s="32" t="s">
        <v>1163</v>
      </c>
      <c r="D198" s="32" t="s">
        <v>226</v>
      </c>
      <c r="E198" s="33">
        <v>17.45</v>
      </c>
      <c r="F198" s="33">
        <v>21</v>
      </c>
      <c r="G198" s="34">
        <v>0.15</v>
      </c>
      <c r="H198" s="35">
        <f t="shared" si="3"/>
        <v>311.48249999999996</v>
      </c>
    </row>
    <row r="199" spans="1:8" s="27" customFormat="1" ht="18" customHeight="1">
      <c r="A199" s="32">
        <v>10324</v>
      </c>
      <c r="B199" s="32">
        <v>35</v>
      </c>
      <c r="C199" s="32" t="s">
        <v>1175</v>
      </c>
      <c r="D199" s="32" t="s">
        <v>225</v>
      </c>
      <c r="E199" s="33">
        <v>18</v>
      </c>
      <c r="F199" s="33">
        <v>70</v>
      </c>
      <c r="G199" s="34">
        <v>0.15</v>
      </c>
      <c r="H199" s="35">
        <f t="shared" si="3"/>
        <v>1071</v>
      </c>
    </row>
    <row r="200" spans="1:8" s="27" customFormat="1" ht="18" customHeight="1">
      <c r="A200" s="32">
        <v>10324</v>
      </c>
      <c r="B200" s="32">
        <v>46</v>
      </c>
      <c r="C200" s="32" t="s">
        <v>1196</v>
      </c>
      <c r="D200" s="32" t="s">
        <v>229</v>
      </c>
      <c r="E200" s="33">
        <v>12</v>
      </c>
      <c r="F200" s="33">
        <v>30</v>
      </c>
      <c r="G200" s="34">
        <v>0</v>
      </c>
      <c r="H200" s="35">
        <f t="shared" si="3"/>
        <v>360</v>
      </c>
    </row>
    <row r="201" spans="1:8" s="27" customFormat="1" ht="18" customHeight="1">
      <c r="A201" s="32">
        <v>10324</v>
      </c>
      <c r="B201" s="32">
        <v>59</v>
      </c>
      <c r="C201" s="32" t="s">
        <v>1165</v>
      </c>
      <c r="D201" s="32" t="s">
        <v>1</v>
      </c>
      <c r="E201" s="33">
        <v>55</v>
      </c>
      <c r="F201" s="33">
        <v>40</v>
      </c>
      <c r="G201" s="34">
        <v>0.15</v>
      </c>
      <c r="H201" s="35">
        <f t="shared" si="3"/>
        <v>1870</v>
      </c>
    </row>
    <row r="202" spans="1:8" s="27" customFormat="1" ht="18" customHeight="1">
      <c r="A202" s="32">
        <v>10324</v>
      </c>
      <c r="B202" s="32">
        <v>63</v>
      </c>
      <c r="C202" s="32" t="s">
        <v>1188</v>
      </c>
      <c r="D202" s="32" t="s">
        <v>228</v>
      </c>
      <c r="E202" s="33">
        <v>43.9</v>
      </c>
      <c r="F202" s="33">
        <v>80</v>
      </c>
      <c r="G202" s="34">
        <v>0.15</v>
      </c>
      <c r="H202" s="35">
        <f t="shared" si="3"/>
        <v>2985.2</v>
      </c>
    </row>
    <row r="203" spans="1:8" s="27" customFormat="1" ht="18" customHeight="1">
      <c r="A203" s="32">
        <v>10325</v>
      </c>
      <c r="B203" s="32">
        <v>6</v>
      </c>
      <c r="C203" s="32" t="s">
        <v>1206</v>
      </c>
      <c r="D203" s="32" t="s">
        <v>228</v>
      </c>
      <c r="E203" s="33">
        <v>25</v>
      </c>
      <c r="F203" s="33">
        <v>6</v>
      </c>
      <c r="G203" s="34">
        <v>0</v>
      </c>
      <c r="H203" s="35">
        <f t="shared" si="3"/>
        <v>150</v>
      </c>
    </row>
    <row r="204" spans="1:8" s="27" customFormat="1" ht="18" customHeight="1">
      <c r="A204" s="32">
        <v>10325</v>
      </c>
      <c r="B204" s="32">
        <v>13</v>
      </c>
      <c r="C204" s="32" t="s">
        <v>1185</v>
      </c>
      <c r="D204" s="32" t="s">
        <v>229</v>
      </c>
      <c r="E204" s="33">
        <v>6</v>
      </c>
      <c r="F204" s="33">
        <v>12</v>
      </c>
      <c r="G204" s="34">
        <v>0</v>
      </c>
      <c r="H204" s="35">
        <f t="shared" si="3"/>
        <v>72</v>
      </c>
    </row>
    <row r="205" spans="1:8" s="27" customFormat="1" ht="18" customHeight="1">
      <c r="A205" s="32">
        <v>10325</v>
      </c>
      <c r="B205" s="32">
        <v>14</v>
      </c>
      <c r="C205" s="32" t="s">
        <v>1147</v>
      </c>
      <c r="D205" s="32" t="s">
        <v>231</v>
      </c>
      <c r="E205" s="33">
        <v>23.25</v>
      </c>
      <c r="F205" s="33">
        <v>9</v>
      </c>
      <c r="G205" s="34">
        <v>0</v>
      </c>
      <c r="H205" s="35">
        <f t="shared" si="3"/>
        <v>209.25</v>
      </c>
    </row>
    <row r="206" spans="1:8" s="27" customFormat="1" ht="18" customHeight="1">
      <c r="A206" s="32">
        <v>10325</v>
      </c>
      <c r="B206" s="32">
        <v>31</v>
      </c>
      <c r="C206" s="32" t="s">
        <v>1156</v>
      </c>
      <c r="D206" s="32" t="s">
        <v>1</v>
      </c>
      <c r="E206" s="33">
        <v>12.5</v>
      </c>
      <c r="F206" s="33">
        <v>4</v>
      </c>
      <c r="G206" s="34">
        <v>0</v>
      </c>
      <c r="H206" s="35">
        <f t="shared" si="3"/>
        <v>50</v>
      </c>
    </row>
    <row r="207" spans="1:8" s="27" customFormat="1" ht="18" customHeight="1">
      <c r="A207" s="32">
        <v>10325</v>
      </c>
      <c r="B207" s="32">
        <v>72</v>
      </c>
      <c r="C207" s="32" t="s">
        <v>1146</v>
      </c>
      <c r="D207" s="32" t="s">
        <v>1</v>
      </c>
      <c r="E207" s="33">
        <v>34.799999999999997</v>
      </c>
      <c r="F207" s="33">
        <v>40</v>
      </c>
      <c r="G207" s="34">
        <v>0</v>
      </c>
      <c r="H207" s="35">
        <f t="shared" si="3"/>
        <v>1392</v>
      </c>
    </row>
    <row r="208" spans="1:8" s="27" customFormat="1" ht="18" customHeight="1">
      <c r="A208" s="32">
        <v>10326</v>
      </c>
      <c r="B208" s="32">
        <v>4</v>
      </c>
      <c r="C208" s="32" t="s">
        <v>1205</v>
      </c>
      <c r="D208" s="32" t="s">
        <v>228</v>
      </c>
      <c r="E208" s="33">
        <v>22</v>
      </c>
      <c r="F208" s="33">
        <v>24</v>
      </c>
      <c r="G208" s="34">
        <v>0</v>
      </c>
      <c r="H208" s="35">
        <f t="shared" si="3"/>
        <v>528</v>
      </c>
    </row>
    <row r="209" spans="1:8" s="27" customFormat="1" ht="18" customHeight="1">
      <c r="A209" s="32">
        <v>10326</v>
      </c>
      <c r="B209" s="32">
        <v>57</v>
      </c>
      <c r="C209" s="32" t="s">
        <v>1152</v>
      </c>
      <c r="D209" s="32" t="s">
        <v>230</v>
      </c>
      <c r="E209" s="33">
        <v>19.5</v>
      </c>
      <c r="F209" s="33">
        <v>16</v>
      </c>
      <c r="G209" s="34">
        <v>0</v>
      </c>
      <c r="H209" s="35">
        <f t="shared" si="3"/>
        <v>312</v>
      </c>
    </row>
    <row r="210" spans="1:8" s="27" customFormat="1" ht="18" customHeight="1">
      <c r="A210" s="32">
        <v>10326</v>
      </c>
      <c r="B210" s="32">
        <v>75</v>
      </c>
      <c r="C210" s="32" t="s">
        <v>1190</v>
      </c>
      <c r="D210" s="32" t="s">
        <v>225</v>
      </c>
      <c r="E210" s="33">
        <v>7.75</v>
      </c>
      <c r="F210" s="33">
        <v>50</v>
      </c>
      <c r="G210" s="34">
        <v>0</v>
      </c>
      <c r="H210" s="35">
        <f t="shared" si="3"/>
        <v>387.5</v>
      </c>
    </row>
    <row r="211" spans="1:8" s="27" customFormat="1" ht="18" customHeight="1">
      <c r="A211" s="32">
        <v>10327</v>
      </c>
      <c r="B211" s="32">
        <v>2</v>
      </c>
      <c r="C211" s="32" t="s">
        <v>1162</v>
      </c>
      <c r="D211" s="32" t="s">
        <v>225</v>
      </c>
      <c r="E211" s="33">
        <v>19</v>
      </c>
      <c r="F211" s="33">
        <v>25</v>
      </c>
      <c r="G211" s="34">
        <v>0.2</v>
      </c>
      <c r="H211" s="35">
        <f t="shared" si="3"/>
        <v>380</v>
      </c>
    </row>
    <row r="212" spans="1:8" s="27" customFormat="1" ht="18" customHeight="1">
      <c r="A212" s="32">
        <v>10327</v>
      </c>
      <c r="B212" s="32">
        <v>11</v>
      </c>
      <c r="C212" s="32" t="s">
        <v>1202</v>
      </c>
      <c r="D212" s="32" t="s">
        <v>1</v>
      </c>
      <c r="E212" s="33">
        <v>21</v>
      </c>
      <c r="F212" s="33">
        <v>50</v>
      </c>
      <c r="G212" s="34">
        <v>0.2</v>
      </c>
      <c r="H212" s="35">
        <f t="shared" si="3"/>
        <v>840</v>
      </c>
    </row>
    <row r="213" spans="1:8" s="27" customFormat="1" ht="18" customHeight="1">
      <c r="A213" s="32">
        <v>10327</v>
      </c>
      <c r="B213" s="32">
        <v>30</v>
      </c>
      <c r="C213" s="32" t="s">
        <v>1178</v>
      </c>
      <c r="D213" s="32" t="s">
        <v>229</v>
      </c>
      <c r="E213" s="33">
        <v>25.89</v>
      </c>
      <c r="F213" s="33">
        <v>35</v>
      </c>
      <c r="G213" s="34">
        <v>0.2</v>
      </c>
      <c r="H213" s="35">
        <f t="shared" si="3"/>
        <v>724.92000000000007</v>
      </c>
    </row>
    <row r="214" spans="1:8" s="27" customFormat="1" ht="18" customHeight="1">
      <c r="A214" s="32">
        <v>10327</v>
      </c>
      <c r="B214" s="32">
        <v>58</v>
      </c>
      <c r="C214" s="32" t="s">
        <v>1207</v>
      </c>
      <c r="D214" s="32" t="s">
        <v>229</v>
      </c>
      <c r="E214" s="33">
        <v>13.25</v>
      </c>
      <c r="F214" s="33">
        <v>30</v>
      </c>
      <c r="G214" s="34">
        <v>0.2</v>
      </c>
      <c r="H214" s="35">
        <f t="shared" si="3"/>
        <v>318</v>
      </c>
    </row>
    <row r="215" spans="1:8" s="27" customFormat="1" ht="18" customHeight="1">
      <c r="A215" s="32">
        <v>10328</v>
      </c>
      <c r="B215" s="32">
        <v>59</v>
      </c>
      <c r="C215" s="32" t="s">
        <v>1165</v>
      </c>
      <c r="D215" s="32" t="s">
        <v>1</v>
      </c>
      <c r="E215" s="33">
        <v>55</v>
      </c>
      <c r="F215" s="33">
        <v>9</v>
      </c>
      <c r="G215" s="34">
        <v>0</v>
      </c>
      <c r="H215" s="35">
        <f t="shared" si="3"/>
        <v>495</v>
      </c>
    </row>
    <row r="216" spans="1:8" s="27" customFormat="1" ht="18" customHeight="1">
      <c r="A216" s="32">
        <v>10328</v>
      </c>
      <c r="B216" s="32">
        <v>65</v>
      </c>
      <c r="C216" s="32" t="s">
        <v>1150</v>
      </c>
      <c r="D216" s="32" t="s">
        <v>228</v>
      </c>
      <c r="E216" s="33">
        <v>21.05</v>
      </c>
      <c r="F216" s="33">
        <v>40</v>
      </c>
      <c r="G216" s="34">
        <v>0</v>
      </c>
      <c r="H216" s="35">
        <f t="shared" si="3"/>
        <v>842</v>
      </c>
    </row>
    <row r="217" spans="1:8" s="27" customFormat="1" ht="18" customHeight="1">
      <c r="A217" s="32">
        <v>10328</v>
      </c>
      <c r="B217" s="32">
        <v>68</v>
      </c>
      <c r="C217" s="32" t="s">
        <v>1198</v>
      </c>
      <c r="D217" s="32" t="s">
        <v>226</v>
      </c>
      <c r="E217" s="33">
        <v>12.5</v>
      </c>
      <c r="F217" s="33">
        <v>10</v>
      </c>
      <c r="G217" s="34">
        <v>0</v>
      </c>
      <c r="H217" s="35">
        <f t="shared" si="3"/>
        <v>125</v>
      </c>
    </row>
    <row r="218" spans="1:8" s="27" customFormat="1" ht="18" customHeight="1">
      <c r="A218" s="32">
        <v>10329</v>
      </c>
      <c r="B218" s="32">
        <v>19</v>
      </c>
      <c r="C218" s="32" t="s">
        <v>1191</v>
      </c>
      <c r="D218" s="32" t="s">
        <v>226</v>
      </c>
      <c r="E218" s="33">
        <v>9.1999999999999993</v>
      </c>
      <c r="F218" s="33">
        <v>10</v>
      </c>
      <c r="G218" s="34">
        <v>0.05</v>
      </c>
      <c r="H218" s="35">
        <f t="shared" si="3"/>
        <v>87.399999999999991</v>
      </c>
    </row>
    <row r="219" spans="1:8" s="27" customFormat="1" ht="18" customHeight="1">
      <c r="A219" s="32">
        <v>10329</v>
      </c>
      <c r="B219" s="32">
        <v>30</v>
      </c>
      <c r="C219" s="32" t="s">
        <v>1178</v>
      </c>
      <c r="D219" s="32" t="s">
        <v>229</v>
      </c>
      <c r="E219" s="33">
        <v>25.89</v>
      </c>
      <c r="F219" s="33">
        <v>8</v>
      </c>
      <c r="G219" s="34">
        <v>0.05</v>
      </c>
      <c r="H219" s="35">
        <f t="shared" si="3"/>
        <v>196.76399999999998</v>
      </c>
    </row>
    <row r="220" spans="1:8" s="27" customFormat="1" ht="18" customHeight="1">
      <c r="A220" s="32">
        <v>10329</v>
      </c>
      <c r="B220" s="32">
        <v>38</v>
      </c>
      <c r="C220" s="32" t="s">
        <v>1210</v>
      </c>
      <c r="D220" s="32" t="s">
        <v>225</v>
      </c>
      <c r="E220" s="33">
        <v>263.5</v>
      </c>
      <c r="F220" s="33">
        <v>20</v>
      </c>
      <c r="G220" s="34">
        <v>0.05</v>
      </c>
      <c r="H220" s="35">
        <f t="shared" si="3"/>
        <v>5006.5</v>
      </c>
    </row>
    <row r="221" spans="1:8" s="27" customFormat="1" ht="18" customHeight="1">
      <c r="A221" s="32">
        <v>10329</v>
      </c>
      <c r="B221" s="32">
        <v>56</v>
      </c>
      <c r="C221" s="32" t="s">
        <v>1177</v>
      </c>
      <c r="D221" s="32" t="s">
        <v>230</v>
      </c>
      <c r="E221" s="33">
        <v>38</v>
      </c>
      <c r="F221" s="33">
        <v>12</v>
      </c>
      <c r="G221" s="34">
        <v>0.05</v>
      </c>
      <c r="H221" s="35">
        <f t="shared" si="3"/>
        <v>433.2</v>
      </c>
    </row>
    <row r="222" spans="1:8" s="27" customFormat="1" ht="18" customHeight="1">
      <c r="A222" s="32">
        <v>10330</v>
      </c>
      <c r="B222" s="32">
        <v>26</v>
      </c>
      <c r="C222" s="32" t="s">
        <v>1211</v>
      </c>
      <c r="D222" s="32" t="s">
        <v>226</v>
      </c>
      <c r="E222" s="33">
        <v>31.23</v>
      </c>
      <c r="F222" s="33">
        <v>50</v>
      </c>
      <c r="G222" s="34">
        <v>0.15</v>
      </c>
      <c r="H222" s="35">
        <f t="shared" si="3"/>
        <v>1327.2749999999999</v>
      </c>
    </row>
    <row r="223" spans="1:8" s="27" customFormat="1" ht="18" customHeight="1">
      <c r="A223" s="32">
        <v>10330</v>
      </c>
      <c r="B223" s="32">
        <v>72</v>
      </c>
      <c r="C223" s="32" t="s">
        <v>1146</v>
      </c>
      <c r="D223" s="32" t="s">
        <v>1</v>
      </c>
      <c r="E223" s="33">
        <v>34.799999999999997</v>
      </c>
      <c r="F223" s="33">
        <v>25</v>
      </c>
      <c r="G223" s="34">
        <v>0.15</v>
      </c>
      <c r="H223" s="35">
        <f t="shared" si="3"/>
        <v>739.49999999999989</v>
      </c>
    </row>
    <row r="224" spans="1:8" s="27" customFormat="1" ht="18" customHeight="1">
      <c r="A224" s="32">
        <v>10331</v>
      </c>
      <c r="B224" s="32">
        <v>54</v>
      </c>
      <c r="C224" s="32" t="s">
        <v>1197</v>
      </c>
      <c r="D224" s="32" t="s">
        <v>227</v>
      </c>
      <c r="E224" s="33">
        <v>7.45</v>
      </c>
      <c r="F224" s="33">
        <v>15</v>
      </c>
      <c r="G224" s="34">
        <v>0</v>
      </c>
      <c r="H224" s="35">
        <f t="shared" si="3"/>
        <v>111.75</v>
      </c>
    </row>
    <row r="225" spans="1:8" s="27" customFormat="1" ht="18" customHeight="1">
      <c r="A225" s="32">
        <v>10332</v>
      </c>
      <c r="B225" s="32">
        <v>18</v>
      </c>
      <c r="C225" s="32" t="s">
        <v>1201</v>
      </c>
      <c r="D225" s="32" t="s">
        <v>229</v>
      </c>
      <c r="E225" s="33">
        <v>62.5</v>
      </c>
      <c r="F225" s="33">
        <v>40</v>
      </c>
      <c r="G225" s="34">
        <v>0.2</v>
      </c>
      <c r="H225" s="35">
        <f t="shared" si="3"/>
        <v>2000</v>
      </c>
    </row>
    <row r="226" spans="1:8" s="27" customFormat="1" ht="18" customHeight="1">
      <c r="A226" s="32">
        <v>10332</v>
      </c>
      <c r="B226" s="32">
        <v>42</v>
      </c>
      <c r="C226" s="32" t="s">
        <v>1145</v>
      </c>
      <c r="D226" s="32" t="s">
        <v>230</v>
      </c>
      <c r="E226" s="33">
        <v>14</v>
      </c>
      <c r="F226" s="33">
        <v>10</v>
      </c>
      <c r="G226" s="34">
        <v>0.2</v>
      </c>
      <c r="H226" s="35">
        <f t="shared" si="3"/>
        <v>112</v>
      </c>
    </row>
    <row r="227" spans="1:8" s="27" customFormat="1" ht="18" customHeight="1">
      <c r="A227" s="32">
        <v>10332</v>
      </c>
      <c r="B227" s="32">
        <v>47</v>
      </c>
      <c r="C227" s="32" t="s">
        <v>1212</v>
      </c>
      <c r="D227" s="32" t="s">
        <v>226</v>
      </c>
      <c r="E227" s="33">
        <v>9.5</v>
      </c>
      <c r="F227" s="33">
        <v>16</v>
      </c>
      <c r="G227" s="34">
        <v>0.2</v>
      </c>
      <c r="H227" s="35">
        <f t="shared" si="3"/>
        <v>121.60000000000001</v>
      </c>
    </row>
    <row r="228" spans="1:8" s="27" customFormat="1" ht="18" customHeight="1">
      <c r="A228" s="32">
        <v>10333</v>
      </c>
      <c r="B228" s="32">
        <v>14</v>
      </c>
      <c r="C228" s="32" t="s">
        <v>1147</v>
      </c>
      <c r="D228" s="32" t="s">
        <v>231</v>
      </c>
      <c r="E228" s="33">
        <v>23.25</v>
      </c>
      <c r="F228" s="33">
        <v>10</v>
      </c>
      <c r="G228" s="34">
        <v>0</v>
      </c>
      <c r="H228" s="35">
        <f t="shared" si="3"/>
        <v>232.5</v>
      </c>
    </row>
    <row r="229" spans="1:8" s="27" customFormat="1" ht="18" customHeight="1">
      <c r="A229" s="32">
        <v>10333</v>
      </c>
      <c r="B229" s="32">
        <v>21</v>
      </c>
      <c r="C229" s="32" t="s">
        <v>1171</v>
      </c>
      <c r="D229" s="32" t="s">
        <v>226</v>
      </c>
      <c r="E229" s="33">
        <v>10</v>
      </c>
      <c r="F229" s="33">
        <v>10</v>
      </c>
      <c r="G229" s="34">
        <v>0.1</v>
      </c>
      <c r="H229" s="35">
        <f t="shared" si="3"/>
        <v>90</v>
      </c>
    </row>
    <row r="230" spans="1:8" s="27" customFormat="1" ht="18" customHeight="1">
      <c r="A230" s="32">
        <v>10333</v>
      </c>
      <c r="B230" s="32">
        <v>71</v>
      </c>
      <c r="C230" s="32" t="s">
        <v>1184</v>
      </c>
      <c r="D230" s="32" t="s">
        <v>1</v>
      </c>
      <c r="E230" s="33">
        <v>21.5</v>
      </c>
      <c r="F230" s="33">
        <v>40</v>
      </c>
      <c r="G230" s="34">
        <v>0.1</v>
      </c>
      <c r="H230" s="35">
        <f t="shared" si="3"/>
        <v>774</v>
      </c>
    </row>
    <row r="231" spans="1:8" s="27" customFormat="1" ht="18" customHeight="1">
      <c r="A231" s="32">
        <v>10334</v>
      </c>
      <c r="B231" s="32">
        <v>52</v>
      </c>
      <c r="C231" s="32" t="s">
        <v>1208</v>
      </c>
      <c r="D231" s="32" t="s">
        <v>230</v>
      </c>
      <c r="E231" s="33">
        <v>7</v>
      </c>
      <c r="F231" s="33">
        <v>8</v>
      </c>
      <c r="G231" s="34">
        <v>0</v>
      </c>
      <c r="H231" s="35">
        <f t="shared" si="3"/>
        <v>56</v>
      </c>
    </row>
    <row r="232" spans="1:8" s="27" customFormat="1" ht="18" customHeight="1">
      <c r="A232" s="32">
        <v>10334</v>
      </c>
      <c r="B232" s="32">
        <v>68</v>
      </c>
      <c r="C232" s="32" t="s">
        <v>1198</v>
      </c>
      <c r="D232" s="32" t="s">
        <v>226</v>
      </c>
      <c r="E232" s="33">
        <v>12.5</v>
      </c>
      <c r="F232" s="33">
        <v>10</v>
      </c>
      <c r="G232" s="34">
        <v>0</v>
      </c>
      <c r="H232" s="35">
        <f t="shared" si="3"/>
        <v>125</v>
      </c>
    </row>
    <row r="233" spans="1:8" s="27" customFormat="1" ht="18" customHeight="1">
      <c r="A233" s="32">
        <v>10335</v>
      </c>
      <c r="B233" s="32">
        <v>2</v>
      </c>
      <c r="C233" s="32" t="s">
        <v>1162</v>
      </c>
      <c r="D233" s="32" t="s">
        <v>225</v>
      </c>
      <c r="E233" s="33">
        <v>19</v>
      </c>
      <c r="F233" s="33">
        <v>7</v>
      </c>
      <c r="G233" s="34">
        <v>0.2</v>
      </c>
      <c r="H233" s="35">
        <f t="shared" si="3"/>
        <v>106.4</v>
      </c>
    </row>
    <row r="234" spans="1:8" s="27" customFormat="1" ht="18" customHeight="1">
      <c r="A234" s="32">
        <v>10335</v>
      </c>
      <c r="B234" s="32">
        <v>31</v>
      </c>
      <c r="C234" s="32" t="s">
        <v>1156</v>
      </c>
      <c r="D234" s="32" t="s">
        <v>1</v>
      </c>
      <c r="E234" s="33">
        <v>12.5</v>
      </c>
      <c r="F234" s="33">
        <v>25</v>
      </c>
      <c r="G234" s="34">
        <v>0.2</v>
      </c>
      <c r="H234" s="35">
        <f t="shared" si="3"/>
        <v>250</v>
      </c>
    </row>
    <row r="235" spans="1:8" s="27" customFormat="1" ht="18" customHeight="1">
      <c r="A235" s="32">
        <v>10335</v>
      </c>
      <c r="B235" s="32">
        <v>32</v>
      </c>
      <c r="C235" s="32" t="s">
        <v>1170</v>
      </c>
      <c r="D235" s="32" t="s">
        <v>1</v>
      </c>
      <c r="E235" s="33">
        <v>32</v>
      </c>
      <c r="F235" s="33">
        <v>6</v>
      </c>
      <c r="G235" s="34">
        <v>0.2</v>
      </c>
      <c r="H235" s="35">
        <f t="shared" si="3"/>
        <v>153.60000000000002</v>
      </c>
    </row>
    <row r="236" spans="1:8" s="27" customFormat="1" ht="18" customHeight="1">
      <c r="A236" s="32">
        <v>10335</v>
      </c>
      <c r="B236" s="32">
        <v>51</v>
      </c>
      <c r="C236" s="32" t="s">
        <v>1148</v>
      </c>
      <c r="D236" s="32" t="s">
        <v>231</v>
      </c>
      <c r="E236" s="33">
        <v>53</v>
      </c>
      <c r="F236" s="33">
        <v>48</v>
      </c>
      <c r="G236" s="34">
        <v>0.2</v>
      </c>
      <c r="H236" s="35">
        <f t="shared" si="3"/>
        <v>2035.2</v>
      </c>
    </row>
    <row r="237" spans="1:8" s="27" customFormat="1" ht="18" customHeight="1">
      <c r="A237" s="32">
        <v>10336</v>
      </c>
      <c r="B237" s="32">
        <v>4</v>
      </c>
      <c r="C237" s="32" t="s">
        <v>1205</v>
      </c>
      <c r="D237" s="32" t="s">
        <v>228</v>
      </c>
      <c r="E237" s="33">
        <v>22</v>
      </c>
      <c r="F237" s="33">
        <v>18</v>
      </c>
      <c r="G237" s="34">
        <v>0.1</v>
      </c>
      <c r="H237" s="35">
        <f t="shared" si="3"/>
        <v>356.40000000000003</v>
      </c>
    </row>
    <row r="238" spans="1:8" s="27" customFormat="1" ht="18" customHeight="1">
      <c r="A238" s="32">
        <v>10337</v>
      </c>
      <c r="B238" s="32">
        <v>23</v>
      </c>
      <c r="C238" s="32" t="s">
        <v>1213</v>
      </c>
      <c r="D238" s="32" t="s">
        <v>230</v>
      </c>
      <c r="E238" s="33">
        <v>9</v>
      </c>
      <c r="F238" s="33">
        <v>40</v>
      </c>
      <c r="G238" s="34">
        <v>0</v>
      </c>
      <c r="H238" s="35">
        <f t="shared" si="3"/>
        <v>360</v>
      </c>
    </row>
    <row r="239" spans="1:8" s="27" customFormat="1" ht="18" customHeight="1">
      <c r="A239" s="32">
        <v>10337</v>
      </c>
      <c r="B239" s="32">
        <v>26</v>
      </c>
      <c r="C239" s="32" t="s">
        <v>1211</v>
      </c>
      <c r="D239" s="32" t="s">
        <v>226</v>
      </c>
      <c r="E239" s="33">
        <v>31.23</v>
      </c>
      <c r="F239" s="33">
        <v>24</v>
      </c>
      <c r="G239" s="34">
        <v>0</v>
      </c>
      <c r="H239" s="35">
        <f t="shared" si="3"/>
        <v>749.52</v>
      </c>
    </row>
    <row r="240" spans="1:8" s="27" customFormat="1" ht="18" customHeight="1">
      <c r="A240" s="32">
        <v>10337</v>
      </c>
      <c r="B240" s="32">
        <v>36</v>
      </c>
      <c r="C240" s="32" t="s">
        <v>1164</v>
      </c>
      <c r="D240" s="32" t="s">
        <v>229</v>
      </c>
      <c r="E240" s="33">
        <v>19</v>
      </c>
      <c r="F240" s="33">
        <v>20</v>
      </c>
      <c r="G240" s="34">
        <v>0</v>
      </c>
      <c r="H240" s="35">
        <f t="shared" si="3"/>
        <v>380</v>
      </c>
    </row>
    <row r="241" spans="1:8" s="27" customFormat="1" ht="18" customHeight="1">
      <c r="A241" s="32">
        <v>10337</v>
      </c>
      <c r="B241" s="32">
        <v>37</v>
      </c>
      <c r="C241" s="32" t="s">
        <v>1172</v>
      </c>
      <c r="D241" s="32" t="s">
        <v>229</v>
      </c>
      <c r="E241" s="33">
        <v>26</v>
      </c>
      <c r="F241" s="33">
        <v>28</v>
      </c>
      <c r="G241" s="34">
        <v>0</v>
      </c>
      <c r="H241" s="35">
        <f t="shared" si="3"/>
        <v>728</v>
      </c>
    </row>
    <row r="242" spans="1:8" s="27" customFormat="1" ht="18" customHeight="1">
      <c r="A242" s="32">
        <v>10337</v>
      </c>
      <c r="B242" s="32">
        <v>72</v>
      </c>
      <c r="C242" s="32" t="s">
        <v>1146</v>
      </c>
      <c r="D242" s="32" t="s">
        <v>1</v>
      </c>
      <c r="E242" s="33">
        <v>34.799999999999997</v>
      </c>
      <c r="F242" s="33">
        <v>25</v>
      </c>
      <c r="G242" s="34">
        <v>0</v>
      </c>
      <c r="H242" s="35">
        <f t="shared" si="3"/>
        <v>869.99999999999989</v>
      </c>
    </row>
    <row r="243" spans="1:8" s="27" customFormat="1" ht="18" customHeight="1">
      <c r="A243" s="32">
        <v>10338</v>
      </c>
      <c r="B243" s="32">
        <v>17</v>
      </c>
      <c r="C243" s="32" t="s">
        <v>1144</v>
      </c>
      <c r="D243" s="32" t="s">
        <v>227</v>
      </c>
      <c r="E243" s="33">
        <v>39</v>
      </c>
      <c r="F243" s="33">
        <v>20</v>
      </c>
      <c r="G243" s="34">
        <v>0</v>
      </c>
      <c r="H243" s="35">
        <f t="shared" si="3"/>
        <v>780</v>
      </c>
    </row>
    <row r="244" spans="1:8" s="27" customFormat="1" ht="18" customHeight="1">
      <c r="A244" s="32">
        <v>10338</v>
      </c>
      <c r="B244" s="32">
        <v>30</v>
      </c>
      <c r="C244" s="32" t="s">
        <v>1178</v>
      </c>
      <c r="D244" s="32" t="s">
        <v>229</v>
      </c>
      <c r="E244" s="33">
        <v>25.89</v>
      </c>
      <c r="F244" s="33">
        <v>15</v>
      </c>
      <c r="G244" s="34">
        <v>0</v>
      </c>
      <c r="H244" s="35">
        <f t="shared" si="3"/>
        <v>388.35</v>
      </c>
    </row>
    <row r="245" spans="1:8" s="27" customFormat="1" ht="18" customHeight="1">
      <c r="A245" s="32">
        <v>10339</v>
      </c>
      <c r="B245" s="32">
        <v>4</v>
      </c>
      <c r="C245" s="32" t="s">
        <v>1205</v>
      </c>
      <c r="D245" s="32" t="s">
        <v>228</v>
      </c>
      <c r="E245" s="33">
        <v>22</v>
      </c>
      <c r="F245" s="33">
        <v>10</v>
      </c>
      <c r="G245" s="34">
        <v>0</v>
      </c>
      <c r="H245" s="35">
        <f t="shared" si="3"/>
        <v>220</v>
      </c>
    </row>
    <row r="246" spans="1:8" s="27" customFormat="1" ht="18" customHeight="1">
      <c r="A246" s="32">
        <v>10339</v>
      </c>
      <c r="B246" s="32">
        <v>17</v>
      </c>
      <c r="C246" s="32" t="s">
        <v>1144</v>
      </c>
      <c r="D246" s="32" t="s">
        <v>227</v>
      </c>
      <c r="E246" s="33">
        <v>39</v>
      </c>
      <c r="F246" s="33">
        <v>70</v>
      </c>
      <c r="G246" s="34">
        <v>0.05</v>
      </c>
      <c r="H246" s="35">
        <f t="shared" si="3"/>
        <v>2593.5</v>
      </c>
    </row>
    <row r="247" spans="1:8" s="27" customFormat="1" ht="18" customHeight="1">
      <c r="A247" s="32">
        <v>10339</v>
      </c>
      <c r="B247" s="32">
        <v>62</v>
      </c>
      <c r="C247" s="32" t="s">
        <v>1173</v>
      </c>
      <c r="D247" s="32" t="s">
        <v>226</v>
      </c>
      <c r="E247" s="33">
        <v>49.3</v>
      </c>
      <c r="F247" s="33">
        <v>28</v>
      </c>
      <c r="G247" s="34">
        <v>0</v>
      </c>
      <c r="H247" s="35">
        <f t="shared" si="3"/>
        <v>1380.3999999999999</v>
      </c>
    </row>
    <row r="248" spans="1:8" s="27" customFormat="1" ht="18" customHeight="1">
      <c r="A248" s="32">
        <v>10340</v>
      </c>
      <c r="B248" s="32">
        <v>18</v>
      </c>
      <c r="C248" s="32" t="s">
        <v>1201</v>
      </c>
      <c r="D248" s="32" t="s">
        <v>229</v>
      </c>
      <c r="E248" s="33">
        <v>62.5</v>
      </c>
      <c r="F248" s="33">
        <v>20</v>
      </c>
      <c r="G248" s="34">
        <v>0.05</v>
      </c>
      <c r="H248" s="35">
        <f t="shared" si="3"/>
        <v>1187.5</v>
      </c>
    </row>
    <row r="249" spans="1:8" s="27" customFormat="1" ht="18" customHeight="1">
      <c r="A249" s="32">
        <v>10340</v>
      </c>
      <c r="B249" s="32">
        <v>41</v>
      </c>
      <c r="C249" s="32" t="s">
        <v>1149</v>
      </c>
      <c r="D249" s="32" t="s">
        <v>229</v>
      </c>
      <c r="E249" s="33">
        <v>9.65</v>
      </c>
      <c r="F249" s="33">
        <v>12</v>
      </c>
      <c r="G249" s="34">
        <v>0.05</v>
      </c>
      <c r="H249" s="35">
        <f t="shared" si="3"/>
        <v>110.01</v>
      </c>
    </row>
    <row r="250" spans="1:8" s="27" customFormat="1" ht="18" customHeight="1">
      <c r="A250" s="32">
        <v>10340</v>
      </c>
      <c r="B250" s="32">
        <v>43</v>
      </c>
      <c r="C250" s="32" t="s">
        <v>1182</v>
      </c>
      <c r="D250" s="32" t="s">
        <v>225</v>
      </c>
      <c r="E250" s="33">
        <v>46</v>
      </c>
      <c r="F250" s="33">
        <v>40</v>
      </c>
      <c r="G250" s="34">
        <v>0.05</v>
      </c>
      <c r="H250" s="35">
        <f t="shared" si="3"/>
        <v>1748</v>
      </c>
    </row>
    <row r="251" spans="1:8" s="27" customFormat="1" ht="18" customHeight="1">
      <c r="A251" s="32">
        <v>10341</v>
      </c>
      <c r="B251" s="32">
        <v>33</v>
      </c>
      <c r="C251" s="32" t="s">
        <v>1154</v>
      </c>
      <c r="D251" s="32" t="s">
        <v>1</v>
      </c>
      <c r="E251" s="33">
        <v>2.5</v>
      </c>
      <c r="F251" s="33">
        <v>8</v>
      </c>
      <c r="G251" s="34">
        <v>0</v>
      </c>
      <c r="H251" s="35">
        <f t="shared" si="3"/>
        <v>20</v>
      </c>
    </row>
    <row r="252" spans="1:8" s="27" customFormat="1" ht="18" customHeight="1">
      <c r="A252" s="32">
        <v>10341</v>
      </c>
      <c r="B252" s="32">
        <v>59</v>
      </c>
      <c r="C252" s="32" t="s">
        <v>1165</v>
      </c>
      <c r="D252" s="32" t="s">
        <v>1</v>
      </c>
      <c r="E252" s="33">
        <v>55</v>
      </c>
      <c r="F252" s="33">
        <v>9</v>
      </c>
      <c r="G252" s="34">
        <v>0.15</v>
      </c>
      <c r="H252" s="35">
        <f t="shared" si="3"/>
        <v>420.75</v>
      </c>
    </row>
    <row r="253" spans="1:8" s="27" customFormat="1" ht="18" customHeight="1">
      <c r="A253" s="32">
        <v>10342</v>
      </c>
      <c r="B253" s="32">
        <v>2</v>
      </c>
      <c r="C253" s="32" t="s">
        <v>1162</v>
      </c>
      <c r="D253" s="32" t="s">
        <v>225</v>
      </c>
      <c r="E253" s="33">
        <v>19</v>
      </c>
      <c r="F253" s="33">
        <v>24</v>
      </c>
      <c r="G253" s="34">
        <v>0.2</v>
      </c>
      <c r="H253" s="35">
        <f t="shared" si="3"/>
        <v>364.8</v>
      </c>
    </row>
    <row r="254" spans="1:8" s="27" customFormat="1" ht="18" customHeight="1">
      <c r="A254" s="32">
        <v>10342</v>
      </c>
      <c r="B254" s="32">
        <v>31</v>
      </c>
      <c r="C254" s="32" t="s">
        <v>1156</v>
      </c>
      <c r="D254" s="32" t="s">
        <v>1</v>
      </c>
      <c r="E254" s="33">
        <v>12.5</v>
      </c>
      <c r="F254" s="33">
        <v>56</v>
      </c>
      <c r="G254" s="34">
        <v>0.2</v>
      </c>
      <c r="H254" s="35">
        <f t="shared" si="3"/>
        <v>560</v>
      </c>
    </row>
    <row r="255" spans="1:8" s="27" customFormat="1" ht="18" customHeight="1">
      <c r="A255" s="32">
        <v>10342</v>
      </c>
      <c r="B255" s="32">
        <v>36</v>
      </c>
      <c r="C255" s="32" t="s">
        <v>1164</v>
      </c>
      <c r="D255" s="32" t="s">
        <v>229</v>
      </c>
      <c r="E255" s="33">
        <v>19</v>
      </c>
      <c r="F255" s="33">
        <v>40</v>
      </c>
      <c r="G255" s="34">
        <v>0.2</v>
      </c>
      <c r="H255" s="35">
        <f t="shared" si="3"/>
        <v>608</v>
      </c>
    </row>
    <row r="256" spans="1:8" s="27" customFormat="1" ht="18" customHeight="1">
      <c r="A256" s="32">
        <v>10342</v>
      </c>
      <c r="B256" s="32">
        <v>55</v>
      </c>
      <c r="C256" s="32" t="s">
        <v>1160</v>
      </c>
      <c r="D256" s="32" t="s">
        <v>227</v>
      </c>
      <c r="E256" s="33">
        <v>24</v>
      </c>
      <c r="F256" s="33">
        <v>40</v>
      </c>
      <c r="G256" s="34">
        <v>0.2</v>
      </c>
      <c r="H256" s="35">
        <f t="shared" si="3"/>
        <v>768</v>
      </c>
    </row>
    <row r="257" spans="1:8" s="27" customFormat="1" ht="18" customHeight="1">
      <c r="A257" s="32">
        <v>10343</v>
      </c>
      <c r="B257" s="32">
        <v>64</v>
      </c>
      <c r="C257" s="32" t="s">
        <v>1200</v>
      </c>
      <c r="D257" s="32" t="s">
        <v>230</v>
      </c>
      <c r="E257" s="33">
        <v>33.25</v>
      </c>
      <c r="F257" s="33">
        <v>50</v>
      </c>
      <c r="G257" s="34">
        <v>0</v>
      </c>
      <c r="H257" s="35">
        <f t="shared" si="3"/>
        <v>1662.5</v>
      </c>
    </row>
    <row r="258" spans="1:8" s="27" customFormat="1" ht="18" customHeight="1">
      <c r="A258" s="32">
        <v>10343</v>
      </c>
      <c r="B258" s="32">
        <v>68</v>
      </c>
      <c r="C258" s="32" t="s">
        <v>1198</v>
      </c>
      <c r="D258" s="32" t="s">
        <v>226</v>
      </c>
      <c r="E258" s="33">
        <v>12.5</v>
      </c>
      <c r="F258" s="33">
        <v>4</v>
      </c>
      <c r="G258" s="34">
        <v>0.05</v>
      </c>
      <c r="H258" s="35">
        <f t="shared" si="3"/>
        <v>47.5</v>
      </c>
    </row>
    <row r="259" spans="1:8" s="27" customFormat="1" ht="18" customHeight="1">
      <c r="A259" s="32">
        <v>10343</v>
      </c>
      <c r="B259" s="32">
        <v>76</v>
      </c>
      <c r="C259" s="32" t="s">
        <v>1181</v>
      </c>
      <c r="D259" s="32" t="s">
        <v>225</v>
      </c>
      <c r="E259" s="33">
        <v>18</v>
      </c>
      <c r="F259" s="33">
        <v>15</v>
      </c>
      <c r="G259" s="34">
        <v>0</v>
      </c>
      <c r="H259" s="35">
        <f t="shared" ref="H259:H322" si="4">E259*F259*(1-G259)</f>
        <v>270</v>
      </c>
    </row>
    <row r="260" spans="1:8" s="27" customFormat="1" ht="18" customHeight="1">
      <c r="A260" s="32">
        <v>10344</v>
      </c>
      <c r="B260" s="32">
        <v>4</v>
      </c>
      <c r="C260" s="32" t="s">
        <v>1205</v>
      </c>
      <c r="D260" s="32" t="s">
        <v>228</v>
      </c>
      <c r="E260" s="33">
        <v>22</v>
      </c>
      <c r="F260" s="33">
        <v>35</v>
      </c>
      <c r="G260" s="34">
        <v>0</v>
      </c>
      <c r="H260" s="35">
        <f t="shared" si="4"/>
        <v>770</v>
      </c>
    </row>
    <row r="261" spans="1:8" s="27" customFormat="1" ht="18" customHeight="1">
      <c r="A261" s="32">
        <v>10344</v>
      </c>
      <c r="B261" s="32">
        <v>8</v>
      </c>
      <c r="C261" s="32" t="s">
        <v>1214</v>
      </c>
      <c r="D261" s="32" t="s">
        <v>228</v>
      </c>
      <c r="E261" s="33">
        <v>40</v>
      </c>
      <c r="F261" s="33">
        <v>70</v>
      </c>
      <c r="G261" s="34">
        <v>0.25</v>
      </c>
      <c r="H261" s="35">
        <f t="shared" si="4"/>
        <v>2100</v>
      </c>
    </row>
    <row r="262" spans="1:8" s="27" customFormat="1" ht="18" customHeight="1">
      <c r="A262" s="32">
        <v>10345</v>
      </c>
      <c r="B262" s="32">
        <v>8</v>
      </c>
      <c r="C262" s="32" t="s">
        <v>1214</v>
      </c>
      <c r="D262" s="32" t="s">
        <v>228</v>
      </c>
      <c r="E262" s="33">
        <v>40</v>
      </c>
      <c r="F262" s="33">
        <v>70</v>
      </c>
      <c r="G262" s="34">
        <v>0</v>
      </c>
      <c r="H262" s="35">
        <f t="shared" si="4"/>
        <v>2800</v>
      </c>
    </row>
    <row r="263" spans="1:8" s="27" customFormat="1" ht="18" customHeight="1">
      <c r="A263" s="32">
        <v>10345</v>
      </c>
      <c r="B263" s="32">
        <v>19</v>
      </c>
      <c r="C263" s="32" t="s">
        <v>1191</v>
      </c>
      <c r="D263" s="32" t="s">
        <v>226</v>
      </c>
      <c r="E263" s="33">
        <v>9.1999999999999993</v>
      </c>
      <c r="F263" s="33">
        <v>80</v>
      </c>
      <c r="G263" s="34">
        <v>0</v>
      </c>
      <c r="H263" s="35">
        <f t="shared" si="4"/>
        <v>736</v>
      </c>
    </row>
    <row r="264" spans="1:8" s="27" customFormat="1" ht="18" customHeight="1">
      <c r="A264" s="32">
        <v>10345</v>
      </c>
      <c r="B264" s="32">
        <v>42</v>
      </c>
      <c r="C264" s="32" t="s">
        <v>1145</v>
      </c>
      <c r="D264" s="32" t="s">
        <v>230</v>
      </c>
      <c r="E264" s="33">
        <v>14</v>
      </c>
      <c r="F264" s="33">
        <v>9</v>
      </c>
      <c r="G264" s="34">
        <v>0</v>
      </c>
      <c r="H264" s="35">
        <f t="shared" si="4"/>
        <v>126</v>
      </c>
    </row>
    <row r="265" spans="1:8" s="27" customFormat="1" ht="18" customHeight="1">
      <c r="A265" s="32">
        <v>10346</v>
      </c>
      <c r="B265" s="32">
        <v>17</v>
      </c>
      <c r="C265" s="32" t="s">
        <v>1144</v>
      </c>
      <c r="D265" s="32" t="s">
        <v>227</v>
      </c>
      <c r="E265" s="33">
        <v>39</v>
      </c>
      <c r="F265" s="33">
        <v>36</v>
      </c>
      <c r="G265" s="34">
        <v>0.1</v>
      </c>
      <c r="H265" s="35">
        <f t="shared" si="4"/>
        <v>1263.6000000000001</v>
      </c>
    </row>
    <row r="266" spans="1:8" s="27" customFormat="1" ht="18" customHeight="1">
      <c r="A266" s="32">
        <v>10346</v>
      </c>
      <c r="B266" s="32">
        <v>56</v>
      </c>
      <c r="C266" s="32" t="s">
        <v>1177</v>
      </c>
      <c r="D266" s="32" t="s">
        <v>230</v>
      </c>
      <c r="E266" s="33">
        <v>38</v>
      </c>
      <c r="F266" s="33">
        <v>20</v>
      </c>
      <c r="G266" s="34">
        <v>0</v>
      </c>
      <c r="H266" s="35">
        <f t="shared" si="4"/>
        <v>760</v>
      </c>
    </row>
    <row r="267" spans="1:8" s="27" customFormat="1" ht="18" customHeight="1">
      <c r="A267" s="32">
        <v>10347</v>
      </c>
      <c r="B267" s="32">
        <v>25</v>
      </c>
      <c r="C267" s="32" t="s">
        <v>1209</v>
      </c>
      <c r="D267" s="32" t="s">
        <v>226</v>
      </c>
      <c r="E267" s="33">
        <v>14</v>
      </c>
      <c r="F267" s="33">
        <v>10</v>
      </c>
      <c r="G267" s="34">
        <v>0</v>
      </c>
      <c r="H267" s="35">
        <f t="shared" si="4"/>
        <v>140</v>
      </c>
    </row>
    <row r="268" spans="1:8" s="27" customFormat="1" ht="18" customHeight="1">
      <c r="A268" s="32">
        <v>10347</v>
      </c>
      <c r="B268" s="32">
        <v>39</v>
      </c>
      <c r="C268" s="32" t="s">
        <v>1157</v>
      </c>
      <c r="D268" s="32" t="s">
        <v>225</v>
      </c>
      <c r="E268" s="33">
        <v>18</v>
      </c>
      <c r="F268" s="33">
        <v>50</v>
      </c>
      <c r="G268" s="34">
        <v>0.15</v>
      </c>
      <c r="H268" s="35">
        <f t="shared" si="4"/>
        <v>765</v>
      </c>
    </row>
    <row r="269" spans="1:8" s="27" customFormat="1" ht="18" customHeight="1">
      <c r="A269" s="32">
        <v>10347</v>
      </c>
      <c r="B269" s="32">
        <v>40</v>
      </c>
      <c r="C269" s="32" t="s">
        <v>1180</v>
      </c>
      <c r="D269" s="32" t="s">
        <v>229</v>
      </c>
      <c r="E269" s="33">
        <v>18.399999999999999</v>
      </c>
      <c r="F269" s="33">
        <v>4</v>
      </c>
      <c r="G269" s="34">
        <v>0</v>
      </c>
      <c r="H269" s="35">
        <f t="shared" si="4"/>
        <v>73.599999999999994</v>
      </c>
    </row>
    <row r="270" spans="1:8" s="27" customFormat="1" ht="18" customHeight="1">
      <c r="A270" s="32">
        <v>10347</v>
      </c>
      <c r="B270" s="32">
        <v>75</v>
      </c>
      <c r="C270" s="32" t="s">
        <v>1190</v>
      </c>
      <c r="D270" s="32" t="s">
        <v>225</v>
      </c>
      <c r="E270" s="33">
        <v>7.75</v>
      </c>
      <c r="F270" s="33">
        <v>6</v>
      </c>
      <c r="G270" s="34">
        <v>0.15</v>
      </c>
      <c r="H270" s="35">
        <f t="shared" si="4"/>
        <v>39.524999999999999</v>
      </c>
    </row>
    <row r="271" spans="1:8" s="27" customFormat="1" ht="18" customHeight="1">
      <c r="A271" s="32">
        <v>10348</v>
      </c>
      <c r="B271" s="32">
        <v>1</v>
      </c>
      <c r="C271" s="32" t="s">
        <v>1194</v>
      </c>
      <c r="D271" s="32" t="s">
        <v>1</v>
      </c>
      <c r="E271" s="33">
        <v>18</v>
      </c>
      <c r="F271" s="33">
        <v>15</v>
      </c>
      <c r="G271" s="34">
        <v>0.15</v>
      </c>
      <c r="H271" s="35">
        <f t="shared" si="4"/>
        <v>229.5</v>
      </c>
    </row>
    <row r="272" spans="1:8" s="27" customFormat="1" ht="18" customHeight="1">
      <c r="A272" s="32">
        <v>10348</v>
      </c>
      <c r="B272" s="32">
        <v>23</v>
      </c>
      <c r="C272" s="32" t="s">
        <v>1213</v>
      </c>
      <c r="D272" s="32" t="s">
        <v>230</v>
      </c>
      <c r="E272" s="33">
        <v>9</v>
      </c>
      <c r="F272" s="33">
        <v>25</v>
      </c>
      <c r="G272" s="34">
        <v>0</v>
      </c>
      <c r="H272" s="35">
        <f t="shared" si="4"/>
        <v>225</v>
      </c>
    </row>
    <row r="273" spans="1:8" s="27" customFormat="1" ht="18" customHeight="1">
      <c r="A273" s="32">
        <v>10349</v>
      </c>
      <c r="B273" s="32">
        <v>54</v>
      </c>
      <c r="C273" s="32" t="s">
        <v>1197</v>
      </c>
      <c r="D273" s="32" t="s">
        <v>227</v>
      </c>
      <c r="E273" s="33">
        <v>7.45</v>
      </c>
      <c r="F273" s="33">
        <v>24</v>
      </c>
      <c r="G273" s="34">
        <v>0</v>
      </c>
      <c r="H273" s="35">
        <f t="shared" si="4"/>
        <v>178.8</v>
      </c>
    </row>
    <row r="274" spans="1:8" s="27" customFormat="1" ht="18" customHeight="1">
      <c r="A274" s="32">
        <v>10350</v>
      </c>
      <c r="B274" s="32">
        <v>50</v>
      </c>
      <c r="C274" s="32" t="s">
        <v>1215</v>
      </c>
      <c r="D274" s="32" t="s">
        <v>226</v>
      </c>
      <c r="E274" s="33">
        <v>16.25</v>
      </c>
      <c r="F274" s="33">
        <v>15</v>
      </c>
      <c r="G274" s="34">
        <v>0.1</v>
      </c>
      <c r="H274" s="35">
        <f t="shared" si="4"/>
        <v>219.375</v>
      </c>
    </row>
    <row r="275" spans="1:8" s="27" customFormat="1" ht="18" customHeight="1">
      <c r="A275" s="32">
        <v>10350</v>
      </c>
      <c r="B275" s="32">
        <v>69</v>
      </c>
      <c r="C275" s="32" t="s">
        <v>1203</v>
      </c>
      <c r="D275" s="32" t="s">
        <v>1</v>
      </c>
      <c r="E275" s="33">
        <v>36</v>
      </c>
      <c r="F275" s="33">
        <v>18</v>
      </c>
      <c r="G275" s="34">
        <v>0.1</v>
      </c>
      <c r="H275" s="35">
        <f t="shared" si="4"/>
        <v>583.20000000000005</v>
      </c>
    </row>
    <row r="276" spans="1:8" s="27" customFormat="1" ht="18" customHeight="1">
      <c r="A276" s="32">
        <v>10351</v>
      </c>
      <c r="B276" s="32">
        <v>38</v>
      </c>
      <c r="C276" s="32" t="s">
        <v>1210</v>
      </c>
      <c r="D276" s="32" t="s">
        <v>225</v>
      </c>
      <c r="E276" s="33">
        <v>263.5</v>
      </c>
      <c r="F276" s="33">
        <v>20</v>
      </c>
      <c r="G276" s="34">
        <v>0.05</v>
      </c>
      <c r="H276" s="35">
        <f t="shared" si="4"/>
        <v>5006.5</v>
      </c>
    </row>
    <row r="277" spans="1:8" s="27" customFormat="1" ht="18" customHeight="1">
      <c r="A277" s="32">
        <v>10351</v>
      </c>
      <c r="B277" s="32">
        <v>41</v>
      </c>
      <c r="C277" s="32" t="s">
        <v>1149</v>
      </c>
      <c r="D277" s="32" t="s">
        <v>229</v>
      </c>
      <c r="E277" s="33">
        <v>9.65</v>
      </c>
      <c r="F277" s="33">
        <v>13</v>
      </c>
      <c r="G277" s="34">
        <v>0</v>
      </c>
      <c r="H277" s="35">
        <f t="shared" si="4"/>
        <v>125.45</v>
      </c>
    </row>
    <row r="278" spans="1:8" s="27" customFormat="1" ht="18" customHeight="1">
      <c r="A278" s="32">
        <v>10351</v>
      </c>
      <c r="B278" s="32">
        <v>44</v>
      </c>
      <c r="C278" s="32" t="s">
        <v>1187</v>
      </c>
      <c r="D278" s="32" t="s">
        <v>228</v>
      </c>
      <c r="E278" s="33">
        <v>19.45</v>
      </c>
      <c r="F278" s="33">
        <v>77</v>
      </c>
      <c r="G278" s="34">
        <v>0.05</v>
      </c>
      <c r="H278" s="35">
        <f t="shared" si="4"/>
        <v>1422.7674999999997</v>
      </c>
    </row>
    <row r="279" spans="1:8" s="27" customFormat="1" ht="18" customHeight="1">
      <c r="A279" s="32">
        <v>10351</v>
      </c>
      <c r="B279" s="32">
        <v>65</v>
      </c>
      <c r="C279" s="32" t="s">
        <v>1150</v>
      </c>
      <c r="D279" s="32" t="s">
        <v>228</v>
      </c>
      <c r="E279" s="33">
        <v>21.05</v>
      </c>
      <c r="F279" s="33">
        <v>10</v>
      </c>
      <c r="G279" s="34">
        <v>0.05</v>
      </c>
      <c r="H279" s="35">
        <f t="shared" si="4"/>
        <v>199.97499999999999</v>
      </c>
    </row>
    <row r="280" spans="1:8" s="27" customFormat="1" ht="18" customHeight="1">
      <c r="A280" s="32">
        <v>10352</v>
      </c>
      <c r="B280" s="32">
        <v>24</v>
      </c>
      <c r="C280" s="32" t="s">
        <v>1159</v>
      </c>
      <c r="D280" s="32" t="s">
        <v>225</v>
      </c>
      <c r="E280" s="33">
        <v>4.5</v>
      </c>
      <c r="F280" s="33">
        <v>10</v>
      </c>
      <c r="G280" s="34">
        <v>0</v>
      </c>
      <c r="H280" s="35">
        <f t="shared" si="4"/>
        <v>45</v>
      </c>
    </row>
    <row r="281" spans="1:8" s="27" customFormat="1" ht="18" customHeight="1">
      <c r="A281" s="32">
        <v>10352</v>
      </c>
      <c r="B281" s="32">
        <v>54</v>
      </c>
      <c r="C281" s="32" t="s">
        <v>1197</v>
      </c>
      <c r="D281" s="32" t="s">
        <v>227</v>
      </c>
      <c r="E281" s="33">
        <v>7.45</v>
      </c>
      <c r="F281" s="33">
        <v>20</v>
      </c>
      <c r="G281" s="34">
        <v>0.15</v>
      </c>
      <c r="H281" s="35">
        <f t="shared" si="4"/>
        <v>126.64999999999999</v>
      </c>
    </row>
    <row r="282" spans="1:8" s="27" customFormat="1" ht="18" customHeight="1">
      <c r="A282" s="32">
        <v>10353</v>
      </c>
      <c r="B282" s="32">
        <v>11</v>
      </c>
      <c r="C282" s="32" t="s">
        <v>1202</v>
      </c>
      <c r="D282" s="32" t="s">
        <v>1</v>
      </c>
      <c r="E282" s="33">
        <v>21</v>
      </c>
      <c r="F282" s="33">
        <v>12</v>
      </c>
      <c r="G282" s="34">
        <v>0.2</v>
      </c>
      <c r="H282" s="35">
        <f t="shared" si="4"/>
        <v>201.60000000000002</v>
      </c>
    </row>
    <row r="283" spans="1:8" s="27" customFormat="1" ht="18" customHeight="1">
      <c r="A283" s="32">
        <v>10353</v>
      </c>
      <c r="B283" s="32">
        <v>38</v>
      </c>
      <c r="C283" s="32" t="s">
        <v>1210</v>
      </c>
      <c r="D283" s="32" t="s">
        <v>225</v>
      </c>
      <c r="E283" s="33">
        <v>263.5</v>
      </c>
      <c r="F283" s="33">
        <v>50</v>
      </c>
      <c r="G283" s="34">
        <v>0.2</v>
      </c>
      <c r="H283" s="35">
        <f t="shared" si="4"/>
        <v>10540</v>
      </c>
    </row>
    <row r="284" spans="1:8" s="27" customFormat="1" ht="18" customHeight="1">
      <c r="A284" s="32">
        <v>10354</v>
      </c>
      <c r="B284" s="32">
        <v>1</v>
      </c>
      <c r="C284" s="32" t="s">
        <v>1194</v>
      </c>
      <c r="D284" s="32" t="s">
        <v>1</v>
      </c>
      <c r="E284" s="33">
        <v>18</v>
      </c>
      <c r="F284" s="33">
        <v>12</v>
      </c>
      <c r="G284" s="34">
        <v>0</v>
      </c>
      <c r="H284" s="35">
        <f t="shared" si="4"/>
        <v>216</v>
      </c>
    </row>
    <row r="285" spans="1:8" s="27" customFormat="1" ht="18" customHeight="1">
      <c r="A285" s="32">
        <v>10354</v>
      </c>
      <c r="B285" s="32">
        <v>29</v>
      </c>
      <c r="C285" s="32" t="s">
        <v>1160</v>
      </c>
      <c r="D285" s="32" t="s">
        <v>227</v>
      </c>
      <c r="E285" s="33">
        <v>123.79</v>
      </c>
      <c r="F285" s="33">
        <v>4</v>
      </c>
      <c r="G285" s="34">
        <v>0</v>
      </c>
      <c r="H285" s="35">
        <f t="shared" si="4"/>
        <v>495.16</v>
      </c>
    </row>
    <row r="286" spans="1:8" s="27" customFormat="1" ht="18" customHeight="1">
      <c r="A286" s="32">
        <v>10355</v>
      </c>
      <c r="B286" s="32">
        <v>24</v>
      </c>
      <c r="C286" s="32" t="s">
        <v>1159</v>
      </c>
      <c r="D286" s="32" t="s">
        <v>225</v>
      </c>
      <c r="E286" s="33">
        <v>4.5</v>
      </c>
      <c r="F286" s="33">
        <v>25</v>
      </c>
      <c r="G286" s="34">
        <v>0</v>
      </c>
      <c r="H286" s="35">
        <f t="shared" si="4"/>
        <v>112.5</v>
      </c>
    </row>
    <row r="287" spans="1:8" s="27" customFormat="1" ht="18" customHeight="1">
      <c r="A287" s="32">
        <v>10355</v>
      </c>
      <c r="B287" s="32">
        <v>57</v>
      </c>
      <c r="C287" s="32" t="s">
        <v>1152</v>
      </c>
      <c r="D287" s="32" t="s">
        <v>230</v>
      </c>
      <c r="E287" s="33">
        <v>19.5</v>
      </c>
      <c r="F287" s="33">
        <v>25</v>
      </c>
      <c r="G287" s="34">
        <v>0</v>
      </c>
      <c r="H287" s="35">
        <f t="shared" si="4"/>
        <v>487.5</v>
      </c>
    </row>
    <row r="288" spans="1:8" s="27" customFormat="1" ht="18" customHeight="1">
      <c r="A288" s="32">
        <v>10356</v>
      </c>
      <c r="B288" s="32">
        <v>31</v>
      </c>
      <c r="C288" s="32" t="s">
        <v>1156</v>
      </c>
      <c r="D288" s="32" t="s">
        <v>1</v>
      </c>
      <c r="E288" s="33">
        <v>12.5</v>
      </c>
      <c r="F288" s="33">
        <v>30</v>
      </c>
      <c r="G288" s="34">
        <v>0</v>
      </c>
      <c r="H288" s="35">
        <f t="shared" si="4"/>
        <v>375</v>
      </c>
    </row>
    <row r="289" spans="1:8" s="27" customFormat="1" ht="18" customHeight="1">
      <c r="A289" s="32">
        <v>10356</v>
      </c>
      <c r="B289" s="32">
        <v>55</v>
      </c>
      <c r="C289" s="32" t="s">
        <v>1160</v>
      </c>
      <c r="D289" s="32" t="s">
        <v>227</v>
      </c>
      <c r="E289" s="33">
        <v>24</v>
      </c>
      <c r="F289" s="33">
        <v>12</v>
      </c>
      <c r="G289" s="34">
        <v>0</v>
      </c>
      <c r="H289" s="35">
        <f t="shared" si="4"/>
        <v>288</v>
      </c>
    </row>
    <row r="290" spans="1:8" s="27" customFormat="1" ht="18" customHeight="1">
      <c r="A290" s="32">
        <v>10356</v>
      </c>
      <c r="B290" s="32">
        <v>69</v>
      </c>
      <c r="C290" s="32" t="s">
        <v>1203</v>
      </c>
      <c r="D290" s="32" t="s">
        <v>1</v>
      </c>
      <c r="E290" s="33">
        <v>36</v>
      </c>
      <c r="F290" s="33">
        <v>20</v>
      </c>
      <c r="G290" s="34">
        <v>0</v>
      </c>
      <c r="H290" s="35">
        <f t="shared" si="4"/>
        <v>720</v>
      </c>
    </row>
    <row r="291" spans="1:8" s="27" customFormat="1" ht="18" customHeight="1">
      <c r="A291" s="32">
        <v>10357</v>
      </c>
      <c r="B291" s="32">
        <v>10</v>
      </c>
      <c r="C291" s="32" t="s">
        <v>1183</v>
      </c>
      <c r="D291" s="32" t="s">
        <v>229</v>
      </c>
      <c r="E291" s="33">
        <v>31</v>
      </c>
      <c r="F291" s="33">
        <v>30</v>
      </c>
      <c r="G291" s="34">
        <v>0.2</v>
      </c>
      <c r="H291" s="35">
        <f t="shared" si="4"/>
        <v>744</v>
      </c>
    </row>
    <row r="292" spans="1:8" s="27" customFormat="1" ht="18" customHeight="1">
      <c r="A292" s="32">
        <v>10357</v>
      </c>
      <c r="B292" s="32">
        <v>26</v>
      </c>
      <c r="C292" s="32" t="s">
        <v>1211</v>
      </c>
      <c r="D292" s="32" t="s">
        <v>226</v>
      </c>
      <c r="E292" s="33">
        <v>31.23</v>
      </c>
      <c r="F292" s="33">
        <v>16</v>
      </c>
      <c r="G292" s="34">
        <v>0</v>
      </c>
      <c r="H292" s="35">
        <f t="shared" si="4"/>
        <v>499.68</v>
      </c>
    </row>
    <row r="293" spans="1:8" s="27" customFormat="1" ht="18" customHeight="1">
      <c r="A293" s="32">
        <v>10357</v>
      </c>
      <c r="B293" s="32">
        <v>60</v>
      </c>
      <c r="C293" s="32" t="s">
        <v>1155</v>
      </c>
      <c r="D293" s="32" t="s">
        <v>1</v>
      </c>
      <c r="E293" s="33">
        <v>34</v>
      </c>
      <c r="F293" s="33">
        <v>8</v>
      </c>
      <c r="G293" s="34">
        <v>0.2</v>
      </c>
      <c r="H293" s="35">
        <f t="shared" si="4"/>
        <v>217.60000000000002</v>
      </c>
    </row>
    <row r="294" spans="1:8" s="27" customFormat="1" ht="18" customHeight="1">
      <c r="A294" s="32">
        <v>10358</v>
      </c>
      <c r="B294" s="32">
        <v>24</v>
      </c>
      <c r="C294" s="32" t="s">
        <v>1159</v>
      </c>
      <c r="D294" s="32" t="s">
        <v>225</v>
      </c>
      <c r="E294" s="33">
        <v>4.5</v>
      </c>
      <c r="F294" s="33">
        <v>10</v>
      </c>
      <c r="G294" s="34">
        <v>0.05</v>
      </c>
      <c r="H294" s="35">
        <f t="shared" si="4"/>
        <v>42.75</v>
      </c>
    </row>
    <row r="295" spans="1:8" s="27" customFormat="1" ht="18" customHeight="1">
      <c r="A295" s="32">
        <v>10358</v>
      </c>
      <c r="B295" s="32">
        <v>34</v>
      </c>
      <c r="C295" s="32" t="s">
        <v>1195</v>
      </c>
      <c r="D295" s="32" t="s">
        <v>225</v>
      </c>
      <c r="E295" s="33">
        <v>14</v>
      </c>
      <c r="F295" s="33">
        <v>10</v>
      </c>
      <c r="G295" s="34">
        <v>0.05</v>
      </c>
      <c r="H295" s="35">
        <f t="shared" si="4"/>
        <v>133</v>
      </c>
    </row>
    <row r="296" spans="1:8" s="27" customFormat="1" ht="18" customHeight="1">
      <c r="A296" s="32">
        <v>10358</v>
      </c>
      <c r="B296" s="32">
        <v>36</v>
      </c>
      <c r="C296" s="32" t="s">
        <v>1164</v>
      </c>
      <c r="D296" s="32" t="s">
        <v>229</v>
      </c>
      <c r="E296" s="33">
        <v>19</v>
      </c>
      <c r="F296" s="33">
        <v>20</v>
      </c>
      <c r="G296" s="34">
        <v>0.05</v>
      </c>
      <c r="H296" s="35">
        <f t="shared" si="4"/>
        <v>361</v>
      </c>
    </row>
    <row r="297" spans="1:8" s="27" customFormat="1" ht="18" customHeight="1">
      <c r="A297" s="32">
        <v>10359</v>
      </c>
      <c r="B297" s="32">
        <v>16</v>
      </c>
      <c r="C297" s="32" t="s">
        <v>1163</v>
      </c>
      <c r="D297" s="32" t="s">
        <v>226</v>
      </c>
      <c r="E297" s="33">
        <v>17.45</v>
      </c>
      <c r="F297" s="33">
        <v>56</v>
      </c>
      <c r="G297" s="34">
        <v>0.05</v>
      </c>
      <c r="H297" s="35">
        <f t="shared" si="4"/>
        <v>928.33999999999992</v>
      </c>
    </row>
    <row r="298" spans="1:8" s="27" customFormat="1" ht="18" customHeight="1">
      <c r="A298" s="32">
        <v>10359</v>
      </c>
      <c r="B298" s="32">
        <v>31</v>
      </c>
      <c r="C298" s="32" t="s">
        <v>1156</v>
      </c>
      <c r="D298" s="32" t="s">
        <v>1</v>
      </c>
      <c r="E298" s="33">
        <v>12.5</v>
      </c>
      <c r="F298" s="33">
        <v>70</v>
      </c>
      <c r="G298" s="34">
        <v>0.05</v>
      </c>
      <c r="H298" s="35">
        <f t="shared" si="4"/>
        <v>831.25</v>
      </c>
    </row>
    <row r="299" spans="1:8" s="27" customFormat="1" ht="18" customHeight="1">
      <c r="A299" s="32">
        <v>10359</v>
      </c>
      <c r="B299" s="32">
        <v>60</v>
      </c>
      <c r="C299" s="32" t="s">
        <v>1155</v>
      </c>
      <c r="D299" s="32" t="s">
        <v>1</v>
      </c>
      <c r="E299" s="33">
        <v>34</v>
      </c>
      <c r="F299" s="33">
        <v>80</v>
      </c>
      <c r="G299" s="34">
        <v>0.05</v>
      </c>
      <c r="H299" s="35">
        <f t="shared" si="4"/>
        <v>2584</v>
      </c>
    </row>
    <row r="300" spans="1:8" s="27" customFormat="1" ht="18" customHeight="1">
      <c r="A300" s="32">
        <v>10360</v>
      </c>
      <c r="B300" s="32">
        <v>28</v>
      </c>
      <c r="C300" s="32" t="s">
        <v>1186</v>
      </c>
      <c r="D300" s="32" t="s">
        <v>231</v>
      </c>
      <c r="E300" s="33">
        <v>45.6</v>
      </c>
      <c r="F300" s="33">
        <v>30</v>
      </c>
      <c r="G300" s="34">
        <v>0</v>
      </c>
      <c r="H300" s="35">
        <f t="shared" si="4"/>
        <v>1368</v>
      </c>
    </row>
    <row r="301" spans="1:8" s="27" customFormat="1" ht="18" customHeight="1">
      <c r="A301" s="32">
        <v>10360</v>
      </c>
      <c r="B301" s="32">
        <v>29</v>
      </c>
      <c r="C301" s="32" t="s">
        <v>1160</v>
      </c>
      <c r="D301" s="32" t="s">
        <v>227</v>
      </c>
      <c r="E301" s="33">
        <v>123.79</v>
      </c>
      <c r="F301" s="33">
        <v>35</v>
      </c>
      <c r="G301" s="34">
        <v>0</v>
      </c>
      <c r="H301" s="35">
        <f t="shared" si="4"/>
        <v>4332.6500000000005</v>
      </c>
    </row>
    <row r="302" spans="1:8" s="27" customFormat="1" ht="18" customHeight="1">
      <c r="A302" s="32">
        <v>10360</v>
      </c>
      <c r="B302" s="32">
        <v>38</v>
      </c>
      <c r="C302" s="32" t="s">
        <v>1210</v>
      </c>
      <c r="D302" s="32" t="s">
        <v>225</v>
      </c>
      <c r="E302" s="33">
        <v>263.5</v>
      </c>
      <c r="F302" s="33">
        <v>10</v>
      </c>
      <c r="G302" s="34">
        <v>0</v>
      </c>
      <c r="H302" s="35">
        <f t="shared" si="4"/>
        <v>2635</v>
      </c>
    </row>
    <row r="303" spans="1:8" s="27" customFormat="1" ht="18" customHeight="1">
      <c r="A303" s="32">
        <v>10360</v>
      </c>
      <c r="B303" s="32">
        <v>49</v>
      </c>
      <c r="C303" s="32" t="s">
        <v>1158</v>
      </c>
      <c r="D303" s="32" t="s">
        <v>226</v>
      </c>
      <c r="E303" s="33">
        <v>20</v>
      </c>
      <c r="F303" s="33">
        <v>35</v>
      </c>
      <c r="G303" s="34">
        <v>0</v>
      </c>
      <c r="H303" s="35">
        <f t="shared" si="4"/>
        <v>700</v>
      </c>
    </row>
    <row r="304" spans="1:8" s="27" customFormat="1" ht="18" customHeight="1">
      <c r="A304" s="32">
        <v>10360</v>
      </c>
      <c r="B304" s="32">
        <v>54</v>
      </c>
      <c r="C304" s="32" t="s">
        <v>1197</v>
      </c>
      <c r="D304" s="32" t="s">
        <v>227</v>
      </c>
      <c r="E304" s="33">
        <v>7.45</v>
      </c>
      <c r="F304" s="33">
        <v>28</v>
      </c>
      <c r="G304" s="34">
        <v>0</v>
      </c>
      <c r="H304" s="35">
        <f t="shared" si="4"/>
        <v>208.6</v>
      </c>
    </row>
    <row r="305" spans="1:8" s="27" customFormat="1" ht="18" customHeight="1">
      <c r="A305" s="32">
        <v>10361</v>
      </c>
      <c r="B305" s="32">
        <v>39</v>
      </c>
      <c r="C305" s="32" t="s">
        <v>1157</v>
      </c>
      <c r="D305" s="32" t="s">
        <v>225</v>
      </c>
      <c r="E305" s="33">
        <v>18</v>
      </c>
      <c r="F305" s="33">
        <v>54</v>
      </c>
      <c r="G305" s="34">
        <v>0.1</v>
      </c>
      <c r="H305" s="35">
        <f t="shared" si="4"/>
        <v>874.80000000000007</v>
      </c>
    </row>
    <row r="306" spans="1:8" s="27" customFormat="1" ht="18" customHeight="1">
      <c r="A306" s="32">
        <v>10361</v>
      </c>
      <c r="B306" s="32">
        <v>60</v>
      </c>
      <c r="C306" s="32" t="s">
        <v>1155</v>
      </c>
      <c r="D306" s="32" t="s">
        <v>1</v>
      </c>
      <c r="E306" s="33">
        <v>34</v>
      </c>
      <c r="F306" s="33">
        <v>55</v>
      </c>
      <c r="G306" s="34">
        <v>0.1</v>
      </c>
      <c r="H306" s="35">
        <f t="shared" si="4"/>
        <v>1683</v>
      </c>
    </row>
    <row r="307" spans="1:8" s="27" customFormat="1" ht="18" customHeight="1">
      <c r="A307" s="32">
        <v>10362</v>
      </c>
      <c r="B307" s="32">
        <v>25</v>
      </c>
      <c r="C307" s="32" t="s">
        <v>1209</v>
      </c>
      <c r="D307" s="32" t="s">
        <v>226</v>
      </c>
      <c r="E307" s="33">
        <v>14</v>
      </c>
      <c r="F307" s="33">
        <v>50</v>
      </c>
      <c r="G307" s="34">
        <v>0</v>
      </c>
      <c r="H307" s="35">
        <f t="shared" si="4"/>
        <v>700</v>
      </c>
    </row>
    <row r="308" spans="1:8" s="27" customFormat="1" ht="18" customHeight="1">
      <c r="A308" s="32">
        <v>10362</v>
      </c>
      <c r="B308" s="32">
        <v>51</v>
      </c>
      <c r="C308" s="32" t="s">
        <v>1148</v>
      </c>
      <c r="D308" s="32" t="s">
        <v>231</v>
      </c>
      <c r="E308" s="33">
        <v>53</v>
      </c>
      <c r="F308" s="33">
        <v>20</v>
      </c>
      <c r="G308" s="34">
        <v>0</v>
      </c>
      <c r="H308" s="35">
        <f t="shared" si="4"/>
        <v>1060</v>
      </c>
    </row>
    <row r="309" spans="1:8" s="27" customFormat="1" ht="18" customHeight="1">
      <c r="A309" s="32">
        <v>10362</v>
      </c>
      <c r="B309" s="32">
        <v>54</v>
      </c>
      <c r="C309" s="32" t="s">
        <v>1197</v>
      </c>
      <c r="D309" s="32" t="s">
        <v>227</v>
      </c>
      <c r="E309" s="33">
        <v>7.45</v>
      </c>
      <c r="F309" s="33">
        <v>24</v>
      </c>
      <c r="G309" s="34">
        <v>0</v>
      </c>
      <c r="H309" s="35">
        <f t="shared" si="4"/>
        <v>178.8</v>
      </c>
    </row>
    <row r="310" spans="1:8" s="27" customFormat="1" ht="18" customHeight="1">
      <c r="A310" s="32">
        <v>10363</v>
      </c>
      <c r="B310" s="32">
        <v>31</v>
      </c>
      <c r="C310" s="32" t="s">
        <v>1156</v>
      </c>
      <c r="D310" s="32" t="s">
        <v>1</v>
      </c>
      <c r="E310" s="33">
        <v>12.5</v>
      </c>
      <c r="F310" s="33">
        <v>20</v>
      </c>
      <c r="G310" s="34">
        <v>0</v>
      </c>
      <c r="H310" s="35">
        <f t="shared" si="4"/>
        <v>250</v>
      </c>
    </row>
    <row r="311" spans="1:8" s="27" customFormat="1" ht="18" customHeight="1">
      <c r="A311" s="32">
        <v>10363</v>
      </c>
      <c r="B311" s="32">
        <v>75</v>
      </c>
      <c r="C311" s="32" t="s">
        <v>1190</v>
      </c>
      <c r="D311" s="32" t="s">
        <v>225</v>
      </c>
      <c r="E311" s="33">
        <v>7.75</v>
      </c>
      <c r="F311" s="33">
        <v>12</v>
      </c>
      <c r="G311" s="34">
        <v>0</v>
      </c>
      <c r="H311" s="35">
        <f t="shared" si="4"/>
        <v>93</v>
      </c>
    </row>
    <row r="312" spans="1:8" s="27" customFormat="1" ht="18" customHeight="1">
      <c r="A312" s="32">
        <v>10363</v>
      </c>
      <c r="B312" s="32">
        <v>76</v>
      </c>
      <c r="C312" s="32" t="s">
        <v>1181</v>
      </c>
      <c r="D312" s="32" t="s">
        <v>225</v>
      </c>
      <c r="E312" s="33">
        <v>18</v>
      </c>
      <c r="F312" s="33">
        <v>12</v>
      </c>
      <c r="G312" s="34">
        <v>0</v>
      </c>
      <c r="H312" s="35">
        <f t="shared" si="4"/>
        <v>216</v>
      </c>
    </row>
    <row r="313" spans="1:8" s="27" customFormat="1" ht="18" customHeight="1">
      <c r="A313" s="32">
        <v>10364</v>
      </c>
      <c r="B313" s="32">
        <v>69</v>
      </c>
      <c r="C313" s="32" t="s">
        <v>1203</v>
      </c>
      <c r="D313" s="32" t="s">
        <v>1</v>
      </c>
      <c r="E313" s="33">
        <v>36</v>
      </c>
      <c r="F313" s="33">
        <v>30</v>
      </c>
      <c r="G313" s="34">
        <v>0</v>
      </c>
      <c r="H313" s="35">
        <f t="shared" si="4"/>
        <v>1080</v>
      </c>
    </row>
    <row r="314" spans="1:8" s="27" customFormat="1" ht="18" customHeight="1">
      <c r="A314" s="32">
        <v>10364</v>
      </c>
      <c r="B314" s="32">
        <v>71</v>
      </c>
      <c r="C314" s="32" t="s">
        <v>1184</v>
      </c>
      <c r="D314" s="32" t="s">
        <v>1</v>
      </c>
      <c r="E314" s="33">
        <v>21.5</v>
      </c>
      <c r="F314" s="33">
        <v>5</v>
      </c>
      <c r="G314" s="34">
        <v>0</v>
      </c>
      <c r="H314" s="35">
        <f t="shared" si="4"/>
        <v>107.5</v>
      </c>
    </row>
    <row r="315" spans="1:8" s="27" customFormat="1" ht="18" customHeight="1">
      <c r="A315" s="32">
        <v>10365</v>
      </c>
      <c r="B315" s="32">
        <v>11</v>
      </c>
      <c r="C315" s="32" t="s">
        <v>1202</v>
      </c>
      <c r="D315" s="32" t="s">
        <v>1</v>
      </c>
      <c r="E315" s="33">
        <v>21</v>
      </c>
      <c r="F315" s="33">
        <v>24</v>
      </c>
      <c r="G315" s="34">
        <v>0</v>
      </c>
      <c r="H315" s="35">
        <f t="shared" si="4"/>
        <v>504</v>
      </c>
    </row>
    <row r="316" spans="1:8" s="27" customFormat="1" ht="18" customHeight="1">
      <c r="A316" s="32">
        <v>10366</v>
      </c>
      <c r="B316" s="32">
        <v>65</v>
      </c>
      <c r="C316" s="32" t="s">
        <v>1150</v>
      </c>
      <c r="D316" s="32" t="s">
        <v>228</v>
      </c>
      <c r="E316" s="33">
        <v>21.05</v>
      </c>
      <c r="F316" s="33">
        <v>5</v>
      </c>
      <c r="G316" s="34">
        <v>0</v>
      </c>
      <c r="H316" s="35">
        <f t="shared" si="4"/>
        <v>105.25</v>
      </c>
    </row>
    <row r="317" spans="1:8" s="27" customFormat="1" ht="18" customHeight="1">
      <c r="A317" s="32">
        <v>10366</v>
      </c>
      <c r="B317" s="32">
        <v>77</v>
      </c>
      <c r="C317" s="32" t="s">
        <v>1167</v>
      </c>
      <c r="D317" s="32" t="s">
        <v>228</v>
      </c>
      <c r="E317" s="33">
        <v>13</v>
      </c>
      <c r="F317" s="33">
        <v>5</v>
      </c>
      <c r="G317" s="34">
        <v>0</v>
      </c>
      <c r="H317" s="35">
        <f t="shared" si="4"/>
        <v>65</v>
      </c>
    </row>
    <row r="318" spans="1:8" s="27" customFormat="1" ht="18" customHeight="1">
      <c r="A318" s="32">
        <v>10367</v>
      </c>
      <c r="B318" s="32">
        <v>34</v>
      </c>
      <c r="C318" s="32" t="s">
        <v>1195</v>
      </c>
      <c r="D318" s="32" t="s">
        <v>225</v>
      </c>
      <c r="E318" s="33">
        <v>14</v>
      </c>
      <c r="F318" s="33">
        <v>36</v>
      </c>
      <c r="G318" s="34">
        <v>0</v>
      </c>
      <c r="H318" s="35">
        <f t="shared" si="4"/>
        <v>504</v>
      </c>
    </row>
    <row r="319" spans="1:8" s="27" customFormat="1" ht="18" customHeight="1">
      <c r="A319" s="32">
        <v>10367</v>
      </c>
      <c r="B319" s="32">
        <v>54</v>
      </c>
      <c r="C319" s="32" t="s">
        <v>1197</v>
      </c>
      <c r="D319" s="32" t="s">
        <v>227</v>
      </c>
      <c r="E319" s="33">
        <v>7.45</v>
      </c>
      <c r="F319" s="33">
        <v>18</v>
      </c>
      <c r="G319" s="34">
        <v>0</v>
      </c>
      <c r="H319" s="35">
        <f t="shared" si="4"/>
        <v>134.1</v>
      </c>
    </row>
    <row r="320" spans="1:8" s="27" customFormat="1" ht="18" customHeight="1">
      <c r="A320" s="32">
        <v>10367</v>
      </c>
      <c r="B320" s="32">
        <v>65</v>
      </c>
      <c r="C320" s="32" t="s">
        <v>1150</v>
      </c>
      <c r="D320" s="32" t="s">
        <v>228</v>
      </c>
      <c r="E320" s="33">
        <v>21.05</v>
      </c>
      <c r="F320" s="33">
        <v>15</v>
      </c>
      <c r="G320" s="34">
        <v>0</v>
      </c>
      <c r="H320" s="35">
        <f t="shared" si="4"/>
        <v>315.75</v>
      </c>
    </row>
    <row r="321" spans="1:8" s="27" customFormat="1" ht="18" customHeight="1">
      <c r="A321" s="32">
        <v>10367</v>
      </c>
      <c r="B321" s="32">
        <v>77</v>
      </c>
      <c r="C321" s="32" t="s">
        <v>1167</v>
      </c>
      <c r="D321" s="32" t="s">
        <v>228</v>
      </c>
      <c r="E321" s="33">
        <v>13</v>
      </c>
      <c r="F321" s="33">
        <v>7</v>
      </c>
      <c r="G321" s="34">
        <v>0</v>
      </c>
      <c r="H321" s="35">
        <f t="shared" si="4"/>
        <v>91</v>
      </c>
    </row>
    <row r="322" spans="1:8" s="27" customFormat="1" ht="18" customHeight="1">
      <c r="A322" s="32">
        <v>10368</v>
      </c>
      <c r="B322" s="32">
        <v>21</v>
      </c>
      <c r="C322" s="32" t="s">
        <v>1171</v>
      </c>
      <c r="D322" s="32" t="s">
        <v>226</v>
      </c>
      <c r="E322" s="33">
        <v>10</v>
      </c>
      <c r="F322" s="33">
        <v>5</v>
      </c>
      <c r="G322" s="34">
        <v>0.1</v>
      </c>
      <c r="H322" s="35">
        <f t="shared" si="4"/>
        <v>45</v>
      </c>
    </row>
    <row r="323" spans="1:8" s="27" customFormat="1" ht="18" customHeight="1">
      <c r="A323" s="32">
        <v>10368</v>
      </c>
      <c r="B323" s="32">
        <v>28</v>
      </c>
      <c r="C323" s="32" t="s">
        <v>1186</v>
      </c>
      <c r="D323" s="32" t="s">
        <v>231</v>
      </c>
      <c r="E323" s="33">
        <v>45.6</v>
      </c>
      <c r="F323" s="33">
        <v>13</v>
      </c>
      <c r="G323" s="34">
        <v>0.1</v>
      </c>
      <c r="H323" s="35">
        <f t="shared" ref="H323:H386" si="5">E323*F323*(1-G323)</f>
        <v>533.5200000000001</v>
      </c>
    </row>
    <row r="324" spans="1:8" s="27" customFormat="1" ht="18" customHeight="1">
      <c r="A324" s="32">
        <v>10368</v>
      </c>
      <c r="B324" s="32">
        <v>57</v>
      </c>
      <c r="C324" s="32" t="s">
        <v>1152</v>
      </c>
      <c r="D324" s="32" t="s">
        <v>230</v>
      </c>
      <c r="E324" s="33">
        <v>19.5</v>
      </c>
      <c r="F324" s="33">
        <v>25</v>
      </c>
      <c r="G324" s="34">
        <v>0</v>
      </c>
      <c r="H324" s="35">
        <f t="shared" si="5"/>
        <v>487.5</v>
      </c>
    </row>
    <row r="325" spans="1:8" s="27" customFormat="1" ht="18" customHeight="1">
      <c r="A325" s="32">
        <v>10368</v>
      </c>
      <c r="B325" s="32">
        <v>64</v>
      </c>
      <c r="C325" s="32" t="s">
        <v>1200</v>
      </c>
      <c r="D325" s="32" t="s">
        <v>230</v>
      </c>
      <c r="E325" s="33">
        <v>33.25</v>
      </c>
      <c r="F325" s="33">
        <v>35</v>
      </c>
      <c r="G325" s="34">
        <v>0.1</v>
      </c>
      <c r="H325" s="35">
        <f t="shared" si="5"/>
        <v>1047.375</v>
      </c>
    </row>
    <row r="326" spans="1:8" s="27" customFormat="1" ht="18" customHeight="1">
      <c r="A326" s="32">
        <v>10369</v>
      </c>
      <c r="B326" s="32">
        <v>29</v>
      </c>
      <c r="C326" s="32" t="s">
        <v>1160</v>
      </c>
      <c r="D326" s="32" t="s">
        <v>227</v>
      </c>
      <c r="E326" s="33">
        <v>123.79</v>
      </c>
      <c r="F326" s="33">
        <v>20</v>
      </c>
      <c r="G326" s="34">
        <v>0</v>
      </c>
      <c r="H326" s="35">
        <f t="shared" si="5"/>
        <v>2475.8000000000002</v>
      </c>
    </row>
    <row r="327" spans="1:8" s="27" customFormat="1" ht="18" customHeight="1">
      <c r="A327" s="32">
        <v>10369</v>
      </c>
      <c r="B327" s="32">
        <v>56</v>
      </c>
      <c r="C327" s="32" t="s">
        <v>1177</v>
      </c>
      <c r="D327" s="32" t="s">
        <v>230</v>
      </c>
      <c r="E327" s="33">
        <v>38</v>
      </c>
      <c r="F327" s="33">
        <v>18</v>
      </c>
      <c r="G327" s="34">
        <v>0.25</v>
      </c>
      <c r="H327" s="35">
        <f t="shared" si="5"/>
        <v>513</v>
      </c>
    </row>
    <row r="328" spans="1:8" s="27" customFormat="1" ht="18" customHeight="1">
      <c r="A328" s="32">
        <v>10370</v>
      </c>
      <c r="B328" s="32">
        <v>1</v>
      </c>
      <c r="C328" s="32" t="s">
        <v>1194</v>
      </c>
      <c r="D328" s="32" t="s">
        <v>1</v>
      </c>
      <c r="E328" s="33">
        <v>18</v>
      </c>
      <c r="F328" s="33">
        <v>15</v>
      </c>
      <c r="G328" s="34">
        <v>0.15</v>
      </c>
      <c r="H328" s="35">
        <f t="shared" si="5"/>
        <v>229.5</v>
      </c>
    </row>
    <row r="329" spans="1:8" s="27" customFormat="1" ht="18" customHeight="1">
      <c r="A329" s="32">
        <v>10370</v>
      </c>
      <c r="B329" s="32">
        <v>64</v>
      </c>
      <c r="C329" s="32" t="s">
        <v>1200</v>
      </c>
      <c r="D329" s="32" t="s">
        <v>230</v>
      </c>
      <c r="E329" s="33">
        <v>33.25</v>
      </c>
      <c r="F329" s="33">
        <v>30</v>
      </c>
      <c r="G329" s="34">
        <v>0</v>
      </c>
      <c r="H329" s="35">
        <f t="shared" si="5"/>
        <v>997.5</v>
      </c>
    </row>
    <row r="330" spans="1:8" s="27" customFormat="1" ht="18" customHeight="1">
      <c r="A330" s="32">
        <v>10370</v>
      </c>
      <c r="B330" s="32">
        <v>74</v>
      </c>
      <c r="C330" s="32" t="s">
        <v>1161</v>
      </c>
      <c r="D330" s="32" t="s">
        <v>231</v>
      </c>
      <c r="E330" s="33">
        <v>10</v>
      </c>
      <c r="F330" s="33">
        <v>20</v>
      </c>
      <c r="G330" s="34">
        <v>0.15</v>
      </c>
      <c r="H330" s="35">
        <f t="shared" si="5"/>
        <v>170</v>
      </c>
    </row>
    <row r="331" spans="1:8" s="27" customFormat="1" ht="18" customHeight="1">
      <c r="A331" s="32">
        <v>10371</v>
      </c>
      <c r="B331" s="32">
        <v>36</v>
      </c>
      <c r="C331" s="32" t="s">
        <v>1164</v>
      </c>
      <c r="D331" s="32" t="s">
        <v>229</v>
      </c>
      <c r="E331" s="33">
        <v>19</v>
      </c>
      <c r="F331" s="33">
        <v>6</v>
      </c>
      <c r="G331" s="34">
        <v>0.2</v>
      </c>
      <c r="H331" s="35">
        <f t="shared" si="5"/>
        <v>91.2</v>
      </c>
    </row>
    <row r="332" spans="1:8" s="27" customFormat="1" ht="18" customHeight="1">
      <c r="A332" s="32">
        <v>10372</v>
      </c>
      <c r="B332" s="32">
        <v>20</v>
      </c>
      <c r="C332" s="32" t="s">
        <v>1153</v>
      </c>
      <c r="D332" s="32" t="s">
        <v>226</v>
      </c>
      <c r="E332" s="33">
        <v>81</v>
      </c>
      <c r="F332" s="33">
        <v>12</v>
      </c>
      <c r="G332" s="34">
        <v>0.25</v>
      </c>
      <c r="H332" s="35">
        <f t="shared" si="5"/>
        <v>729</v>
      </c>
    </row>
    <row r="333" spans="1:8" s="27" customFormat="1" ht="18" customHeight="1">
      <c r="A333" s="32">
        <v>10372</v>
      </c>
      <c r="B333" s="32">
        <v>38</v>
      </c>
      <c r="C333" s="32" t="s">
        <v>1210</v>
      </c>
      <c r="D333" s="32" t="s">
        <v>225</v>
      </c>
      <c r="E333" s="33">
        <v>263.5</v>
      </c>
      <c r="F333" s="33">
        <v>40</v>
      </c>
      <c r="G333" s="34">
        <v>0.25</v>
      </c>
      <c r="H333" s="35">
        <f t="shared" si="5"/>
        <v>7905</v>
      </c>
    </row>
    <row r="334" spans="1:8" s="27" customFormat="1" ht="18" customHeight="1">
      <c r="A334" s="32">
        <v>10372</v>
      </c>
      <c r="B334" s="32">
        <v>60</v>
      </c>
      <c r="C334" s="32" t="s">
        <v>1155</v>
      </c>
      <c r="D334" s="32" t="s">
        <v>1</v>
      </c>
      <c r="E334" s="33">
        <v>34</v>
      </c>
      <c r="F334" s="33">
        <v>70</v>
      </c>
      <c r="G334" s="34">
        <v>0.25</v>
      </c>
      <c r="H334" s="35">
        <f t="shared" si="5"/>
        <v>1785</v>
      </c>
    </row>
    <row r="335" spans="1:8" s="27" customFormat="1" ht="18" customHeight="1">
      <c r="A335" s="32">
        <v>10372</v>
      </c>
      <c r="B335" s="32">
        <v>72</v>
      </c>
      <c r="C335" s="32" t="s">
        <v>1146</v>
      </c>
      <c r="D335" s="32" t="s">
        <v>1</v>
      </c>
      <c r="E335" s="33">
        <v>34.799999999999997</v>
      </c>
      <c r="F335" s="33">
        <v>42</v>
      </c>
      <c r="G335" s="34">
        <v>0.25</v>
      </c>
      <c r="H335" s="35">
        <f t="shared" si="5"/>
        <v>1096.1999999999998</v>
      </c>
    </row>
    <row r="336" spans="1:8" s="27" customFormat="1" ht="18" customHeight="1">
      <c r="A336" s="32">
        <v>10373</v>
      </c>
      <c r="B336" s="32">
        <v>58</v>
      </c>
      <c r="C336" s="32" t="s">
        <v>1207</v>
      </c>
      <c r="D336" s="32" t="s">
        <v>229</v>
      </c>
      <c r="E336" s="33">
        <v>13.25</v>
      </c>
      <c r="F336" s="33">
        <v>80</v>
      </c>
      <c r="G336" s="34">
        <v>0.2</v>
      </c>
      <c r="H336" s="35">
        <f t="shared" si="5"/>
        <v>848</v>
      </c>
    </row>
    <row r="337" spans="1:8" s="27" customFormat="1" ht="18" customHeight="1">
      <c r="A337" s="32">
        <v>10373</v>
      </c>
      <c r="B337" s="32">
        <v>71</v>
      </c>
      <c r="C337" s="32" t="s">
        <v>1184</v>
      </c>
      <c r="D337" s="32" t="s">
        <v>1</v>
      </c>
      <c r="E337" s="33">
        <v>21.5</v>
      </c>
      <c r="F337" s="33">
        <v>50</v>
      </c>
      <c r="G337" s="34">
        <v>0.2</v>
      </c>
      <c r="H337" s="35">
        <f t="shared" si="5"/>
        <v>860</v>
      </c>
    </row>
    <row r="338" spans="1:8" s="27" customFormat="1" ht="18" customHeight="1">
      <c r="A338" s="32">
        <v>10374</v>
      </c>
      <c r="B338" s="32">
        <v>31</v>
      </c>
      <c r="C338" s="32" t="s">
        <v>1156</v>
      </c>
      <c r="D338" s="32" t="s">
        <v>1</v>
      </c>
      <c r="E338" s="33">
        <v>12.5</v>
      </c>
      <c r="F338" s="33">
        <v>30</v>
      </c>
      <c r="G338" s="34">
        <v>0</v>
      </c>
      <c r="H338" s="35">
        <f t="shared" si="5"/>
        <v>375</v>
      </c>
    </row>
    <row r="339" spans="1:8" s="27" customFormat="1" ht="18" customHeight="1">
      <c r="A339" s="32">
        <v>10374</v>
      </c>
      <c r="B339" s="32">
        <v>58</v>
      </c>
      <c r="C339" s="32" t="s">
        <v>1207</v>
      </c>
      <c r="D339" s="32" t="s">
        <v>229</v>
      </c>
      <c r="E339" s="33">
        <v>13.25</v>
      </c>
      <c r="F339" s="33">
        <v>15</v>
      </c>
      <c r="G339" s="34">
        <v>0</v>
      </c>
      <c r="H339" s="35">
        <f t="shared" si="5"/>
        <v>198.75</v>
      </c>
    </row>
    <row r="340" spans="1:8" s="27" customFormat="1" ht="18" customHeight="1">
      <c r="A340" s="32">
        <v>10375</v>
      </c>
      <c r="B340" s="32">
        <v>14</v>
      </c>
      <c r="C340" s="32" t="s">
        <v>1147</v>
      </c>
      <c r="D340" s="32" t="s">
        <v>231</v>
      </c>
      <c r="E340" s="33">
        <v>23.25</v>
      </c>
      <c r="F340" s="33">
        <v>15</v>
      </c>
      <c r="G340" s="34">
        <v>0</v>
      </c>
      <c r="H340" s="35">
        <f t="shared" si="5"/>
        <v>348.75</v>
      </c>
    </row>
    <row r="341" spans="1:8" s="27" customFormat="1" ht="18" customHeight="1">
      <c r="A341" s="32">
        <v>10375</v>
      </c>
      <c r="B341" s="32">
        <v>54</v>
      </c>
      <c r="C341" s="32" t="s">
        <v>1197</v>
      </c>
      <c r="D341" s="32" t="s">
        <v>227</v>
      </c>
      <c r="E341" s="33">
        <v>7.45</v>
      </c>
      <c r="F341" s="33">
        <v>10</v>
      </c>
      <c r="G341" s="34">
        <v>0</v>
      </c>
      <c r="H341" s="35">
        <f t="shared" si="5"/>
        <v>74.5</v>
      </c>
    </row>
    <row r="342" spans="1:8" s="27" customFormat="1" ht="18" customHeight="1">
      <c r="A342" s="32">
        <v>10376</v>
      </c>
      <c r="B342" s="32">
        <v>31</v>
      </c>
      <c r="C342" s="32" t="s">
        <v>1156</v>
      </c>
      <c r="D342" s="32" t="s">
        <v>1</v>
      </c>
      <c r="E342" s="33">
        <v>12.5</v>
      </c>
      <c r="F342" s="33">
        <v>42</v>
      </c>
      <c r="G342" s="34">
        <v>0.05</v>
      </c>
      <c r="H342" s="35">
        <f t="shared" si="5"/>
        <v>498.75</v>
      </c>
    </row>
    <row r="343" spans="1:8" s="27" customFormat="1" ht="18" customHeight="1">
      <c r="A343" s="32">
        <v>10377</v>
      </c>
      <c r="B343" s="32">
        <v>28</v>
      </c>
      <c r="C343" s="32" t="s">
        <v>1186</v>
      </c>
      <c r="D343" s="32" t="s">
        <v>231</v>
      </c>
      <c r="E343" s="33">
        <v>45.6</v>
      </c>
      <c r="F343" s="33">
        <v>20</v>
      </c>
      <c r="G343" s="34">
        <v>0.15</v>
      </c>
      <c r="H343" s="35">
        <f t="shared" si="5"/>
        <v>775.19999999999993</v>
      </c>
    </row>
    <row r="344" spans="1:8" s="27" customFormat="1" ht="18" customHeight="1">
      <c r="A344" s="32">
        <v>10377</v>
      </c>
      <c r="B344" s="32">
        <v>39</v>
      </c>
      <c r="C344" s="32" t="s">
        <v>1157</v>
      </c>
      <c r="D344" s="32" t="s">
        <v>225</v>
      </c>
      <c r="E344" s="33">
        <v>18</v>
      </c>
      <c r="F344" s="33">
        <v>20</v>
      </c>
      <c r="G344" s="34">
        <v>0.15</v>
      </c>
      <c r="H344" s="35">
        <f t="shared" si="5"/>
        <v>306</v>
      </c>
    </row>
    <row r="345" spans="1:8" s="27" customFormat="1" ht="18" customHeight="1">
      <c r="A345" s="32">
        <v>10378</v>
      </c>
      <c r="B345" s="32">
        <v>71</v>
      </c>
      <c r="C345" s="32" t="s">
        <v>1184</v>
      </c>
      <c r="D345" s="32" t="s">
        <v>1</v>
      </c>
      <c r="E345" s="33">
        <v>21.5</v>
      </c>
      <c r="F345" s="33">
        <v>6</v>
      </c>
      <c r="G345" s="34">
        <v>0</v>
      </c>
      <c r="H345" s="35">
        <f t="shared" si="5"/>
        <v>129</v>
      </c>
    </row>
    <row r="346" spans="1:8" s="27" customFormat="1" ht="18" customHeight="1">
      <c r="A346" s="32">
        <v>10379</v>
      </c>
      <c r="B346" s="32">
        <v>41</v>
      </c>
      <c r="C346" s="32" t="s">
        <v>1149</v>
      </c>
      <c r="D346" s="32" t="s">
        <v>229</v>
      </c>
      <c r="E346" s="33">
        <v>9.65</v>
      </c>
      <c r="F346" s="33">
        <v>8</v>
      </c>
      <c r="G346" s="34">
        <v>0.1</v>
      </c>
      <c r="H346" s="35">
        <f t="shared" si="5"/>
        <v>69.48</v>
      </c>
    </row>
    <row r="347" spans="1:8" s="27" customFormat="1" ht="18" customHeight="1">
      <c r="A347" s="32">
        <v>10379</v>
      </c>
      <c r="B347" s="32">
        <v>63</v>
      </c>
      <c r="C347" s="32" t="s">
        <v>1188</v>
      </c>
      <c r="D347" s="32" t="s">
        <v>228</v>
      </c>
      <c r="E347" s="33">
        <v>43.9</v>
      </c>
      <c r="F347" s="33">
        <v>16</v>
      </c>
      <c r="G347" s="34">
        <v>0.1</v>
      </c>
      <c r="H347" s="35">
        <f t="shared" si="5"/>
        <v>632.16</v>
      </c>
    </row>
    <row r="348" spans="1:8" s="27" customFormat="1" ht="18" customHeight="1">
      <c r="A348" s="32">
        <v>10379</v>
      </c>
      <c r="B348" s="32">
        <v>65</v>
      </c>
      <c r="C348" s="32" t="s">
        <v>1150</v>
      </c>
      <c r="D348" s="32" t="s">
        <v>228</v>
      </c>
      <c r="E348" s="33">
        <v>21.05</v>
      </c>
      <c r="F348" s="33">
        <v>20</v>
      </c>
      <c r="G348" s="34">
        <v>0.1</v>
      </c>
      <c r="H348" s="35">
        <f t="shared" si="5"/>
        <v>378.90000000000003</v>
      </c>
    </row>
    <row r="349" spans="1:8" s="27" customFormat="1" ht="18" customHeight="1">
      <c r="A349" s="32">
        <v>10380</v>
      </c>
      <c r="B349" s="32">
        <v>30</v>
      </c>
      <c r="C349" s="32" t="s">
        <v>1178</v>
      </c>
      <c r="D349" s="32" t="s">
        <v>229</v>
      </c>
      <c r="E349" s="33">
        <v>25.89</v>
      </c>
      <c r="F349" s="33">
        <v>18</v>
      </c>
      <c r="G349" s="34">
        <v>0.1</v>
      </c>
      <c r="H349" s="35">
        <f t="shared" si="5"/>
        <v>419.41800000000001</v>
      </c>
    </row>
    <row r="350" spans="1:8" s="27" customFormat="1" ht="18" customHeight="1">
      <c r="A350" s="32">
        <v>10380</v>
      </c>
      <c r="B350" s="32">
        <v>53</v>
      </c>
      <c r="C350" s="32" t="s">
        <v>1166</v>
      </c>
      <c r="D350" s="32" t="s">
        <v>227</v>
      </c>
      <c r="E350" s="33">
        <v>32.799999999999997</v>
      </c>
      <c r="F350" s="33">
        <v>20</v>
      </c>
      <c r="G350" s="34">
        <v>0.1</v>
      </c>
      <c r="H350" s="35">
        <f t="shared" si="5"/>
        <v>590.4</v>
      </c>
    </row>
    <row r="351" spans="1:8" s="27" customFormat="1" ht="18" customHeight="1">
      <c r="A351" s="32">
        <v>10380</v>
      </c>
      <c r="B351" s="32">
        <v>60</v>
      </c>
      <c r="C351" s="32" t="s">
        <v>1155</v>
      </c>
      <c r="D351" s="32" t="s">
        <v>1</v>
      </c>
      <c r="E351" s="33">
        <v>34</v>
      </c>
      <c r="F351" s="33">
        <v>6</v>
      </c>
      <c r="G351" s="34">
        <v>0.1</v>
      </c>
      <c r="H351" s="35">
        <f t="shared" si="5"/>
        <v>183.6</v>
      </c>
    </row>
    <row r="352" spans="1:8" s="27" customFormat="1" ht="18" customHeight="1">
      <c r="A352" s="32">
        <v>10380</v>
      </c>
      <c r="B352" s="32">
        <v>70</v>
      </c>
      <c r="C352" s="32" t="s">
        <v>1174</v>
      </c>
      <c r="D352" s="32" t="s">
        <v>225</v>
      </c>
      <c r="E352" s="33">
        <v>15</v>
      </c>
      <c r="F352" s="33">
        <v>30</v>
      </c>
      <c r="G352" s="34">
        <v>0</v>
      </c>
      <c r="H352" s="35">
        <f t="shared" si="5"/>
        <v>450</v>
      </c>
    </row>
    <row r="353" spans="1:8" s="27" customFormat="1" ht="18" customHeight="1">
      <c r="A353" s="32">
        <v>10381</v>
      </c>
      <c r="B353" s="32">
        <v>74</v>
      </c>
      <c r="C353" s="32" t="s">
        <v>1161</v>
      </c>
      <c r="D353" s="32" t="s">
        <v>231</v>
      </c>
      <c r="E353" s="33">
        <v>10</v>
      </c>
      <c r="F353" s="33">
        <v>14</v>
      </c>
      <c r="G353" s="34">
        <v>0</v>
      </c>
      <c r="H353" s="35">
        <f t="shared" si="5"/>
        <v>140</v>
      </c>
    </row>
    <row r="354" spans="1:8" s="27" customFormat="1" ht="18" customHeight="1">
      <c r="A354" s="32">
        <v>10382</v>
      </c>
      <c r="B354" s="32">
        <v>5</v>
      </c>
      <c r="C354" s="32" t="s">
        <v>1169</v>
      </c>
      <c r="D354" s="32" t="s">
        <v>228</v>
      </c>
      <c r="E354" s="33">
        <v>21.35</v>
      </c>
      <c r="F354" s="33">
        <v>32</v>
      </c>
      <c r="G354" s="34">
        <v>0</v>
      </c>
      <c r="H354" s="35">
        <f t="shared" si="5"/>
        <v>683.2</v>
      </c>
    </row>
    <row r="355" spans="1:8" s="27" customFormat="1" ht="18" customHeight="1">
      <c r="A355" s="32">
        <v>10382</v>
      </c>
      <c r="B355" s="32">
        <v>18</v>
      </c>
      <c r="C355" s="32" t="s">
        <v>1201</v>
      </c>
      <c r="D355" s="32" t="s">
        <v>229</v>
      </c>
      <c r="E355" s="33">
        <v>62.5</v>
      </c>
      <c r="F355" s="33">
        <v>9</v>
      </c>
      <c r="G355" s="34">
        <v>0</v>
      </c>
      <c r="H355" s="35">
        <f t="shared" si="5"/>
        <v>562.5</v>
      </c>
    </row>
    <row r="356" spans="1:8" s="27" customFormat="1" ht="18" customHeight="1">
      <c r="A356" s="32">
        <v>10382</v>
      </c>
      <c r="B356" s="32">
        <v>29</v>
      </c>
      <c r="C356" s="32" t="s">
        <v>1160</v>
      </c>
      <c r="D356" s="32" t="s">
        <v>227</v>
      </c>
      <c r="E356" s="33">
        <v>123.79</v>
      </c>
      <c r="F356" s="33">
        <v>14</v>
      </c>
      <c r="G356" s="34">
        <v>0</v>
      </c>
      <c r="H356" s="35">
        <f t="shared" si="5"/>
        <v>1733.0600000000002</v>
      </c>
    </row>
    <row r="357" spans="1:8" s="27" customFormat="1" ht="18" customHeight="1">
      <c r="A357" s="32">
        <v>10382</v>
      </c>
      <c r="B357" s="32">
        <v>33</v>
      </c>
      <c r="C357" s="32" t="s">
        <v>1154</v>
      </c>
      <c r="D357" s="32" t="s">
        <v>1</v>
      </c>
      <c r="E357" s="33">
        <v>2.5</v>
      </c>
      <c r="F357" s="33">
        <v>60</v>
      </c>
      <c r="G357" s="34">
        <v>0</v>
      </c>
      <c r="H357" s="35">
        <f t="shared" si="5"/>
        <v>150</v>
      </c>
    </row>
    <row r="358" spans="1:8" s="27" customFormat="1" ht="18" customHeight="1">
      <c r="A358" s="32">
        <v>10382</v>
      </c>
      <c r="B358" s="32">
        <v>74</v>
      </c>
      <c r="C358" s="32" t="s">
        <v>1161</v>
      </c>
      <c r="D358" s="32" t="s">
        <v>231</v>
      </c>
      <c r="E358" s="33">
        <v>10</v>
      </c>
      <c r="F358" s="33">
        <v>50</v>
      </c>
      <c r="G358" s="34">
        <v>0</v>
      </c>
      <c r="H358" s="35">
        <f t="shared" si="5"/>
        <v>500</v>
      </c>
    </row>
    <row r="359" spans="1:8" s="27" customFormat="1" ht="18" customHeight="1">
      <c r="A359" s="32">
        <v>10383</v>
      </c>
      <c r="B359" s="32">
        <v>13</v>
      </c>
      <c r="C359" s="32" t="s">
        <v>1185</v>
      </c>
      <c r="D359" s="32" t="s">
        <v>229</v>
      </c>
      <c r="E359" s="33">
        <v>6</v>
      </c>
      <c r="F359" s="33">
        <v>20</v>
      </c>
      <c r="G359" s="34">
        <v>0</v>
      </c>
      <c r="H359" s="35">
        <f t="shared" si="5"/>
        <v>120</v>
      </c>
    </row>
    <row r="360" spans="1:8" s="27" customFormat="1" ht="18" customHeight="1">
      <c r="A360" s="32">
        <v>10383</v>
      </c>
      <c r="B360" s="32">
        <v>50</v>
      </c>
      <c r="C360" s="32" t="s">
        <v>1215</v>
      </c>
      <c r="D360" s="32" t="s">
        <v>226</v>
      </c>
      <c r="E360" s="33">
        <v>16.25</v>
      </c>
      <c r="F360" s="33">
        <v>15</v>
      </c>
      <c r="G360" s="34">
        <v>0</v>
      </c>
      <c r="H360" s="35">
        <f t="shared" si="5"/>
        <v>243.75</v>
      </c>
    </row>
    <row r="361" spans="1:8" s="27" customFormat="1" ht="18" customHeight="1">
      <c r="A361" s="32">
        <v>10383</v>
      </c>
      <c r="B361" s="32">
        <v>56</v>
      </c>
      <c r="C361" s="32" t="s">
        <v>1177</v>
      </c>
      <c r="D361" s="32" t="s">
        <v>230</v>
      </c>
      <c r="E361" s="33">
        <v>38</v>
      </c>
      <c r="F361" s="33">
        <v>20</v>
      </c>
      <c r="G361" s="34">
        <v>0</v>
      </c>
      <c r="H361" s="35">
        <f t="shared" si="5"/>
        <v>760</v>
      </c>
    </row>
    <row r="362" spans="1:8" s="27" customFormat="1" ht="18" customHeight="1">
      <c r="A362" s="32">
        <v>10384</v>
      </c>
      <c r="B362" s="32">
        <v>20</v>
      </c>
      <c r="C362" s="32" t="s">
        <v>1153</v>
      </c>
      <c r="D362" s="32" t="s">
        <v>226</v>
      </c>
      <c r="E362" s="33">
        <v>81</v>
      </c>
      <c r="F362" s="33">
        <v>28</v>
      </c>
      <c r="G362" s="34">
        <v>0</v>
      </c>
      <c r="H362" s="35">
        <f t="shared" si="5"/>
        <v>2268</v>
      </c>
    </row>
    <row r="363" spans="1:8" s="27" customFormat="1" ht="18" customHeight="1">
      <c r="A363" s="32">
        <v>10384</v>
      </c>
      <c r="B363" s="32">
        <v>60</v>
      </c>
      <c r="C363" s="32" t="s">
        <v>1155</v>
      </c>
      <c r="D363" s="32" t="s">
        <v>1</v>
      </c>
      <c r="E363" s="33">
        <v>34</v>
      </c>
      <c r="F363" s="33">
        <v>15</v>
      </c>
      <c r="G363" s="34">
        <v>0</v>
      </c>
      <c r="H363" s="35">
        <f t="shared" si="5"/>
        <v>510</v>
      </c>
    </row>
    <row r="364" spans="1:8" s="27" customFormat="1" ht="18" customHeight="1">
      <c r="A364" s="32">
        <v>10385</v>
      </c>
      <c r="B364" s="32">
        <v>7</v>
      </c>
      <c r="C364" s="32" t="s">
        <v>1176</v>
      </c>
      <c r="D364" s="32" t="s">
        <v>231</v>
      </c>
      <c r="E364" s="33">
        <v>30</v>
      </c>
      <c r="F364" s="33">
        <v>10</v>
      </c>
      <c r="G364" s="34">
        <v>0.2</v>
      </c>
      <c r="H364" s="35">
        <f t="shared" si="5"/>
        <v>240</v>
      </c>
    </row>
    <row r="365" spans="1:8" s="27" customFormat="1" ht="18" customHeight="1">
      <c r="A365" s="32">
        <v>10385</v>
      </c>
      <c r="B365" s="32">
        <v>60</v>
      </c>
      <c r="C365" s="32" t="s">
        <v>1155</v>
      </c>
      <c r="D365" s="32" t="s">
        <v>1</v>
      </c>
      <c r="E365" s="33">
        <v>34</v>
      </c>
      <c r="F365" s="33">
        <v>20</v>
      </c>
      <c r="G365" s="34">
        <v>0.2</v>
      </c>
      <c r="H365" s="35">
        <f t="shared" si="5"/>
        <v>544</v>
      </c>
    </row>
    <row r="366" spans="1:8" s="27" customFormat="1" ht="18" customHeight="1">
      <c r="A366" s="32">
        <v>10385</v>
      </c>
      <c r="B366" s="32">
        <v>68</v>
      </c>
      <c r="C366" s="32" t="s">
        <v>1198</v>
      </c>
      <c r="D366" s="32" t="s">
        <v>226</v>
      </c>
      <c r="E366" s="33">
        <v>12.5</v>
      </c>
      <c r="F366" s="33">
        <v>8</v>
      </c>
      <c r="G366" s="34">
        <v>0.2</v>
      </c>
      <c r="H366" s="35">
        <f t="shared" si="5"/>
        <v>80</v>
      </c>
    </row>
    <row r="367" spans="1:8" s="27" customFormat="1" ht="18" customHeight="1">
      <c r="A367" s="32">
        <v>10386</v>
      </c>
      <c r="B367" s="32">
        <v>24</v>
      </c>
      <c r="C367" s="32" t="s">
        <v>1159</v>
      </c>
      <c r="D367" s="32" t="s">
        <v>225</v>
      </c>
      <c r="E367" s="33">
        <v>4.5</v>
      </c>
      <c r="F367" s="33">
        <v>15</v>
      </c>
      <c r="G367" s="34">
        <v>0</v>
      </c>
      <c r="H367" s="35">
        <f t="shared" si="5"/>
        <v>67.5</v>
      </c>
    </row>
    <row r="368" spans="1:8" s="27" customFormat="1" ht="18" customHeight="1">
      <c r="A368" s="32">
        <v>10386</v>
      </c>
      <c r="B368" s="32">
        <v>34</v>
      </c>
      <c r="C368" s="32" t="s">
        <v>1195</v>
      </c>
      <c r="D368" s="32" t="s">
        <v>225</v>
      </c>
      <c r="E368" s="33">
        <v>14</v>
      </c>
      <c r="F368" s="33">
        <v>10</v>
      </c>
      <c r="G368" s="34">
        <v>0</v>
      </c>
      <c r="H368" s="35">
        <f t="shared" si="5"/>
        <v>140</v>
      </c>
    </row>
    <row r="369" spans="1:8" s="27" customFormat="1" ht="18" customHeight="1">
      <c r="A369" s="32">
        <v>10387</v>
      </c>
      <c r="B369" s="32">
        <v>24</v>
      </c>
      <c r="C369" s="32" t="s">
        <v>1159</v>
      </c>
      <c r="D369" s="32" t="s">
        <v>225</v>
      </c>
      <c r="E369" s="33">
        <v>4.5</v>
      </c>
      <c r="F369" s="33">
        <v>15</v>
      </c>
      <c r="G369" s="34">
        <v>0</v>
      </c>
      <c r="H369" s="35">
        <f t="shared" si="5"/>
        <v>67.5</v>
      </c>
    </row>
    <row r="370" spans="1:8" s="27" customFormat="1" ht="18" customHeight="1">
      <c r="A370" s="32">
        <v>10387</v>
      </c>
      <c r="B370" s="32">
        <v>28</v>
      </c>
      <c r="C370" s="32" t="s">
        <v>1186</v>
      </c>
      <c r="D370" s="32" t="s">
        <v>231</v>
      </c>
      <c r="E370" s="33">
        <v>45.6</v>
      </c>
      <c r="F370" s="33">
        <v>6</v>
      </c>
      <c r="G370" s="34">
        <v>0</v>
      </c>
      <c r="H370" s="35">
        <f t="shared" si="5"/>
        <v>273.60000000000002</v>
      </c>
    </row>
    <row r="371" spans="1:8" s="27" customFormat="1" ht="18" customHeight="1">
      <c r="A371" s="32">
        <v>10387</v>
      </c>
      <c r="B371" s="32">
        <v>59</v>
      </c>
      <c r="C371" s="32" t="s">
        <v>1165</v>
      </c>
      <c r="D371" s="32" t="s">
        <v>1</v>
      </c>
      <c r="E371" s="33">
        <v>55</v>
      </c>
      <c r="F371" s="33">
        <v>12</v>
      </c>
      <c r="G371" s="34">
        <v>0</v>
      </c>
      <c r="H371" s="35">
        <f t="shared" si="5"/>
        <v>660</v>
      </c>
    </row>
    <row r="372" spans="1:8" s="27" customFormat="1" ht="18" customHeight="1">
      <c r="A372" s="32">
        <v>10387</v>
      </c>
      <c r="B372" s="32">
        <v>71</v>
      </c>
      <c r="C372" s="32" t="s">
        <v>1184</v>
      </c>
      <c r="D372" s="32" t="s">
        <v>1</v>
      </c>
      <c r="E372" s="33">
        <v>21.5</v>
      </c>
      <c r="F372" s="33">
        <v>15</v>
      </c>
      <c r="G372" s="34">
        <v>0</v>
      </c>
      <c r="H372" s="35">
        <f t="shared" si="5"/>
        <v>322.5</v>
      </c>
    </row>
    <row r="373" spans="1:8" s="27" customFormat="1" ht="18" customHeight="1">
      <c r="A373" s="32">
        <v>10388</v>
      </c>
      <c r="B373" s="32">
        <v>45</v>
      </c>
      <c r="C373" s="32" t="s">
        <v>1216</v>
      </c>
      <c r="D373" s="32" t="s">
        <v>229</v>
      </c>
      <c r="E373" s="33">
        <v>9.5</v>
      </c>
      <c r="F373" s="33">
        <v>15</v>
      </c>
      <c r="G373" s="34">
        <v>0.2</v>
      </c>
      <c r="H373" s="35">
        <f t="shared" si="5"/>
        <v>114</v>
      </c>
    </row>
    <row r="374" spans="1:8" s="27" customFormat="1" ht="18" customHeight="1">
      <c r="A374" s="32">
        <v>10388</v>
      </c>
      <c r="B374" s="32">
        <v>52</v>
      </c>
      <c r="C374" s="32" t="s">
        <v>1208</v>
      </c>
      <c r="D374" s="32" t="s">
        <v>230</v>
      </c>
      <c r="E374" s="33">
        <v>7</v>
      </c>
      <c r="F374" s="33">
        <v>20</v>
      </c>
      <c r="G374" s="34">
        <v>0.2</v>
      </c>
      <c r="H374" s="35">
        <f t="shared" si="5"/>
        <v>112</v>
      </c>
    </row>
    <row r="375" spans="1:8" s="27" customFormat="1" ht="18" customHeight="1">
      <c r="A375" s="32">
        <v>10388</v>
      </c>
      <c r="B375" s="32">
        <v>53</v>
      </c>
      <c r="C375" s="32" t="s">
        <v>1166</v>
      </c>
      <c r="D375" s="32" t="s">
        <v>227</v>
      </c>
      <c r="E375" s="33">
        <v>32.799999999999997</v>
      </c>
      <c r="F375" s="33">
        <v>40</v>
      </c>
      <c r="G375" s="34">
        <v>0</v>
      </c>
      <c r="H375" s="35">
        <f t="shared" si="5"/>
        <v>1312</v>
      </c>
    </row>
    <row r="376" spans="1:8" s="27" customFormat="1" ht="18" customHeight="1">
      <c r="A376" s="32">
        <v>10389</v>
      </c>
      <c r="B376" s="32">
        <v>10</v>
      </c>
      <c r="C376" s="32" t="s">
        <v>1183</v>
      </c>
      <c r="D376" s="32" t="s">
        <v>229</v>
      </c>
      <c r="E376" s="33">
        <v>31</v>
      </c>
      <c r="F376" s="33">
        <v>16</v>
      </c>
      <c r="G376" s="34">
        <v>0</v>
      </c>
      <c r="H376" s="35">
        <f t="shared" si="5"/>
        <v>496</v>
      </c>
    </row>
    <row r="377" spans="1:8" s="27" customFormat="1" ht="18" customHeight="1">
      <c r="A377" s="32">
        <v>10389</v>
      </c>
      <c r="B377" s="32">
        <v>55</v>
      </c>
      <c r="C377" s="32" t="s">
        <v>1160</v>
      </c>
      <c r="D377" s="32" t="s">
        <v>227</v>
      </c>
      <c r="E377" s="33">
        <v>24</v>
      </c>
      <c r="F377" s="33">
        <v>15</v>
      </c>
      <c r="G377" s="34">
        <v>0</v>
      </c>
      <c r="H377" s="35">
        <f t="shared" si="5"/>
        <v>360</v>
      </c>
    </row>
    <row r="378" spans="1:8" s="27" customFormat="1" ht="18" customHeight="1">
      <c r="A378" s="32">
        <v>10389</v>
      </c>
      <c r="B378" s="32">
        <v>62</v>
      </c>
      <c r="C378" s="32" t="s">
        <v>1173</v>
      </c>
      <c r="D378" s="32" t="s">
        <v>226</v>
      </c>
      <c r="E378" s="33">
        <v>49.3</v>
      </c>
      <c r="F378" s="33">
        <v>20</v>
      </c>
      <c r="G378" s="34">
        <v>0</v>
      </c>
      <c r="H378" s="35">
        <f t="shared" si="5"/>
        <v>986</v>
      </c>
    </row>
    <row r="379" spans="1:8" s="27" customFormat="1" ht="18" customHeight="1">
      <c r="A379" s="32">
        <v>10389</v>
      </c>
      <c r="B379" s="32">
        <v>70</v>
      </c>
      <c r="C379" s="32" t="s">
        <v>1174</v>
      </c>
      <c r="D379" s="32" t="s">
        <v>225</v>
      </c>
      <c r="E379" s="33">
        <v>15</v>
      </c>
      <c r="F379" s="33">
        <v>30</v>
      </c>
      <c r="G379" s="34">
        <v>0</v>
      </c>
      <c r="H379" s="35">
        <f t="shared" si="5"/>
        <v>450</v>
      </c>
    </row>
    <row r="380" spans="1:8" s="27" customFormat="1" ht="18" customHeight="1">
      <c r="A380" s="32">
        <v>10390</v>
      </c>
      <c r="B380" s="32">
        <v>31</v>
      </c>
      <c r="C380" s="32" t="s">
        <v>1156</v>
      </c>
      <c r="D380" s="32" t="s">
        <v>1</v>
      </c>
      <c r="E380" s="33">
        <v>12.5</v>
      </c>
      <c r="F380" s="33">
        <v>60</v>
      </c>
      <c r="G380" s="34">
        <v>0.1</v>
      </c>
      <c r="H380" s="35">
        <f t="shared" si="5"/>
        <v>675</v>
      </c>
    </row>
    <row r="381" spans="1:8" s="27" customFormat="1" ht="18" customHeight="1">
      <c r="A381" s="32">
        <v>10390</v>
      </c>
      <c r="B381" s="32">
        <v>35</v>
      </c>
      <c r="C381" s="32" t="s">
        <v>1175</v>
      </c>
      <c r="D381" s="32" t="s">
        <v>225</v>
      </c>
      <c r="E381" s="33">
        <v>18</v>
      </c>
      <c r="F381" s="33">
        <v>40</v>
      </c>
      <c r="G381" s="34">
        <v>0.1</v>
      </c>
      <c r="H381" s="35">
        <f t="shared" si="5"/>
        <v>648</v>
      </c>
    </row>
    <row r="382" spans="1:8" s="27" customFormat="1" ht="18" customHeight="1">
      <c r="A382" s="32">
        <v>10390</v>
      </c>
      <c r="B382" s="32">
        <v>46</v>
      </c>
      <c r="C382" s="32" t="s">
        <v>1196</v>
      </c>
      <c r="D382" s="32" t="s">
        <v>229</v>
      </c>
      <c r="E382" s="33">
        <v>12</v>
      </c>
      <c r="F382" s="33">
        <v>45</v>
      </c>
      <c r="G382" s="34">
        <v>0</v>
      </c>
      <c r="H382" s="35">
        <f t="shared" si="5"/>
        <v>540</v>
      </c>
    </row>
    <row r="383" spans="1:8" s="27" customFormat="1" ht="18" customHeight="1">
      <c r="A383" s="32">
        <v>10390</v>
      </c>
      <c r="B383" s="32">
        <v>72</v>
      </c>
      <c r="C383" s="32" t="s">
        <v>1146</v>
      </c>
      <c r="D383" s="32" t="s">
        <v>1</v>
      </c>
      <c r="E383" s="33">
        <v>34.799999999999997</v>
      </c>
      <c r="F383" s="33">
        <v>24</v>
      </c>
      <c r="G383" s="34">
        <v>0.1</v>
      </c>
      <c r="H383" s="35">
        <f t="shared" si="5"/>
        <v>751.68</v>
      </c>
    </row>
    <row r="384" spans="1:8" s="27" customFormat="1" ht="18" customHeight="1">
      <c r="A384" s="32">
        <v>10391</v>
      </c>
      <c r="B384" s="32">
        <v>13</v>
      </c>
      <c r="C384" s="32" t="s">
        <v>1185</v>
      </c>
      <c r="D384" s="32" t="s">
        <v>229</v>
      </c>
      <c r="E384" s="33">
        <v>6</v>
      </c>
      <c r="F384" s="33">
        <v>18</v>
      </c>
      <c r="G384" s="34">
        <v>0</v>
      </c>
      <c r="H384" s="35">
        <f t="shared" si="5"/>
        <v>108</v>
      </c>
    </row>
    <row r="385" spans="1:8" s="27" customFormat="1" ht="18" customHeight="1">
      <c r="A385" s="32">
        <v>10392</v>
      </c>
      <c r="B385" s="32">
        <v>69</v>
      </c>
      <c r="C385" s="32" t="s">
        <v>1203</v>
      </c>
      <c r="D385" s="32" t="s">
        <v>1</v>
      </c>
      <c r="E385" s="33">
        <v>36</v>
      </c>
      <c r="F385" s="33">
        <v>50</v>
      </c>
      <c r="G385" s="34">
        <v>0</v>
      </c>
      <c r="H385" s="35">
        <f t="shared" si="5"/>
        <v>1800</v>
      </c>
    </row>
    <row r="386" spans="1:8" s="27" customFormat="1" ht="18" customHeight="1">
      <c r="A386" s="32">
        <v>10393</v>
      </c>
      <c r="B386" s="32">
        <v>2</v>
      </c>
      <c r="C386" s="32" t="s">
        <v>1162</v>
      </c>
      <c r="D386" s="32" t="s">
        <v>225</v>
      </c>
      <c r="E386" s="33">
        <v>19</v>
      </c>
      <c r="F386" s="33">
        <v>25</v>
      </c>
      <c r="G386" s="34">
        <v>0.25</v>
      </c>
      <c r="H386" s="35">
        <f t="shared" si="5"/>
        <v>356.25</v>
      </c>
    </row>
    <row r="387" spans="1:8" s="27" customFormat="1" ht="18" customHeight="1">
      <c r="A387" s="32">
        <v>10393</v>
      </c>
      <c r="B387" s="32">
        <v>14</v>
      </c>
      <c r="C387" s="32" t="s">
        <v>1147</v>
      </c>
      <c r="D387" s="32" t="s">
        <v>231</v>
      </c>
      <c r="E387" s="33">
        <v>23.25</v>
      </c>
      <c r="F387" s="33">
        <v>42</v>
      </c>
      <c r="G387" s="34">
        <v>0.25</v>
      </c>
      <c r="H387" s="35">
        <f t="shared" ref="H387:H450" si="6">E387*F387*(1-G387)</f>
        <v>732.375</v>
      </c>
    </row>
    <row r="388" spans="1:8" s="27" customFormat="1" ht="18" customHeight="1">
      <c r="A388" s="32">
        <v>10393</v>
      </c>
      <c r="B388" s="32">
        <v>25</v>
      </c>
      <c r="C388" s="32" t="s">
        <v>1209</v>
      </c>
      <c r="D388" s="32" t="s">
        <v>226</v>
      </c>
      <c r="E388" s="33">
        <v>14</v>
      </c>
      <c r="F388" s="33">
        <v>7</v>
      </c>
      <c r="G388" s="34">
        <v>0.25</v>
      </c>
      <c r="H388" s="35">
        <f t="shared" si="6"/>
        <v>73.5</v>
      </c>
    </row>
    <row r="389" spans="1:8" s="27" customFormat="1" ht="18" customHeight="1">
      <c r="A389" s="32">
        <v>10393</v>
      </c>
      <c r="B389" s="32">
        <v>26</v>
      </c>
      <c r="C389" s="32" t="s">
        <v>1211</v>
      </c>
      <c r="D389" s="32" t="s">
        <v>226</v>
      </c>
      <c r="E389" s="33">
        <v>31.23</v>
      </c>
      <c r="F389" s="33">
        <v>70</v>
      </c>
      <c r="G389" s="34">
        <v>0.25</v>
      </c>
      <c r="H389" s="35">
        <f t="shared" si="6"/>
        <v>1639.5749999999998</v>
      </c>
    </row>
    <row r="390" spans="1:8" s="27" customFormat="1" ht="18" customHeight="1">
      <c r="A390" s="32">
        <v>10393</v>
      </c>
      <c r="B390" s="32">
        <v>31</v>
      </c>
      <c r="C390" s="32" t="s">
        <v>1156</v>
      </c>
      <c r="D390" s="32" t="s">
        <v>1</v>
      </c>
      <c r="E390" s="33">
        <v>12.5</v>
      </c>
      <c r="F390" s="33">
        <v>32</v>
      </c>
      <c r="G390" s="34">
        <v>0</v>
      </c>
      <c r="H390" s="35">
        <f t="shared" si="6"/>
        <v>400</v>
      </c>
    </row>
    <row r="391" spans="1:8" s="27" customFormat="1" ht="18" customHeight="1">
      <c r="A391" s="32">
        <v>10394</v>
      </c>
      <c r="B391" s="32">
        <v>13</v>
      </c>
      <c r="C391" s="32" t="s">
        <v>1185</v>
      </c>
      <c r="D391" s="32" t="s">
        <v>229</v>
      </c>
      <c r="E391" s="33">
        <v>6</v>
      </c>
      <c r="F391" s="33">
        <v>10</v>
      </c>
      <c r="G391" s="34">
        <v>0</v>
      </c>
      <c r="H391" s="35">
        <f t="shared" si="6"/>
        <v>60</v>
      </c>
    </row>
    <row r="392" spans="1:8" s="27" customFormat="1" ht="18" customHeight="1">
      <c r="A392" s="32">
        <v>10394</v>
      </c>
      <c r="B392" s="32">
        <v>62</v>
      </c>
      <c r="C392" s="32" t="s">
        <v>1173</v>
      </c>
      <c r="D392" s="32" t="s">
        <v>226</v>
      </c>
      <c r="E392" s="33">
        <v>49.3</v>
      </c>
      <c r="F392" s="33">
        <v>10</v>
      </c>
      <c r="G392" s="34">
        <v>0</v>
      </c>
      <c r="H392" s="35">
        <f t="shared" si="6"/>
        <v>493</v>
      </c>
    </row>
    <row r="393" spans="1:8" s="27" customFormat="1" ht="18" customHeight="1">
      <c r="A393" s="32">
        <v>10395</v>
      </c>
      <c r="B393" s="32">
        <v>46</v>
      </c>
      <c r="C393" s="32" t="s">
        <v>1196</v>
      </c>
      <c r="D393" s="32" t="s">
        <v>229</v>
      </c>
      <c r="E393" s="33">
        <v>12</v>
      </c>
      <c r="F393" s="33">
        <v>28</v>
      </c>
      <c r="G393" s="34">
        <v>0.1</v>
      </c>
      <c r="H393" s="35">
        <f t="shared" si="6"/>
        <v>302.40000000000003</v>
      </c>
    </row>
    <row r="394" spans="1:8" s="27" customFormat="1" ht="18" customHeight="1">
      <c r="A394" s="32">
        <v>10395</v>
      </c>
      <c r="B394" s="32">
        <v>53</v>
      </c>
      <c r="C394" s="32" t="s">
        <v>1166</v>
      </c>
      <c r="D394" s="32" t="s">
        <v>227</v>
      </c>
      <c r="E394" s="33">
        <v>32.799999999999997</v>
      </c>
      <c r="F394" s="33">
        <v>70</v>
      </c>
      <c r="G394" s="34">
        <v>0.1</v>
      </c>
      <c r="H394" s="35">
        <f t="shared" si="6"/>
        <v>2066.4</v>
      </c>
    </row>
    <row r="395" spans="1:8" s="27" customFormat="1" ht="18" customHeight="1">
      <c r="A395" s="32">
        <v>10395</v>
      </c>
      <c r="B395" s="32">
        <v>69</v>
      </c>
      <c r="C395" s="32" t="s">
        <v>1203</v>
      </c>
      <c r="D395" s="32" t="s">
        <v>1</v>
      </c>
      <c r="E395" s="33">
        <v>36</v>
      </c>
      <c r="F395" s="33">
        <v>8</v>
      </c>
      <c r="G395" s="34">
        <v>0</v>
      </c>
      <c r="H395" s="35">
        <f t="shared" si="6"/>
        <v>288</v>
      </c>
    </row>
    <row r="396" spans="1:8" s="27" customFormat="1" ht="18" customHeight="1">
      <c r="A396" s="32">
        <v>10396</v>
      </c>
      <c r="B396" s="32">
        <v>23</v>
      </c>
      <c r="C396" s="32" t="s">
        <v>1213</v>
      </c>
      <c r="D396" s="32" t="s">
        <v>230</v>
      </c>
      <c r="E396" s="33">
        <v>9</v>
      </c>
      <c r="F396" s="33">
        <v>40</v>
      </c>
      <c r="G396" s="34">
        <v>0</v>
      </c>
      <c r="H396" s="35">
        <f t="shared" si="6"/>
        <v>360</v>
      </c>
    </row>
    <row r="397" spans="1:8" s="27" customFormat="1" ht="18" customHeight="1">
      <c r="A397" s="32">
        <v>10396</v>
      </c>
      <c r="B397" s="32">
        <v>71</v>
      </c>
      <c r="C397" s="32" t="s">
        <v>1184</v>
      </c>
      <c r="D397" s="32" t="s">
        <v>1</v>
      </c>
      <c r="E397" s="33">
        <v>21.5</v>
      </c>
      <c r="F397" s="33">
        <v>60</v>
      </c>
      <c r="G397" s="34">
        <v>0</v>
      </c>
      <c r="H397" s="35">
        <f t="shared" si="6"/>
        <v>1290</v>
      </c>
    </row>
    <row r="398" spans="1:8" s="27" customFormat="1" ht="18" customHeight="1">
      <c r="A398" s="32">
        <v>10396</v>
      </c>
      <c r="B398" s="32">
        <v>72</v>
      </c>
      <c r="C398" s="32" t="s">
        <v>1146</v>
      </c>
      <c r="D398" s="32" t="s">
        <v>1</v>
      </c>
      <c r="E398" s="33">
        <v>34.799999999999997</v>
      </c>
      <c r="F398" s="33">
        <v>21</v>
      </c>
      <c r="G398" s="34">
        <v>0</v>
      </c>
      <c r="H398" s="35">
        <f t="shared" si="6"/>
        <v>730.8</v>
      </c>
    </row>
    <row r="399" spans="1:8" s="27" customFormat="1" ht="18" customHeight="1">
      <c r="A399" s="32">
        <v>10397</v>
      </c>
      <c r="B399" s="32">
        <v>21</v>
      </c>
      <c r="C399" s="32" t="s">
        <v>1171</v>
      </c>
      <c r="D399" s="32" t="s">
        <v>226</v>
      </c>
      <c r="E399" s="33">
        <v>10</v>
      </c>
      <c r="F399" s="33">
        <v>10</v>
      </c>
      <c r="G399" s="34">
        <v>0.15</v>
      </c>
      <c r="H399" s="35">
        <f t="shared" si="6"/>
        <v>85</v>
      </c>
    </row>
    <row r="400" spans="1:8" s="27" customFormat="1" ht="18" customHeight="1">
      <c r="A400" s="32">
        <v>10397</v>
      </c>
      <c r="B400" s="32">
        <v>51</v>
      </c>
      <c r="C400" s="32" t="s">
        <v>1148</v>
      </c>
      <c r="D400" s="32" t="s">
        <v>231</v>
      </c>
      <c r="E400" s="33">
        <v>53</v>
      </c>
      <c r="F400" s="33">
        <v>18</v>
      </c>
      <c r="G400" s="34">
        <v>0.15</v>
      </c>
      <c r="H400" s="35">
        <f t="shared" si="6"/>
        <v>810.9</v>
      </c>
    </row>
    <row r="401" spans="1:8" s="27" customFormat="1" ht="18" customHeight="1">
      <c r="A401" s="32">
        <v>10398</v>
      </c>
      <c r="B401" s="32">
        <v>35</v>
      </c>
      <c r="C401" s="32" t="s">
        <v>1175</v>
      </c>
      <c r="D401" s="32" t="s">
        <v>225</v>
      </c>
      <c r="E401" s="33">
        <v>18</v>
      </c>
      <c r="F401" s="33">
        <v>30</v>
      </c>
      <c r="G401" s="34">
        <v>0</v>
      </c>
      <c r="H401" s="35">
        <f t="shared" si="6"/>
        <v>540</v>
      </c>
    </row>
    <row r="402" spans="1:8" s="27" customFormat="1" ht="18" customHeight="1">
      <c r="A402" s="32">
        <v>10398</v>
      </c>
      <c r="B402" s="32">
        <v>55</v>
      </c>
      <c r="C402" s="32" t="s">
        <v>1160</v>
      </c>
      <c r="D402" s="32" t="s">
        <v>227</v>
      </c>
      <c r="E402" s="33">
        <v>24</v>
      </c>
      <c r="F402" s="33">
        <v>120</v>
      </c>
      <c r="G402" s="34">
        <v>0.1</v>
      </c>
      <c r="H402" s="35">
        <f t="shared" si="6"/>
        <v>2592</v>
      </c>
    </row>
    <row r="403" spans="1:8" s="27" customFormat="1" ht="18" customHeight="1">
      <c r="A403" s="32">
        <v>10399</v>
      </c>
      <c r="B403" s="32">
        <v>68</v>
      </c>
      <c r="C403" s="32" t="s">
        <v>1198</v>
      </c>
      <c r="D403" s="32" t="s">
        <v>226</v>
      </c>
      <c r="E403" s="33">
        <v>12.5</v>
      </c>
      <c r="F403" s="33">
        <v>60</v>
      </c>
      <c r="G403" s="34">
        <v>0</v>
      </c>
      <c r="H403" s="35">
        <f t="shared" si="6"/>
        <v>750</v>
      </c>
    </row>
    <row r="404" spans="1:8" s="27" customFormat="1" ht="18" customHeight="1">
      <c r="A404" s="32">
        <v>10399</v>
      </c>
      <c r="B404" s="32">
        <v>71</v>
      </c>
      <c r="C404" s="32" t="s">
        <v>1184</v>
      </c>
      <c r="D404" s="32" t="s">
        <v>1</v>
      </c>
      <c r="E404" s="33">
        <v>21.5</v>
      </c>
      <c r="F404" s="33">
        <v>30</v>
      </c>
      <c r="G404" s="34">
        <v>0</v>
      </c>
      <c r="H404" s="35">
        <f t="shared" si="6"/>
        <v>645</v>
      </c>
    </row>
    <row r="405" spans="1:8" s="27" customFormat="1" ht="18" customHeight="1">
      <c r="A405" s="32">
        <v>10399</v>
      </c>
      <c r="B405" s="32">
        <v>76</v>
      </c>
      <c r="C405" s="32" t="s">
        <v>1181</v>
      </c>
      <c r="D405" s="32" t="s">
        <v>225</v>
      </c>
      <c r="E405" s="33">
        <v>18</v>
      </c>
      <c r="F405" s="33">
        <v>35</v>
      </c>
      <c r="G405" s="34">
        <v>0</v>
      </c>
      <c r="H405" s="35">
        <f t="shared" si="6"/>
        <v>630</v>
      </c>
    </row>
    <row r="406" spans="1:8" s="27" customFormat="1" ht="18" customHeight="1">
      <c r="A406" s="32">
        <v>10399</v>
      </c>
      <c r="B406" s="32">
        <v>77</v>
      </c>
      <c r="C406" s="32" t="s">
        <v>1167</v>
      </c>
      <c r="D406" s="32" t="s">
        <v>228</v>
      </c>
      <c r="E406" s="33">
        <v>13</v>
      </c>
      <c r="F406" s="33">
        <v>14</v>
      </c>
      <c r="G406" s="34">
        <v>0</v>
      </c>
      <c r="H406" s="35">
        <f t="shared" si="6"/>
        <v>182</v>
      </c>
    </row>
    <row r="407" spans="1:8" s="27" customFormat="1" ht="18" customHeight="1">
      <c r="A407" s="32">
        <v>10400</v>
      </c>
      <c r="B407" s="32">
        <v>29</v>
      </c>
      <c r="C407" s="32" t="s">
        <v>1160</v>
      </c>
      <c r="D407" s="32" t="s">
        <v>227</v>
      </c>
      <c r="E407" s="33">
        <v>123.79</v>
      </c>
      <c r="F407" s="33">
        <v>21</v>
      </c>
      <c r="G407" s="34">
        <v>0</v>
      </c>
      <c r="H407" s="35">
        <f t="shared" si="6"/>
        <v>2599.59</v>
      </c>
    </row>
    <row r="408" spans="1:8" s="27" customFormat="1" ht="18" customHeight="1">
      <c r="A408" s="32">
        <v>10400</v>
      </c>
      <c r="B408" s="32">
        <v>35</v>
      </c>
      <c r="C408" s="32" t="s">
        <v>1175</v>
      </c>
      <c r="D408" s="32" t="s">
        <v>225</v>
      </c>
      <c r="E408" s="33">
        <v>18</v>
      </c>
      <c r="F408" s="33">
        <v>35</v>
      </c>
      <c r="G408" s="34">
        <v>0</v>
      </c>
      <c r="H408" s="35">
        <f t="shared" si="6"/>
        <v>630</v>
      </c>
    </row>
    <row r="409" spans="1:8" s="27" customFormat="1" ht="18" customHeight="1">
      <c r="A409" s="32">
        <v>10400</v>
      </c>
      <c r="B409" s="32">
        <v>49</v>
      </c>
      <c r="C409" s="32" t="s">
        <v>1158</v>
      </c>
      <c r="D409" s="32" t="s">
        <v>226</v>
      </c>
      <c r="E409" s="33">
        <v>20</v>
      </c>
      <c r="F409" s="33">
        <v>30</v>
      </c>
      <c r="G409" s="34">
        <v>0</v>
      </c>
      <c r="H409" s="35">
        <f t="shared" si="6"/>
        <v>600</v>
      </c>
    </row>
    <row r="410" spans="1:8" s="27" customFormat="1" ht="18" customHeight="1">
      <c r="A410" s="32">
        <v>10401</v>
      </c>
      <c r="B410" s="32">
        <v>30</v>
      </c>
      <c r="C410" s="32" t="s">
        <v>1178</v>
      </c>
      <c r="D410" s="32" t="s">
        <v>229</v>
      </c>
      <c r="E410" s="33">
        <v>25.89</v>
      </c>
      <c r="F410" s="33">
        <v>18</v>
      </c>
      <c r="G410" s="34">
        <v>0</v>
      </c>
      <c r="H410" s="35">
        <f t="shared" si="6"/>
        <v>466.02</v>
      </c>
    </row>
    <row r="411" spans="1:8" s="27" customFormat="1" ht="18" customHeight="1">
      <c r="A411" s="32">
        <v>10401</v>
      </c>
      <c r="B411" s="32">
        <v>56</v>
      </c>
      <c r="C411" s="32" t="s">
        <v>1177</v>
      </c>
      <c r="D411" s="32" t="s">
        <v>230</v>
      </c>
      <c r="E411" s="33">
        <v>38</v>
      </c>
      <c r="F411" s="33">
        <v>70</v>
      </c>
      <c r="G411" s="34">
        <v>0</v>
      </c>
      <c r="H411" s="35">
        <f t="shared" si="6"/>
        <v>2660</v>
      </c>
    </row>
    <row r="412" spans="1:8" s="27" customFormat="1" ht="18" customHeight="1">
      <c r="A412" s="32">
        <v>10401</v>
      </c>
      <c r="B412" s="32">
        <v>65</v>
      </c>
      <c r="C412" s="32" t="s">
        <v>1150</v>
      </c>
      <c r="D412" s="32" t="s">
        <v>228</v>
      </c>
      <c r="E412" s="33">
        <v>21.05</v>
      </c>
      <c r="F412" s="33">
        <v>20</v>
      </c>
      <c r="G412" s="34">
        <v>0</v>
      </c>
      <c r="H412" s="35">
        <f t="shared" si="6"/>
        <v>421</v>
      </c>
    </row>
    <row r="413" spans="1:8" s="27" customFormat="1" ht="18" customHeight="1">
      <c r="A413" s="32">
        <v>10401</v>
      </c>
      <c r="B413" s="32">
        <v>71</v>
      </c>
      <c r="C413" s="32" t="s">
        <v>1184</v>
      </c>
      <c r="D413" s="32" t="s">
        <v>1</v>
      </c>
      <c r="E413" s="33">
        <v>21.5</v>
      </c>
      <c r="F413" s="33">
        <v>60</v>
      </c>
      <c r="G413" s="34">
        <v>0</v>
      </c>
      <c r="H413" s="35">
        <f t="shared" si="6"/>
        <v>1290</v>
      </c>
    </row>
    <row r="414" spans="1:8" s="27" customFormat="1" ht="18" customHeight="1">
      <c r="A414" s="32">
        <v>10402</v>
      </c>
      <c r="B414" s="32">
        <v>23</v>
      </c>
      <c r="C414" s="32" t="s">
        <v>1213</v>
      </c>
      <c r="D414" s="32" t="s">
        <v>230</v>
      </c>
      <c r="E414" s="33">
        <v>9</v>
      </c>
      <c r="F414" s="33">
        <v>60</v>
      </c>
      <c r="G414" s="34">
        <v>0</v>
      </c>
      <c r="H414" s="35">
        <f t="shared" si="6"/>
        <v>540</v>
      </c>
    </row>
    <row r="415" spans="1:8" s="27" customFormat="1" ht="18" customHeight="1">
      <c r="A415" s="32">
        <v>10402</v>
      </c>
      <c r="B415" s="32">
        <v>63</v>
      </c>
      <c r="C415" s="32" t="s">
        <v>1188</v>
      </c>
      <c r="D415" s="32" t="s">
        <v>228</v>
      </c>
      <c r="E415" s="33">
        <v>43.9</v>
      </c>
      <c r="F415" s="33">
        <v>65</v>
      </c>
      <c r="G415" s="34">
        <v>0</v>
      </c>
      <c r="H415" s="35">
        <f t="shared" si="6"/>
        <v>2853.5</v>
      </c>
    </row>
    <row r="416" spans="1:8" s="27" customFormat="1" ht="18" customHeight="1">
      <c r="A416" s="32">
        <v>10403</v>
      </c>
      <c r="B416" s="32">
        <v>16</v>
      </c>
      <c r="C416" s="32" t="s">
        <v>1163</v>
      </c>
      <c r="D416" s="32" t="s">
        <v>226</v>
      </c>
      <c r="E416" s="33">
        <v>17.45</v>
      </c>
      <c r="F416" s="33">
        <v>21</v>
      </c>
      <c r="G416" s="34">
        <v>0.15</v>
      </c>
      <c r="H416" s="35">
        <f t="shared" si="6"/>
        <v>311.48249999999996</v>
      </c>
    </row>
    <row r="417" spans="1:8" s="27" customFormat="1" ht="18" customHeight="1">
      <c r="A417" s="32">
        <v>10403</v>
      </c>
      <c r="B417" s="32">
        <v>48</v>
      </c>
      <c r="C417" s="32" t="s">
        <v>1217</v>
      </c>
      <c r="D417" s="32" t="s">
        <v>226</v>
      </c>
      <c r="E417" s="33">
        <v>12.75</v>
      </c>
      <c r="F417" s="33">
        <v>70</v>
      </c>
      <c r="G417" s="34">
        <v>0.15</v>
      </c>
      <c r="H417" s="35">
        <f t="shared" si="6"/>
        <v>758.625</v>
      </c>
    </row>
    <row r="418" spans="1:8" s="27" customFormat="1" ht="18" customHeight="1">
      <c r="A418" s="32">
        <v>10404</v>
      </c>
      <c r="B418" s="32">
        <v>26</v>
      </c>
      <c r="C418" s="32" t="s">
        <v>1211</v>
      </c>
      <c r="D418" s="32" t="s">
        <v>226</v>
      </c>
      <c r="E418" s="33">
        <v>31.23</v>
      </c>
      <c r="F418" s="33">
        <v>30</v>
      </c>
      <c r="G418" s="34">
        <v>0.05</v>
      </c>
      <c r="H418" s="35">
        <f t="shared" si="6"/>
        <v>890.05499999999995</v>
      </c>
    </row>
    <row r="419" spans="1:8" s="27" customFormat="1" ht="18" customHeight="1">
      <c r="A419" s="32">
        <v>10404</v>
      </c>
      <c r="B419" s="32">
        <v>42</v>
      </c>
      <c r="C419" s="32" t="s">
        <v>1145</v>
      </c>
      <c r="D419" s="32" t="s">
        <v>230</v>
      </c>
      <c r="E419" s="33">
        <v>14</v>
      </c>
      <c r="F419" s="33">
        <v>40</v>
      </c>
      <c r="G419" s="34">
        <v>0.05</v>
      </c>
      <c r="H419" s="35">
        <f t="shared" si="6"/>
        <v>532</v>
      </c>
    </row>
    <row r="420" spans="1:8" s="27" customFormat="1" ht="18" customHeight="1">
      <c r="A420" s="32">
        <v>10404</v>
      </c>
      <c r="B420" s="32">
        <v>49</v>
      </c>
      <c r="C420" s="32" t="s">
        <v>1158</v>
      </c>
      <c r="D420" s="32" t="s">
        <v>226</v>
      </c>
      <c r="E420" s="33">
        <v>20</v>
      </c>
      <c r="F420" s="33">
        <v>30</v>
      </c>
      <c r="G420" s="34">
        <v>0.05</v>
      </c>
      <c r="H420" s="35">
        <f t="shared" si="6"/>
        <v>570</v>
      </c>
    </row>
    <row r="421" spans="1:8" s="27" customFormat="1" ht="18" customHeight="1">
      <c r="A421" s="32">
        <v>10405</v>
      </c>
      <c r="B421" s="32">
        <v>3</v>
      </c>
      <c r="C421" s="32" t="s">
        <v>1199</v>
      </c>
      <c r="D421" s="32" t="s">
        <v>228</v>
      </c>
      <c r="E421" s="33">
        <v>10</v>
      </c>
      <c r="F421" s="33">
        <v>50</v>
      </c>
      <c r="G421" s="34">
        <v>0</v>
      </c>
      <c r="H421" s="35">
        <f t="shared" si="6"/>
        <v>500</v>
      </c>
    </row>
    <row r="422" spans="1:8" s="27" customFormat="1" ht="18" customHeight="1">
      <c r="A422" s="32">
        <v>10406</v>
      </c>
      <c r="B422" s="32">
        <v>1</v>
      </c>
      <c r="C422" s="32" t="s">
        <v>1194</v>
      </c>
      <c r="D422" s="32" t="s">
        <v>1</v>
      </c>
      <c r="E422" s="33">
        <v>18</v>
      </c>
      <c r="F422" s="33">
        <v>10</v>
      </c>
      <c r="G422" s="34">
        <v>0</v>
      </c>
      <c r="H422" s="35">
        <f t="shared" si="6"/>
        <v>180</v>
      </c>
    </row>
    <row r="423" spans="1:8" s="27" customFormat="1" ht="18" customHeight="1">
      <c r="A423" s="32">
        <v>10406</v>
      </c>
      <c r="B423" s="32">
        <v>21</v>
      </c>
      <c r="C423" s="32" t="s">
        <v>1171</v>
      </c>
      <c r="D423" s="32" t="s">
        <v>226</v>
      </c>
      <c r="E423" s="33">
        <v>10</v>
      </c>
      <c r="F423" s="33">
        <v>30</v>
      </c>
      <c r="G423" s="34">
        <v>0.1</v>
      </c>
      <c r="H423" s="35">
        <f t="shared" si="6"/>
        <v>270</v>
      </c>
    </row>
    <row r="424" spans="1:8" s="27" customFormat="1" ht="18" customHeight="1">
      <c r="A424" s="32">
        <v>10406</v>
      </c>
      <c r="B424" s="32">
        <v>28</v>
      </c>
      <c r="C424" s="32" t="s">
        <v>1186</v>
      </c>
      <c r="D424" s="32" t="s">
        <v>231</v>
      </c>
      <c r="E424" s="33">
        <v>45.6</v>
      </c>
      <c r="F424" s="33">
        <v>42</v>
      </c>
      <c r="G424" s="34">
        <v>0.1</v>
      </c>
      <c r="H424" s="35">
        <f t="shared" si="6"/>
        <v>1723.68</v>
      </c>
    </row>
    <row r="425" spans="1:8" s="27" customFormat="1" ht="18" customHeight="1">
      <c r="A425" s="32">
        <v>10406</v>
      </c>
      <c r="B425" s="32">
        <v>36</v>
      </c>
      <c r="C425" s="32" t="s">
        <v>1164</v>
      </c>
      <c r="D425" s="32" t="s">
        <v>229</v>
      </c>
      <c r="E425" s="33">
        <v>19</v>
      </c>
      <c r="F425" s="33">
        <v>5</v>
      </c>
      <c r="G425" s="34">
        <v>0.1</v>
      </c>
      <c r="H425" s="35">
        <f t="shared" si="6"/>
        <v>85.5</v>
      </c>
    </row>
    <row r="426" spans="1:8" s="27" customFormat="1" ht="18" customHeight="1">
      <c r="A426" s="32">
        <v>10406</v>
      </c>
      <c r="B426" s="32">
        <v>40</v>
      </c>
      <c r="C426" s="32" t="s">
        <v>1180</v>
      </c>
      <c r="D426" s="32" t="s">
        <v>229</v>
      </c>
      <c r="E426" s="33">
        <v>18.399999999999999</v>
      </c>
      <c r="F426" s="33">
        <v>2</v>
      </c>
      <c r="G426" s="34">
        <v>0.1</v>
      </c>
      <c r="H426" s="35">
        <f t="shared" si="6"/>
        <v>33.119999999999997</v>
      </c>
    </row>
    <row r="427" spans="1:8" s="27" customFormat="1" ht="18" customHeight="1">
      <c r="A427" s="32">
        <v>10407</v>
      </c>
      <c r="B427" s="32">
        <v>11</v>
      </c>
      <c r="C427" s="32" t="s">
        <v>1202</v>
      </c>
      <c r="D427" s="32" t="s">
        <v>1</v>
      </c>
      <c r="E427" s="33">
        <v>21</v>
      </c>
      <c r="F427" s="33">
        <v>30</v>
      </c>
      <c r="G427" s="34">
        <v>0</v>
      </c>
      <c r="H427" s="35">
        <f t="shared" si="6"/>
        <v>630</v>
      </c>
    </row>
    <row r="428" spans="1:8" s="27" customFormat="1" ht="18" customHeight="1">
      <c r="A428" s="32">
        <v>10407</v>
      </c>
      <c r="B428" s="32">
        <v>69</v>
      </c>
      <c r="C428" s="32" t="s">
        <v>1203</v>
      </c>
      <c r="D428" s="32" t="s">
        <v>1</v>
      </c>
      <c r="E428" s="33">
        <v>36</v>
      </c>
      <c r="F428" s="33">
        <v>15</v>
      </c>
      <c r="G428" s="34">
        <v>0</v>
      </c>
      <c r="H428" s="35">
        <f t="shared" si="6"/>
        <v>540</v>
      </c>
    </row>
    <row r="429" spans="1:8" s="27" customFormat="1" ht="18" customHeight="1">
      <c r="A429" s="32">
        <v>10407</v>
      </c>
      <c r="B429" s="32">
        <v>71</v>
      </c>
      <c r="C429" s="32" t="s">
        <v>1184</v>
      </c>
      <c r="D429" s="32" t="s">
        <v>1</v>
      </c>
      <c r="E429" s="33">
        <v>21.5</v>
      </c>
      <c r="F429" s="33">
        <v>15</v>
      </c>
      <c r="G429" s="34">
        <v>0</v>
      </c>
      <c r="H429" s="35">
        <f t="shared" si="6"/>
        <v>322.5</v>
      </c>
    </row>
    <row r="430" spans="1:8" s="27" customFormat="1" ht="18" customHeight="1">
      <c r="A430" s="32">
        <v>10408</v>
      </c>
      <c r="B430" s="32">
        <v>37</v>
      </c>
      <c r="C430" s="32" t="s">
        <v>1172</v>
      </c>
      <c r="D430" s="32" t="s">
        <v>229</v>
      </c>
      <c r="E430" s="33">
        <v>26</v>
      </c>
      <c r="F430" s="33">
        <v>10</v>
      </c>
      <c r="G430" s="34">
        <v>0</v>
      </c>
      <c r="H430" s="35">
        <f t="shared" si="6"/>
        <v>260</v>
      </c>
    </row>
    <row r="431" spans="1:8" s="27" customFormat="1" ht="18" customHeight="1">
      <c r="A431" s="32">
        <v>10408</v>
      </c>
      <c r="B431" s="32">
        <v>54</v>
      </c>
      <c r="C431" s="32" t="s">
        <v>1197</v>
      </c>
      <c r="D431" s="32" t="s">
        <v>227</v>
      </c>
      <c r="E431" s="33">
        <v>7.45</v>
      </c>
      <c r="F431" s="33">
        <v>6</v>
      </c>
      <c r="G431" s="34">
        <v>0</v>
      </c>
      <c r="H431" s="35">
        <f t="shared" si="6"/>
        <v>44.7</v>
      </c>
    </row>
    <row r="432" spans="1:8" s="27" customFormat="1" ht="18" customHeight="1">
      <c r="A432" s="32">
        <v>10408</v>
      </c>
      <c r="B432" s="32">
        <v>62</v>
      </c>
      <c r="C432" s="32" t="s">
        <v>1173</v>
      </c>
      <c r="D432" s="32" t="s">
        <v>226</v>
      </c>
      <c r="E432" s="33">
        <v>49.3</v>
      </c>
      <c r="F432" s="33">
        <v>35</v>
      </c>
      <c r="G432" s="34">
        <v>0</v>
      </c>
      <c r="H432" s="35">
        <f t="shared" si="6"/>
        <v>1725.5</v>
      </c>
    </row>
    <row r="433" spans="1:8" s="27" customFormat="1" ht="18" customHeight="1">
      <c r="A433" s="32">
        <v>10409</v>
      </c>
      <c r="B433" s="32">
        <v>14</v>
      </c>
      <c r="C433" s="32" t="s">
        <v>1147</v>
      </c>
      <c r="D433" s="32" t="s">
        <v>231</v>
      </c>
      <c r="E433" s="33">
        <v>23.25</v>
      </c>
      <c r="F433" s="33">
        <v>12</v>
      </c>
      <c r="G433" s="34">
        <v>0</v>
      </c>
      <c r="H433" s="35">
        <f t="shared" si="6"/>
        <v>279</v>
      </c>
    </row>
    <row r="434" spans="1:8" s="27" customFormat="1" ht="18" customHeight="1">
      <c r="A434" s="32">
        <v>10409</v>
      </c>
      <c r="B434" s="32">
        <v>21</v>
      </c>
      <c r="C434" s="32" t="s">
        <v>1171</v>
      </c>
      <c r="D434" s="32" t="s">
        <v>226</v>
      </c>
      <c r="E434" s="33">
        <v>10</v>
      </c>
      <c r="F434" s="33">
        <v>12</v>
      </c>
      <c r="G434" s="34">
        <v>0</v>
      </c>
      <c r="H434" s="35">
        <f t="shared" si="6"/>
        <v>120</v>
      </c>
    </row>
    <row r="435" spans="1:8" s="27" customFormat="1" ht="18" customHeight="1">
      <c r="A435" s="32">
        <v>10410</v>
      </c>
      <c r="B435" s="32">
        <v>33</v>
      </c>
      <c r="C435" s="32" t="s">
        <v>1154</v>
      </c>
      <c r="D435" s="32" t="s">
        <v>1</v>
      </c>
      <c r="E435" s="33">
        <v>2.5</v>
      </c>
      <c r="F435" s="33">
        <v>49</v>
      </c>
      <c r="G435" s="34">
        <v>0</v>
      </c>
      <c r="H435" s="35">
        <f t="shared" si="6"/>
        <v>122.5</v>
      </c>
    </row>
    <row r="436" spans="1:8" s="27" customFormat="1" ht="18" customHeight="1">
      <c r="A436" s="32">
        <v>10410</v>
      </c>
      <c r="B436" s="32">
        <v>59</v>
      </c>
      <c r="C436" s="32" t="s">
        <v>1165</v>
      </c>
      <c r="D436" s="32" t="s">
        <v>1</v>
      </c>
      <c r="E436" s="33">
        <v>55</v>
      </c>
      <c r="F436" s="33">
        <v>16</v>
      </c>
      <c r="G436" s="34">
        <v>0</v>
      </c>
      <c r="H436" s="35">
        <f t="shared" si="6"/>
        <v>880</v>
      </c>
    </row>
    <row r="437" spans="1:8" s="27" customFormat="1" ht="18" customHeight="1">
      <c r="A437" s="32">
        <v>10411</v>
      </c>
      <c r="B437" s="32">
        <v>41</v>
      </c>
      <c r="C437" s="32" t="s">
        <v>1149</v>
      </c>
      <c r="D437" s="32" t="s">
        <v>229</v>
      </c>
      <c r="E437" s="33">
        <v>9.65</v>
      </c>
      <c r="F437" s="33">
        <v>25</v>
      </c>
      <c r="G437" s="34">
        <v>0.2</v>
      </c>
      <c r="H437" s="35">
        <f t="shared" si="6"/>
        <v>193</v>
      </c>
    </row>
    <row r="438" spans="1:8" s="27" customFormat="1" ht="18" customHeight="1">
      <c r="A438" s="32">
        <v>10411</v>
      </c>
      <c r="B438" s="32">
        <v>44</v>
      </c>
      <c r="C438" s="32" t="s">
        <v>1187</v>
      </c>
      <c r="D438" s="32" t="s">
        <v>228</v>
      </c>
      <c r="E438" s="33">
        <v>19.45</v>
      </c>
      <c r="F438" s="33">
        <v>40</v>
      </c>
      <c r="G438" s="34">
        <v>0.2</v>
      </c>
      <c r="H438" s="35">
        <f t="shared" si="6"/>
        <v>622.40000000000009</v>
      </c>
    </row>
    <row r="439" spans="1:8" s="27" customFormat="1" ht="18" customHeight="1">
      <c r="A439" s="32">
        <v>10411</v>
      </c>
      <c r="B439" s="32">
        <v>59</v>
      </c>
      <c r="C439" s="32" t="s">
        <v>1165</v>
      </c>
      <c r="D439" s="32" t="s">
        <v>1</v>
      </c>
      <c r="E439" s="33">
        <v>55</v>
      </c>
      <c r="F439" s="33">
        <v>9</v>
      </c>
      <c r="G439" s="34">
        <v>0.2</v>
      </c>
      <c r="H439" s="35">
        <f t="shared" si="6"/>
        <v>396</v>
      </c>
    </row>
    <row r="440" spans="1:8" s="27" customFormat="1" ht="18" customHeight="1">
      <c r="A440" s="32">
        <v>10412</v>
      </c>
      <c r="B440" s="32">
        <v>14</v>
      </c>
      <c r="C440" s="32" t="s">
        <v>1147</v>
      </c>
      <c r="D440" s="32" t="s">
        <v>231</v>
      </c>
      <c r="E440" s="33">
        <v>23.25</v>
      </c>
      <c r="F440" s="33">
        <v>20</v>
      </c>
      <c r="G440" s="34">
        <v>0.1</v>
      </c>
      <c r="H440" s="35">
        <f t="shared" si="6"/>
        <v>418.5</v>
      </c>
    </row>
    <row r="441" spans="1:8" s="27" customFormat="1" ht="18" customHeight="1">
      <c r="A441" s="32">
        <v>10413</v>
      </c>
      <c r="B441" s="32">
        <v>1</v>
      </c>
      <c r="C441" s="32" t="s">
        <v>1194</v>
      </c>
      <c r="D441" s="32" t="s">
        <v>1</v>
      </c>
      <c r="E441" s="33">
        <v>18</v>
      </c>
      <c r="F441" s="33">
        <v>24</v>
      </c>
      <c r="G441" s="34">
        <v>0</v>
      </c>
      <c r="H441" s="35">
        <f t="shared" si="6"/>
        <v>432</v>
      </c>
    </row>
    <row r="442" spans="1:8" s="27" customFormat="1" ht="18" customHeight="1">
      <c r="A442" s="32">
        <v>10413</v>
      </c>
      <c r="B442" s="32">
        <v>62</v>
      </c>
      <c r="C442" s="32" t="s">
        <v>1173</v>
      </c>
      <c r="D442" s="32" t="s">
        <v>226</v>
      </c>
      <c r="E442" s="33">
        <v>49.3</v>
      </c>
      <c r="F442" s="33">
        <v>40</v>
      </c>
      <c r="G442" s="34">
        <v>0</v>
      </c>
      <c r="H442" s="35">
        <f t="shared" si="6"/>
        <v>1972</v>
      </c>
    </row>
    <row r="443" spans="1:8" s="27" customFormat="1" ht="18" customHeight="1">
      <c r="A443" s="32">
        <v>10413</v>
      </c>
      <c r="B443" s="32">
        <v>76</v>
      </c>
      <c r="C443" s="32" t="s">
        <v>1181</v>
      </c>
      <c r="D443" s="32" t="s">
        <v>225</v>
      </c>
      <c r="E443" s="33">
        <v>18</v>
      </c>
      <c r="F443" s="33">
        <v>14</v>
      </c>
      <c r="G443" s="34">
        <v>0</v>
      </c>
      <c r="H443" s="35">
        <f t="shared" si="6"/>
        <v>252</v>
      </c>
    </row>
    <row r="444" spans="1:8" s="27" customFormat="1" ht="18" customHeight="1">
      <c r="A444" s="32">
        <v>10414</v>
      </c>
      <c r="B444" s="32">
        <v>19</v>
      </c>
      <c r="C444" s="32" t="s">
        <v>1191</v>
      </c>
      <c r="D444" s="32" t="s">
        <v>226</v>
      </c>
      <c r="E444" s="33">
        <v>9.1999999999999993</v>
      </c>
      <c r="F444" s="33">
        <v>18</v>
      </c>
      <c r="G444" s="34">
        <v>0.05</v>
      </c>
      <c r="H444" s="35">
        <f t="shared" si="6"/>
        <v>157.32</v>
      </c>
    </row>
    <row r="445" spans="1:8" s="27" customFormat="1" ht="18" customHeight="1">
      <c r="A445" s="32">
        <v>10414</v>
      </c>
      <c r="B445" s="32">
        <v>33</v>
      </c>
      <c r="C445" s="32" t="s">
        <v>1154</v>
      </c>
      <c r="D445" s="32" t="s">
        <v>1</v>
      </c>
      <c r="E445" s="33">
        <v>2.5</v>
      </c>
      <c r="F445" s="33">
        <v>50</v>
      </c>
      <c r="G445" s="34">
        <v>0</v>
      </c>
      <c r="H445" s="35">
        <f t="shared" si="6"/>
        <v>125</v>
      </c>
    </row>
    <row r="446" spans="1:8" s="27" customFormat="1" ht="18" customHeight="1">
      <c r="A446" s="32">
        <v>10415</v>
      </c>
      <c r="B446" s="32">
        <v>17</v>
      </c>
      <c r="C446" s="32" t="s">
        <v>1144</v>
      </c>
      <c r="D446" s="32" t="s">
        <v>227</v>
      </c>
      <c r="E446" s="33">
        <v>39</v>
      </c>
      <c r="F446" s="33">
        <v>2</v>
      </c>
      <c r="G446" s="34">
        <v>0</v>
      </c>
      <c r="H446" s="35">
        <f t="shared" si="6"/>
        <v>78</v>
      </c>
    </row>
    <row r="447" spans="1:8" s="27" customFormat="1" ht="18" customHeight="1">
      <c r="A447" s="32">
        <v>10415</v>
      </c>
      <c r="B447" s="32">
        <v>33</v>
      </c>
      <c r="C447" s="32" t="s">
        <v>1154</v>
      </c>
      <c r="D447" s="32" t="s">
        <v>1</v>
      </c>
      <c r="E447" s="33">
        <v>2.5</v>
      </c>
      <c r="F447" s="33">
        <v>20</v>
      </c>
      <c r="G447" s="34">
        <v>0</v>
      </c>
      <c r="H447" s="35">
        <f t="shared" si="6"/>
        <v>50</v>
      </c>
    </row>
    <row r="448" spans="1:8" s="27" customFormat="1" ht="18" customHeight="1">
      <c r="A448" s="32">
        <v>10416</v>
      </c>
      <c r="B448" s="32">
        <v>19</v>
      </c>
      <c r="C448" s="32" t="s">
        <v>1191</v>
      </c>
      <c r="D448" s="32" t="s">
        <v>226</v>
      </c>
      <c r="E448" s="33">
        <v>9.1999999999999993</v>
      </c>
      <c r="F448" s="33">
        <v>20</v>
      </c>
      <c r="G448" s="34">
        <v>0</v>
      </c>
      <c r="H448" s="35">
        <f t="shared" si="6"/>
        <v>184</v>
      </c>
    </row>
    <row r="449" spans="1:8" s="27" customFormat="1" ht="18" customHeight="1">
      <c r="A449" s="32">
        <v>10416</v>
      </c>
      <c r="B449" s="32">
        <v>53</v>
      </c>
      <c r="C449" s="32" t="s">
        <v>1166</v>
      </c>
      <c r="D449" s="32" t="s">
        <v>227</v>
      </c>
      <c r="E449" s="33">
        <v>32.799999999999997</v>
      </c>
      <c r="F449" s="33">
        <v>10</v>
      </c>
      <c r="G449" s="34">
        <v>0</v>
      </c>
      <c r="H449" s="35">
        <f t="shared" si="6"/>
        <v>328</v>
      </c>
    </row>
    <row r="450" spans="1:8" s="27" customFormat="1" ht="18" customHeight="1">
      <c r="A450" s="32">
        <v>10416</v>
      </c>
      <c r="B450" s="32">
        <v>57</v>
      </c>
      <c r="C450" s="32" t="s">
        <v>1152</v>
      </c>
      <c r="D450" s="32" t="s">
        <v>230</v>
      </c>
      <c r="E450" s="33">
        <v>19.5</v>
      </c>
      <c r="F450" s="33">
        <v>20</v>
      </c>
      <c r="G450" s="34">
        <v>0</v>
      </c>
      <c r="H450" s="35">
        <f t="shared" si="6"/>
        <v>390</v>
      </c>
    </row>
    <row r="451" spans="1:8" s="27" customFormat="1" ht="18" customHeight="1">
      <c r="A451" s="32">
        <v>10417</v>
      </c>
      <c r="B451" s="32">
        <v>38</v>
      </c>
      <c r="C451" s="32" t="s">
        <v>1210</v>
      </c>
      <c r="D451" s="32" t="s">
        <v>225</v>
      </c>
      <c r="E451" s="33">
        <v>263.5</v>
      </c>
      <c r="F451" s="33">
        <v>50</v>
      </c>
      <c r="G451" s="34">
        <v>0</v>
      </c>
      <c r="H451" s="35">
        <f t="shared" ref="H451:H514" si="7">E451*F451*(1-G451)</f>
        <v>13175</v>
      </c>
    </row>
    <row r="452" spans="1:8" s="27" customFormat="1" ht="18" customHeight="1">
      <c r="A452" s="32">
        <v>10417</v>
      </c>
      <c r="B452" s="32">
        <v>46</v>
      </c>
      <c r="C452" s="32" t="s">
        <v>1196</v>
      </c>
      <c r="D452" s="32" t="s">
        <v>229</v>
      </c>
      <c r="E452" s="33">
        <v>12</v>
      </c>
      <c r="F452" s="33">
        <v>2</v>
      </c>
      <c r="G452" s="34">
        <v>0.25</v>
      </c>
      <c r="H452" s="35">
        <f t="shared" si="7"/>
        <v>18</v>
      </c>
    </row>
    <row r="453" spans="1:8" s="27" customFormat="1" ht="18" customHeight="1">
      <c r="A453" s="32">
        <v>10417</v>
      </c>
      <c r="B453" s="32">
        <v>68</v>
      </c>
      <c r="C453" s="32" t="s">
        <v>1198</v>
      </c>
      <c r="D453" s="32" t="s">
        <v>226</v>
      </c>
      <c r="E453" s="33">
        <v>12.5</v>
      </c>
      <c r="F453" s="33">
        <v>36</v>
      </c>
      <c r="G453" s="34">
        <v>0.25</v>
      </c>
      <c r="H453" s="35">
        <f t="shared" si="7"/>
        <v>337.5</v>
      </c>
    </row>
    <row r="454" spans="1:8" s="27" customFormat="1" ht="18" customHeight="1">
      <c r="A454" s="32">
        <v>10417</v>
      </c>
      <c r="B454" s="32">
        <v>77</v>
      </c>
      <c r="C454" s="32" t="s">
        <v>1167</v>
      </c>
      <c r="D454" s="32" t="s">
        <v>228</v>
      </c>
      <c r="E454" s="33">
        <v>13</v>
      </c>
      <c r="F454" s="33">
        <v>35</v>
      </c>
      <c r="G454" s="34">
        <v>0</v>
      </c>
      <c r="H454" s="35">
        <f t="shared" si="7"/>
        <v>455</v>
      </c>
    </row>
    <row r="455" spans="1:8" s="27" customFormat="1" ht="18" customHeight="1">
      <c r="A455" s="32">
        <v>10418</v>
      </c>
      <c r="B455" s="32">
        <v>2</v>
      </c>
      <c r="C455" s="32" t="s">
        <v>1162</v>
      </c>
      <c r="D455" s="32" t="s">
        <v>225</v>
      </c>
      <c r="E455" s="33">
        <v>19</v>
      </c>
      <c r="F455" s="33">
        <v>60</v>
      </c>
      <c r="G455" s="34">
        <v>0</v>
      </c>
      <c r="H455" s="35">
        <f t="shared" si="7"/>
        <v>1140</v>
      </c>
    </row>
    <row r="456" spans="1:8" s="27" customFormat="1" ht="18" customHeight="1">
      <c r="A456" s="32">
        <v>10418</v>
      </c>
      <c r="B456" s="32">
        <v>47</v>
      </c>
      <c r="C456" s="32" t="s">
        <v>1212</v>
      </c>
      <c r="D456" s="32" t="s">
        <v>226</v>
      </c>
      <c r="E456" s="33">
        <v>9.5</v>
      </c>
      <c r="F456" s="33">
        <v>55</v>
      </c>
      <c r="G456" s="34">
        <v>0</v>
      </c>
      <c r="H456" s="35">
        <f t="shared" si="7"/>
        <v>522.5</v>
      </c>
    </row>
    <row r="457" spans="1:8" s="27" customFormat="1" ht="18" customHeight="1">
      <c r="A457" s="32">
        <v>10418</v>
      </c>
      <c r="B457" s="32">
        <v>61</v>
      </c>
      <c r="C457" s="32" t="s">
        <v>1218</v>
      </c>
      <c r="D457" s="32" t="s">
        <v>228</v>
      </c>
      <c r="E457" s="33">
        <v>28.5</v>
      </c>
      <c r="F457" s="33">
        <v>16</v>
      </c>
      <c r="G457" s="34">
        <v>0</v>
      </c>
      <c r="H457" s="35">
        <f t="shared" si="7"/>
        <v>456</v>
      </c>
    </row>
    <row r="458" spans="1:8" s="27" customFormat="1" ht="18" customHeight="1">
      <c r="A458" s="32">
        <v>10418</v>
      </c>
      <c r="B458" s="32">
        <v>74</v>
      </c>
      <c r="C458" s="32" t="s">
        <v>1161</v>
      </c>
      <c r="D458" s="32" t="s">
        <v>231</v>
      </c>
      <c r="E458" s="33">
        <v>10</v>
      </c>
      <c r="F458" s="33">
        <v>15</v>
      </c>
      <c r="G458" s="34">
        <v>0</v>
      </c>
      <c r="H458" s="35">
        <f t="shared" si="7"/>
        <v>150</v>
      </c>
    </row>
    <row r="459" spans="1:8" s="27" customFormat="1" ht="18" customHeight="1">
      <c r="A459" s="32">
        <v>10419</v>
      </c>
      <c r="B459" s="32">
        <v>60</v>
      </c>
      <c r="C459" s="32" t="s">
        <v>1155</v>
      </c>
      <c r="D459" s="32" t="s">
        <v>1</v>
      </c>
      <c r="E459" s="33">
        <v>34</v>
      </c>
      <c r="F459" s="33">
        <v>60</v>
      </c>
      <c r="G459" s="34">
        <v>0.05</v>
      </c>
      <c r="H459" s="35">
        <f t="shared" si="7"/>
        <v>1938</v>
      </c>
    </row>
    <row r="460" spans="1:8" s="27" customFormat="1" ht="18" customHeight="1">
      <c r="A460" s="32">
        <v>10419</v>
      </c>
      <c r="B460" s="32">
        <v>69</v>
      </c>
      <c r="C460" s="32" t="s">
        <v>1203</v>
      </c>
      <c r="D460" s="32" t="s">
        <v>1</v>
      </c>
      <c r="E460" s="33">
        <v>36</v>
      </c>
      <c r="F460" s="33">
        <v>20</v>
      </c>
      <c r="G460" s="34">
        <v>0.05</v>
      </c>
      <c r="H460" s="35">
        <f t="shared" si="7"/>
        <v>684</v>
      </c>
    </row>
    <row r="461" spans="1:8" s="27" customFormat="1" ht="18" customHeight="1">
      <c r="A461" s="32">
        <v>10420</v>
      </c>
      <c r="B461" s="32">
        <v>9</v>
      </c>
      <c r="C461" s="32" t="s">
        <v>1219</v>
      </c>
      <c r="D461" s="32" t="s">
        <v>227</v>
      </c>
      <c r="E461" s="33">
        <v>97</v>
      </c>
      <c r="F461" s="33">
        <v>20</v>
      </c>
      <c r="G461" s="34">
        <v>0.1</v>
      </c>
      <c r="H461" s="35">
        <f t="shared" si="7"/>
        <v>1746</v>
      </c>
    </row>
    <row r="462" spans="1:8" s="27" customFormat="1" ht="18" customHeight="1">
      <c r="A462" s="32">
        <v>10420</v>
      </c>
      <c r="B462" s="32">
        <v>13</v>
      </c>
      <c r="C462" s="32" t="s">
        <v>1185</v>
      </c>
      <c r="D462" s="32" t="s">
        <v>229</v>
      </c>
      <c r="E462" s="33">
        <v>6</v>
      </c>
      <c r="F462" s="33">
        <v>2</v>
      </c>
      <c r="G462" s="34">
        <v>0.1</v>
      </c>
      <c r="H462" s="35">
        <f t="shared" si="7"/>
        <v>10.8</v>
      </c>
    </row>
    <row r="463" spans="1:8" s="27" customFormat="1" ht="18" customHeight="1">
      <c r="A463" s="32">
        <v>10420</v>
      </c>
      <c r="B463" s="32">
        <v>70</v>
      </c>
      <c r="C463" s="32" t="s">
        <v>1174</v>
      </c>
      <c r="D463" s="32" t="s">
        <v>225</v>
      </c>
      <c r="E463" s="33">
        <v>15</v>
      </c>
      <c r="F463" s="33">
        <v>8</v>
      </c>
      <c r="G463" s="34">
        <v>0.1</v>
      </c>
      <c r="H463" s="35">
        <f t="shared" si="7"/>
        <v>108</v>
      </c>
    </row>
    <row r="464" spans="1:8" s="27" customFormat="1" ht="18" customHeight="1">
      <c r="A464" s="32">
        <v>10420</v>
      </c>
      <c r="B464" s="32">
        <v>73</v>
      </c>
      <c r="C464" s="32" t="s">
        <v>1189</v>
      </c>
      <c r="D464" s="32" t="s">
        <v>229</v>
      </c>
      <c r="E464" s="33">
        <v>15</v>
      </c>
      <c r="F464" s="33">
        <v>20</v>
      </c>
      <c r="G464" s="34">
        <v>0.1</v>
      </c>
      <c r="H464" s="35">
        <f t="shared" si="7"/>
        <v>270</v>
      </c>
    </row>
    <row r="465" spans="1:8" s="27" customFormat="1" ht="18" customHeight="1">
      <c r="A465" s="32">
        <v>10421</v>
      </c>
      <c r="B465" s="32">
        <v>19</v>
      </c>
      <c r="C465" s="32" t="s">
        <v>1191</v>
      </c>
      <c r="D465" s="32" t="s">
        <v>226</v>
      </c>
      <c r="E465" s="33">
        <v>9.1999999999999993</v>
      </c>
      <c r="F465" s="33">
        <v>4</v>
      </c>
      <c r="G465" s="34">
        <v>0.15</v>
      </c>
      <c r="H465" s="35">
        <f t="shared" si="7"/>
        <v>31.279999999999998</v>
      </c>
    </row>
    <row r="466" spans="1:8" s="27" customFormat="1" ht="18" customHeight="1">
      <c r="A466" s="32">
        <v>10421</v>
      </c>
      <c r="B466" s="32">
        <v>26</v>
      </c>
      <c r="C466" s="32" t="s">
        <v>1211</v>
      </c>
      <c r="D466" s="32" t="s">
        <v>226</v>
      </c>
      <c r="E466" s="33">
        <v>31.23</v>
      </c>
      <c r="F466" s="33">
        <v>30</v>
      </c>
      <c r="G466" s="34">
        <v>0</v>
      </c>
      <c r="H466" s="35">
        <f t="shared" si="7"/>
        <v>936.9</v>
      </c>
    </row>
    <row r="467" spans="1:8" s="27" customFormat="1" ht="18" customHeight="1">
      <c r="A467" s="32">
        <v>10421</v>
      </c>
      <c r="B467" s="32">
        <v>53</v>
      </c>
      <c r="C467" s="32" t="s">
        <v>1166</v>
      </c>
      <c r="D467" s="32" t="s">
        <v>227</v>
      </c>
      <c r="E467" s="33">
        <v>32.799999999999997</v>
      </c>
      <c r="F467" s="33">
        <v>15</v>
      </c>
      <c r="G467" s="34">
        <v>0.15</v>
      </c>
      <c r="H467" s="35">
        <f t="shared" si="7"/>
        <v>418.19999999999993</v>
      </c>
    </row>
    <row r="468" spans="1:8" s="27" customFormat="1" ht="18" customHeight="1">
      <c r="A468" s="32">
        <v>10421</v>
      </c>
      <c r="B468" s="32">
        <v>77</v>
      </c>
      <c r="C468" s="32" t="s">
        <v>1167</v>
      </c>
      <c r="D468" s="32" t="s">
        <v>228</v>
      </c>
      <c r="E468" s="33">
        <v>13</v>
      </c>
      <c r="F468" s="33">
        <v>10</v>
      </c>
      <c r="G468" s="34">
        <v>0.15</v>
      </c>
      <c r="H468" s="35">
        <f t="shared" si="7"/>
        <v>110.5</v>
      </c>
    </row>
    <row r="469" spans="1:8" s="27" customFormat="1" ht="18" customHeight="1">
      <c r="A469" s="32">
        <v>10422</v>
      </c>
      <c r="B469" s="32">
        <v>26</v>
      </c>
      <c r="C469" s="32" t="s">
        <v>1211</v>
      </c>
      <c r="D469" s="32" t="s">
        <v>226</v>
      </c>
      <c r="E469" s="33">
        <v>31.23</v>
      </c>
      <c r="F469" s="33">
        <v>2</v>
      </c>
      <c r="G469" s="34">
        <v>0</v>
      </c>
      <c r="H469" s="35">
        <f t="shared" si="7"/>
        <v>62.46</v>
      </c>
    </row>
    <row r="470" spans="1:8" s="27" customFormat="1" ht="18" customHeight="1">
      <c r="A470" s="32">
        <v>10423</v>
      </c>
      <c r="B470" s="32">
        <v>31</v>
      </c>
      <c r="C470" s="32" t="s">
        <v>1156</v>
      </c>
      <c r="D470" s="32" t="s">
        <v>1</v>
      </c>
      <c r="E470" s="33">
        <v>12.5</v>
      </c>
      <c r="F470" s="33">
        <v>14</v>
      </c>
      <c r="G470" s="34">
        <v>0</v>
      </c>
      <c r="H470" s="35">
        <f t="shared" si="7"/>
        <v>175</v>
      </c>
    </row>
    <row r="471" spans="1:8" s="27" customFormat="1" ht="18" customHeight="1">
      <c r="A471" s="32">
        <v>10423</v>
      </c>
      <c r="B471" s="32">
        <v>59</v>
      </c>
      <c r="C471" s="32" t="s">
        <v>1165</v>
      </c>
      <c r="D471" s="32" t="s">
        <v>1</v>
      </c>
      <c r="E471" s="33">
        <v>55</v>
      </c>
      <c r="F471" s="33">
        <v>20</v>
      </c>
      <c r="G471" s="34">
        <v>0</v>
      </c>
      <c r="H471" s="35">
        <f t="shared" si="7"/>
        <v>1100</v>
      </c>
    </row>
    <row r="472" spans="1:8" s="27" customFormat="1" ht="18" customHeight="1">
      <c r="A472" s="32">
        <v>10424</v>
      </c>
      <c r="B472" s="32">
        <v>35</v>
      </c>
      <c r="C472" s="32" t="s">
        <v>1175</v>
      </c>
      <c r="D472" s="32" t="s">
        <v>225</v>
      </c>
      <c r="E472" s="33">
        <v>18</v>
      </c>
      <c r="F472" s="33">
        <v>60</v>
      </c>
      <c r="G472" s="34">
        <v>0.2</v>
      </c>
      <c r="H472" s="35">
        <f t="shared" si="7"/>
        <v>864</v>
      </c>
    </row>
    <row r="473" spans="1:8" s="27" customFormat="1" ht="18" customHeight="1">
      <c r="A473" s="32">
        <v>10424</v>
      </c>
      <c r="B473" s="32">
        <v>38</v>
      </c>
      <c r="C473" s="32" t="s">
        <v>1210</v>
      </c>
      <c r="D473" s="32" t="s">
        <v>225</v>
      </c>
      <c r="E473" s="33">
        <v>263.5</v>
      </c>
      <c r="F473" s="33">
        <v>49</v>
      </c>
      <c r="G473" s="34">
        <v>0.2</v>
      </c>
      <c r="H473" s="35">
        <f t="shared" si="7"/>
        <v>10329.200000000001</v>
      </c>
    </row>
    <row r="474" spans="1:8" s="27" customFormat="1" ht="18" customHeight="1">
      <c r="A474" s="32">
        <v>10424</v>
      </c>
      <c r="B474" s="32">
        <v>68</v>
      </c>
      <c r="C474" s="32" t="s">
        <v>1198</v>
      </c>
      <c r="D474" s="32" t="s">
        <v>226</v>
      </c>
      <c r="E474" s="33">
        <v>12.5</v>
      </c>
      <c r="F474" s="33">
        <v>30</v>
      </c>
      <c r="G474" s="34">
        <v>0.2</v>
      </c>
      <c r="H474" s="35">
        <f t="shared" si="7"/>
        <v>300</v>
      </c>
    </row>
    <row r="475" spans="1:8" s="27" customFormat="1" ht="18" customHeight="1">
      <c r="A475" s="32">
        <v>10425</v>
      </c>
      <c r="B475" s="32">
        <v>55</v>
      </c>
      <c r="C475" s="32" t="s">
        <v>1160</v>
      </c>
      <c r="D475" s="32" t="s">
        <v>227</v>
      </c>
      <c r="E475" s="33">
        <v>24</v>
      </c>
      <c r="F475" s="33">
        <v>10</v>
      </c>
      <c r="G475" s="34">
        <v>0.25</v>
      </c>
      <c r="H475" s="35">
        <f t="shared" si="7"/>
        <v>180</v>
      </c>
    </row>
    <row r="476" spans="1:8" s="27" customFormat="1" ht="18" customHeight="1">
      <c r="A476" s="32">
        <v>10425</v>
      </c>
      <c r="B476" s="32">
        <v>76</v>
      </c>
      <c r="C476" s="32" t="s">
        <v>1181</v>
      </c>
      <c r="D476" s="32" t="s">
        <v>225</v>
      </c>
      <c r="E476" s="33">
        <v>18</v>
      </c>
      <c r="F476" s="33">
        <v>20</v>
      </c>
      <c r="G476" s="34">
        <v>0.25</v>
      </c>
      <c r="H476" s="35">
        <f t="shared" si="7"/>
        <v>270</v>
      </c>
    </row>
    <row r="477" spans="1:8" s="27" customFormat="1" ht="18" customHeight="1">
      <c r="A477" s="32">
        <v>10426</v>
      </c>
      <c r="B477" s="32">
        <v>56</v>
      </c>
      <c r="C477" s="32" t="s">
        <v>1177</v>
      </c>
      <c r="D477" s="32" t="s">
        <v>230</v>
      </c>
      <c r="E477" s="33">
        <v>38</v>
      </c>
      <c r="F477" s="33">
        <v>5</v>
      </c>
      <c r="G477" s="34">
        <v>0</v>
      </c>
      <c r="H477" s="35">
        <f t="shared" si="7"/>
        <v>190</v>
      </c>
    </row>
    <row r="478" spans="1:8" s="27" customFormat="1" ht="18" customHeight="1">
      <c r="A478" s="32">
        <v>10426</v>
      </c>
      <c r="B478" s="32">
        <v>64</v>
      </c>
      <c r="C478" s="32" t="s">
        <v>1200</v>
      </c>
      <c r="D478" s="32" t="s">
        <v>230</v>
      </c>
      <c r="E478" s="33">
        <v>33.25</v>
      </c>
      <c r="F478" s="33">
        <v>7</v>
      </c>
      <c r="G478" s="34">
        <v>0</v>
      </c>
      <c r="H478" s="35">
        <f t="shared" si="7"/>
        <v>232.75</v>
      </c>
    </row>
    <row r="479" spans="1:8" s="27" customFormat="1" ht="18" customHeight="1">
      <c r="A479" s="32">
        <v>10427</v>
      </c>
      <c r="B479" s="32">
        <v>14</v>
      </c>
      <c r="C479" s="32" t="s">
        <v>1147</v>
      </c>
      <c r="D479" s="32" t="s">
        <v>231</v>
      </c>
      <c r="E479" s="33">
        <v>23.25</v>
      </c>
      <c r="F479" s="33">
        <v>35</v>
      </c>
      <c r="G479" s="34">
        <v>0</v>
      </c>
      <c r="H479" s="35">
        <f t="shared" si="7"/>
        <v>813.75</v>
      </c>
    </row>
    <row r="480" spans="1:8" s="27" customFormat="1" ht="18" customHeight="1">
      <c r="A480" s="32">
        <v>10428</v>
      </c>
      <c r="B480" s="32">
        <v>46</v>
      </c>
      <c r="C480" s="32" t="s">
        <v>1196</v>
      </c>
      <c r="D480" s="32" t="s">
        <v>229</v>
      </c>
      <c r="E480" s="33">
        <v>12</v>
      </c>
      <c r="F480" s="33">
        <v>20</v>
      </c>
      <c r="G480" s="34">
        <v>0</v>
      </c>
      <c r="H480" s="35">
        <f t="shared" si="7"/>
        <v>240</v>
      </c>
    </row>
    <row r="481" spans="1:8" s="27" customFormat="1" ht="18" customHeight="1">
      <c r="A481" s="32">
        <v>10429</v>
      </c>
      <c r="B481" s="32">
        <v>50</v>
      </c>
      <c r="C481" s="32" t="s">
        <v>1215</v>
      </c>
      <c r="D481" s="32" t="s">
        <v>226</v>
      </c>
      <c r="E481" s="33">
        <v>16.25</v>
      </c>
      <c r="F481" s="33">
        <v>40</v>
      </c>
      <c r="G481" s="34">
        <v>0</v>
      </c>
      <c r="H481" s="35">
        <f t="shared" si="7"/>
        <v>650</v>
      </c>
    </row>
    <row r="482" spans="1:8" s="27" customFormat="1" ht="18" customHeight="1">
      <c r="A482" s="32">
        <v>10429</v>
      </c>
      <c r="B482" s="32">
        <v>63</v>
      </c>
      <c r="C482" s="32" t="s">
        <v>1188</v>
      </c>
      <c r="D482" s="32" t="s">
        <v>228</v>
      </c>
      <c r="E482" s="33">
        <v>43.9</v>
      </c>
      <c r="F482" s="33">
        <v>35</v>
      </c>
      <c r="G482" s="34">
        <v>0.25</v>
      </c>
      <c r="H482" s="35">
        <f t="shared" si="7"/>
        <v>1152.375</v>
      </c>
    </row>
    <row r="483" spans="1:8" s="27" customFormat="1" ht="18" customHeight="1">
      <c r="A483" s="32">
        <v>10430</v>
      </c>
      <c r="B483" s="32">
        <v>17</v>
      </c>
      <c r="C483" s="32" t="s">
        <v>1144</v>
      </c>
      <c r="D483" s="32" t="s">
        <v>227</v>
      </c>
      <c r="E483" s="33">
        <v>39</v>
      </c>
      <c r="F483" s="33">
        <v>45</v>
      </c>
      <c r="G483" s="34">
        <v>0.2</v>
      </c>
      <c r="H483" s="35">
        <f t="shared" si="7"/>
        <v>1404</v>
      </c>
    </row>
    <row r="484" spans="1:8" s="27" customFormat="1" ht="18" customHeight="1">
      <c r="A484" s="32">
        <v>10430</v>
      </c>
      <c r="B484" s="32">
        <v>21</v>
      </c>
      <c r="C484" s="32" t="s">
        <v>1171</v>
      </c>
      <c r="D484" s="32" t="s">
        <v>226</v>
      </c>
      <c r="E484" s="33">
        <v>10</v>
      </c>
      <c r="F484" s="33">
        <v>50</v>
      </c>
      <c r="G484" s="34">
        <v>0</v>
      </c>
      <c r="H484" s="35">
        <f t="shared" si="7"/>
        <v>500</v>
      </c>
    </row>
    <row r="485" spans="1:8" s="27" customFormat="1" ht="18" customHeight="1">
      <c r="A485" s="32">
        <v>10430</v>
      </c>
      <c r="B485" s="32">
        <v>56</v>
      </c>
      <c r="C485" s="32" t="s">
        <v>1177</v>
      </c>
      <c r="D485" s="32" t="s">
        <v>230</v>
      </c>
      <c r="E485" s="33">
        <v>38</v>
      </c>
      <c r="F485" s="33">
        <v>30</v>
      </c>
      <c r="G485" s="34">
        <v>0</v>
      </c>
      <c r="H485" s="35">
        <f t="shared" si="7"/>
        <v>1140</v>
      </c>
    </row>
    <row r="486" spans="1:8" s="27" customFormat="1" ht="18" customHeight="1">
      <c r="A486" s="32">
        <v>10430</v>
      </c>
      <c r="B486" s="32">
        <v>59</v>
      </c>
      <c r="C486" s="32" t="s">
        <v>1165</v>
      </c>
      <c r="D486" s="32" t="s">
        <v>1</v>
      </c>
      <c r="E486" s="33">
        <v>55</v>
      </c>
      <c r="F486" s="33">
        <v>70</v>
      </c>
      <c r="G486" s="34">
        <v>0.2</v>
      </c>
      <c r="H486" s="35">
        <f t="shared" si="7"/>
        <v>3080</v>
      </c>
    </row>
    <row r="487" spans="1:8" s="27" customFormat="1" ht="18" customHeight="1">
      <c r="A487" s="32">
        <v>10431</v>
      </c>
      <c r="B487" s="32">
        <v>17</v>
      </c>
      <c r="C487" s="32" t="s">
        <v>1144</v>
      </c>
      <c r="D487" s="32" t="s">
        <v>227</v>
      </c>
      <c r="E487" s="33">
        <v>39</v>
      </c>
      <c r="F487" s="33">
        <v>50</v>
      </c>
      <c r="G487" s="34">
        <v>0.25</v>
      </c>
      <c r="H487" s="35">
        <f t="shared" si="7"/>
        <v>1462.5</v>
      </c>
    </row>
    <row r="488" spans="1:8" s="27" customFormat="1" ht="18" customHeight="1">
      <c r="A488" s="32">
        <v>10431</v>
      </c>
      <c r="B488" s="32">
        <v>40</v>
      </c>
      <c r="C488" s="32" t="s">
        <v>1180</v>
      </c>
      <c r="D488" s="32" t="s">
        <v>229</v>
      </c>
      <c r="E488" s="33">
        <v>18.399999999999999</v>
      </c>
      <c r="F488" s="33">
        <v>50</v>
      </c>
      <c r="G488" s="34">
        <v>0.25</v>
      </c>
      <c r="H488" s="35">
        <f t="shared" si="7"/>
        <v>689.99999999999989</v>
      </c>
    </row>
    <row r="489" spans="1:8" s="27" customFormat="1" ht="18" customHeight="1">
      <c r="A489" s="32">
        <v>10431</v>
      </c>
      <c r="B489" s="32">
        <v>47</v>
      </c>
      <c r="C489" s="32" t="s">
        <v>1212</v>
      </c>
      <c r="D489" s="32" t="s">
        <v>226</v>
      </c>
      <c r="E489" s="33">
        <v>9.5</v>
      </c>
      <c r="F489" s="33">
        <v>30</v>
      </c>
      <c r="G489" s="34">
        <v>0.25</v>
      </c>
      <c r="H489" s="35">
        <f t="shared" si="7"/>
        <v>213.75</v>
      </c>
    </row>
    <row r="490" spans="1:8" s="27" customFormat="1" ht="18" customHeight="1">
      <c r="A490" s="32">
        <v>10432</v>
      </c>
      <c r="B490" s="32">
        <v>26</v>
      </c>
      <c r="C490" s="32" t="s">
        <v>1211</v>
      </c>
      <c r="D490" s="32" t="s">
        <v>226</v>
      </c>
      <c r="E490" s="33">
        <v>31.23</v>
      </c>
      <c r="F490" s="33">
        <v>10</v>
      </c>
      <c r="G490" s="34">
        <v>0</v>
      </c>
      <c r="H490" s="35">
        <f t="shared" si="7"/>
        <v>312.3</v>
      </c>
    </row>
    <row r="491" spans="1:8" s="27" customFormat="1" ht="18" customHeight="1">
      <c r="A491" s="32">
        <v>10432</v>
      </c>
      <c r="B491" s="32">
        <v>54</v>
      </c>
      <c r="C491" s="32" t="s">
        <v>1197</v>
      </c>
      <c r="D491" s="32" t="s">
        <v>227</v>
      </c>
      <c r="E491" s="33">
        <v>7.45</v>
      </c>
      <c r="F491" s="33">
        <v>40</v>
      </c>
      <c r="G491" s="34">
        <v>0</v>
      </c>
      <c r="H491" s="35">
        <f t="shared" si="7"/>
        <v>298</v>
      </c>
    </row>
    <row r="492" spans="1:8" s="27" customFormat="1" ht="18" customHeight="1">
      <c r="A492" s="32">
        <v>10433</v>
      </c>
      <c r="B492" s="32">
        <v>56</v>
      </c>
      <c r="C492" s="32" t="s">
        <v>1177</v>
      </c>
      <c r="D492" s="32" t="s">
        <v>230</v>
      </c>
      <c r="E492" s="33">
        <v>38</v>
      </c>
      <c r="F492" s="33">
        <v>28</v>
      </c>
      <c r="G492" s="34">
        <v>0</v>
      </c>
      <c r="H492" s="35">
        <f t="shared" si="7"/>
        <v>1064</v>
      </c>
    </row>
    <row r="493" spans="1:8" s="27" customFormat="1" ht="18" customHeight="1">
      <c r="A493" s="32">
        <v>10434</v>
      </c>
      <c r="B493" s="32">
        <v>11</v>
      </c>
      <c r="C493" s="32" t="s">
        <v>1202</v>
      </c>
      <c r="D493" s="32" t="s">
        <v>1</v>
      </c>
      <c r="E493" s="33">
        <v>21</v>
      </c>
      <c r="F493" s="33">
        <v>6</v>
      </c>
      <c r="G493" s="34">
        <v>0</v>
      </c>
      <c r="H493" s="35">
        <f t="shared" si="7"/>
        <v>126</v>
      </c>
    </row>
    <row r="494" spans="1:8" s="27" customFormat="1" ht="18" customHeight="1">
      <c r="A494" s="32">
        <v>10434</v>
      </c>
      <c r="B494" s="32">
        <v>76</v>
      </c>
      <c r="C494" s="32" t="s">
        <v>1181</v>
      </c>
      <c r="D494" s="32" t="s">
        <v>225</v>
      </c>
      <c r="E494" s="33">
        <v>18</v>
      </c>
      <c r="F494" s="33">
        <v>18</v>
      </c>
      <c r="G494" s="34">
        <v>0.15</v>
      </c>
      <c r="H494" s="35">
        <f t="shared" si="7"/>
        <v>275.39999999999998</v>
      </c>
    </row>
    <row r="495" spans="1:8" s="27" customFormat="1" ht="18" customHeight="1">
      <c r="A495" s="32">
        <v>10435</v>
      </c>
      <c r="B495" s="32">
        <v>2</v>
      </c>
      <c r="C495" s="32" t="s">
        <v>1162</v>
      </c>
      <c r="D495" s="32" t="s">
        <v>225</v>
      </c>
      <c r="E495" s="33">
        <v>19</v>
      </c>
      <c r="F495" s="33">
        <v>10</v>
      </c>
      <c r="G495" s="34">
        <v>0</v>
      </c>
      <c r="H495" s="35">
        <f t="shared" si="7"/>
        <v>190</v>
      </c>
    </row>
    <row r="496" spans="1:8" s="27" customFormat="1" ht="18" customHeight="1">
      <c r="A496" s="32">
        <v>10435</v>
      </c>
      <c r="B496" s="32">
        <v>22</v>
      </c>
      <c r="C496" s="32" t="s">
        <v>1151</v>
      </c>
      <c r="D496" s="32" t="s">
        <v>230</v>
      </c>
      <c r="E496" s="33">
        <v>21</v>
      </c>
      <c r="F496" s="33">
        <v>12</v>
      </c>
      <c r="G496" s="34">
        <v>0</v>
      </c>
      <c r="H496" s="35">
        <f t="shared" si="7"/>
        <v>252</v>
      </c>
    </row>
    <row r="497" spans="1:8" s="27" customFormat="1" ht="18" customHeight="1">
      <c r="A497" s="32">
        <v>10435</v>
      </c>
      <c r="B497" s="32">
        <v>72</v>
      </c>
      <c r="C497" s="32" t="s">
        <v>1146</v>
      </c>
      <c r="D497" s="32" t="s">
        <v>1</v>
      </c>
      <c r="E497" s="33">
        <v>34.799999999999997</v>
      </c>
      <c r="F497" s="33">
        <v>10</v>
      </c>
      <c r="G497" s="34">
        <v>0</v>
      </c>
      <c r="H497" s="35">
        <f t="shared" si="7"/>
        <v>348</v>
      </c>
    </row>
    <row r="498" spans="1:8" s="27" customFormat="1" ht="18" customHeight="1">
      <c r="A498" s="32">
        <v>10436</v>
      </c>
      <c r="B498" s="32">
        <v>46</v>
      </c>
      <c r="C498" s="32" t="s">
        <v>1196</v>
      </c>
      <c r="D498" s="32" t="s">
        <v>229</v>
      </c>
      <c r="E498" s="33">
        <v>12</v>
      </c>
      <c r="F498" s="33">
        <v>5</v>
      </c>
      <c r="G498" s="34">
        <v>0</v>
      </c>
      <c r="H498" s="35">
        <f t="shared" si="7"/>
        <v>60</v>
      </c>
    </row>
    <row r="499" spans="1:8" s="27" customFormat="1" ht="18" customHeight="1">
      <c r="A499" s="32">
        <v>10436</v>
      </c>
      <c r="B499" s="32">
        <v>56</v>
      </c>
      <c r="C499" s="32" t="s">
        <v>1177</v>
      </c>
      <c r="D499" s="32" t="s">
        <v>230</v>
      </c>
      <c r="E499" s="33">
        <v>38</v>
      </c>
      <c r="F499" s="33">
        <v>40</v>
      </c>
      <c r="G499" s="34">
        <v>0.1</v>
      </c>
      <c r="H499" s="35">
        <f t="shared" si="7"/>
        <v>1368</v>
      </c>
    </row>
    <row r="500" spans="1:8" s="27" customFormat="1" ht="18" customHeight="1">
      <c r="A500" s="32">
        <v>10436</v>
      </c>
      <c r="B500" s="32">
        <v>64</v>
      </c>
      <c r="C500" s="32" t="s">
        <v>1200</v>
      </c>
      <c r="D500" s="32" t="s">
        <v>230</v>
      </c>
      <c r="E500" s="33">
        <v>33.25</v>
      </c>
      <c r="F500" s="33">
        <v>30</v>
      </c>
      <c r="G500" s="34">
        <v>0.1</v>
      </c>
      <c r="H500" s="35">
        <f t="shared" si="7"/>
        <v>897.75</v>
      </c>
    </row>
    <row r="501" spans="1:8" s="27" customFormat="1" ht="18" customHeight="1">
      <c r="A501" s="32">
        <v>10436</v>
      </c>
      <c r="B501" s="32">
        <v>75</v>
      </c>
      <c r="C501" s="32" t="s">
        <v>1190</v>
      </c>
      <c r="D501" s="32" t="s">
        <v>225</v>
      </c>
      <c r="E501" s="33">
        <v>7.75</v>
      </c>
      <c r="F501" s="33">
        <v>24</v>
      </c>
      <c r="G501" s="34">
        <v>0.1</v>
      </c>
      <c r="H501" s="35">
        <f t="shared" si="7"/>
        <v>167.4</v>
      </c>
    </row>
    <row r="502" spans="1:8" s="27" customFormat="1" ht="18" customHeight="1">
      <c r="A502" s="32">
        <v>10437</v>
      </c>
      <c r="B502" s="32">
        <v>53</v>
      </c>
      <c r="C502" s="32" t="s">
        <v>1166</v>
      </c>
      <c r="D502" s="32" t="s">
        <v>227</v>
      </c>
      <c r="E502" s="33">
        <v>32.799999999999997</v>
      </c>
      <c r="F502" s="33">
        <v>15</v>
      </c>
      <c r="G502" s="34">
        <v>0</v>
      </c>
      <c r="H502" s="35">
        <f t="shared" si="7"/>
        <v>491.99999999999994</v>
      </c>
    </row>
    <row r="503" spans="1:8" s="27" customFormat="1" ht="18" customHeight="1">
      <c r="A503" s="32">
        <v>10438</v>
      </c>
      <c r="B503" s="32">
        <v>19</v>
      </c>
      <c r="C503" s="32" t="s">
        <v>1191</v>
      </c>
      <c r="D503" s="32" t="s">
        <v>226</v>
      </c>
      <c r="E503" s="33">
        <v>9.1999999999999993</v>
      </c>
      <c r="F503" s="33">
        <v>15</v>
      </c>
      <c r="G503" s="34">
        <v>0.2</v>
      </c>
      <c r="H503" s="35">
        <f t="shared" si="7"/>
        <v>110.4</v>
      </c>
    </row>
    <row r="504" spans="1:8" s="27" customFormat="1" ht="18" customHeight="1">
      <c r="A504" s="32">
        <v>10438</v>
      </c>
      <c r="B504" s="32">
        <v>34</v>
      </c>
      <c r="C504" s="32" t="s">
        <v>1195</v>
      </c>
      <c r="D504" s="32" t="s">
        <v>225</v>
      </c>
      <c r="E504" s="33">
        <v>14</v>
      </c>
      <c r="F504" s="33">
        <v>20</v>
      </c>
      <c r="G504" s="34">
        <v>0.2</v>
      </c>
      <c r="H504" s="35">
        <f t="shared" si="7"/>
        <v>224</v>
      </c>
    </row>
    <row r="505" spans="1:8" s="27" customFormat="1" ht="18" customHeight="1">
      <c r="A505" s="32">
        <v>10438</v>
      </c>
      <c r="B505" s="32">
        <v>57</v>
      </c>
      <c r="C505" s="32" t="s">
        <v>1152</v>
      </c>
      <c r="D505" s="32" t="s">
        <v>230</v>
      </c>
      <c r="E505" s="33">
        <v>19.5</v>
      </c>
      <c r="F505" s="33">
        <v>15</v>
      </c>
      <c r="G505" s="34">
        <v>0.2</v>
      </c>
      <c r="H505" s="35">
        <f t="shared" si="7"/>
        <v>234</v>
      </c>
    </row>
    <row r="506" spans="1:8" s="27" customFormat="1" ht="18" customHeight="1">
      <c r="A506" s="32">
        <v>10439</v>
      </c>
      <c r="B506" s="32">
        <v>12</v>
      </c>
      <c r="C506" s="32" t="s">
        <v>1179</v>
      </c>
      <c r="D506" s="32" t="s">
        <v>1</v>
      </c>
      <c r="E506" s="33">
        <v>38</v>
      </c>
      <c r="F506" s="33">
        <v>15</v>
      </c>
      <c r="G506" s="34">
        <v>0</v>
      </c>
      <c r="H506" s="35">
        <f t="shared" si="7"/>
        <v>570</v>
      </c>
    </row>
    <row r="507" spans="1:8" s="27" customFormat="1" ht="18" customHeight="1">
      <c r="A507" s="32">
        <v>10439</v>
      </c>
      <c r="B507" s="32">
        <v>16</v>
      </c>
      <c r="C507" s="32" t="s">
        <v>1163</v>
      </c>
      <c r="D507" s="32" t="s">
        <v>226</v>
      </c>
      <c r="E507" s="33">
        <v>17.45</v>
      </c>
      <c r="F507" s="33">
        <v>16</v>
      </c>
      <c r="G507" s="34">
        <v>0</v>
      </c>
      <c r="H507" s="35">
        <f t="shared" si="7"/>
        <v>279.2</v>
      </c>
    </row>
    <row r="508" spans="1:8" s="27" customFormat="1" ht="18" customHeight="1">
      <c r="A508" s="32">
        <v>10439</v>
      </c>
      <c r="B508" s="32">
        <v>64</v>
      </c>
      <c r="C508" s="32" t="s">
        <v>1200</v>
      </c>
      <c r="D508" s="32" t="s">
        <v>230</v>
      </c>
      <c r="E508" s="33">
        <v>33.25</v>
      </c>
      <c r="F508" s="33">
        <v>6</v>
      </c>
      <c r="G508" s="34">
        <v>0</v>
      </c>
      <c r="H508" s="35">
        <f t="shared" si="7"/>
        <v>199.5</v>
      </c>
    </row>
    <row r="509" spans="1:8" s="27" customFormat="1" ht="18" customHeight="1">
      <c r="A509" s="32">
        <v>10439</v>
      </c>
      <c r="B509" s="32">
        <v>74</v>
      </c>
      <c r="C509" s="32" t="s">
        <v>1161</v>
      </c>
      <c r="D509" s="32" t="s">
        <v>231</v>
      </c>
      <c r="E509" s="33">
        <v>10</v>
      </c>
      <c r="F509" s="33">
        <v>30</v>
      </c>
      <c r="G509" s="34">
        <v>0</v>
      </c>
      <c r="H509" s="35">
        <f t="shared" si="7"/>
        <v>300</v>
      </c>
    </row>
    <row r="510" spans="1:8" s="27" customFormat="1" ht="18" customHeight="1">
      <c r="A510" s="32">
        <v>10440</v>
      </c>
      <c r="B510" s="32">
        <v>2</v>
      </c>
      <c r="C510" s="32" t="s">
        <v>1162</v>
      </c>
      <c r="D510" s="32" t="s">
        <v>225</v>
      </c>
      <c r="E510" s="33">
        <v>19</v>
      </c>
      <c r="F510" s="33">
        <v>45</v>
      </c>
      <c r="G510" s="34">
        <v>0.15</v>
      </c>
      <c r="H510" s="35">
        <f t="shared" si="7"/>
        <v>726.75</v>
      </c>
    </row>
    <row r="511" spans="1:8" s="27" customFormat="1" ht="18" customHeight="1">
      <c r="A511" s="32">
        <v>10440</v>
      </c>
      <c r="B511" s="32">
        <v>16</v>
      </c>
      <c r="C511" s="32" t="s">
        <v>1163</v>
      </c>
      <c r="D511" s="32" t="s">
        <v>226</v>
      </c>
      <c r="E511" s="33">
        <v>17.45</v>
      </c>
      <c r="F511" s="33">
        <v>49</v>
      </c>
      <c r="G511" s="34">
        <v>0.15</v>
      </c>
      <c r="H511" s="35">
        <f t="shared" si="7"/>
        <v>726.7924999999999</v>
      </c>
    </row>
    <row r="512" spans="1:8" s="27" customFormat="1" ht="18" customHeight="1">
      <c r="A512" s="32">
        <v>10440</v>
      </c>
      <c r="B512" s="32">
        <v>29</v>
      </c>
      <c r="C512" s="32" t="s">
        <v>1160</v>
      </c>
      <c r="D512" s="32" t="s">
        <v>227</v>
      </c>
      <c r="E512" s="33">
        <v>123.79</v>
      </c>
      <c r="F512" s="33">
        <v>24</v>
      </c>
      <c r="G512" s="34">
        <v>0.15</v>
      </c>
      <c r="H512" s="35">
        <f t="shared" si="7"/>
        <v>2525.3159999999998</v>
      </c>
    </row>
    <row r="513" spans="1:8" s="27" customFormat="1" ht="18" customHeight="1">
      <c r="A513" s="32">
        <v>10440</v>
      </c>
      <c r="B513" s="32">
        <v>61</v>
      </c>
      <c r="C513" s="32" t="s">
        <v>1218</v>
      </c>
      <c r="D513" s="32" t="s">
        <v>228</v>
      </c>
      <c r="E513" s="33">
        <v>28.5</v>
      </c>
      <c r="F513" s="33">
        <v>90</v>
      </c>
      <c r="G513" s="34">
        <v>0.15</v>
      </c>
      <c r="H513" s="35">
        <f t="shared" si="7"/>
        <v>2180.25</v>
      </c>
    </row>
    <row r="514" spans="1:8" s="27" customFormat="1" ht="18" customHeight="1">
      <c r="A514" s="32">
        <v>10441</v>
      </c>
      <c r="B514" s="32">
        <v>27</v>
      </c>
      <c r="C514" s="32" t="s">
        <v>1168</v>
      </c>
      <c r="D514" s="32" t="s">
        <v>226</v>
      </c>
      <c r="E514" s="33">
        <v>43.9</v>
      </c>
      <c r="F514" s="33">
        <v>50</v>
      </c>
      <c r="G514" s="34">
        <v>0</v>
      </c>
      <c r="H514" s="35">
        <f t="shared" si="7"/>
        <v>2195</v>
      </c>
    </row>
    <row r="515" spans="1:8" s="27" customFormat="1" ht="18" customHeight="1">
      <c r="A515" s="32">
        <v>10442</v>
      </c>
      <c r="B515" s="32">
        <v>11</v>
      </c>
      <c r="C515" s="32" t="s">
        <v>1202</v>
      </c>
      <c r="D515" s="32" t="s">
        <v>1</v>
      </c>
      <c r="E515" s="33">
        <v>21</v>
      </c>
      <c r="F515" s="33">
        <v>30</v>
      </c>
      <c r="G515" s="34">
        <v>0</v>
      </c>
      <c r="H515" s="35">
        <f t="shared" ref="H515:H578" si="8">E515*F515*(1-G515)</f>
        <v>630</v>
      </c>
    </row>
    <row r="516" spans="1:8" s="27" customFormat="1" ht="18" customHeight="1">
      <c r="A516" s="32">
        <v>10442</v>
      </c>
      <c r="B516" s="32">
        <v>54</v>
      </c>
      <c r="C516" s="32" t="s">
        <v>1197</v>
      </c>
      <c r="D516" s="32" t="s">
        <v>227</v>
      </c>
      <c r="E516" s="33">
        <v>7.45</v>
      </c>
      <c r="F516" s="33">
        <v>80</v>
      </c>
      <c r="G516" s="34">
        <v>0</v>
      </c>
      <c r="H516" s="35">
        <f t="shared" si="8"/>
        <v>596</v>
      </c>
    </row>
    <row r="517" spans="1:8" s="27" customFormat="1" ht="18" customHeight="1">
      <c r="A517" s="32">
        <v>10442</v>
      </c>
      <c r="B517" s="32">
        <v>66</v>
      </c>
      <c r="C517" s="32" t="s">
        <v>1204</v>
      </c>
      <c r="D517" s="32" t="s">
        <v>228</v>
      </c>
      <c r="E517" s="33">
        <v>17</v>
      </c>
      <c r="F517" s="33">
        <v>60</v>
      </c>
      <c r="G517" s="34">
        <v>0</v>
      </c>
      <c r="H517" s="35">
        <f t="shared" si="8"/>
        <v>1020</v>
      </c>
    </row>
    <row r="518" spans="1:8" s="27" customFormat="1" ht="18" customHeight="1">
      <c r="A518" s="32">
        <v>10443</v>
      </c>
      <c r="B518" s="32">
        <v>11</v>
      </c>
      <c r="C518" s="32" t="s">
        <v>1202</v>
      </c>
      <c r="D518" s="32" t="s">
        <v>1</v>
      </c>
      <c r="E518" s="33">
        <v>21</v>
      </c>
      <c r="F518" s="33">
        <v>6</v>
      </c>
      <c r="G518" s="34">
        <v>0.2</v>
      </c>
      <c r="H518" s="35">
        <f t="shared" si="8"/>
        <v>100.80000000000001</v>
      </c>
    </row>
    <row r="519" spans="1:8" s="27" customFormat="1" ht="18" customHeight="1">
      <c r="A519" s="32">
        <v>10443</v>
      </c>
      <c r="B519" s="32">
        <v>28</v>
      </c>
      <c r="C519" s="32" t="s">
        <v>1186</v>
      </c>
      <c r="D519" s="32" t="s">
        <v>231</v>
      </c>
      <c r="E519" s="33">
        <v>45.6</v>
      </c>
      <c r="F519" s="33">
        <v>12</v>
      </c>
      <c r="G519" s="34">
        <v>0</v>
      </c>
      <c r="H519" s="35">
        <f t="shared" si="8"/>
        <v>547.20000000000005</v>
      </c>
    </row>
    <row r="520" spans="1:8" s="27" customFormat="1" ht="18" customHeight="1">
      <c r="A520" s="32">
        <v>10444</v>
      </c>
      <c r="B520" s="32">
        <v>17</v>
      </c>
      <c r="C520" s="32" t="s">
        <v>1144</v>
      </c>
      <c r="D520" s="32" t="s">
        <v>227</v>
      </c>
      <c r="E520" s="33">
        <v>39</v>
      </c>
      <c r="F520" s="33">
        <v>10</v>
      </c>
      <c r="G520" s="34">
        <v>0</v>
      </c>
      <c r="H520" s="35">
        <f t="shared" si="8"/>
        <v>390</v>
      </c>
    </row>
    <row r="521" spans="1:8" s="27" customFormat="1" ht="18" customHeight="1">
      <c r="A521" s="32">
        <v>10444</v>
      </c>
      <c r="B521" s="32">
        <v>26</v>
      </c>
      <c r="C521" s="32" t="s">
        <v>1211</v>
      </c>
      <c r="D521" s="32" t="s">
        <v>226</v>
      </c>
      <c r="E521" s="33">
        <v>31.23</v>
      </c>
      <c r="F521" s="33">
        <v>15</v>
      </c>
      <c r="G521" s="34">
        <v>0</v>
      </c>
      <c r="H521" s="35">
        <f t="shared" si="8"/>
        <v>468.45</v>
      </c>
    </row>
    <row r="522" spans="1:8" s="27" customFormat="1" ht="18" customHeight="1">
      <c r="A522" s="32">
        <v>10444</v>
      </c>
      <c r="B522" s="32">
        <v>35</v>
      </c>
      <c r="C522" s="32" t="s">
        <v>1175</v>
      </c>
      <c r="D522" s="32" t="s">
        <v>225</v>
      </c>
      <c r="E522" s="33">
        <v>18</v>
      </c>
      <c r="F522" s="33">
        <v>8</v>
      </c>
      <c r="G522" s="34">
        <v>0</v>
      </c>
      <c r="H522" s="35">
        <f t="shared" si="8"/>
        <v>144</v>
      </c>
    </row>
    <row r="523" spans="1:8" s="27" customFormat="1" ht="18" customHeight="1">
      <c r="A523" s="32">
        <v>10444</v>
      </c>
      <c r="B523" s="32">
        <v>41</v>
      </c>
      <c r="C523" s="32" t="s">
        <v>1149</v>
      </c>
      <c r="D523" s="32" t="s">
        <v>229</v>
      </c>
      <c r="E523" s="33">
        <v>9.65</v>
      </c>
      <c r="F523" s="33">
        <v>30</v>
      </c>
      <c r="G523" s="34">
        <v>0</v>
      </c>
      <c r="H523" s="35">
        <f t="shared" si="8"/>
        <v>289.5</v>
      </c>
    </row>
    <row r="524" spans="1:8" s="27" customFormat="1" ht="18" customHeight="1">
      <c r="A524" s="32">
        <v>10445</v>
      </c>
      <c r="B524" s="32">
        <v>39</v>
      </c>
      <c r="C524" s="32" t="s">
        <v>1157</v>
      </c>
      <c r="D524" s="32" t="s">
        <v>225</v>
      </c>
      <c r="E524" s="33">
        <v>18</v>
      </c>
      <c r="F524" s="33">
        <v>6</v>
      </c>
      <c r="G524" s="34">
        <v>0</v>
      </c>
      <c r="H524" s="35">
        <f t="shared" si="8"/>
        <v>108</v>
      </c>
    </row>
    <row r="525" spans="1:8" s="27" customFormat="1" ht="18" customHeight="1">
      <c r="A525" s="32">
        <v>10445</v>
      </c>
      <c r="B525" s="32">
        <v>54</v>
      </c>
      <c r="C525" s="32" t="s">
        <v>1197</v>
      </c>
      <c r="D525" s="32" t="s">
        <v>227</v>
      </c>
      <c r="E525" s="33">
        <v>7.45</v>
      </c>
      <c r="F525" s="33">
        <v>15</v>
      </c>
      <c r="G525" s="34">
        <v>0</v>
      </c>
      <c r="H525" s="35">
        <f t="shared" si="8"/>
        <v>111.75</v>
      </c>
    </row>
    <row r="526" spans="1:8" s="27" customFormat="1" ht="18" customHeight="1">
      <c r="A526" s="32">
        <v>10446</v>
      </c>
      <c r="B526" s="32">
        <v>19</v>
      </c>
      <c r="C526" s="32" t="s">
        <v>1191</v>
      </c>
      <c r="D526" s="32" t="s">
        <v>226</v>
      </c>
      <c r="E526" s="33">
        <v>9.1999999999999993</v>
      </c>
      <c r="F526" s="33">
        <v>12</v>
      </c>
      <c r="G526" s="34">
        <v>0.1</v>
      </c>
      <c r="H526" s="35">
        <f t="shared" si="8"/>
        <v>99.36</v>
      </c>
    </row>
    <row r="527" spans="1:8" s="27" customFormat="1" ht="18" customHeight="1">
      <c r="A527" s="32">
        <v>10446</v>
      </c>
      <c r="B527" s="32">
        <v>24</v>
      </c>
      <c r="C527" s="32" t="s">
        <v>1159</v>
      </c>
      <c r="D527" s="32" t="s">
        <v>225</v>
      </c>
      <c r="E527" s="33">
        <v>4.5</v>
      </c>
      <c r="F527" s="33">
        <v>20</v>
      </c>
      <c r="G527" s="34">
        <v>0.1</v>
      </c>
      <c r="H527" s="35">
        <f t="shared" si="8"/>
        <v>81</v>
      </c>
    </row>
    <row r="528" spans="1:8" s="27" customFormat="1" ht="18" customHeight="1">
      <c r="A528" s="32">
        <v>10446</v>
      </c>
      <c r="B528" s="32">
        <v>31</v>
      </c>
      <c r="C528" s="32" t="s">
        <v>1156</v>
      </c>
      <c r="D528" s="32" t="s">
        <v>1</v>
      </c>
      <c r="E528" s="33">
        <v>12.5</v>
      </c>
      <c r="F528" s="33">
        <v>3</v>
      </c>
      <c r="G528" s="34">
        <v>0.1</v>
      </c>
      <c r="H528" s="35">
        <f t="shared" si="8"/>
        <v>33.75</v>
      </c>
    </row>
    <row r="529" spans="1:8" s="27" customFormat="1" ht="18" customHeight="1">
      <c r="A529" s="32">
        <v>10446</v>
      </c>
      <c r="B529" s="32">
        <v>52</v>
      </c>
      <c r="C529" s="32" t="s">
        <v>1208</v>
      </c>
      <c r="D529" s="32" t="s">
        <v>230</v>
      </c>
      <c r="E529" s="33">
        <v>7</v>
      </c>
      <c r="F529" s="33">
        <v>15</v>
      </c>
      <c r="G529" s="34">
        <v>0.1</v>
      </c>
      <c r="H529" s="35">
        <f t="shared" si="8"/>
        <v>94.5</v>
      </c>
    </row>
    <row r="530" spans="1:8" s="27" customFormat="1" ht="18" customHeight="1">
      <c r="A530" s="32">
        <v>10447</v>
      </c>
      <c r="B530" s="32">
        <v>19</v>
      </c>
      <c r="C530" s="32" t="s">
        <v>1191</v>
      </c>
      <c r="D530" s="32" t="s">
        <v>226</v>
      </c>
      <c r="E530" s="33">
        <v>9.1999999999999993</v>
      </c>
      <c r="F530" s="33">
        <v>40</v>
      </c>
      <c r="G530" s="34">
        <v>0</v>
      </c>
      <c r="H530" s="35">
        <f t="shared" si="8"/>
        <v>368</v>
      </c>
    </row>
    <row r="531" spans="1:8" s="27" customFormat="1" ht="18" customHeight="1">
      <c r="A531" s="32">
        <v>10447</v>
      </c>
      <c r="B531" s="32">
        <v>65</v>
      </c>
      <c r="C531" s="32" t="s">
        <v>1150</v>
      </c>
      <c r="D531" s="32" t="s">
        <v>228</v>
      </c>
      <c r="E531" s="33">
        <v>21.05</v>
      </c>
      <c r="F531" s="33">
        <v>35</v>
      </c>
      <c r="G531" s="34">
        <v>0</v>
      </c>
      <c r="H531" s="35">
        <f t="shared" si="8"/>
        <v>736.75</v>
      </c>
    </row>
    <row r="532" spans="1:8" s="27" customFormat="1" ht="18" customHeight="1">
      <c r="A532" s="32">
        <v>10447</v>
      </c>
      <c r="B532" s="32">
        <v>71</v>
      </c>
      <c r="C532" s="32" t="s">
        <v>1184</v>
      </c>
      <c r="D532" s="32" t="s">
        <v>1</v>
      </c>
      <c r="E532" s="33">
        <v>21.5</v>
      </c>
      <c r="F532" s="33">
        <v>2</v>
      </c>
      <c r="G532" s="34">
        <v>0</v>
      </c>
      <c r="H532" s="35">
        <f t="shared" si="8"/>
        <v>43</v>
      </c>
    </row>
    <row r="533" spans="1:8" s="27" customFormat="1" ht="18" customHeight="1">
      <c r="A533" s="32">
        <v>10448</v>
      </c>
      <c r="B533" s="32">
        <v>26</v>
      </c>
      <c r="C533" s="32" t="s">
        <v>1211</v>
      </c>
      <c r="D533" s="32" t="s">
        <v>226</v>
      </c>
      <c r="E533" s="33">
        <v>31.23</v>
      </c>
      <c r="F533" s="33">
        <v>6</v>
      </c>
      <c r="G533" s="34">
        <v>0</v>
      </c>
      <c r="H533" s="35">
        <f t="shared" si="8"/>
        <v>187.38</v>
      </c>
    </row>
    <row r="534" spans="1:8" s="27" customFormat="1" ht="18" customHeight="1">
      <c r="A534" s="32">
        <v>10448</v>
      </c>
      <c r="B534" s="32">
        <v>40</v>
      </c>
      <c r="C534" s="32" t="s">
        <v>1180</v>
      </c>
      <c r="D534" s="32" t="s">
        <v>229</v>
      </c>
      <c r="E534" s="33">
        <v>18.399999999999999</v>
      </c>
      <c r="F534" s="33">
        <v>20</v>
      </c>
      <c r="G534" s="34">
        <v>0</v>
      </c>
      <c r="H534" s="35">
        <f t="shared" si="8"/>
        <v>368</v>
      </c>
    </row>
    <row r="535" spans="1:8" s="27" customFormat="1" ht="18" customHeight="1">
      <c r="A535" s="32">
        <v>10449</v>
      </c>
      <c r="B535" s="32">
        <v>10</v>
      </c>
      <c r="C535" s="32" t="s">
        <v>1183</v>
      </c>
      <c r="D535" s="32" t="s">
        <v>229</v>
      </c>
      <c r="E535" s="33">
        <v>31</v>
      </c>
      <c r="F535" s="33">
        <v>14</v>
      </c>
      <c r="G535" s="34">
        <v>0</v>
      </c>
      <c r="H535" s="35">
        <f t="shared" si="8"/>
        <v>434</v>
      </c>
    </row>
    <row r="536" spans="1:8" s="27" customFormat="1" ht="18" customHeight="1">
      <c r="A536" s="32">
        <v>10449</v>
      </c>
      <c r="B536" s="32">
        <v>52</v>
      </c>
      <c r="C536" s="32" t="s">
        <v>1208</v>
      </c>
      <c r="D536" s="32" t="s">
        <v>230</v>
      </c>
      <c r="E536" s="33">
        <v>7</v>
      </c>
      <c r="F536" s="33">
        <v>20</v>
      </c>
      <c r="G536" s="34">
        <v>0</v>
      </c>
      <c r="H536" s="35">
        <f t="shared" si="8"/>
        <v>140</v>
      </c>
    </row>
    <row r="537" spans="1:8" s="27" customFormat="1" ht="18" customHeight="1">
      <c r="A537" s="32">
        <v>10449</v>
      </c>
      <c r="B537" s="32">
        <v>62</v>
      </c>
      <c r="C537" s="32" t="s">
        <v>1173</v>
      </c>
      <c r="D537" s="32" t="s">
        <v>226</v>
      </c>
      <c r="E537" s="33">
        <v>49.3</v>
      </c>
      <c r="F537" s="33">
        <v>35</v>
      </c>
      <c r="G537" s="34">
        <v>0</v>
      </c>
      <c r="H537" s="35">
        <f t="shared" si="8"/>
        <v>1725.5</v>
      </c>
    </row>
    <row r="538" spans="1:8" s="27" customFormat="1" ht="18" customHeight="1">
      <c r="A538" s="32">
        <v>10450</v>
      </c>
      <c r="B538" s="32">
        <v>10</v>
      </c>
      <c r="C538" s="32" t="s">
        <v>1183</v>
      </c>
      <c r="D538" s="32" t="s">
        <v>229</v>
      </c>
      <c r="E538" s="33">
        <v>31</v>
      </c>
      <c r="F538" s="33">
        <v>20</v>
      </c>
      <c r="G538" s="34">
        <v>0.2</v>
      </c>
      <c r="H538" s="35">
        <f t="shared" si="8"/>
        <v>496</v>
      </c>
    </row>
    <row r="539" spans="1:8" s="27" customFormat="1" ht="18" customHeight="1">
      <c r="A539" s="32">
        <v>10450</v>
      </c>
      <c r="B539" s="32">
        <v>54</v>
      </c>
      <c r="C539" s="32" t="s">
        <v>1197</v>
      </c>
      <c r="D539" s="32" t="s">
        <v>227</v>
      </c>
      <c r="E539" s="33">
        <v>7.45</v>
      </c>
      <c r="F539" s="33">
        <v>6</v>
      </c>
      <c r="G539" s="34">
        <v>0.2</v>
      </c>
      <c r="H539" s="35">
        <f t="shared" si="8"/>
        <v>35.760000000000005</v>
      </c>
    </row>
    <row r="540" spans="1:8" s="27" customFormat="1" ht="18" customHeight="1">
      <c r="A540" s="32">
        <v>10451</v>
      </c>
      <c r="B540" s="32">
        <v>55</v>
      </c>
      <c r="C540" s="32" t="s">
        <v>1160</v>
      </c>
      <c r="D540" s="32" t="s">
        <v>227</v>
      </c>
      <c r="E540" s="33">
        <v>24</v>
      </c>
      <c r="F540" s="33">
        <v>120</v>
      </c>
      <c r="G540" s="34">
        <v>0.1</v>
      </c>
      <c r="H540" s="35">
        <f t="shared" si="8"/>
        <v>2592</v>
      </c>
    </row>
    <row r="541" spans="1:8" s="27" customFormat="1" ht="18" customHeight="1">
      <c r="A541" s="32">
        <v>10451</v>
      </c>
      <c r="B541" s="32">
        <v>64</v>
      </c>
      <c r="C541" s="32" t="s">
        <v>1200</v>
      </c>
      <c r="D541" s="32" t="s">
        <v>230</v>
      </c>
      <c r="E541" s="33">
        <v>33.25</v>
      </c>
      <c r="F541" s="33">
        <v>35</v>
      </c>
      <c r="G541" s="34">
        <v>0.1</v>
      </c>
      <c r="H541" s="35">
        <f t="shared" si="8"/>
        <v>1047.375</v>
      </c>
    </row>
    <row r="542" spans="1:8" s="27" customFormat="1" ht="18" customHeight="1">
      <c r="A542" s="32">
        <v>10451</v>
      </c>
      <c r="B542" s="32">
        <v>65</v>
      </c>
      <c r="C542" s="32" t="s">
        <v>1150</v>
      </c>
      <c r="D542" s="32" t="s">
        <v>228</v>
      </c>
      <c r="E542" s="33">
        <v>21.05</v>
      </c>
      <c r="F542" s="33">
        <v>28</v>
      </c>
      <c r="G542" s="34">
        <v>0.1</v>
      </c>
      <c r="H542" s="35">
        <f t="shared" si="8"/>
        <v>530.46</v>
      </c>
    </row>
    <row r="543" spans="1:8" s="27" customFormat="1" ht="18" customHeight="1">
      <c r="A543" s="32">
        <v>10451</v>
      </c>
      <c r="B543" s="32">
        <v>77</v>
      </c>
      <c r="C543" s="32" t="s">
        <v>1167</v>
      </c>
      <c r="D543" s="32" t="s">
        <v>228</v>
      </c>
      <c r="E543" s="33">
        <v>13</v>
      </c>
      <c r="F543" s="33">
        <v>55</v>
      </c>
      <c r="G543" s="34">
        <v>0.1</v>
      </c>
      <c r="H543" s="35">
        <f t="shared" si="8"/>
        <v>643.5</v>
      </c>
    </row>
    <row r="544" spans="1:8" s="27" customFormat="1" ht="18" customHeight="1">
      <c r="A544" s="32">
        <v>10452</v>
      </c>
      <c r="B544" s="32">
        <v>28</v>
      </c>
      <c r="C544" s="32" t="s">
        <v>1186</v>
      </c>
      <c r="D544" s="32" t="s">
        <v>231</v>
      </c>
      <c r="E544" s="33">
        <v>45.6</v>
      </c>
      <c r="F544" s="33">
        <v>15</v>
      </c>
      <c r="G544" s="34">
        <v>0</v>
      </c>
      <c r="H544" s="35">
        <f t="shared" si="8"/>
        <v>684</v>
      </c>
    </row>
    <row r="545" spans="1:8" s="27" customFormat="1" ht="18" customHeight="1">
      <c r="A545" s="32">
        <v>10452</v>
      </c>
      <c r="B545" s="32">
        <v>44</v>
      </c>
      <c r="C545" s="32" t="s">
        <v>1187</v>
      </c>
      <c r="D545" s="32" t="s">
        <v>228</v>
      </c>
      <c r="E545" s="33">
        <v>19.45</v>
      </c>
      <c r="F545" s="33">
        <v>100</v>
      </c>
      <c r="G545" s="34">
        <v>0.05</v>
      </c>
      <c r="H545" s="35">
        <f t="shared" si="8"/>
        <v>1847.75</v>
      </c>
    </row>
    <row r="546" spans="1:8" s="27" customFormat="1" ht="18" customHeight="1">
      <c r="A546" s="32">
        <v>10453</v>
      </c>
      <c r="B546" s="32">
        <v>48</v>
      </c>
      <c r="C546" s="32" t="s">
        <v>1217</v>
      </c>
      <c r="D546" s="32" t="s">
        <v>226</v>
      </c>
      <c r="E546" s="33">
        <v>12.75</v>
      </c>
      <c r="F546" s="33">
        <v>15</v>
      </c>
      <c r="G546" s="34">
        <v>0.1</v>
      </c>
      <c r="H546" s="35">
        <f t="shared" si="8"/>
        <v>172.125</v>
      </c>
    </row>
    <row r="547" spans="1:8" s="27" customFormat="1" ht="18" customHeight="1">
      <c r="A547" s="32">
        <v>10453</v>
      </c>
      <c r="B547" s="32">
        <v>70</v>
      </c>
      <c r="C547" s="32" t="s">
        <v>1174</v>
      </c>
      <c r="D547" s="32" t="s">
        <v>225</v>
      </c>
      <c r="E547" s="33">
        <v>15</v>
      </c>
      <c r="F547" s="33">
        <v>25</v>
      </c>
      <c r="G547" s="34">
        <v>0.1</v>
      </c>
      <c r="H547" s="35">
        <f t="shared" si="8"/>
        <v>337.5</v>
      </c>
    </row>
    <row r="548" spans="1:8" s="27" customFormat="1" ht="18" customHeight="1">
      <c r="A548" s="32">
        <v>10454</v>
      </c>
      <c r="B548" s="32">
        <v>16</v>
      </c>
      <c r="C548" s="32" t="s">
        <v>1163</v>
      </c>
      <c r="D548" s="32" t="s">
        <v>226</v>
      </c>
      <c r="E548" s="33">
        <v>17.45</v>
      </c>
      <c r="F548" s="33">
        <v>20</v>
      </c>
      <c r="G548" s="34">
        <v>0.2</v>
      </c>
      <c r="H548" s="35">
        <f t="shared" si="8"/>
        <v>279.2</v>
      </c>
    </row>
    <row r="549" spans="1:8" s="27" customFormat="1" ht="18" customHeight="1">
      <c r="A549" s="32">
        <v>10454</v>
      </c>
      <c r="B549" s="32">
        <v>33</v>
      </c>
      <c r="C549" s="32" t="s">
        <v>1154</v>
      </c>
      <c r="D549" s="32" t="s">
        <v>1</v>
      </c>
      <c r="E549" s="33">
        <v>2.5</v>
      </c>
      <c r="F549" s="33">
        <v>20</v>
      </c>
      <c r="G549" s="34">
        <v>0.2</v>
      </c>
      <c r="H549" s="35">
        <f t="shared" si="8"/>
        <v>40</v>
      </c>
    </row>
    <row r="550" spans="1:8" s="27" customFormat="1" ht="18" customHeight="1">
      <c r="A550" s="32">
        <v>10454</v>
      </c>
      <c r="B550" s="32">
        <v>46</v>
      </c>
      <c r="C550" s="32" t="s">
        <v>1196</v>
      </c>
      <c r="D550" s="32" t="s">
        <v>229</v>
      </c>
      <c r="E550" s="33">
        <v>12</v>
      </c>
      <c r="F550" s="33">
        <v>10</v>
      </c>
      <c r="G550" s="34">
        <v>0.2</v>
      </c>
      <c r="H550" s="35">
        <f t="shared" si="8"/>
        <v>96</v>
      </c>
    </row>
    <row r="551" spans="1:8" s="27" customFormat="1" ht="18" customHeight="1">
      <c r="A551" s="32">
        <v>10455</v>
      </c>
      <c r="B551" s="32">
        <v>39</v>
      </c>
      <c r="C551" s="32" t="s">
        <v>1157</v>
      </c>
      <c r="D551" s="32" t="s">
        <v>225</v>
      </c>
      <c r="E551" s="33">
        <v>18</v>
      </c>
      <c r="F551" s="33">
        <v>20</v>
      </c>
      <c r="G551" s="34">
        <v>0</v>
      </c>
      <c r="H551" s="35">
        <f t="shared" si="8"/>
        <v>360</v>
      </c>
    </row>
    <row r="552" spans="1:8" s="27" customFormat="1" ht="18" customHeight="1">
      <c r="A552" s="32">
        <v>10455</v>
      </c>
      <c r="B552" s="32">
        <v>53</v>
      </c>
      <c r="C552" s="32" t="s">
        <v>1166</v>
      </c>
      <c r="D552" s="32" t="s">
        <v>227</v>
      </c>
      <c r="E552" s="33">
        <v>32.799999999999997</v>
      </c>
      <c r="F552" s="33">
        <v>50</v>
      </c>
      <c r="G552" s="34">
        <v>0</v>
      </c>
      <c r="H552" s="35">
        <f t="shared" si="8"/>
        <v>1639.9999999999998</v>
      </c>
    </row>
    <row r="553" spans="1:8" s="27" customFormat="1" ht="18" customHeight="1">
      <c r="A553" s="32">
        <v>10455</v>
      </c>
      <c r="B553" s="32">
        <v>61</v>
      </c>
      <c r="C553" s="32" t="s">
        <v>1218</v>
      </c>
      <c r="D553" s="32" t="s">
        <v>228</v>
      </c>
      <c r="E553" s="33">
        <v>28.5</v>
      </c>
      <c r="F553" s="33">
        <v>25</v>
      </c>
      <c r="G553" s="34">
        <v>0</v>
      </c>
      <c r="H553" s="35">
        <f t="shared" si="8"/>
        <v>712.5</v>
      </c>
    </row>
    <row r="554" spans="1:8" s="27" customFormat="1" ht="18" customHeight="1">
      <c r="A554" s="32">
        <v>10455</v>
      </c>
      <c r="B554" s="32">
        <v>71</v>
      </c>
      <c r="C554" s="32" t="s">
        <v>1184</v>
      </c>
      <c r="D554" s="32" t="s">
        <v>1</v>
      </c>
      <c r="E554" s="33">
        <v>21.5</v>
      </c>
      <c r="F554" s="33">
        <v>30</v>
      </c>
      <c r="G554" s="34">
        <v>0</v>
      </c>
      <c r="H554" s="35">
        <f t="shared" si="8"/>
        <v>645</v>
      </c>
    </row>
    <row r="555" spans="1:8" s="27" customFormat="1" ht="18" customHeight="1">
      <c r="A555" s="32">
        <v>10456</v>
      </c>
      <c r="B555" s="32">
        <v>21</v>
      </c>
      <c r="C555" s="32" t="s">
        <v>1171</v>
      </c>
      <c r="D555" s="32" t="s">
        <v>226</v>
      </c>
      <c r="E555" s="33">
        <v>10</v>
      </c>
      <c r="F555" s="33">
        <v>40</v>
      </c>
      <c r="G555" s="34">
        <v>0.15</v>
      </c>
      <c r="H555" s="35">
        <f t="shared" si="8"/>
        <v>340</v>
      </c>
    </row>
    <row r="556" spans="1:8" s="27" customFormat="1" ht="18" customHeight="1">
      <c r="A556" s="32">
        <v>10456</v>
      </c>
      <c r="B556" s="32">
        <v>49</v>
      </c>
      <c r="C556" s="32" t="s">
        <v>1158</v>
      </c>
      <c r="D556" s="32" t="s">
        <v>226</v>
      </c>
      <c r="E556" s="33">
        <v>20</v>
      </c>
      <c r="F556" s="33">
        <v>21</v>
      </c>
      <c r="G556" s="34">
        <v>0.15</v>
      </c>
      <c r="H556" s="35">
        <f t="shared" si="8"/>
        <v>357</v>
      </c>
    </row>
    <row r="557" spans="1:8" s="27" customFormat="1" ht="18" customHeight="1">
      <c r="A557" s="32">
        <v>10457</v>
      </c>
      <c r="B557" s="32">
        <v>59</v>
      </c>
      <c r="C557" s="32" t="s">
        <v>1165</v>
      </c>
      <c r="D557" s="32" t="s">
        <v>1</v>
      </c>
      <c r="E557" s="33">
        <v>55</v>
      </c>
      <c r="F557" s="33">
        <v>36</v>
      </c>
      <c r="G557" s="34">
        <v>0</v>
      </c>
      <c r="H557" s="35">
        <f t="shared" si="8"/>
        <v>1980</v>
      </c>
    </row>
    <row r="558" spans="1:8" s="27" customFormat="1" ht="18" customHeight="1">
      <c r="A558" s="32">
        <v>10458</v>
      </c>
      <c r="B558" s="32">
        <v>26</v>
      </c>
      <c r="C558" s="32" t="s">
        <v>1211</v>
      </c>
      <c r="D558" s="32" t="s">
        <v>226</v>
      </c>
      <c r="E558" s="33">
        <v>31.23</v>
      </c>
      <c r="F558" s="33">
        <v>30</v>
      </c>
      <c r="G558" s="34">
        <v>0</v>
      </c>
      <c r="H558" s="35">
        <f t="shared" si="8"/>
        <v>936.9</v>
      </c>
    </row>
    <row r="559" spans="1:8" s="27" customFormat="1" ht="18" customHeight="1">
      <c r="A559" s="32">
        <v>10458</v>
      </c>
      <c r="B559" s="32">
        <v>28</v>
      </c>
      <c r="C559" s="32" t="s">
        <v>1186</v>
      </c>
      <c r="D559" s="32" t="s">
        <v>231</v>
      </c>
      <c r="E559" s="33">
        <v>45.6</v>
      </c>
      <c r="F559" s="33">
        <v>30</v>
      </c>
      <c r="G559" s="34">
        <v>0</v>
      </c>
      <c r="H559" s="35">
        <f t="shared" si="8"/>
        <v>1368</v>
      </c>
    </row>
    <row r="560" spans="1:8" s="27" customFormat="1" ht="18" customHeight="1">
      <c r="A560" s="32">
        <v>10458</v>
      </c>
      <c r="B560" s="32">
        <v>43</v>
      </c>
      <c r="C560" s="32" t="s">
        <v>1182</v>
      </c>
      <c r="D560" s="32" t="s">
        <v>225</v>
      </c>
      <c r="E560" s="33">
        <v>46</v>
      </c>
      <c r="F560" s="33">
        <v>20</v>
      </c>
      <c r="G560" s="34">
        <v>0</v>
      </c>
      <c r="H560" s="35">
        <f t="shared" si="8"/>
        <v>920</v>
      </c>
    </row>
    <row r="561" spans="1:8" s="27" customFormat="1" ht="18" customHeight="1">
      <c r="A561" s="32">
        <v>10458</v>
      </c>
      <c r="B561" s="32">
        <v>56</v>
      </c>
      <c r="C561" s="32" t="s">
        <v>1177</v>
      </c>
      <c r="D561" s="32" t="s">
        <v>230</v>
      </c>
      <c r="E561" s="33">
        <v>38</v>
      </c>
      <c r="F561" s="33">
        <v>15</v>
      </c>
      <c r="G561" s="34">
        <v>0</v>
      </c>
      <c r="H561" s="35">
        <f t="shared" si="8"/>
        <v>570</v>
      </c>
    </row>
    <row r="562" spans="1:8" s="27" customFormat="1" ht="18" customHeight="1">
      <c r="A562" s="32">
        <v>10458</v>
      </c>
      <c r="B562" s="32">
        <v>71</v>
      </c>
      <c r="C562" s="32" t="s">
        <v>1184</v>
      </c>
      <c r="D562" s="32" t="s">
        <v>1</v>
      </c>
      <c r="E562" s="33">
        <v>21.5</v>
      </c>
      <c r="F562" s="33">
        <v>50</v>
      </c>
      <c r="G562" s="34">
        <v>0</v>
      </c>
      <c r="H562" s="35">
        <f t="shared" si="8"/>
        <v>1075</v>
      </c>
    </row>
    <row r="563" spans="1:8" s="27" customFormat="1" ht="18" customHeight="1">
      <c r="A563" s="32">
        <v>10459</v>
      </c>
      <c r="B563" s="32">
        <v>7</v>
      </c>
      <c r="C563" s="32" t="s">
        <v>1176</v>
      </c>
      <c r="D563" s="32" t="s">
        <v>231</v>
      </c>
      <c r="E563" s="33">
        <v>30</v>
      </c>
      <c r="F563" s="33">
        <v>16</v>
      </c>
      <c r="G563" s="34">
        <v>0.05</v>
      </c>
      <c r="H563" s="35">
        <f t="shared" si="8"/>
        <v>456</v>
      </c>
    </row>
    <row r="564" spans="1:8" s="27" customFormat="1" ht="18" customHeight="1">
      <c r="A564" s="32">
        <v>10459</v>
      </c>
      <c r="B564" s="32">
        <v>46</v>
      </c>
      <c r="C564" s="32" t="s">
        <v>1196</v>
      </c>
      <c r="D564" s="32" t="s">
        <v>229</v>
      </c>
      <c r="E564" s="33">
        <v>12</v>
      </c>
      <c r="F564" s="33">
        <v>20</v>
      </c>
      <c r="G564" s="34">
        <v>0.05</v>
      </c>
      <c r="H564" s="35">
        <f t="shared" si="8"/>
        <v>228</v>
      </c>
    </row>
    <row r="565" spans="1:8" s="27" customFormat="1" ht="18" customHeight="1">
      <c r="A565" s="32">
        <v>10459</v>
      </c>
      <c r="B565" s="32">
        <v>72</v>
      </c>
      <c r="C565" s="32" t="s">
        <v>1146</v>
      </c>
      <c r="D565" s="32" t="s">
        <v>1</v>
      </c>
      <c r="E565" s="33">
        <v>34.799999999999997</v>
      </c>
      <c r="F565" s="33">
        <v>40</v>
      </c>
      <c r="G565" s="34">
        <v>0</v>
      </c>
      <c r="H565" s="35">
        <f t="shared" si="8"/>
        <v>1392</v>
      </c>
    </row>
    <row r="566" spans="1:8" s="27" customFormat="1" ht="18" customHeight="1">
      <c r="A566" s="32">
        <v>10460</v>
      </c>
      <c r="B566" s="32">
        <v>68</v>
      </c>
      <c r="C566" s="32" t="s">
        <v>1198</v>
      </c>
      <c r="D566" s="32" t="s">
        <v>226</v>
      </c>
      <c r="E566" s="33">
        <v>12.5</v>
      </c>
      <c r="F566" s="33">
        <v>21</v>
      </c>
      <c r="G566" s="34">
        <v>0.25</v>
      </c>
      <c r="H566" s="35">
        <f t="shared" si="8"/>
        <v>196.875</v>
      </c>
    </row>
    <row r="567" spans="1:8" s="27" customFormat="1" ht="18" customHeight="1">
      <c r="A567" s="32">
        <v>10460</v>
      </c>
      <c r="B567" s="32">
        <v>75</v>
      </c>
      <c r="C567" s="32" t="s">
        <v>1190</v>
      </c>
      <c r="D567" s="32" t="s">
        <v>225</v>
      </c>
      <c r="E567" s="33">
        <v>7.75</v>
      </c>
      <c r="F567" s="33">
        <v>4</v>
      </c>
      <c r="G567" s="34">
        <v>0.25</v>
      </c>
      <c r="H567" s="35">
        <f t="shared" si="8"/>
        <v>23.25</v>
      </c>
    </row>
    <row r="568" spans="1:8" s="27" customFormat="1" ht="18" customHeight="1">
      <c r="A568" s="32">
        <v>10461</v>
      </c>
      <c r="B568" s="32">
        <v>21</v>
      </c>
      <c r="C568" s="32" t="s">
        <v>1171</v>
      </c>
      <c r="D568" s="32" t="s">
        <v>226</v>
      </c>
      <c r="E568" s="33">
        <v>10</v>
      </c>
      <c r="F568" s="33">
        <v>40</v>
      </c>
      <c r="G568" s="34">
        <v>0.25</v>
      </c>
      <c r="H568" s="35">
        <f t="shared" si="8"/>
        <v>300</v>
      </c>
    </row>
    <row r="569" spans="1:8" s="27" customFormat="1" ht="18" customHeight="1">
      <c r="A569" s="32">
        <v>10461</v>
      </c>
      <c r="B569" s="32">
        <v>30</v>
      </c>
      <c r="C569" s="32" t="s">
        <v>1178</v>
      </c>
      <c r="D569" s="32" t="s">
        <v>229</v>
      </c>
      <c r="E569" s="33">
        <v>25.89</v>
      </c>
      <c r="F569" s="33">
        <v>28</v>
      </c>
      <c r="G569" s="34">
        <v>0.25</v>
      </c>
      <c r="H569" s="35">
        <f t="shared" si="8"/>
        <v>543.69000000000005</v>
      </c>
    </row>
    <row r="570" spans="1:8" s="27" customFormat="1" ht="18" customHeight="1">
      <c r="A570" s="32">
        <v>10461</v>
      </c>
      <c r="B570" s="32">
        <v>55</v>
      </c>
      <c r="C570" s="32" t="s">
        <v>1160</v>
      </c>
      <c r="D570" s="32" t="s">
        <v>227</v>
      </c>
      <c r="E570" s="33">
        <v>24</v>
      </c>
      <c r="F570" s="33">
        <v>60</v>
      </c>
      <c r="G570" s="34">
        <v>0.25</v>
      </c>
      <c r="H570" s="35">
        <f t="shared" si="8"/>
        <v>1080</v>
      </c>
    </row>
    <row r="571" spans="1:8" s="27" customFormat="1" ht="18" customHeight="1">
      <c r="A571" s="32">
        <v>10462</v>
      </c>
      <c r="B571" s="32">
        <v>13</v>
      </c>
      <c r="C571" s="32" t="s">
        <v>1185</v>
      </c>
      <c r="D571" s="32" t="s">
        <v>229</v>
      </c>
      <c r="E571" s="33">
        <v>6</v>
      </c>
      <c r="F571" s="33">
        <v>1</v>
      </c>
      <c r="G571" s="34">
        <v>0</v>
      </c>
      <c r="H571" s="35">
        <f t="shared" si="8"/>
        <v>6</v>
      </c>
    </row>
    <row r="572" spans="1:8" s="27" customFormat="1" ht="18" customHeight="1">
      <c r="A572" s="32">
        <v>10462</v>
      </c>
      <c r="B572" s="32">
        <v>23</v>
      </c>
      <c r="C572" s="32" t="s">
        <v>1213</v>
      </c>
      <c r="D572" s="32" t="s">
        <v>230</v>
      </c>
      <c r="E572" s="33">
        <v>9</v>
      </c>
      <c r="F572" s="33">
        <v>21</v>
      </c>
      <c r="G572" s="34">
        <v>0</v>
      </c>
      <c r="H572" s="35">
        <f t="shared" si="8"/>
        <v>189</v>
      </c>
    </row>
    <row r="573" spans="1:8" s="27" customFormat="1" ht="18" customHeight="1">
      <c r="A573" s="32">
        <v>10463</v>
      </c>
      <c r="B573" s="32">
        <v>19</v>
      </c>
      <c r="C573" s="32" t="s">
        <v>1191</v>
      </c>
      <c r="D573" s="32" t="s">
        <v>226</v>
      </c>
      <c r="E573" s="33">
        <v>9.1999999999999993</v>
      </c>
      <c r="F573" s="33">
        <v>21</v>
      </c>
      <c r="G573" s="34">
        <v>0</v>
      </c>
      <c r="H573" s="35">
        <f t="shared" si="8"/>
        <v>193.2</v>
      </c>
    </row>
    <row r="574" spans="1:8" s="27" customFormat="1" ht="18" customHeight="1">
      <c r="A574" s="32">
        <v>10463</v>
      </c>
      <c r="B574" s="32">
        <v>42</v>
      </c>
      <c r="C574" s="32" t="s">
        <v>1145</v>
      </c>
      <c r="D574" s="32" t="s">
        <v>230</v>
      </c>
      <c r="E574" s="33">
        <v>14</v>
      </c>
      <c r="F574" s="33">
        <v>50</v>
      </c>
      <c r="G574" s="34">
        <v>0</v>
      </c>
      <c r="H574" s="35">
        <f t="shared" si="8"/>
        <v>700</v>
      </c>
    </row>
    <row r="575" spans="1:8" s="27" customFormat="1" ht="18" customHeight="1">
      <c r="A575" s="32">
        <v>10464</v>
      </c>
      <c r="B575" s="32">
        <v>4</v>
      </c>
      <c r="C575" s="32" t="s">
        <v>1205</v>
      </c>
      <c r="D575" s="32" t="s">
        <v>228</v>
      </c>
      <c r="E575" s="33">
        <v>22</v>
      </c>
      <c r="F575" s="33">
        <v>16</v>
      </c>
      <c r="G575" s="34">
        <v>0.2</v>
      </c>
      <c r="H575" s="35">
        <f t="shared" si="8"/>
        <v>281.60000000000002</v>
      </c>
    </row>
    <row r="576" spans="1:8" s="27" customFormat="1" ht="18" customHeight="1">
      <c r="A576" s="32">
        <v>10464</v>
      </c>
      <c r="B576" s="32">
        <v>43</v>
      </c>
      <c r="C576" s="32" t="s">
        <v>1182</v>
      </c>
      <c r="D576" s="32" t="s">
        <v>225</v>
      </c>
      <c r="E576" s="33">
        <v>46</v>
      </c>
      <c r="F576" s="33">
        <v>3</v>
      </c>
      <c r="G576" s="34">
        <v>0</v>
      </c>
      <c r="H576" s="35">
        <f t="shared" si="8"/>
        <v>138</v>
      </c>
    </row>
    <row r="577" spans="1:8" s="27" customFormat="1" ht="18" customHeight="1">
      <c r="A577" s="32">
        <v>10464</v>
      </c>
      <c r="B577" s="32">
        <v>56</v>
      </c>
      <c r="C577" s="32" t="s">
        <v>1177</v>
      </c>
      <c r="D577" s="32" t="s">
        <v>230</v>
      </c>
      <c r="E577" s="33">
        <v>38</v>
      </c>
      <c r="F577" s="33">
        <v>30</v>
      </c>
      <c r="G577" s="34">
        <v>0.2</v>
      </c>
      <c r="H577" s="35">
        <f t="shared" si="8"/>
        <v>912</v>
      </c>
    </row>
    <row r="578" spans="1:8" s="27" customFormat="1" ht="18" customHeight="1">
      <c r="A578" s="32">
        <v>10464</v>
      </c>
      <c r="B578" s="32">
        <v>60</v>
      </c>
      <c r="C578" s="32" t="s">
        <v>1155</v>
      </c>
      <c r="D578" s="32" t="s">
        <v>1</v>
      </c>
      <c r="E578" s="33">
        <v>34</v>
      </c>
      <c r="F578" s="33">
        <v>20</v>
      </c>
      <c r="G578" s="34">
        <v>0</v>
      </c>
      <c r="H578" s="35">
        <f t="shared" si="8"/>
        <v>680</v>
      </c>
    </row>
    <row r="579" spans="1:8" s="27" customFormat="1" ht="18" customHeight="1">
      <c r="A579" s="32">
        <v>10465</v>
      </c>
      <c r="B579" s="32">
        <v>24</v>
      </c>
      <c r="C579" s="32" t="s">
        <v>1159</v>
      </c>
      <c r="D579" s="32" t="s">
        <v>225</v>
      </c>
      <c r="E579" s="33">
        <v>4.5</v>
      </c>
      <c r="F579" s="33">
        <v>25</v>
      </c>
      <c r="G579" s="34">
        <v>0</v>
      </c>
      <c r="H579" s="35">
        <f t="shared" ref="H579:H642" si="9">E579*F579*(1-G579)</f>
        <v>112.5</v>
      </c>
    </row>
    <row r="580" spans="1:8" s="27" customFormat="1" ht="18" customHeight="1">
      <c r="A580" s="32">
        <v>10465</v>
      </c>
      <c r="B580" s="32">
        <v>29</v>
      </c>
      <c r="C580" s="32" t="s">
        <v>1160</v>
      </c>
      <c r="D580" s="32" t="s">
        <v>227</v>
      </c>
      <c r="E580" s="33">
        <v>123.79</v>
      </c>
      <c r="F580" s="33">
        <v>18</v>
      </c>
      <c r="G580" s="34">
        <v>0.1</v>
      </c>
      <c r="H580" s="35">
        <f t="shared" si="9"/>
        <v>2005.3980000000004</v>
      </c>
    </row>
    <row r="581" spans="1:8" s="27" customFormat="1" ht="18" customHeight="1">
      <c r="A581" s="32">
        <v>10465</v>
      </c>
      <c r="B581" s="32">
        <v>40</v>
      </c>
      <c r="C581" s="32" t="s">
        <v>1180</v>
      </c>
      <c r="D581" s="32" t="s">
        <v>229</v>
      </c>
      <c r="E581" s="33">
        <v>18.399999999999999</v>
      </c>
      <c r="F581" s="33">
        <v>20</v>
      </c>
      <c r="G581" s="34">
        <v>0</v>
      </c>
      <c r="H581" s="35">
        <f t="shared" si="9"/>
        <v>368</v>
      </c>
    </row>
    <row r="582" spans="1:8" s="27" customFormat="1" ht="18" customHeight="1">
      <c r="A582" s="32">
        <v>10465</v>
      </c>
      <c r="B582" s="32">
        <v>45</v>
      </c>
      <c r="C582" s="32" t="s">
        <v>1216</v>
      </c>
      <c r="D582" s="32" t="s">
        <v>229</v>
      </c>
      <c r="E582" s="33">
        <v>9.5</v>
      </c>
      <c r="F582" s="33">
        <v>30</v>
      </c>
      <c r="G582" s="34">
        <v>0.1</v>
      </c>
      <c r="H582" s="35">
        <f t="shared" si="9"/>
        <v>256.5</v>
      </c>
    </row>
    <row r="583" spans="1:8" s="27" customFormat="1" ht="18" customHeight="1">
      <c r="A583" s="32">
        <v>10465</v>
      </c>
      <c r="B583" s="32">
        <v>50</v>
      </c>
      <c r="C583" s="32" t="s">
        <v>1215</v>
      </c>
      <c r="D583" s="32" t="s">
        <v>226</v>
      </c>
      <c r="E583" s="33">
        <v>16.25</v>
      </c>
      <c r="F583" s="33">
        <v>25</v>
      </c>
      <c r="G583" s="34">
        <v>0</v>
      </c>
      <c r="H583" s="35">
        <f t="shared" si="9"/>
        <v>406.25</v>
      </c>
    </row>
    <row r="584" spans="1:8" s="27" customFormat="1" ht="18" customHeight="1">
      <c r="A584" s="32">
        <v>10466</v>
      </c>
      <c r="B584" s="32">
        <v>11</v>
      </c>
      <c r="C584" s="32" t="s">
        <v>1202</v>
      </c>
      <c r="D584" s="32" t="s">
        <v>1</v>
      </c>
      <c r="E584" s="33">
        <v>21</v>
      </c>
      <c r="F584" s="33">
        <v>10</v>
      </c>
      <c r="G584" s="34">
        <v>0</v>
      </c>
      <c r="H584" s="35">
        <f t="shared" si="9"/>
        <v>210</v>
      </c>
    </row>
    <row r="585" spans="1:8" s="27" customFormat="1" ht="18" customHeight="1">
      <c r="A585" s="32">
        <v>10466</v>
      </c>
      <c r="B585" s="32">
        <v>46</v>
      </c>
      <c r="C585" s="32" t="s">
        <v>1196</v>
      </c>
      <c r="D585" s="32" t="s">
        <v>229</v>
      </c>
      <c r="E585" s="33">
        <v>12</v>
      </c>
      <c r="F585" s="33">
        <v>5</v>
      </c>
      <c r="G585" s="34">
        <v>0</v>
      </c>
      <c r="H585" s="35">
        <f t="shared" si="9"/>
        <v>60</v>
      </c>
    </row>
    <row r="586" spans="1:8" s="27" customFormat="1" ht="18" customHeight="1">
      <c r="A586" s="32">
        <v>10467</v>
      </c>
      <c r="B586" s="32">
        <v>24</v>
      </c>
      <c r="C586" s="32" t="s">
        <v>1159</v>
      </c>
      <c r="D586" s="32" t="s">
        <v>225</v>
      </c>
      <c r="E586" s="33">
        <v>4.5</v>
      </c>
      <c r="F586" s="33">
        <v>28</v>
      </c>
      <c r="G586" s="34">
        <v>0</v>
      </c>
      <c r="H586" s="35">
        <f t="shared" si="9"/>
        <v>126</v>
      </c>
    </row>
    <row r="587" spans="1:8" s="27" customFormat="1" ht="18" customHeight="1">
      <c r="A587" s="32">
        <v>10467</v>
      </c>
      <c r="B587" s="32">
        <v>25</v>
      </c>
      <c r="C587" s="32" t="s">
        <v>1209</v>
      </c>
      <c r="D587" s="32" t="s">
        <v>226</v>
      </c>
      <c r="E587" s="33">
        <v>14</v>
      </c>
      <c r="F587" s="33">
        <v>12</v>
      </c>
      <c r="G587" s="34">
        <v>0</v>
      </c>
      <c r="H587" s="35">
        <f t="shared" si="9"/>
        <v>168</v>
      </c>
    </row>
    <row r="588" spans="1:8" s="27" customFormat="1" ht="18" customHeight="1">
      <c r="A588" s="32">
        <v>10468</v>
      </c>
      <c r="B588" s="32">
        <v>30</v>
      </c>
      <c r="C588" s="32" t="s">
        <v>1178</v>
      </c>
      <c r="D588" s="32" t="s">
        <v>229</v>
      </c>
      <c r="E588" s="33">
        <v>25.89</v>
      </c>
      <c r="F588" s="33">
        <v>8</v>
      </c>
      <c r="G588" s="34">
        <v>0</v>
      </c>
      <c r="H588" s="35">
        <f t="shared" si="9"/>
        <v>207.12</v>
      </c>
    </row>
    <row r="589" spans="1:8" s="27" customFormat="1" ht="18" customHeight="1">
      <c r="A589" s="32">
        <v>10468</v>
      </c>
      <c r="B589" s="32">
        <v>43</v>
      </c>
      <c r="C589" s="32" t="s">
        <v>1182</v>
      </c>
      <c r="D589" s="32" t="s">
        <v>225</v>
      </c>
      <c r="E589" s="33">
        <v>46</v>
      </c>
      <c r="F589" s="33">
        <v>15</v>
      </c>
      <c r="G589" s="34">
        <v>0</v>
      </c>
      <c r="H589" s="35">
        <f t="shared" si="9"/>
        <v>690</v>
      </c>
    </row>
    <row r="590" spans="1:8" s="27" customFormat="1" ht="18" customHeight="1">
      <c r="A590" s="32">
        <v>10469</v>
      </c>
      <c r="B590" s="32">
        <v>2</v>
      </c>
      <c r="C590" s="32" t="s">
        <v>1162</v>
      </c>
      <c r="D590" s="32" t="s">
        <v>225</v>
      </c>
      <c r="E590" s="33">
        <v>19</v>
      </c>
      <c r="F590" s="33">
        <v>40</v>
      </c>
      <c r="G590" s="34">
        <v>0.15</v>
      </c>
      <c r="H590" s="35">
        <f t="shared" si="9"/>
        <v>646</v>
      </c>
    </row>
    <row r="591" spans="1:8" s="27" customFormat="1" ht="18" customHeight="1">
      <c r="A591" s="32">
        <v>10469</v>
      </c>
      <c r="B591" s="32">
        <v>16</v>
      </c>
      <c r="C591" s="32" t="s">
        <v>1163</v>
      </c>
      <c r="D591" s="32" t="s">
        <v>226</v>
      </c>
      <c r="E591" s="33">
        <v>17.45</v>
      </c>
      <c r="F591" s="33">
        <v>35</v>
      </c>
      <c r="G591" s="34">
        <v>0.15</v>
      </c>
      <c r="H591" s="35">
        <f t="shared" si="9"/>
        <v>519.13749999999993</v>
      </c>
    </row>
    <row r="592" spans="1:8" s="27" customFormat="1" ht="18" customHeight="1">
      <c r="A592" s="32">
        <v>10469</v>
      </c>
      <c r="B592" s="32">
        <v>44</v>
      </c>
      <c r="C592" s="32" t="s">
        <v>1187</v>
      </c>
      <c r="D592" s="32" t="s">
        <v>228</v>
      </c>
      <c r="E592" s="33">
        <v>19.45</v>
      </c>
      <c r="F592" s="33">
        <v>2</v>
      </c>
      <c r="G592" s="34">
        <v>0.15</v>
      </c>
      <c r="H592" s="35">
        <f t="shared" si="9"/>
        <v>33.064999999999998</v>
      </c>
    </row>
    <row r="593" spans="1:8" s="27" customFormat="1" ht="18" customHeight="1">
      <c r="A593" s="32">
        <v>10470</v>
      </c>
      <c r="B593" s="32">
        <v>18</v>
      </c>
      <c r="C593" s="32" t="s">
        <v>1201</v>
      </c>
      <c r="D593" s="32" t="s">
        <v>229</v>
      </c>
      <c r="E593" s="33">
        <v>62.5</v>
      </c>
      <c r="F593" s="33">
        <v>30</v>
      </c>
      <c r="G593" s="34">
        <v>0</v>
      </c>
      <c r="H593" s="35">
        <f t="shared" si="9"/>
        <v>1875</v>
      </c>
    </row>
    <row r="594" spans="1:8" s="27" customFormat="1" ht="18" customHeight="1">
      <c r="A594" s="32">
        <v>10470</v>
      </c>
      <c r="B594" s="32">
        <v>23</v>
      </c>
      <c r="C594" s="32" t="s">
        <v>1213</v>
      </c>
      <c r="D594" s="32" t="s">
        <v>230</v>
      </c>
      <c r="E594" s="33">
        <v>9</v>
      </c>
      <c r="F594" s="33">
        <v>15</v>
      </c>
      <c r="G594" s="34">
        <v>0</v>
      </c>
      <c r="H594" s="35">
        <f t="shared" si="9"/>
        <v>135</v>
      </c>
    </row>
    <row r="595" spans="1:8" s="27" customFormat="1" ht="18" customHeight="1">
      <c r="A595" s="32">
        <v>10470</v>
      </c>
      <c r="B595" s="32">
        <v>64</v>
      </c>
      <c r="C595" s="32" t="s">
        <v>1200</v>
      </c>
      <c r="D595" s="32" t="s">
        <v>230</v>
      </c>
      <c r="E595" s="33">
        <v>33.25</v>
      </c>
      <c r="F595" s="33">
        <v>8</v>
      </c>
      <c r="G595" s="34">
        <v>0</v>
      </c>
      <c r="H595" s="35">
        <f t="shared" si="9"/>
        <v>266</v>
      </c>
    </row>
    <row r="596" spans="1:8" s="27" customFormat="1" ht="18" customHeight="1">
      <c r="A596" s="32">
        <v>10471</v>
      </c>
      <c r="B596" s="32">
        <v>7</v>
      </c>
      <c r="C596" s="32" t="s">
        <v>1176</v>
      </c>
      <c r="D596" s="32" t="s">
        <v>231</v>
      </c>
      <c r="E596" s="33">
        <v>30</v>
      </c>
      <c r="F596" s="33">
        <v>30</v>
      </c>
      <c r="G596" s="34">
        <v>0</v>
      </c>
      <c r="H596" s="35">
        <f t="shared" si="9"/>
        <v>900</v>
      </c>
    </row>
    <row r="597" spans="1:8" s="27" customFormat="1" ht="18" customHeight="1">
      <c r="A597" s="32">
        <v>10471</v>
      </c>
      <c r="B597" s="32">
        <v>56</v>
      </c>
      <c r="C597" s="32" t="s">
        <v>1177</v>
      </c>
      <c r="D597" s="32" t="s">
        <v>230</v>
      </c>
      <c r="E597" s="33">
        <v>38</v>
      </c>
      <c r="F597" s="33">
        <v>20</v>
      </c>
      <c r="G597" s="34">
        <v>0</v>
      </c>
      <c r="H597" s="35">
        <f t="shared" si="9"/>
        <v>760</v>
      </c>
    </row>
    <row r="598" spans="1:8" s="27" customFormat="1" ht="18" customHeight="1">
      <c r="A598" s="32">
        <v>10472</v>
      </c>
      <c r="B598" s="32">
        <v>24</v>
      </c>
      <c r="C598" s="32" t="s">
        <v>1159</v>
      </c>
      <c r="D598" s="32" t="s">
        <v>225</v>
      </c>
      <c r="E598" s="33">
        <v>4.5</v>
      </c>
      <c r="F598" s="33">
        <v>80</v>
      </c>
      <c r="G598" s="34">
        <v>0.05</v>
      </c>
      <c r="H598" s="35">
        <f t="shared" si="9"/>
        <v>342</v>
      </c>
    </row>
    <row r="599" spans="1:8" s="27" customFormat="1" ht="18" customHeight="1">
      <c r="A599" s="32">
        <v>10472</v>
      </c>
      <c r="B599" s="32">
        <v>51</v>
      </c>
      <c r="C599" s="32" t="s">
        <v>1148</v>
      </c>
      <c r="D599" s="32" t="s">
        <v>231</v>
      </c>
      <c r="E599" s="33">
        <v>53</v>
      </c>
      <c r="F599" s="33">
        <v>18</v>
      </c>
      <c r="G599" s="34">
        <v>0</v>
      </c>
      <c r="H599" s="35">
        <f t="shared" si="9"/>
        <v>954</v>
      </c>
    </row>
    <row r="600" spans="1:8" s="27" customFormat="1" ht="18" customHeight="1">
      <c r="A600" s="32">
        <v>10473</v>
      </c>
      <c r="B600" s="32">
        <v>33</v>
      </c>
      <c r="C600" s="32" t="s">
        <v>1154</v>
      </c>
      <c r="D600" s="32" t="s">
        <v>1</v>
      </c>
      <c r="E600" s="33">
        <v>2.5</v>
      </c>
      <c r="F600" s="33">
        <v>12</v>
      </c>
      <c r="G600" s="34">
        <v>0</v>
      </c>
      <c r="H600" s="35">
        <f t="shared" si="9"/>
        <v>30</v>
      </c>
    </row>
    <row r="601" spans="1:8" s="27" customFormat="1" ht="18" customHeight="1">
      <c r="A601" s="32">
        <v>10473</v>
      </c>
      <c r="B601" s="32">
        <v>71</v>
      </c>
      <c r="C601" s="32" t="s">
        <v>1184</v>
      </c>
      <c r="D601" s="32" t="s">
        <v>1</v>
      </c>
      <c r="E601" s="33">
        <v>21.5</v>
      </c>
      <c r="F601" s="33">
        <v>12</v>
      </c>
      <c r="G601" s="34">
        <v>0</v>
      </c>
      <c r="H601" s="35">
        <f t="shared" si="9"/>
        <v>258</v>
      </c>
    </row>
    <row r="602" spans="1:8" s="27" customFormat="1" ht="18" customHeight="1">
      <c r="A602" s="32">
        <v>10474</v>
      </c>
      <c r="B602" s="32">
        <v>14</v>
      </c>
      <c r="C602" s="32" t="s">
        <v>1147</v>
      </c>
      <c r="D602" s="32" t="s">
        <v>231</v>
      </c>
      <c r="E602" s="33">
        <v>23.25</v>
      </c>
      <c r="F602" s="33">
        <v>12</v>
      </c>
      <c r="G602" s="34">
        <v>0</v>
      </c>
      <c r="H602" s="35">
        <f t="shared" si="9"/>
        <v>279</v>
      </c>
    </row>
    <row r="603" spans="1:8" s="27" customFormat="1" ht="18" customHeight="1">
      <c r="A603" s="32">
        <v>10474</v>
      </c>
      <c r="B603" s="32">
        <v>28</v>
      </c>
      <c r="C603" s="32" t="s">
        <v>1186</v>
      </c>
      <c r="D603" s="32" t="s">
        <v>231</v>
      </c>
      <c r="E603" s="33">
        <v>45.6</v>
      </c>
      <c r="F603" s="33">
        <v>18</v>
      </c>
      <c r="G603" s="34">
        <v>0</v>
      </c>
      <c r="H603" s="35">
        <f t="shared" si="9"/>
        <v>820.80000000000007</v>
      </c>
    </row>
    <row r="604" spans="1:8" s="27" customFormat="1" ht="18" customHeight="1">
      <c r="A604" s="32">
        <v>10474</v>
      </c>
      <c r="B604" s="32">
        <v>40</v>
      </c>
      <c r="C604" s="32" t="s">
        <v>1180</v>
      </c>
      <c r="D604" s="32" t="s">
        <v>229</v>
      </c>
      <c r="E604" s="33">
        <v>18.399999999999999</v>
      </c>
      <c r="F604" s="33">
        <v>21</v>
      </c>
      <c r="G604" s="34">
        <v>0</v>
      </c>
      <c r="H604" s="35">
        <f t="shared" si="9"/>
        <v>386.4</v>
      </c>
    </row>
    <row r="605" spans="1:8" s="27" customFormat="1" ht="18" customHeight="1">
      <c r="A605" s="32">
        <v>10474</v>
      </c>
      <c r="B605" s="32">
        <v>75</v>
      </c>
      <c r="C605" s="32" t="s">
        <v>1190</v>
      </c>
      <c r="D605" s="32" t="s">
        <v>225</v>
      </c>
      <c r="E605" s="33">
        <v>7.75</v>
      </c>
      <c r="F605" s="33">
        <v>10</v>
      </c>
      <c r="G605" s="34">
        <v>0</v>
      </c>
      <c r="H605" s="35">
        <f t="shared" si="9"/>
        <v>77.5</v>
      </c>
    </row>
    <row r="606" spans="1:8" s="27" customFormat="1" ht="18" customHeight="1">
      <c r="A606" s="32">
        <v>10475</v>
      </c>
      <c r="B606" s="32">
        <v>31</v>
      </c>
      <c r="C606" s="32" t="s">
        <v>1156</v>
      </c>
      <c r="D606" s="32" t="s">
        <v>1</v>
      </c>
      <c r="E606" s="33">
        <v>12.5</v>
      </c>
      <c r="F606" s="33">
        <v>35</v>
      </c>
      <c r="G606" s="34">
        <v>0.15</v>
      </c>
      <c r="H606" s="35">
        <f t="shared" si="9"/>
        <v>371.875</v>
      </c>
    </row>
    <row r="607" spans="1:8" s="27" customFormat="1" ht="18" customHeight="1">
      <c r="A607" s="32">
        <v>10475</v>
      </c>
      <c r="B607" s="32">
        <v>66</v>
      </c>
      <c r="C607" s="32" t="s">
        <v>1204</v>
      </c>
      <c r="D607" s="32" t="s">
        <v>228</v>
      </c>
      <c r="E607" s="33">
        <v>17</v>
      </c>
      <c r="F607" s="33">
        <v>60</v>
      </c>
      <c r="G607" s="34">
        <v>0.15</v>
      </c>
      <c r="H607" s="35">
        <f t="shared" si="9"/>
        <v>867</v>
      </c>
    </row>
    <row r="608" spans="1:8" s="27" customFormat="1" ht="18" customHeight="1">
      <c r="A608" s="32">
        <v>10475</v>
      </c>
      <c r="B608" s="32">
        <v>76</v>
      </c>
      <c r="C608" s="32" t="s">
        <v>1181</v>
      </c>
      <c r="D608" s="32" t="s">
        <v>225</v>
      </c>
      <c r="E608" s="33">
        <v>18</v>
      </c>
      <c r="F608" s="33">
        <v>42</v>
      </c>
      <c r="G608" s="34">
        <v>0.15</v>
      </c>
      <c r="H608" s="35">
        <f t="shared" si="9"/>
        <v>642.6</v>
      </c>
    </row>
    <row r="609" spans="1:8" s="27" customFormat="1" ht="18" customHeight="1">
      <c r="A609" s="32">
        <v>10476</v>
      </c>
      <c r="B609" s="32">
        <v>55</v>
      </c>
      <c r="C609" s="32" t="s">
        <v>1160</v>
      </c>
      <c r="D609" s="32" t="s">
        <v>227</v>
      </c>
      <c r="E609" s="33">
        <v>24</v>
      </c>
      <c r="F609" s="33">
        <v>2</v>
      </c>
      <c r="G609" s="34">
        <v>0.05</v>
      </c>
      <c r="H609" s="35">
        <f t="shared" si="9"/>
        <v>45.599999999999994</v>
      </c>
    </row>
    <row r="610" spans="1:8" s="27" customFormat="1" ht="18" customHeight="1">
      <c r="A610" s="32">
        <v>10476</v>
      </c>
      <c r="B610" s="32">
        <v>70</v>
      </c>
      <c r="C610" s="32" t="s">
        <v>1174</v>
      </c>
      <c r="D610" s="32" t="s">
        <v>225</v>
      </c>
      <c r="E610" s="33">
        <v>15</v>
      </c>
      <c r="F610" s="33">
        <v>12</v>
      </c>
      <c r="G610" s="34">
        <v>0</v>
      </c>
      <c r="H610" s="35">
        <f t="shared" si="9"/>
        <v>180</v>
      </c>
    </row>
    <row r="611" spans="1:8" s="27" customFormat="1" ht="18" customHeight="1">
      <c r="A611" s="32">
        <v>10477</v>
      </c>
      <c r="B611" s="32">
        <v>1</v>
      </c>
      <c r="C611" s="32" t="s">
        <v>1194</v>
      </c>
      <c r="D611" s="32" t="s">
        <v>1</v>
      </c>
      <c r="E611" s="33">
        <v>18</v>
      </c>
      <c r="F611" s="33">
        <v>15</v>
      </c>
      <c r="G611" s="34">
        <v>0</v>
      </c>
      <c r="H611" s="35">
        <f t="shared" si="9"/>
        <v>270</v>
      </c>
    </row>
    <row r="612" spans="1:8" s="27" customFormat="1" ht="18" customHeight="1">
      <c r="A612" s="32">
        <v>10477</v>
      </c>
      <c r="B612" s="32">
        <v>21</v>
      </c>
      <c r="C612" s="32" t="s">
        <v>1171</v>
      </c>
      <c r="D612" s="32" t="s">
        <v>226</v>
      </c>
      <c r="E612" s="33">
        <v>10</v>
      </c>
      <c r="F612" s="33">
        <v>21</v>
      </c>
      <c r="G612" s="34">
        <v>0.25</v>
      </c>
      <c r="H612" s="35">
        <f t="shared" si="9"/>
        <v>157.5</v>
      </c>
    </row>
    <row r="613" spans="1:8" s="27" customFormat="1" ht="18" customHeight="1">
      <c r="A613" s="32">
        <v>10477</v>
      </c>
      <c r="B613" s="32">
        <v>39</v>
      </c>
      <c r="C613" s="32" t="s">
        <v>1157</v>
      </c>
      <c r="D613" s="32" t="s">
        <v>225</v>
      </c>
      <c r="E613" s="33">
        <v>18</v>
      </c>
      <c r="F613" s="33">
        <v>20</v>
      </c>
      <c r="G613" s="34">
        <v>0.25</v>
      </c>
      <c r="H613" s="35">
        <f t="shared" si="9"/>
        <v>270</v>
      </c>
    </row>
    <row r="614" spans="1:8" s="27" customFormat="1" ht="18" customHeight="1">
      <c r="A614" s="32">
        <v>10478</v>
      </c>
      <c r="B614" s="32">
        <v>10</v>
      </c>
      <c r="C614" s="32" t="s">
        <v>1183</v>
      </c>
      <c r="D614" s="32" t="s">
        <v>229</v>
      </c>
      <c r="E614" s="33">
        <v>31</v>
      </c>
      <c r="F614" s="33">
        <v>20</v>
      </c>
      <c r="G614" s="34">
        <v>0.05</v>
      </c>
      <c r="H614" s="35">
        <f t="shared" si="9"/>
        <v>589</v>
      </c>
    </row>
    <row r="615" spans="1:8" s="27" customFormat="1" ht="18" customHeight="1">
      <c r="A615" s="32">
        <v>10479</v>
      </c>
      <c r="B615" s="32">
        <v>38</v>
      </c>
      <c r="C615" s="32" t="s">
        <v>1210</v>
      </c>
      <c r="D615" s="32" t="s">
        <v>225</v>
      </c>
      <c r="E615" s="33">
        <v>263.5</v>
      </c>
      <c r="F615" s="33">
        <v>30</v>
      </c>
      <c r="G615" s="34">
        <v>0</v>
      </c>
      <c r="H615" s="35">
        <f t="shared" si="9"/>
        <v>7905</v>
      </c>
    </row>
    <row r="616" spans="1:8" s="27" customFormat="1" ht="18" customHeight="1">
      <c r="A616" s="32">
        <v>10479</v>
      </c>
      <c r="B616" s="32">
        <v>53</v>
      </c>
      <c r="C616" s="32" t="s">
        <v>1166</v>
      </c>
      <c r="D616" s="32" t="s">
        <v>227</v>
      </c>
      <c r="E616" s="33">
        <v>32.799999999999997</v>
      </c>
      <c r="F616" s="33">
        <v>28</v>
      </c>
      <c r="G616" s="34">
        <v>0</v>
      </c>
      <c r="H616" s="35">
        <f t="shared" si="9"/>
        <v>918.39999999999986</v>
      </c>
    </row>
    <row r="617" spans="1:8" s="27" customFormat="1" ht="18" customHeight="1">
      <c r="A617" s="32">
        <v>10479</v>
      </c>
      <c r="B617" s="32">
        <v>59</v>
      </c>
      <c r="C617" s="32" t="s">
        <v>1165</v>
      </c>
      <c r="D617" s="32" t="s">
        <v>1</v>
      </c>
      <c r="E617" s="33">
        <v>55</v>
      </c>
      <c r="F617" s="33">
        <v>60</v>
      </c>
      <c r="G617" s="34">
        <v>0</v>
      </c>
      <c r="H617" s="35">
        <f t="shared" si="9"/>
        <v>3300</v>
      </c>
    </row>
    <row r="618" spans="1:8" s="27" customFormat="1" ht="18" customHeight="1">
      <c r="A618" s="32">
        <v>10479</v>
      </c>
      <c r="B618" s="32">
        <v>64</v>
      </c>
      <c r="C618" s="32" t="s">
        <v>1200</v>
      </c>
      <c r="D618" s="32" t="s">
        <v>230</v>
      </c>
      <c r="E618" s="33">
        <v>33.25</v>
      </c>
      <c r="F618" s="33">
        <v>30</v>
      </c>
      <c r="G618" s="34">
        <v>0</v>
      </c>
      <c r="H618" s="35">
        <f t="shared" si="9"/>
        <v>997.5</v>
      </c>
    </row>
    <row r="619" spans="1:8" s="27" customFormat="1" ht="18" customHeight="1">
      <c r="A619" s="32">
        <v>10480</v>
      </c>
      <c r="B619" s="32">
        <v>47</v>
      </c>
      <c r="C619" s="32" t="s">
        <v>1212</v>
      </c>
      <c r="D619" s="32" t="s">
        <v>226</v>
      </c>
      <c r="E619" s="33">
        <v>9.5</v>
      </c>
      <c r="F619" s="33">
        <v>30</v>
      </c>
      <c r="G619" s="34">
        <v>0</v>
      </c>
      <c r="H619" s="35">
        <f t="shared" si="9"/>
        <v>285</v>
      </c>
    </row>
    <row r="620" spans="1:8" s="27" customFormat="1" ht="18" customHeight="1">
      <c r="A620" s="32">
        <v>10480</v>
      </c>
      <c r="B620" s="32">
        <v>59</v>
      </c>
      <c r="C620" s="32" t="s">
        <v>1165</v>
      </c>
      <c r="D620" s="32" t="s">
        <v>1</v>
      </c>
      <c r="E620" s="33">
        <v>55</v>
      </c>
      <c r="F620" s="33">
        <v>12</v>
      </c>
      <c r="G620" s="34">
        <v>0</v>
      </c>
      <c r="H620" s="35">
        <f t="shared" si="9"/>
        <v>660</v>
      </c>
    </row>
    <row r="621" spans="1:8" s="27" customFormat="1" ht="18" customHeight="1">
      <c r="A621" s="32">
        <v>10481</v>
      </c>
      <c r="B621" s="32">
        <v>49</v>
      </c>
      <c r="C621" s="32" t="s">
        <v>1158</v>
      </c>
      <c r="D621" s="32" t="s">
        <v>226</v>
      </c>
      <c r="E621" s="33">
        <v>20</v>
      </c>
      <c r="F621" s="33">
        <v>24</v>
      </c>
      <c r="G621" s="34">
        <v>0</v>
      </c>
      <c r="H621" s="35">
        <f t="shared" si="9"/>
        <v>480</v>
      </c>
    </row>
    <row r="622" spans="1:8" s="27" customFormat="1" ht="18" customHeight="1">
      <c r="A622" s="32">
        <v>10481</v>
      </c>
      <c r="B622" s="32">
        <v>60</v>
      </c>
      <c r="C622" s="32" t="s">
        <v>1155</v>
      </c>
      <c r="D622" s="32" t="s">
        <v>1</v>
      </c>
      <c r="E622" s="33">
        <v>34</v>
      </c>
      <c r="F622" s="33">
        <v>40</v>
      </c>
      <c r="G622" s="34">
        <v>0</v>
      </c>
      <c r="H622" s="35">
        <f t="shared" si="9"/>
        <v>1360</v>
      </c>
    </row>
    <row r="623" spans="1:8" s="27" customFormat="1" ht="18" customHeight="1">
      <c r="A623" s="32">
        <v>10482</v>
      </c>
      <c r="B623" s="32">
        <v>40</v>
      </c>
      <c r="C623" s="32" t="s">
        <v>1180</v>
      </c>
      <c r="D623" s="32" t="s">
        <v>229</v>
      </c>
      <c r="E623" s="33">
        <v>18.399999999999999</v>
      </c>
      <c r="F623" s="33">
        <v>10</v>
      </c>
      <c r="G623" s="34">
        <v>0</v>
      </c>
      <c r="H623" s="35">
        <f t="shared" si="9"/>
        <v>184</v>
      </c>
    </row>
    <row r="624" spans="1:8" s="27" customFormat="1" ht="18" customHeight="1">
      <c r="A624" s="32">
        <v>10483</v>
      </c>
      <c r="B624" s="32">
        <v>34</v>
      </c>
      <c r="C624" s="32" t="s">
        <v>1195</v>
      </c>
      <c r="D624" s="32" t="s">
        <v>225</v>
      </c>
      <c r="E624" s="33">
        <v>14</v>
      </c>
      <c r="F624" s="33">
        <v>35</v>
      </c>
      <c r="G624" s="34">
        <v>0.05</v>
      </c>
      <c r="H624" s="35">
        <f t="shared" si="9"/>
        <v>465.5</v>
      </c>
    </row>
    <row r="625" spans="1:8" s="27" customFormat="1" ht="18" customHeight="1">
      <c r="A625" s="32">
        <v>10483</v>
      </c>
      <c r="B625" s="32">
        <v>77</v>
      </c>
      <c r="C625" s="32" t="s">
        <v>1167</v>
      </c>
      <c r="D625" s="32" t="s">
        <v>228</v>
      </c>
      <c r="E625" s="33">
        <v>13</v>
      </c>
      <c r="F625" s="33">
        <v>30</v>
      </c>
      <c r="G625" s="34">
        <v>0.05</v>
      </c>
      <c r="H625" s="35">
        <f t="shared" si="9"/>
        <v>370.5</v>
      </c>
    </row>
    <row r="626" spans="1:8" s="27" customFormat="1" ht="18" customHeight="1">
      <c r="A626" s="32">
        <v>10484</v>
      </c>
      <c r="B626" s="32">
        <v>21</v>
      </c>
      <c r="C626" s="32" t="s">
        <v>1171</v>
      </c>
      <c r="D626" s="32" t="s">
        <v>226</v>
      </c>
      <c r="E626" s="33">
        <v>10</v>
      </c>
      <c r="F626" s="33">
        <v>14</v>
      </c>
      <c r="G626" s="34">
        <v>0</v>
      </c>
      <c r="H626" s="35">
        <f t="shared" si="9"/>
        <v>140</v>
      </c>
    </row>
    <row r="627" spans="1:8" s="27" customFormat="1" ht="18" customHeight="1">
      <c r="A627" s="32">
        <v>10484</v>
      </c>
      <c r="B627" s="32">
        <v>40</v>
      </c>
      <c r="C627" s="32" t="s">
        <v>1180</v>
      </c>
      <c r="D627" s="32" t="s">
        <v>229</v>
      </c>
      <c r="E627" s="33">
        <v>18.399999999999999</v>
      </c>
      <c r="F627" s="33">
        <v>10</v>
      </c>
      <c r="G627" s="34">
        <v>0</v>
      </c>
      <c r="H627" s="35">
        <f t="shared" si="9"/>
        <v>184</v>
      </c>
    </row>
    <row r="628" spans="1:8" s="27" customFormat="1" ht="18" customHeight="1">
      <c r="A628" s="32">
        <v>10484</v>
      </c>
      <c r="B628" s="32">
        <v>51</v>
      </c>
      <c r="C628" s="32" t="s">
        <v>1148</v>
      </c>
      <c r="D628" s="32" t="s">
        <v>231</v>
      </c>
      <c r="E628" s="33">
        <v>53</v>
      </c>
      <c r="F628" s="33">
        <v>3</v>
      </c>
      <c r="G628" s="34">
        <v>0</v>
      </c>
      <c r="H628" s="35">
        <f t="shared" si="9"/>
        <v>159</v>
      </c>
    </row>
    <row r="629" spans="1:8" s="27" customFormat="1" ht="18" customHeight="1">
      <c r="A629" s="32">
        <v>10485</v>
      </c>
      <c r="B629" s="32">
        <v>2</v>
      </c>
      <c r="C629" s="32" t="s">
        <v>1162</v>
      </c>
      <c r="D629" s="32" t="s">
        <v>225</v>
      </c>
      <c r="E629" s="33">
        <v>19</v>
      </c>
      <c r="F629" s="33">
        <v>20</v>
      </c>
      <c r="G629" s="34">
        <v>0.1</v>
      </c>
      <c r="H629" s="35">
        <f t="shared" si="9"/>
        <v>342</v>
      </c>
    </row>
    <row r="630" spans="1:8" s="27" customFormat="1" ht="18" customHeight="1">
      <c r="A630" s="32">
        <v>10485</v>
      </c>
      <c r="B630" s="32">
        <v>3</v>
      </c>
      <c r="C630" s="32" t="s">
        <v>1199</v>
      </c>
      <c r="D630" s="32" t="s">
        <v>228</v>
      </c>
      <c r="E630" s="33">
        <v>10</v>
      </c>
      <c r="F630" s="33">
        <v>20</v>
      </c>
      <c r="G630" s="34">
        <v>0.1</v>
      </c>
      <c r="H630" s="35">
        <f t="shared" si="9"/>
        <v>180</v>
      </c>
    </row>
    <row r="631" spans="1:8" s="27" customFormat="1" ht="18" customHeight="1">
      <c r="A631" s="32">
        <v>10485</v>
      </c>
      <c r="B631" s="32">
        <v>55</v>
      </c>
      <c r="C631" s="32" t="s">
        <v>1160</v>
      </c>
      <c r="D631" s="32" t="s">
        <v>227</v>
      </c>
      <c r="E631" s="33">
        <v>24</v>
      </c>
      <c r="F631" s="33">
        <v>30</v>
      </c>
      <c r="G631" s="34">
        <v>0.1</v>
      </c>
      <c r="H631" s="35">
        <f t="shared" si="9"/>
        <v>648</v>
      </c>
    </row>
    <row r="632" spans="1:8" s="27" customFormat="1" ht="18" customHeight="1">
      <c r="A632" s="32">
        <v>10485</v>
      </c>
      <c r="B632" s="32">
        <v>70</v>
      </c>
      <c r="C632" s="32" t="s">
        <v>1174</v>
      </c>
      <c r="D632" s="32" t="s">
        <v>225</v>
      </c>
      <c r="E632" s="33">
        <v>15</v>
      </c>
      <c r="F632" s="33">
        <v>60</v>
      </c>
      <c r="G632" s="34">
        <v>0.1</v>
      </c>
      <c r="H632" s="35">
        <f t="shared" si="9"/>
        <v>810</v>
      </c>
    </row>
    <row r="633" spans="1:8" s="27" customFormat="1" ht="18" customHeight="1">
      <c r="A633" s="32">
        <v>10486</v>
      </c>
      <c r="B633" s="32">
        <v>11</v>
      </c>
      <c r="C633" s="32" t="s">
        <v>1202</v>
      </c>
      <c r="D633" s="32" t="s">
        <v>1</v>
      </c>
      <c r="E633" s="33">
        <v>21</v>
      </c>
      <c r="F633" s="33">
        <v>5</v>
      </c>
      <c r="G633" s="34">
        <v>0</v>
      </c>
      <c r="H633" s="35">
        <f t="shared" si="9"/>
        <v>105</v>
      </c>
    </row>
    <row r="634" spans="1:8" s="27" customFormat="1" ht="18" customHeight="1">
      <c r="A634" s="32">
        <v>10486</v>
      </c>
      <c r="B634" s="32">
        <v>51</v>
      </c>
      <c r="C634" s="32" t="s">
        <v>1148</v>
      </c>
      <c r="D634" s="32" t="s">
        <v>231</v>
      </c>
      <c r="E634" s="33">
        <v>53</v>
      </c>
      <c r="F634" s="33">
        <v>25</v>
      </c>
      <c r="G634" s="34">
        <v>0</v>
      </c>
      <c r="H634" s="35">
        <f t="shared" si="9"/>
        <v>1325</v>
      </c>
    </row>
    <row r="635" spans="1:8" s="27" customFormat="1" ht="18" customHeight="1">
      <c r="A635" s="32">
        <v>10486</v>
      </c>
      <c r="B635" s="32">
        <v>74</v>
      </c>
      <c r="C635" s="32" t="s">
        <v>1161</v>
      </c>
      <c r="D635" s="32" t="s">
        <v>231</v>
      </c>
      <c r="E635" s="33">
        <v>10</v>
      </c>
      <c r="F635" s="33">
        <v>16</v>
      </c>
      <c r="G635" s="34">
        <v>0</v>
      </c>
      <c r="H635" s="35">
        <f t="shared" si="9"/>
        <v>160</v>
      </c>
    </row>
    <row r="636" spans="1:8" s="27" customFormat="1" ht="18" customHeight="1">
      <c r="A636" s="32">
        <v>10487</v>
      </c>
      <c r="B636" s="32">
        <v>19</v>
      </c>
      <c r="C636" s="32" t="s">
        <v>1191</v>
      </c>
      <c r="D636" s="32" t="s">
        <v>226</v>
      </c>
      <c r="E636" s="33">
        <v>9.1999999999999993</v>
      </c>
      <c r="F636" s="33">
        <v>5</v>
      </c>
      <c r="G636" s="34">
        <v>0</v>
      </c>
      <c r="H636" s="35">
        <f t="shared" si="9"/>
        <v>46</v>
      </c>
    </row>
    <row r="637" spans="1:8" s="27" customFormat="1" ht="18" customHeight="1">
      <c r="A637" s="32">
        <v>10487</v>
      </c>
      <c r="B637" s="32">
        <v>26</v>
      </c>
      <c r="C637" s="32" t="s">
        <v>1211</v>
      </c>
      <c r="D637" s="32" t="s">
        <v>226</v>
      </c>
      <c r="E637" s="33">
        <v>31.23</v>
      </c>
      <c r="F637" s="33">
        <v>30</v>
      </c>
      <c r="G637" s="34">
        <v>0</v>
      </c>
      <c r="H637" s="35">
        <f t="shared" si="9"/>
        <v>936.9</v>
      </c>
    </row>
    <row r="638" spans="1:8" s="27" customFormat="1" ht="18" customHeight="1">
      <c r="A638" s="32">
        <v>10487</v>
      </c>
      <c r="B638" s="32">
        <v>54</v>
      </c>
      <c r="C638" s="32" t="s">
        <v>1197</v>
      </c>
      <c r="D638" s="32" t="s">
        <v>227</v>
      </c>
      <c r="E638" s="33">
        <v>7.45</v>
      </c>
      <c r="F638" s="33">
        <v>24</v>
      </c>
      <c r="G638" s="34">
        <v>0.25</v>
      </c>
      <c r="H638" s="35">
        <f t="shared" si="9"/>
        <v>134.10000000000002</v>
      </c>
    </row>
    <row r="639" spans="1:8" s="27" customFormat="1" ht="18" customHeight="1">
      <c r="A639" s="32">
        <v>10488</v>
      </c>
      <c r="B639" s="32">
        <v>59</v>
      </c>
      <c r="C639" s="32" t="s">
        <v>1165</v>
      </c>
      <c r="D639" s="32" t="s">
        <v>1</v>
      </c>
      <c r="E639" s="33">
        <v>55</v>
      </c>
      <c r="F639" s="33">
        <v>30</v>
      </c>
      <c r="G639" s="34">
        <v>0</v>
      </c>
      <c r="H639" s="35">
        <f t="shared" si="9"/>
        <v>1650</v>
      </c>
    </row>
    <row r="640" spans="1:8" s="27" customFormat="1" ht="18" customHeight="1">
      <c r="A640" s="32">
        <v>10488</v>
      </c>
      <c r="B640" s="32">
        <v>73</v>
      </c>
      <c r="C640" s="32" t="s">
        <v>1189</v>
      </c>
      <c r="D640" s="32" t="s">
        <v>229</v>
      </c>
      <c r="E640" s="33">
        <v>15</v>
      </c>
      <c r="F640" s="33">
        <v>20</v>
      </c>
      <c r="G640" s="34">
        <v>0.2</v>
      </c>
      <c r="H640" s="35">
        <f t="shared" si="9"/>
        <v>240</v>
      </c>
    </row>
    <row r="641" spans="1:8" s="27" customFormat="1" ht="18" customHeight="1">
      <c r="A641" s="32">
        <v>10489</v>
      </c>
      <c r="B641" s="32">
        <v>11</v>
      </c>
      <c r="C641" s="32" t="s">
        <v>1202</v>
      </c>
      <c r="D641" s="32" t="s">
        <v>1</v>
      </c>
      <c r="E641" s="33">
        <v>21</v>
      </c>
      <c r="F641" s="33">
        <v>15</v>
      </c>
      <c r="G641" s="34">
        <v>0.25</v>
      </c>
      <c r="H641" s="35">
        <f t="shared" si="9"/>
        <v>236.25</v>
      </c>
    </row>
    <row r="642" spans="1:8" s="27" customFormat="1" ht="18" customHeight="1">
      <c r="A642" s="32">
        <v>10489</v>
      </c>
      <c r="B642" s="32">
        <v>16</v>
      </c>
      <c r="C642" s="32" t="s">
        <v>1163</v>
      </c>
      <c r="D642" s="32" t="s">
        <v>226</v>
      </c>
      <c r="E642" s="33">
        <v>17.45</v>
      </c>
      <c r="F642" s="33">
        <v>18</v>
      </c>
      <c r="G642" s="34">
        <v>0</v>
      </c>
      <c r="H642" s="35">
        <f t="shared" si="9"/>
        <v>314.09999999999997</v>
      </c>
    </row>
    <row r="643" spans="1:8" s="27" customFormat="1" ht="18" customHeight="1">
      <c r="A643" s="32">
        <v>10490</v>
      </c>
      <c r="B643" s="32">
        <v>59</v>
      </c>
      <c r="C643" s="32" t="s">
        <v>1165</v>
      </c>
      <c r="D643" s="32" t="s">
        <v>1</v>
      </c>
      <c r="E643" s="33">
        <v>55</v>
      </c>
      <c r="F643" s="33">
        <v>60</v>
      </c>
      <c r="G643" s="34">
        <v>0</v>
      </c>
      <c r="H643" s="35">
        <f t="shared" ref="H643:H706" si="10">E643*F643*(1-G643)</f>
        <v>3300</v>
      </c>
    </row>
    <row r="644" spans="1:8" s="27" customFormat="1" ht="18" customHeight="1">
      <c r="A644" s="32">
        <v>10490</v>
      </c>
      <c r="B644" s="32">
        <v>68</v>
      </c>
      <c r="C644" s="32" t="s">
        <v>1198</v>
      </c>
      <c r="D644" s="32" t="s">
        <v>226</v>
      </c>
      <c r="E644" s="33">
        <v>12.5</v>
      </c>
      <c r="F644" s="33">
        <v>30</v>
      </c>
      <c r="G644" s="34">
        <v>0</v>
      </c>
      <c r="H644" s="35">
        <f t="shared" si="10"/>
        <v>375</v>
      </c>
    </row>
    <row r="645" spans="1:8" s="27" customFormat="1" ht="18" customHeight="1">
      <c r="A645" s="32">
        <v>10490</v>
      </c>
      <c r="B645" s="32">
        <v>75</v>
      </c>
      <c r="C645" s="32" t="s">
        <v>1190</v>
      </c>
      <c r="D645" s="32" t="s">
        <v>225</v>
      </c>
      <c r="E645" s="33">
        <v>7.75</v>
      </c>
      <c r="F645" s="33">
        <v>36</v>
      </c>
      <c r="G645" s="34">
        <v>0</v>
      </c>
      <c r="H645" s="35">
        <f t="shared" si="10"/>
        <v>279</v>
      </c>
    </row>
    <row r="646" spans="1:8" s="27" customFormat="1" ht="18" customHeight="1">
      <c r="A646" s="32">
        <v>10491</v>
      </c>
      <c r="B646" s="32">
        <v>44</v>
      </c>
      <c r="C646" s="32" t="s">
        <v>1187</v>
      </c>
      <c r="D646" s="32" t="s">
        <v>228</v>
      </c>
      <c r="E646" s="33">
        <v>19.45</v>
      </c>
      <c r="F646" s="33">
        <v>15</v>
      </c>
      <c r="G646" s="34">
        <v>0.15</v>
      </c>
      <c r="H646" s="35">
        <f t="shared" si="10"/>
        <v>247.98749999999998</v>
      </c>
    </row>
    <row r="647" spans="1:8" s="27" customFormat="1" ht="18" customHeight="1">
      <c r="A647" s="32">
        <v>10491</v>
      </c>
      <c r="B647" s="32">
        <v>77</v>
      </c>
      <c r="C647" s="32" t="s">
        <v>1167</v>
      </c>
      <c r="D647" s="32" t="s">
        <v>228</v>
      </c>
      <c r="E647" s="33">
        <v>13</v>
      </c>
      <c r="F647" s="33">
        <v>7</v>
      </c>
      <c r="G647" s="34">
        <v>0.15</v>
      </c>
      <c r="H647" s="35">
        <f t="shared" si="10"/>
        <v>77.349999999999994</v>
      </c>
    </row>
    <row r="648" spans="1:8" s="27" customFormat="1" ht="18" customHeight="1">
      <c r="A648" s="32">
        <v>10492</v>
      </c>
      <c r="B648" s="32">
        <v>25</v>
      </c>
      <c r="C648" s="32" t="s">
        <v>1209</v>
      </c>
      <c r="D648" s="32" t="s">
        <v>226</v>
      </c>
      <c r="E648" s="33">
        <v>14</v>
      </c>
      <c r="F648" s="33">
        <v>60</v>
      </c>
      <c r="G648" s="34">
        <v>0.05</v>
      </c>
      <c r="H648" s="35">
        <f t="shared" si="10"/>
        <v>798</v>
      </c>
    </row>
    <row r="649" spans="1:8" s="27" customFormat="1" ht="18" customHeight="1">
      <c r="A649" s="32">
        <v>10492</v>
      </c>
      <c r="B649" s="32">
        <v>42</v>
      </c>
      <c r="C649" s="32" t="s">
        <v>1145</v>
      </c>
      <c r="D649" s="32" t="s">
        <v>230</v>
      </c>
      <c r="E649" s="33">
        <v>14</v>
      </c>
      <c r="F649" s="33">
        <v>20</v>
      </c>
      <c r="G649" s="34">
        <v>0.05</v>
      </c>
      <c r="H649" s="35">
        <f t="shared" si="10"/>
        <v>266</v>
      </c>
    </row>
    <row r="650" spans="1:8" s="27" customFormat="1" ht="18" customHeight="1">
      <c r="A650" s="32">
        <v>10493</v>
      </c>
      <c r="B650" s="32">
        <v>65</v>
      </c>
      <c r="C650" s="32" t="s">
        <v>1150</v>
      </c>
      <c r="D650" s="32" t="s">
        <v>228</v>
      </c>
      <c r="E650" s="33">
        <v>21.05</v>
      </c>
      <c r="F650" s="33">
        <v>15</v>
      </c>
      <c r="G650" s="34">
        <v>0.1</v>
      </c>
      <c r="H650" s="35">
        <f t="shared" si="10"/>
        <v>284.17500000000001</v>
      </c>
    </row>
    <row r="651" spans="1:8" s="27" customFormat="1" ht="18" customHeight="1">
      <c r="A651" s="32">
        <v>10493</v>
      </c>
      <c r="B651" s="32">
        <v>66</v>
      </c>
      <c r="C651" s="32" t="s">
        <v>1204</v>
      </c>
      <c r="D651" s="32" t="s">
        <v>228</v>
      </c>
      <c r="E651" s="33">
        <v>17</v>
      </c>
      <c r="F651" s="33">
        <v>10</v>
      </c>
      <c r="G651" s="34">
        <v>0.1</v>
      </c>
      <c r="H651" s="35">
        <f t="shared" si="10"/>
        <v>153</v>
      </c>
    </row>
    <row r="652" spans="1:8" s="27" customFormat="1" ht="18" customHeight="1">
      <c r="A652" s="32">
        <v>10493</v>
      </c>
      <c r="B652" s="32">
        <v>69</v>
      </c>
      <c r="C652" s="32" t="s">
        <v>1203</v>
      </c>
      <c r="D652" s="32" t="s">
        <v>1</v>
      </c>
      <c r="E652" s="33">
        <v>36</v>
      </c>
      <c r="F652" s="33">
        <v>10</v>
      </c>
      <c r="G652" s="34">
        <v>0.1</v>
      </c>
      <c r="H652" s="35">
        <f t="shared" si="10"/>
        <v>324</v>
      </c>
    </row>
    <row r="653" spans="1:8" s="27" customFormat="1" ht="18" customHeight="1">
      <c r="A653" s="32">
        <v>10494</v>
      </c>
      <c r="B653" s="32">
        <v>56</v>
      </c>
      <c r="C653" s="32" t="s">
        <v>1177</v>
      </c>
      <c r="D653" s="32" t="s">
        <v>230</v>
      </c>
      <c r="E653" s="33">
        <v>38</v>
      </c>
      <c r="F653" s="33">
        <v>30</v>
      </c>
      <c r="G653" s="34">
        <v>0</v>
      </c>
      <c r="H653" s="35">
        <f t="shared" si="10"/>
        <v>1140</v>
      </c>
    </row>
    <row r="654" spans="1:8" s="27" customFormat="1" ht="18" customHeight="1">
      <c r="A654" s="32">
        <v>10495</v>
      </c>
      <c r="B654" s="32">
        <v>23</v>
      </c>
      <c r="C654" s="32" t="s">
        <v>1213</v>
      </c>
      <c r="D654" s="32" t="s">
        <v>230</v>
      </c>
      <c r="E654" s="33">
        <v>9</v>
      </c>
      <c r="F654" s="33">
        <v>10</v>
      </c>
      <c r="G654" s="34">
        <v>0</v>
      </c>
      <c r="H654" s="35">
        <f t="shared" si="10"/>
        <v>90</v>
      </c>
    </row>
    <row r="655" spans="1:8" s="27" customFormat="1" ht="18" customHeight="1">
      <c r="A655" s="32">
        <v>10495</v>
      </c>
      <c r="B655" s="32">
        <v>41</v>
      </c>
      <c r="C655" s="32" t="s">
        <v>1149</v>
      </c>
      <c r="D655" s="32" t="s">
        <v>229</v>
      </c>
      <c r="E655" s="33">
        <v>9.65</v>
      </c>
      <c r="F655" s="33">
        <v>20</v>
      </c>
      <c r="G655" s="34">
        <v>0</v>
      </c>
      <c r="H655" s="35">
        <f t="shared" si="10"/>
        <v>193</v>
      </c>
    </row>
    <row r="656" spans="1:8" s="27" customFormat="1" ht="18" customHeight="1">
      <c r="A656" s="32">
        <v>10495</v>
      </c>
      <c r="B656" s="32">
        <v>77</v>
      </c>
      <c r="C656" s="32" t="s">
        <v>1167</v>
      </c>
      <c r="D656" s="32" t="s">
        <v>228</v>
      </c>
      <c r="E656" s="33">
        <v>13</v>
      </c>
      <c r="F656" s="33">
        <v>5</v>
      </c>
      <c r="G656" s="34">
        <v>0</v>
      </c>
      <c r="H656" s="35">
        <f t="shared" si="10"/>
        <v>65</v>
      </c>
    </row>
    <row r="657" spans="1:8" s="27" customFormat="1" ht="18" customHeight="1">
      <c r="A657" s="32">
        <v>10496</v>
      </c>
      <c r="B657" s="32">
        <v>31</v>
      </c>
      <c r="C657" s="32" t="s">
        <v>1156</v>
      </c>
      <c r="D657" s="32" t="s">
        <v>1</v>
      </c>
      <c r="E657" s="33">
        <v>12.5</v>
      </c>
      <c r="F657" s="33">
        <v>20</v>
      </c>
      <c r="G657" s="34">
        <v>0.05</v>
      </c>
      <c r="H657" s="35">
        <f t="shared" si="10"/>
        <v>237.5</v>
      </c>
    </row>
    <row r="658" spans="1:8" s="27" customFormat="1" ht="18" customHeight="1">
      <c r="A658" s="32">
        <v>10497</v>
      </c>
      <c r="B658" s="32">
        <v>56</v>
      </c>
      <c r="C658" s="32" t="s">
        <v>1177</v>
      </c>
      <c r="D658" s="32" t="s">
        <v>230</v>
      </c>
      <c r="E658" s="33">
        <v>38</v>
      </c>
      <c r="F658" s="33">
        <v>14</v>
      </c>
      <c r="G658" s="34">
        <v>0</v>
      </c>
      <c r="H658" s="35">
        <f t="shared" si="10"/>
        <v>532</v>
      </c>
    </row>
    <row r="659" spans="1:8" s="27" customFormat="1" ht="18" customHeight="1">
      <c r="A659" s="32">
        <v>10497</v>
      </c>
      <c r="B659" s="32">
        <v>72</v>
      </c>
      <c r="C659" s="32" t="s">
        <v>1146</v>
      </c>
      <c r="D659" s="32" t="s">
        <v>1</v>
      </c>
      <c r="E659" s="33">
        <v>34.799999999999997</v>
      </c>
      <c r="F659" s="33">
        <v>25</v>
      </c>
      <c r="G659" s="34">
        <v>0</v>
      </c>
      <c r="H659" s="35">
        <f t="shared" si="10"/>
        <v>869.99999999999989</v>
      </c>
    </row>
    <row r="660" spans="1:8" s="27" customFormat="1" ht="18" customHeight="1">
      <c r="A660" s="32">
        <v>10497</v>
      </c>
      <c r="B660" s="32">
        <v>77</v>
      </c>
      <c r="C660" s="32" t="s">
        <v>1167</v>
      </c>
      <c r="D660" s="32" t="s">
        <v>228</v>
      </c>
      <c r="E660" s="33">
        <v>13</v>
      </c>
      <c r="F660" s="33">
        <v>25</v>
      </c>
      <c r="G660" s="34">
        <v>0</v>
      </c>
      <c r="H660" s="35">
        <f t="shared" si="10"/>
        <v>325</v>
      </c>
    </row>
    <row r="661" spans="1:8" s="27" customFormat="1" ht="18" customHeight="1">
      <c r="A661" s="32">
        <v>10498</v>
      </c>
      <c r="B661" s="32">
        <v>24</v>
      </c>
      <c r="C661" s="32" t="s">
        <v>1159</v>
      </c>
      <c r="D661" s="32" t="s">
        <v>225</v>
      </c>
      <c r="E661" s="33">
        <v>4.5</v>
      </c>
      <c r="F661" s="33">
        <v>14</v>
      </c>
      <c r="G661" s="34">
        <v>0</v>
      </c>
      <c r="H661" s="35">
        <f t="shared" si="10"/>
        <v>63</v>
      </c>
    </row>
    <row r="662" spans="1:8" s="27" customFormat="1" ht="18" customHeight="1">
      <c r="A662" s="32">
        <v>10498</v>
      </c>
      <c r="B662" s="32">
        <v>40</v>
      </c>
      <c r="C662" s="32" t="s">
        <v>1180</v>
      </c>
      <c r="D662" s="32" t="s">
        <v>229</v>
      </c>
      <c r="E662" s="33">
        <v>18.399999999999999</v>
      </c>
      <c r="F662" s="33">
        <v>5</v>
      </c>
      <c r="G662" s="34">
        <v>0</v>
      </c>
      <c r="H662" s="35">
        <f t="shared" si="10"/>
        <v>92</v>
      </c>
    </row>
    <row r="663" spans="1:8" s="27" customFormat="1" ht="18" customHeight="1">
      <c r="A663" s="32">
        <v>10498</v>
      </c>
      <c r="B663" s="32">
        <v>42</v>
      </c>
      <c r="C663" s="32" t="s">
        <v>1145</v>
      </c>
      <c r="D663" s="32" t="s">
        <v>230</v>
      </c>
      <c r="E663" s="33">
        <v>14</v>
      </c>
      <c r="F663" s="33">
        <v>30</v>
      </c>
      <c r="G663" s="34">
        <v>0</v>
      </c>
      <c r="H663" s="35">
        <f t="shared" si="10"/>
        <v>420</v>
      </c>
    </row>
    <row r="664" spans="1:8" s="27" customFormat="1" ht="18" customHeight="1">
      <c r="A664" s="32">
        <v>10499</v>
      </c>
      <c r="B664" s="32">
        <v>28</v>
      </c>
      <c r="C664" s="32" t="s">
        <v>1186</v>
      </c>
      <c r="D664" s="32" t="s">
        <v>231</v>
      </c>
      <c r="E664" s="33">
        <v>45.6</v>
      </c>
      <c r="F664" s="33">
        <v>20</v>
      </c>
      <c r="G664" s="34">
        <v>0</v>
      </c>
      <c r="H664" s="35">
        <f t="shared" si="10"/>
        <v>912</v>
      </c>
    </row>
    <row r="665" spans="1:8" s="27" customFormat="1" ht="18" customHeight="1">
      <c r="A665" s="32">
        <v>10499</v>
      </c>
      <c r="B665" s="32">
        <v>49</v>
      </c>
      <c r="C665" s="32" t="s">
        <v>1158</v>
      </c>
      <c r="D665" s="32" t="s">
        <v>226</v>
      </c>
      <c r="E665" s="33">
        <v>20</v>
      </c>
      <c r="F665" s="33">
        <v>25</v>
      </c>
      <c r="G665" s="34">
        <v>0</v>
      </c>
      <c r="H665" s="35">
        <f t="shared" si="10"/>
        <v>500</v>
      </c>
    </row>
    <row r="666" spans="1:8" s="27" customFormat="1" ht="18" customHeight="1">
      <c r="A666" s="32">
        <v>10500</v>
      </c>
      <c r="B666" s="32">
        <v>15</v>
      </c>
      <c r="C666" s="32" t="s">
        <v>1192</v>
      </c>
      <c r="D666" s="32" t="s">
        <v>228</v>
      </c>
      <c r="E666" s="33">
        <v>15.5</v>
      </c>
      <c r="F666" s="33">
        <v>12</v>
      </c>
      <c r="G666" s="34">
        <v>0.05</v>
      </c>
      <c r="H666" s="35">
        <f t="shared" si="10"/>
        <v>176.7</v>
      </c>
    </row>
    <row r="667" spans="1:8" s="27" customFormat="1" ht="18" customHeight="1">
      <c r="A667" s="32">
        <v>10500</v>
      </c>
      <c r="B667" s="32">
        <v>28</v>
      </c>
      <c r="C667" s="32" t="s">
        <v>1186</v>
      </c>
      <c r="D667" s="32" t="s">
        <v>231</v>
      </c>
      <c r="E667" s="33">
        <v>45.6</v>
      </c>
      <c r="F667" s="33">
        <v>8</v>
      </c>
      <c r="G667" s="34">
        <v>0.05</v>
      </c>
      <c r="H667" s="35">
        <f t="shared" si="10"/>
        <v>346.56</v>
      </c>
    </row>
    <row r="668" spans="1:8" s="27" customFormat="1" ht="18" customHeight="1">
      <c r="A668" s="32">
        <v>10501</v>
      </c>
      <c r="B668" s="32">
        <v>54</v>
      </c>
      <c r="C668" s="32" t="s">
        <v>1197</v>
      </c>
      <c r="D668" s="32" t="s">
        <v>227</v>
      </c>
      <c r="E668" s="33">
        <v>7.45</v>
      </c>
      <c r="F668" s="33">
        <v>20</v>
      </c>
      <c r="G668" s="34">
        <v>0</v>
      </c>
      <c r="H668" s="35">
        <f t="shared" si="10"/>
        <v>149</v>
      </c>
    </row>
    <row r="669" spans="1:8" s="27" customFormat="1" ht="18" customHeight="1">
      <c r="A669" s="32">
        <v>10502</v>
      </c>
      <c r="B669" s="32">
        <v>45</v>
      </c>
      <c r="C669" s="32" t="s">
        <v>1216</v>
      </c>
      <c r="D669" s="32" t="s">
        <v>229</v>
      </c>
      <c r="E669" s="33">
        <v>9.5</v>
      </c>
      <c r="F669" s="33">
        <v>21</v>
      </c>
      <c r="G669" s="34">
        <v>0</v>
      </c>
      <c r="H669" s="35">
        <f t="shared" si="10"/>
        <v>199.5</v>
      </c>
    </row>
    <row r="670" spans="1:8" s="27" customFormat="1" ht="18" customHeight="1">
      <c r="A670" s="32">
        <v>10502</v>
      </c>
      <c r="B670" s="32">
        <v>53</v>
      </c>
      <c r="C670" s="32" t="s">
        <v>1166</v>
      </c>
      <c r="D670" s="32" t="s">
        <v>227</v>
      </c>
      <c r="E670" s="33">
        <v>32.799999999999997</v>
      </c>
      <c r="F670" s="33">
        <v>6</v>
      </c>
      <c r="G670" s="34">
        <v>0</v>
      </c>
      <c r="H670" s="35">
        <f t="shared" si="10"/>
        <v>196.79999999999998</v>
      </c>
    </row>
    <row r="671" spans="1:8" s="27" customFormat="1" ht="18" customHeight="1">
      <c r="A671" s="32">
        <v>10502</v>
      </c>
      <c r="B671" s="32">
        <v>67</v>
      </c>
      <c r="C671" s="32" t="s">
        <v>1193</v>
      </c>
      <c r="D671" s="32" t="s">
        <v>225</v>
      </c>
      <c r="E671" s="33">
        <v>14</v>
      </c>
      <c r="F671" s="33">
        <v>30</v>
      </c>
      <c r="G671" s="34">
        <v>0</v>
      </c>
      <c r="H671" s="35">
        <f t="shared" si="10"/>
        <v>420</v>
      </c>
    </row>
    <row r="672" spans="1:8" s="27" customFormat="1" ht="18" customHeight="1">
      <c r="A672" s="32">
        <v>10503</v>
      </c>
      <c r="B672" s="32">
        <v>14</v>
      </c>
      <c r="C672" s="32" t="s">
        <v>1147</v>
      </c>
      <c r="D672" s="32" t="s">
        <v>231</v>
      </c>
      <c r="E672" s="33">
        <v>23.25</v>
      </c>
      <c r="F672" s="33">
        <v>70</v>
      </c>
      <c r="G672" s="34">
        <v>0</v>
      </c>
      <c r="H672" s="35">
        <f t="shared" si="10"/>
        <v>1627.5</v>
      </c>
    </row>
    <row r="673" spans="1:8" s="27" customFormat="1" ht="18" customHeight="1">
      <c r="A673" s="32">
        <v>10503</v>
      </c>
      <c r="B673" s="32">
        <v>65</v>
      </c>
      <c r="C673" s="32" t="s">
        <v>1150</v>
      </c>
      <c r="D673" s="32" t="s">
        <v>228</v>
      </c>
      <c r="E673" s="33">
        <v>21.05</v>
      </c>
      <c r="F673" s="33">
        <v>20</v>
      </c>
      <c r="G673" s="34">
        <v>0</v>
      </c>
      <c r="H673" s="35">
        <f t="shared" si="10"/>
        <v>421</v>
      </c>
    </row>
    <row r="674" spans="1:8" s="27" customFormat="1" ht="18" customHeight="1">
      <c r="A674" s="32">
        <v>10504</v>
      </c>
      <c r="B674" s="32">
        <v>2</v>
      </c>
      <c r="C674" s="32" t="s">
        <v>1162</v>
      </c>
      <c r="D674" s="32" t="s">
        <v>225</v>
      </c>
      <c r="E674" s="33">
        <v>19</v>
      </c>
      <c r="F674" s="33">
        <v>12</v>
      </c>
      <c r="G674" s="34">
        <v>0</v>
      </c>
      <c r="H674" s="35">
        <f t="shared" si="10"/>
        <v>228</v>
      </c>
    </row>
    <row r="675" spans="1:8" s="27" customFormat="1" ht="18" customHeight="1">
      <c r="A675" s="32">
        <v>10504</v>
      </c>
      <c r="B675" s="32">
        <v>21</v>
      </c>
      <c r="C675" s="32" t="s">
        <v>1171</v>
      </c>
      <c r="D675" s="32" t="s">
        <v>226</v>
      </c>
      <c r="E675" s="33">
        <v>10</v>
      </c>
      <c r="F675" s="33">
        <v>12</v>
      </c>
      <c r="G675" s="34">
        <v>0</v>
      </c>
      <c r="H675" s="35">
        <f t="shared" si="10"/>
        <v>120</v>
      </c>
    </row>
    <row r="676" spans="1:8" s="27" customFormat="1" ht="18" customHeight="1">
      <c r="A676" s="32">
        <v>10504</v>
      </c>
      <c r="B676" s="32">
        <v>53</v>
      </c>
      <c r="C676" s="32" t="s">
        <v>1166</v>
      </c>
      <c r="D676" s="32" t="s">
        <v>227</v>
      </c>
      <c r="E676" s="33">
        <v>32.799999999999997</v>
      </c>
      <c r="F676" s="33">
        <v>10</v>
      </c>
      <c r="G676" s="34">
        <v>0</v>
      </c>
      <c r="H676" s="35">
        <f t="shared" si="10"/>
        <v>328</v>
      </c>
    </row>
    <row r="677" spans="1:8" s="27" customFormat="1" ht="18" customHeight="1">
      <c r="A677" s="32">
        <v>10504</v>
      </c>
      <c r="B677" s="32">
        <v>61</v>
      </c>
      <c r="C677" s="32" t="s">
        <v>1218</v>
      </c>
      <c r="D677" s="32" t="s">
        <v>228</v>
      </c>
      <c r="E677" s="33">
        <v>28.5</v>
      </c>
      <c r="F677" s="33">
        <v>25</v>
      </c>
      <c r="G677" s="34">
        <v>0</v>
      </c>
      <c r="H677" s="35">
        <f t="shared" si="10"/>
        <v>712.5</v>
      </c>
    </row>
    <row r="678" spans="1:8" s="27" customFormat="1" ht="18" customHeight="1">
      <c r="A678" s="32">
        <v>10505</v>
      </c>
      <c r="B678" s="32">
        <v>62</v>
      </c>
      <c r="C678" s="32" t="s">
        <v>1173</v>
      </c>
      <c r="D678" s="32" t="s">
        <v>226</v>
      </c>
      <c r="E678" s="33">
        <v>49.3</v>
      </c>
      <c r="F678" s="33">
        <v>3</v>
      </c>
      <c r="G678" s="34">
        <v>0</v>
      </c>
      <c r="H678" s="35">
        <f t="shared" si="10"/>
        <v>147.89999999999998</v>
      </c>
    </row>
    <row r="679" spans="1:8" s="27" customFormat="1" ht="18" customHeight="1">
      <c r="A679" s="32">
        <v>10506</v>
      </c>
      <c r="B679" s="32">
        <v>25</v>
      </c>
      <c r="C679" s="32" t="s">
        <v>1209</v>
      </c>
      <c r="D679" s="32" t="s">
        <v>226</v>
      </c>
      <c r="E679" s="33">
        <v>14</v>
      </c>
      <c r="F679" s="33">
        <v>18</v>
      </c>
      <c r="G679" s="34">
        <v>0.1</v>
      </c>
      <c r="H679" s="35">
        <f t="shared" si="10"/>
        <v>226.8</v>
      </c>
    </row>
    <row r="680" spans="1:8" s="27" customFormat="1" ht="18" customHeight="1">
      <c r="A680" s="32">
        <v>10506</v>
      </c>
      <c r="B680" s="32">
        <v>70</v>
      </c>
      <c r="C680" s="32" t="s">
        <v>1174</v>
      </c>
      <c r="D680" s="32" t="s">
        <v>225</v>
      </c>
      <c r="E680" s="33">
        <v>15</v>
      </c>
      <c r="F680" s="33">
        <v>14</v>
      </c>
      <c r="G680" s="34">
        <v>0.1</v>
      </c>
      <c r="H680" s="35">
        <f t="shared" si="10"/>
        <v>189</v>
      </c>
    </row>
    <row r="681" spans="1:8" s="27" customFormat="1" ht="18" customHeight="1">
      <c r="A681" s="32">
        <v>10507</v>
      </c>
      <c r="B681" s="32">
        <v>43</v>
      </c>
      <c r="C681" s="32" t="s">
        <v>1182</v>
      </c>
      <c r="D681" s="32" t="s">
        <v>225</v>
      </c>
      <c r="E681" s="33">
        <v>46</v>
      </c>
      <c r="F681" s="33">
        <v>15</v>
      </c>
      <c r="G681" s="34">
        <v>0.15</v>
      </c>
      <c r="H681" s="35">
        <f t="shared" si="10"/>
        <v>586.5</v>
      </c>
    </row>
    <row r="682" spans="1:8" s="27" customFormat="1" ht="18" customHeight="1">
      <c r="A682" s="32">
        <v>10507</v>
      </c>
      <c r="B682" s="32">
        <v>48</v>
      </c>
      <c r="C682" s="32" t="s">
        <v>1217</v>
      </c>
      <c r="D682" s="32" t="s">
        <v>226</v>
      </c>
      <c r="E682" s="33">
        <v>12.75</v>
      </c>
      <c r="F682" s="33">
        <v>15</v>
      </c>
      <c r="G682" s="34">
        <v>0.15</v>
      </c>
      <c r="H682" s="35">
        <f t="shared" si="10"/>
        <v>162.5625</v>
      </c>
    </row>
    <row r="683" spans="1:8" s="27" customFormat="1" ht="18" customHeight="1">
      <c r="A683" s="32">
        <v>10508</v>
      </c>
      <c r="B683" s="32">
        <v>13</v>
      </c>
      <c r="C683" s="32" t="s">
        <v>1185</v>
      </c>
      <c r="D683" s="32" t="s">
        <v>229</v>
      </c>
      <c r="E683" s="33">
        <v>6</v>
      </c>
      <c r="F683" s="33">
        <v>10</v>
      </c>
      <c r="G683" s="34">
        <v>0</v>
      </c>
      <c r="H683" s="35">
        <f t="shared" si="10"/>
        <v>60</v>
      </c>
    </row>
    <row r="684" spans="1:8" s="27" customFormat="1" ht="18" customHeight="1">
      <c r="A684" s="32">
        <v>10508</v>
      </c>
      <c r="B684" s="32">
        <v>39</v>
      </c>
      <c r="C684" s="32" t="s">
        <v>1157</v>
      </c>
      <c r="D684" s="32" t="s">
        <v>225</v>
      </c>
      <c r="E684" s="33">
        <v>18</v>
      </c>
      <c r="F684" s="33">
        <v>10</v>
      </c>
      <c r="G684" s="34">
        <v>0</v>
      </c>
      <c r="H684" s="35">
        <f t="shared" si="10"/>
        <v>180</v>
      </c>
    </row>
    <row r="685" spans="1:8" s="27" customFormat="1" ht="18" customHeight="1">
      <c r="A685" s="32">
        <v>10509</v>
      </c>
      <c r="B685" s="32">
        <v>28</v>
      </c>
      <c r="C685" s="32" t="s">
        <v>1186</v>
      </c>
      <c r="D685" s="32" t="s">
        <v>231</v>
      </c>
      <c r="E685" s="33">
        <v>45.6</v>
      </c>
      <c r="F685" s="33">
        <v>3</v>
      </c>
      <c r="G685" s="34">
        <v>0</v>
      </c>
      <c r="H685" s="35">
        <f t="shared" si="10"/>
        <v>136.80000000000001</v>
      </c>
    </row>
    <row r="686" spans="1:8" s="27" customFormat="1" ht="18" customHeight="1">
      <c r="A686" s="32">
        <v>10510</v>
      </c>
      <c r="B686" s="32">
        <v>29</v>
      </c>
      <c r="C686" s="32" t="s">
        <v>1160</v>
      </c>
      <c r="D686" s="32" t="s">
        <v>227</v>
      </c>
      <c r="E686" s="33">
        <v>123.79</v>
      </c>
      <c r="F686" s="33">
        <v>36</v>
      </c>
      <c r="G686" s="34">
        <v>0</v>
      </c>
      <c r="H686" s="35">
        <f t="shared" si="10"/>
        <v>4456.4400000000005</v>
      </c>
    </row>
    <row r="687" spans="1:8" s="27" customFormat="1" ht="18" customHeight="1">
      <c r="A687" s="32">
        <v>10510</v>
      </c>
      <c r="B687" s="32">
        <v>75</v>
      </c>
      <c r="C687" s="32" t="s">
        <v>1190</v>
      </c>
      <c r="D687" s="32" t="s">
        <v>225</v>
      </c>
      <c r="E687" s="33">
        <v>7.75</v>
      </c>
      <c r="F687" s="33">
        <v>36</v>
      </c>
      <c r="G687" s="34">
        <v>0.1</v>
      </c>
      <c r="H687" s="35">
        <f t="shared" si="10"/>
        <v>251.1</v>
      </c>
    </row>
    <row r="688" spans="1:8" s="27" customFormat="1" ht="18" customHeight="1">
      <c r="A688" s="32">
        <v>10511</v>
      </c>
      <c r="B688" s="32">
        <v>4</v>
      </c>
      <c r="C688" s="32" t="s">
        <v>1205</v>
      </c>
      <c r="D688" s="32" t="s">
        <v>228</v>
      </c>
      <c r="E688" s="33">
        <v>22</v>
      </c>
      <c r="F688" s="33">
        <v>50</v>
      </c>
      <c r="G688" s="34">
        <v>0.15</v>
      </c>
      <c r="H688" s="35">
        <f t="shared" si="10"/>
        <v>935</v>
      </c>
    </row>
    <row r="689" spans="1:8" s="27" customFormat="1" ht="18" customHeight="1">
      <c r="A689" s="32">
        <v>10511</v>
      </c>
      <c r="B689" s="32">
        <v>7</v>
      </c>
      <c r="C689" s="32" t="s">
        <v>1176</v>
      </c>
      <c r="D689" s="32" t="s">
        <v>231</v>
      </c>
      <c r="E689" s="33">
        <v>30</v>
      </c>
      <c r="F689" s="33">
        <v>50</v>
      </c>
      <c r="G689" s="34">
        <v>0.15</v>
      </c>
      <c r="H689" s="35">
        <f t="shared" si="10"/>
        <v>1275</v>
      </c>
    </row>
    <row r="690" spans="1:8" s="27" customFormat="1" ht="18" customHeight="1">
      <c r="A690" s="32">
        <v>10511</v>
      </c>
      <c r="B690" s="32">
        <v>8</v>
      </c>
      <c r="C690" s="32" t="s">
        <v>1214</v>
      </c>
      <c r="D690" s="32" t="s">
        <v>228</v>
      </c>
      <c r="E690" s="33">
        <v>40</v>
      </c>
      <c r="F690" s="33">
        <v>10</v>
      </c>
      <c r="G690" s="34">
        <v>0.15</v>
      </c>
      <c r="H690" s="35">
        <f t="shared" si="10"/>
        <v>340</v>
      </c>
    </row>
    <row r="691" spans="1:8" s="27" customFormat="1" ht="18" customHeight="1">
      <c r="A691" s="32">
        <v>10512</v>
      </c>
      <c r="B691" s="32">
        <v>24</v>
      </c>
      <c r="C691" s="32" t="s">
        <v>1159</v>
      </c>
      <c r="D691" s="32" t="s">
        <v>225</v>
      </c>
      <c r="E691" s="33">
        <v>4.5</v>
      </c>
      <c r="F691" s="33">
        <v>10</v>
      </c>
      <c r="G691" s="34">
        <v>0.15</v>
      </c>
      <c r="H691" s="35">
        <f t="shared" si="10"/>
        <v>38.25</v>
      </c>
    </row>
    <row r="692" spans="1:8" s="27" customFormat="1" ht="18" customHeight="1">
      <c r="A692" s="32">
        <v>10512</v>
      </c>
      <c r="B692" s="32">
        <v>46</v>
      </c>
      <c r="C692" s="32" t="s">
        <v>1196</v>
      </c>
      <c r="D692" s="32" t="s">
        <v>229</v>
      </c>
      <c r="E692" s="33">
        <v>12</v>
      </c>
      <c r="F692" s="33">
        <v>9</v>
      </c>
      <c r="G692" s="34">
        <v>0.15</v>
      </c>
      <c r="H692" s="35">
        <f t="shared" si="10"/>
        <v>91.8</v>
      </c>
    </row>
    <row r="693" spans="1:8" s="27" customFormat="1" ht="18" customHeight="1">
      <c r="A693" s="32">
        <v>10512</v>
      </c>
      <c r="B693" s="32">
        <v>47</v>
      </c>
      <c r="C693" s="32" t="s">
        <v>1212</v>
      </c>
      <c r="D693" s="32" t="s">
        <v>226</v>
      </c>
      <c r="E693" s="33">
        <v>9.5</v>
      </c>
      <c r="F693" s="33">
        <v>6</v>
      </c>
      <c r="G693" s="34">
        <v>0.15</v>
      </c>
      <c r="H693" s="35">
        <f t="shared" si="10"/>
        <v>48.449999999999996</v>
      </c>
    </row>
    <row r="694" spans="1:8" s="27" customFormat="1" ht="18" customHeight="1">
      <c r="A694" s="32">
        <v>10512</v>
      </c>
      <c r="B694" s="32">
        <v>60</v>
      </c>
      <c r="C694" s="32" t="s">
        <v>1155</v>
      </c>
      <c r="D694" s="32" t="s">
        <v>1</v>
      </c>
      <c r="E694" s="33">
        <v>34</v>
      </c>
      <c r="F694" s="33">
        <v>12</v>
      </c>
      <c r="G694" s="34">
        <v>0.15</v>
      </c>
      <c r="H694" s="35">
        <f t="shared" si="10"/>
        <v>346.8</v>
      </c>
    </row>
    <row r="695" spans="1:8" s="27" customFormat="1" ht="18" customHeight="1">
      <c r="A695" s="32">
        <v>10513</v>
      </c>
      <c r="B695" s="32">
        <v>21</v>
      </c>
      <c r="C695" s="32" t="s">
        <v>1171</v>
      </c>
      <c r="D695" s="32" t="s">
        <v>226</v>
      </c>
      <c r="E695" s="33">
        <v>10</v>
      </c>
      <c r="F695" s="33">
        <v>40</v>
      </c>
      <c r="G695" s="34">
        <v>0.2</v>
      </c>
      <c r="H695" s="35">
        <f t="shared" si="10"/>
        <v>320</v>
      </c>
    </row>
    <row r="696" spans="1:8" s="27" customFormat="1" ht="18" customHeight="1">
      <c r="A696" s="32">
        <v>10513</v>
      </c>
      <c r="B696" s="32">
        <v>32</v>
      </c>
      <c r="C696" s="32" t="s">
        <v>1170</v>
      </c>
      <c r="D696" s="32" t="s">
        <v>1</v>
      </c>
      <c r="E696" s="33">
        <v>32</v>
      </c>
      <c r="F696" s="33">
        <v>50</v>
      </c>
      <c r="G696" s="34">
        <v>0.2</v>
      </c>
      <c r="H696" s="35">
        <f t="shared" si="10"/>
        <v>1280</v>
      </c>
    </row>
    <row r="697" spans="1:8" s="27" customFormat="1" ht="18" customHeight="1">
      <c r="A697" s="32">
        <v>10513</v>
      </c>
      <c r="B697" s="32">
        <v>61</v>
      </c>
      <c r="C697" s="32" t="s">
        <v>1218</v>
      </c>
      <c r="D697" s="32" t="s">
        <v>228</v>
      </c>
      <c r="E697" s="33">
        <v>28.5</v>
      </c>
      <c r="F697" s="33">
        <v>15</v>
      </c>
      <c r="G697" s="34">
        <v>0.2</v>
      </c>
      <c r="H697" s="35">
        <f t="shared" si="10"/>
        <v>342</v>
      </c>
    </row>
    <row r="698" spans="1:8" s="27" customFormat="1" ht="18" customHeight="1">
      <c r="A698" s="32">
        <v>10514</v>
      </c>
      <c r="B698" s="32">
        <v>20</v>
      </c>
      <c r="C698" s="32" t="s">
        <v>1153</v>
      </c>
      <c r="D698" s="32" t="s">
        <v>226</v>
      </c>
      <c r="E698" s="33">
        <v>81</v>
      </c>
      <c r="F698" s="33">
        <v>39</v>
      </c>
      <c r="G698" s="34">
        <v>0</v>
      </c>
      <c r="H698" s="35">
        <f t="shared" si="10"/>
        <v>3159</v>
      </c>
    </row>
    <row r="699" spans="1:8" s="27" customFormat="1" ht="18" customHeight="1">
      <c r="A699" s="32">
        <v>10514</v>
      </c>
      <c r="B699" s="32">
        <v>28</v>
      </c>
      <c r="C699" s="32" t="s">
        <v>1186</v>
      </c>
      <c r="D699" s="32" t="s">
        <v>231</v>
      </c>
      <c r="E699" s="33">
        <v>45.6</v>
      </c>
      <c r="F699" s="33">
        <v>35</v>
      </c>
      <c r="G699" s="34">
        <v>0</v>
      </c>
      <c r="H699" s="35">
        <f t="shared" si="10"/>
        <v>1596</v>
      </c>
    </row>
    <row r="700" spans="1:8" s="27" customFormat="1" ht="18" customHeight="1">
      <c r="A700" s="32">
        <v>10514</v>
      </c>
      <c r="B700" s="32">
        <v>56</v>
      </c>
      <c r="C700" s="32" t="s">
        <v>1177</v>
      </c>
      <c r="D700" s="32" t="s">
        <v>230</v>
      </c>
      <c r="E700" s="33">
        <v>38</v>
      </c>
      <c r="F700" s="33">
        <v>70</v>
      </c>
      <c r="G700" s="34">
        <v>0</v>
      </c>
      <c r="H700" s="35">
        <f t="shared" si="10"/>
        <v>2660</v>
      </c>
    </row>
    <row r="701" spans="1:8" s="27" customFormat="1" ht="18" customHeight="1">
      <c r="A701" s="32">
        <v>10514</v>
      </c>
      <c r="B701" s="32">
        <v>65</v>
      </c>
      <c r="C701" s="32" t="s">
        <v>1150</v>
      </c>
      <c r="D701" s="32" t="s">
        <v>228</v>
      </c>
      <c r="E701" s="33">
        <v>21.05</v>
      </c>
      <c r="F701" s="33">
        <v>39</v>
      </c>
      <c r="G701" s="34">
        <v>0</v>
      </c>
      <c r="H701" s="35">
        <f t="shared" si="10"/>
        <v>820.95</v>
      </c>
    </row>
    <row r="702" spans="1:8" s="27" customFormat="1" ht="18" customHeight="1">
      <c r="A702" s="32">
        <v>10514</v>
      </c>
      <c r="B702" s="32">
        <v>75</v>
      </c>
      <c r="C702" s="32" t="s">
        <v>1190</v>
      </c>
      <c r="D702" s="32" t="s">
        <v>225</v>
      </c>
      <c r="E702" s="33">
        <v>7.75</v>
      </c>
      <c r="F702" s="33">
        <v>50</v>
      </c>
      <c r="G702" s="34">
        <v>0</v>
      </c>
      <c r="H702" s="35">
        <f t="shared" si="10"/>
        <v>387.5</v>
      </c>
    </row>
    <row r="703" spans="1:8" s="27" customFormat="1" ht="18" customHeight="1">
      <c r="A703" s="32">
        <v>10515</v>
      </c>
      <c r="B703" s="32">
        <v>9</v>
      </c>
      <c r="C703" s="32" t="s">
        <v>1219</v>
      </c>
      <c r="D703" s="32" t="s">
        <v>227</v>
      </c>
      <c r="E703" s="33">
        <v>97</v>
      </c>
      <c r="F703" s="33">
        <v>16</v>
      </c>
      <c r="G703" s="34">
        <v>0.15</v>
      </c>
      <c r="H703" s="35">
        <f t="shared" si="10"/>
        <v>1319.2</v>
      </c>
    </row>
    <row r="704" spans="1:8" s="27" customFormat="1" ht="18" customHeight="1">
      <c r="A704" s="32">
        <v>10515</v>
      </c>
      <c r="B704" s="32">
        <v>16</v>
      </c>
      <c r="C704" s="32" t="s">
        <v>1163</v>
      </c>
      <c r="D704" s="32" t="s">
        <v>226</v>
      </c>
      <c r="E704" s="33">
        <v>17.45</v>
      </c>
      <c r="F704" s="33">
        <v>50</v>
      </c>
      <c r="G704" s="34">
        <v>0</v>
      </c>
      <c r="H704" s="35">
        <f t="shared" si="10"/>
        <v>872.5</v>
      </c>
    </row>
    <row r="705" spans="1:8" s="27" customFormat="1" ht="18" customHeight="1">
      <c r="A705" s="32">
        <v>10515</v>
      </c>
      <c r="B705" s="32">
        <v>27</v>
      </c>
      <c r="C705" s="32" t="s">
        <v>1168</v>
      </c>
      <c r="D705" s="32" t="s">
        <v>226</v>
      </c>
      <c r="E705" s="33">
        <v>43.9</v>
      </c>
      <c r="F705" s="33">
        <v>120</v>
      </c>
      <c r="G705" s="34">
        <v>0</v>
      </c>
      <c r="H705" s="35">
        <f t="shared" si="10"/>
        <v>5268</v>
      </c>
    </row>
    <row r="706" spans="1:8" s="27" customFormat="1" ht="18" customHeight="1">
      <c r="A706" s="32">
        <v>10515</v>
      </c>
      <c r="B706" s="32">
        <v>33</v>
      </c>
      <c r="C706" s="32" t="s">
        <v>1154</v>
      </c>
      <c r="D706" s="32" t="s">
        <v>1</v>
      </c>
      <c r="E706" s="33">
        <v>2.5</v>
      </c>
      <c r="F706" s="33">
        <v>16</v>
      </c>
      <c r="G706" s="34">
        <v>0.15</v>
      </c>
      <c r="H706" s="35">
        <f t="shared" si="10"/>
        <v>34</v>
      </c>
    </row>
    <row r="707" spans="1:8" s="27" customFormat="1" ht="18" customHeight="1">
      <c r="A707" s="32">
        <v>10515</v>
      </c>
      <c r="B707" s="32">
        <v>60</v>
      </c>
      <c r="C707" s="32" t="s">
        <v>1155</v>
      </c>
      <c r="D707" s="32" t="s">
        <v>1</v>
      </c>
      <c r="E707" s="33">
        <v>34</v>
      </c>
      <c r="F707" s="33">
        <v>84</v>
      </c>
      <c r="G707" s="34">
        <v>0.15</v>
      </c>
      <c r="H707" s="35">
        <f t="shared" ref="H707:H770" si="11">E707*F707*(1-G707)</f>
        <v>2427.6</v>
      </c>
    </row>
    <row r="708" spans="1:8" s="27" customFormat="1" ht="18" customHeight="1">
      <c r="A708" s="32">
        <v>10516</v>
      </c>
      <c r="B708" s="32">
        <v>18</v>
      </c>
      <c r="C708" s="32" t="s">
        <v>1201</v>
      </c>
      <c r="D708" s="32" t="s">
        <v>229</v>
      </c>
      <c r="E708" s="33">
        <v>62.5</v>
      </c>
      <c r="F708" s="33">
        <v>25</v>
      </c>
      <c r="G708" s="34">
        <v>0.1</v>
      </c>
      <c r="H708" s="35">
        <f t="shared" si="11"/>
        <v>1406.25</v>
      </c>
    </row>
    <row r="709" spans="1:8" s="27" customFormat="1" ht="18" customHeight="1">
      <c r="A709" s="32">
        <v>10516</v>
      </c>
      <c r="B709" s="32">
        <v>41</v>
      </c>
      <c r="C709" s="32" t="s">
        <v>1149</v>
      </c>
      <c r="D709" s="32" t="s">
        <v>229</v>
      </c>
      <c r="E709" s="33">
        <v>9.65</v>
      </c>
      <c r="F709" s="33">
        <v>80</v>
      </c>
      <c r="G709" s="34">
        <v>0.1</v>
      </c>
      <c r="H709" s="35">
        <f t="shared" si="11"/>
        <v>694.80000000000007</v>
      </c>
    </row>
    <row r="710" spans="1:8" s="27" customFormat="1" ht="18" customHeight="1">
      <c r="A710" s="32">
        <v>10516</v>
      </c>
      <c r="B710" s="32">
        <v>42</v>
      </c>
      <c r="C710" s="32" t="s">
        <v>1145</v>
      </c>
      <c r="D710" s="32" t="s">
        <v>230</v>
      </c>
      <c r="E710" s="33">
        <v>14</v>
      </c>
      <c r="F710" s="33">
        <v>20</v>
      </c>
      <c r="G710" s="34">
        <v>0</v>
      </c>
      <c r="H710" s="35">
        <f t="shared" si="11"/>
        <v>280</v>
      </c>
    </row>
    <row r="711" spans="1:8" s="27" customFormat="1" ht="18" customHeight="1">
      <c r="A711" s="32">
        <v>10517</v>
      </c>
      <c r="B711" s="32">
        <v>52</v>
      </c>
      <c r="C711" s="32" t="s">
        <v>1208</v>
      </c>
      <c r="D711" s="32" t="s">
        <v>230</v>
      </c>
      <c r="E711" s="33">
        <v>7</v>
      </c>
      <c r="F711" s="33">
        <v>6</v>
      </c>
      <c r="G711" s="34">
        <v>0</v>
      </c>
      <c r="H711" s="35">
        <f t="shared" si="11"/>
        <v>42</v>
      </c>
    </row>
    <row r="712" spans="1:8" s="27" customFormat="1" ht="18" customHeight="1">
      <c r="A712" s="32">
        <v>10517</v>
      </c>
      <c r="B712" s="32">
        <v>59</v>
      </c>
      <c r="C712" s="32" t="s">
        <v>1165</v>
      </c>
      <c r="D712" s="32" t="s">
        <v>1</v>
      </c>
      <c r="E712" s="33">
        <v>55</v>
      </c>
      <c r="F712" s="33">
        <v>4</v>
      </c>
      <c r="G712" s="34">
        <v>0</v>
      </c>
      <c r="H712" s="35">
        <f t="shared" si="11"/>
        <v>220</v>
      </c>
    </row>
    <row r="713" spans="1:8" s="27" customFormat="1" ht="18" customHeight="1">
      <c r="A713" s="32">
        <v>10517</v>
      </c>
      <c r="B713" s="32">
        <v>70</v>
      </c>
      <c r="C713" s="32" t="s">
        <v>1174</v>
      </c>
      <c r="D713" s="32" t="s">
        <v>225</v>
      </c>
      <c r="E713" s="33">
        <v>15</v>
      </c>
      <c r="F713" s="33">
        <v>6</v>
      </c>
      <c r="G713" s="34">
        <v>0</v>
      </c>
      <c r="H713" s="35">
        <f t="shared" si="11"/>
        <v>90</v>
      </c>
    </row>
    <row r="714" spans="1:8" s="27" customFormat="1" ht="18" customHeight="1">
      <c r="A714" s="32">
        <v>10518</v>
      </c>
      <c r="B714" s="32">
        <v>24</v>
      </c>
      <c r="C714" s="32" t="s">
        <v>1159</v>
      </c>
      <c r="D714" s="32" t="s">
        <v>225</v>
      </c>
      <c r="E714" s="33">
        <v>4.5</v>
      </c>
      <c r="F714" s="33">
        <v>5</v>
      </c>
      <c r="G714" s="34">
        <v>0</v>
      </c>
      <c r="H714" s="35">
        <f t="shared" si="11"/>
        <v>22.5</v>
      </c>
    </row>
    <row r="715" spans="1:8" s="27" customFormat="1" ht="18" customHeight="1">
      <c r="A715" s="32">
        <v>10518</v>
      </c>
      <c r="B715" s="32">
        <v>38</v>
      </c>
      <c r="C715" s="32" t="s">
        <v>1210</v>
      </c>
      <c r="D715" s="32" t="s">
        <v>225</v>
      </c>
      <c r="E715" s="33">
        <v>263.5</v>
      </c>
      <c r="F715" s="33">
        <v>15</v>
      </c>
      <c r="G715" s="34">
        <v>0</v>
      </c>
      <c r="H715" s="35">
        <f t="shared" si="11"/>
        <v>3952.5</v>
      </c>
    </row>
    <row r="716" spans="1:8" s="27" customFormat="1" ht="18" customHeight="1">
      <c r="A716" s="32">
        <v>10518</v>
      </c>
      <c r="B716" s="32">
        <v>44</v>
      </c>
      <c r="C716" s="32" t="s">
        <v>1187</v>
      </c>
      <c r="D716" s="32" t="s">
        <v>228</v>
      </c>
      <c r="E716" s="33">
        <v>19.45</v>
      </c>
      <c r="F716" s="33">
        <v>9</v>
      </c>
      <c r="G716" s="34">
        <v>0</v>
      </c>
      <c r="H716" s="35">
        <f t="shared" si="11"/>
        <v>175.04999999999998</v>
      </c>
    </row>
    <row r="717" spans="1:8" s="27" customFormat="1" ht="18" customHeight="1">
      <c r="A717" s="32">
        <v>10519</v>
      </c>
      <c r="B717" s="32">
        <v>10</v>
      </c>
      <c r="C717" s="32" t="s">
        <v>1183</v>
      </c>
      <c r="D717" s="32" t="s">
        <v>229</v>
      </c>
      <c r="E717" s="33">
        <v>31</v>
      </c>
      <c r="F717" s="33">
        <v>16</v>
      </c>
      <c r="G717" s="34">
        <v>0.05</v>
      </c>
      <c r="H717" s="35">
        <f t="shared" si="11"/>
        <v>471.2</v>
      </c>
    </row>
    <row r="718" spans="1:8" s="27" customFormat="1" ht="18" customHeight="1">
      <c r="A718" s="32">
        <v>10519</v>
      </c>
      <c r="B718" s="32">
        <v>56</v>
      </c>
      <c r="C718" s="32" t="s">
        <v>1177</v>
      </c>
      <c r="D718" s="32" t="s">
        <v>230</v>
      </c>
      <c r="E718" s="33">
        <v>38</v>
      </c>
      <c r="F718" s="33">
        <v>40</v>
      </c>
      <c r="G718" s="34">
        <v>0</v>
      </c>
      <c r="H718" s="35">
        <f t="shared" si="11"/>
        <v>1520</v>
      </c>
    </row>
    <row r="719" spans="1:8" s="27" customFormat="1" ht="18" customHeight="1">
      <c r="A719" s="32">
        <v>10519</v>
      </c>
      <c r="B719" s="32">
        <v>60</v>
      </c>
      <c r="C719" s="32" t="s">
        <v>1155</v>
      </c>
      <c r="D719" s="32" t="s">
        <v>1</v>
      </c>
      <c r="E719" s="33">
        <v>34</v>
      </c>
      <c r="F719" s="33">
        <v>10</v>
      </c>
      <c r="G719" s="34">
        <v>0.05</v>
      </c>
      <c r="H719" s="35">
        <f t="shared" si="11"/>
        <v>323</v>
      </c>
    </row>
    <row r="720" spans="1:8" s="27" customFormat="1" ht="18" customHeight="1">
      <c r="A720" s="32">
        <v>10520</v>
      </c>
      <c r="B720" s="32">
        <v>24</v>
      </c>
      <c r="C720" s="32" t="s">
        <v>1159</v>
      </c>
      <c r="D720" s="32" t="s">
        <v>225</v>
      </c>
      <c r="E720" s="33">
        <v>4.5</v>
      </c>
      <c r="F720" s="33">
        <v>8</v>
      </c>
      <c r="G720" s="34">
        <v>0</v>
      </c>
      <c r="H720" s="35">
        <f t="shared" si="11"/>
        <v>36</v>
      </c>
    </row>
    <row r="721" spans="1:8" s="27" customFormat="1" ht="18" customHeight="1">
      <c r="A721" s="32">
        <v>10520</v>
      </c>
      <c r="B721" s="32">
        <v>53</v>
      </c>
      <c r="C721" s="32" t="s">
        <v>1166</v>
      </c>
      <c r="D721" s="32" t="s">
        <v>227</v>
      </c>
      <c r="E721" s="33">
        <v>32.799999999999997</v>
      </c>
      <c r="F721" s="33">
        <v>5</v>
      </c>
      <c r="G721" s="34">
        <v>0</v>
      </c>
      <c r="H721" s="35">
        <f t="shared" si="11"/>
        <v>164</v>
      </c>
    </row>
    <row r="722" spans="1:8" s="27" customFormat="1" ht="18" customHeight="1">
      <c r="A722" s="32">
        <v>10521</v>
      </c>
      <c r="B722" s="32">
        <v>35</v>
      </c>
      <c r="C722" s="32" t="s">
        <v>1175</v>
      </c>
      <c r="D722" s="32" t="s">
        <v>225</v>
      </c>
      <c r="E722" s="33">
        <v>18</v>
      </c>
      <c r="F722" s="33">
        <v>3</v>
      </c>
      <c r="G722" s="34">
        <v>0</v>
      </c>
      <c r="H722" s="35">
        <f t="shared" si="11"/>
        <v>54</v>
      </c>
    </row>
    <row r="723" spans="1:8" s="27" customFormat="1" ht="18" customHeight="1">
      <c r="A723" s="32">
        <v>10521</v>
      </c>
      <c r="B723" s="32">
        <v>41</v>
      </c>
      <c r="C723" s="32" t="s">
        <v>1149</v>
      </c>
      <c r="D723" s="32" t="s">
        <v>229</v>
      </c>
      <c r="E723" s="33">
        <v>9.65</v>
      </c>
      <c r="F723" s="33">
        <v>10</v>
      </c>
      <c r="G723" s="34">
        <v>0</v>
      </c>
      <c r="H723" s="35">
        <f t="shared" si="11"/>
        <v>96.5</v>
      </c>
    </row>
    <row r="724" spans="1:8" s="27" customFormat="1" ht="18" customHeight="1">
      <c r="A724" s="32">
        <v>10521</v>
      </c>
      <c r="B724" s="32">
        <v>68</v>
      </c>
      <c r="C724" s="32" t="s">
        <v>1198</v>
      </c>
      <c r="D724" s="32" t="s">
        <v>226</v>
      </c>
      <c r="E724" s="33">
        <v>12.5</v>
      </c>
      <c r="F724" s="33">
        <v>6</v>
      </c>
      <c r="G724" s="34">
        <v>0</v>
      </c>
      <c r="H724" s="35">
        <f t="shared" si="11"/>
        <v>75</v>
      </c>
    </row>
    <row r="725" spans="1:8" s="27" customFormat="1" ht="18" customHeight="1">
      <c r="A725" s="32">
        <v>10522</v>
      </c>
      <c r="B725" s="32">
        <v>1</v>
      </c>
      <c r="C725" s="32" t="s">
        <v>1194</v>
      </c>
      <c r="D725" s="32" t="s">
        <v>1</v>
      </c>
      <c r="E725" s="33">
        <v>18</v>
      </c>
      <c r="F725" s="33">
        <v>40</v>
      </c>
      <c r="G725" s="34">
        <v>0.2</v>
      </c>
      <c r="H725" s="35">
        <f t="shared" si="11"/>
        <v>576</v>
      </c>
    </row>
    <row r="726" spans="1:8" s="27" customFormat="1" ht="18" customHeight="1">
      <c r="A726" s="32">
        <v>10522</v>
      </c>
      <c r="B726" s="32">
        <v>8</v>
      </c>
      <c r="C726" s="32" t="s">
        <v>1214</v>
      </c>
      <c r="D726" s="32" t="s">
        <v>228</v>
      </c>
      <c r="E726" s="33">
        <v>40</v>
      </c>
      <c r="F726" s="33">
        <v>24</v>
      </c>
      <c r="G726" s="34">
        <v>0</v>
      </c>
      <c r="H726" s="35">
        <f t="shared" si="11"/>
        <v>960</v>
      </c>
    </row>
    <row r="727" spans="1:8" s="27" customFormat="1" ht="18" customHeight="1">
      <c r="A727" s="32">
        <v>10522</v>
      </c>
      <c r="B727" s="32">
        <v>30</v>
      </c>
      <c r="C727" s="32" t="s">
        <v>1178</v>
      </c>
      <c r="D727" s="32" t="s">
        <v>229</v>
      </c>
      <c r="E727" s="33">
        <v>25.89</v>
      </c>
      <c r="F727" s="33">
        <v>20</v>
      </c>
      <c r="G727" s="34">
        <v>0.2</v>
      </c>
      <c r="H727" s="35">
        <f t="shared" si="11"/>
        <v>414.24</v>
      </c>
    </row>
    <row r="728" spans="1:8" s="27" customFormat="1" ht="18" customHeight="1">
      <c r="A728" s="32">
        <v>10522</v>
      </c>
      <c r="B728" s="32">
        <v>40</v>
      </c>
      <c r="C728" s="32" t="s">
        <v>1180</v>
      </c>
      <c r="D728" s="32" t="s">
        <v>229</v>
      </c>
      <c r="E728" s="33">
        <v>18.399999999999999</v>
      </c>
      <c r="F728" s="33">
        <v>25</v>
      </c>
      <c r="G728" s="34">
        <v>0.2</v>
      </c>
      <c r="H728" s="35">
        <f t="shared" si="11"/>
        <v>368</v>
      </c>
    </row>
    <row r="729" spans="1:8" s="27" customFormat="1" ht="18" customHeight="1">
      <c r="A729" s="32">
        <v>10523</v>
      </c>
      <c r="B729" s="32">
        <v>17</v>
      </c>
      <c r="C729" s="32" t="s">
        <v>1144</v>
      </c>
      <c r="D729" s="32" t="s">
        <v>227</v>
      </c>
      <c r="E729" s="33">
        <v>39</v>
      </c>
      <c r="F729" s="33">
        <v>25</v>
      </c>
      <c r="G729" s="34">
        <v>0.1</v>
      </c>
      <c r="H729" s="35">
        <f t="shared" si="11"/>
        <v>877.5</v>
      </c>
    </row>
    <row r="730" spans="1:8" s="27" customFormat="1" ht="18" customHeight="1">
      <c r="A730" s="32">
        <v>10523</v>
      </c>
      <c r="B730" s="32">
        <v>20</v>
      </c>
      <c r="C730" s="32" t="s">
        <v>1153</v>
      </c>
      <c r="D730" s="32" t="s">
        <v>226</v>
      </c>
      <c r="E730" s="33">
        <v>81</v>
      </c>
      <c r="F730" s="33">
        <v>15</v>
      </c>
      <c r="G730" s="34">
        <v>0.1</v>
      </c>
      <c r="H730" s="35">
        <f t="shared" si="11"/>
        <v>1093.5</v>
      </c>
    </row>
    <row r="731" spans="1:8" s="27" customFormat="1" ht="18" customHeight="1">
      <c r="A731" s="32">
        <v>10523</v>
      </c>
      <c r="B731" s="32">
        <v>37</v>
      </c>
      <c r="C731" s="32" t="s">
        <v>1172</v>
      </c>
      <c r="D731" s="32" t="s">
        <v>229</v>
      </c>
      <c r="E731" s="33">
        <v>26</v>
      </c>
      <c r="F731" s="33">
        <v>18</v>
      </c>
      <c r="G731" s="34">
        <v>0.1</v>
      </c>
      <c r="H731" s="35">
        <f t="shared" si="11"/>
        <v>421.2</v>
      </c>
    </row>
    <row r="732" spans="1:8" s="27" customFormat="1" ht="18" customHeight="1">
      <c r="A732" s="32">
        <v>10523</v>
      </c>
      <c r="B732" s="32">
        <v>41</v>
      </c>
      <c r="C732" s="32" t="s">
        <v>1149</v>
      </c>
      <c r="D732" s="32" t="s">
        <v>229</v>
      </c>
      <c r="E732" s="33">
        <v>9.65</v>
      </c>
      <c r="F732" s="33">
        <v>6</v>
      </c>
      <c r="G732" s="34">
        <v>0.1</v>
      </c>
      <c r="H732" s="35">
        <f t="shared" si="11"/>
        <v>52.110000000000007</v>
      </c>
    </row>
    <row r="733" spans="1:8" s="27" customFormat="1" ht="18" customHeight="1">
      <c r="A733" s="32">
        <v>10524</v>
      </c>
      <c r="B733" s="32">
        <v>10</v>
      </c>
      <c r="C733" s="32" t="s">
        <v>1183</v>
      </c>
      <c r="D733" s="32" t="s">
        <v>229</v>
      </c>
      <c r="E733" s="33">
        <v>31</v>
      </c>
      <c r="F733" s="33">
        <v>2</v>
      </c>
      <c r="G733" s="34">
        <v>0</v>
      </c>
      <c r="H733" s="35">
        <f t="shared" si="11"/>
        <v>62</v>
      </c>
    </row>
    <row r="734" spans="1:8" s="27" customFormat="1" ht="18" customHeight="1">
      <c r="A734" s="32">
        <v>10524</v>
      </c>
      <c r="B734" s="32">
        <v>30</v>
      </c>
      <c r="C734" s="32" t="s">
        <v>1178</v>
      </c>
      <c r="D734" s="32" t="s">
        <v>229</v>
      </c>
      <c r="E734" s="33">
        <v>25.89</v>
      </c>
      <c r="F734" s="33">
        <v>10</v>
      </c>
      <c r="G734" s="34">
        <v>0</v>
      </c>
      <c r="H734" s="35">
        <f t="shared" si="11"/>
        <v>258.89999999999998</v>
      </c>
    </row>
    <row r="735" spans="1:8" s="27" customFormat="1" ht="18" customHeight="1">
      <c r="A735" s="32">
        <v>10524</v>
      </c>
      <c r="B735" s="32">
        <v>43</v>
      </c>
      <c r="C735" s="32" t="s">
        <v>1182</v>
      </c>
      <c r="D735" s="32" t="s">
        <v>225</v>
      </c>
      <c r="E735" s="33">
        <v>46</v>
      </c>
      <c r="F735" s="33">
        <v>60</v>
      </c>
      <c r="G735" s="34">
        <v>0</v>
      </c>
      <c r="H735" s="35">
        <f t="shared" si="11"/>
        <v>2760</v>
      </c>
    </row>
    <row r="736" spans="1:8" s="27" customFormat="1" ht="18" customHeight="1">
      <c r="A736" s="32">
        <v>10524</v>
      </c>
      <c r="B736" s="32">
        <v>54</v>
      </c>
      <c r="C736" s="32" t="s">
        <v>1197</v>
      </c>
      <c r="D736" s="32" t="s">
        <v>227</v>
      </c>
      <c r="E736" s="33">
        <v>7.45</v>
      </c>
      <c r="F736" s="33">
        <v>15</v>
      </c>
      <c r="G736" s="34">
        <v>0</v>
      </c>
      <c r="H736" s="35">
        <f t="shared" si="11"/>
        <v>111.75</v>
      </c>
    </row>
    <row r="737" spans="1:8" s="27" customFormat="1" ht="18" customHeight="1">
      <c r="A737" s="32">
        <v>10525</v>
      </c>
      <c r="B737" s="32">
        <v>36</v>
      </c>
      <c r="C737" s="32" t="s">
        <v>1164</v>
      </c>
      <c r="D737" s="32" t="s">
        <v>229</v>
      </c>
      <c r="E737" s="33">
        <v>19</v>
      </c>
      <c r="F737" s="33">
        <v>30</v>
      </c>
      <c r="G737" s="34">
        <v>0</v>
      </c>
      <c r="H737" s="35">
        <f t="shared" si="11"/>
        <v>570</v>
      </c>
    </row>
    <row r="738" spans="1:8" s="27" customFormat="1" ht="18" customHeight="1">
      <c r="A738" s="32">
        <v>10525</v>
      </c>
      <c r="B738" s="32">
        <v>40</v>
      </c>
      <c r="C738" s="32" t="s">
        <v>1180</v>
      </c>
      <c r="D738" s="32" t="s">
        <v>229</v>
      </c>
      <c r="E738" s="33">
        <v>18.399999999999999</v>
      </c>
      <c r="F738" s="33">
        <v>15</v>
      </c>
      <c r="G738" s="34">
        <v>0.1</v>
      </c>
      <c r="H738" s="35">
        <f t="shared" si="11"/>
        <v>248.4</v>
      </c>
    </row>
    <row r="739" spans="1:8" s="27" customFormat="1" ht="18" customHeight="1">
      <c r="A739" s="32">
        <v>10526</v>
      </c>
      <c r="B739" s="32">
        <v>1</v>
      </c>
      <c r="C739" s="32" t="s">
        <v>1194</v>
      </c>
      <c r="D739" s="32" t="s">
        <v>1</v>
      </c>
      <c r="E739" s="33">
        <v>18</v>
      </c>
      <c r="F739" s="33">
        <v>8</v>
      </c>
      <c r="G739" s="34">
        <v>0.15</v>
      </c>
      <c r="H739" s="35">
        <f t="shared" si="11"/>
        <v>122.39999999999999</v>
      </c>
    </row>
    <row r="740" spans="1:8" s="27" customFormat="1" ht="18" customHeight="1">
      <c r="A740" s="32">
        <v>10526</v>
      </c>
      <c r="B740" s="32">
        <v>13</v>
      </c>
      <c r="C740" s="32" t="s">
        <v>1185</v>
      </c>
      <c r="D740" s="32" t="s">
        <v>229</v>
      </c>
      <c r="E740" s="33">
        <v>6</v>
      </c>
      <c r="F740" s="33">
        <v>10</v>
      </c>
      <c r="G740" s="34">
        <v>0</v>
      </c>
      <c r="H740" s="35">
        <f t="shared" si="11"/>
        <v>60</v>
      </c>
    </row>
    <row r="741" spans="1:8" s="27" customFormat="1" ht="18" customHeight="1">
      <c r="A741" s="32">
        <v>10526</v>
      </c>
      <c r="B741" s="32">
        <v>56</v>
      </c>
      <c r="C741" s="32" t="s">
        <v>1177</v>
      </c>
      <c r="D741" s="32" t="s">
        <v>230</v>
      </c>
      <c r="E741" s="33">
        <v>38</v>
      </c>
      <c r="F741" s="33">
        <v>30</v>
      </c>
      <c r="G741" s="34">
        <v>0.15</v>
      </c>
      <c r="H741" s="35">
        <f t="shared" si="11"/>
        <v>969</v>
      </c>
    </row>
    <row r="742" spans="1:8" s="27" customFormat="1" ht="18" customHeight="1">
      <c r="A742" s="32">
        <v>10527</v>
      </c>
      <c r="B742" s="32">
        <v>4</v>
      </c>
      <c r="C742" s="32" t="s">
        <v>1205</v>
      </c>
      <c r="D742" s="32" t="s">
        <v>228</v>
      </c>
      <c r="E742" s="33">
        <v>22</v>
      </c>
      <c r="F742" s="33">
        <v>50</v>
      </c>
      <c r="G742" s="34">
        <v>0.1</v>
      </c>
      <c r="H742" s="35">
        <f t="shared" si="11"/>
        <v>990</v>
      </c>
    </row>
    <row r="743" spans="1:8" s="27" customFormat="1" ht="18" customHeight="1">
      <c r="A743" s="32">
        <v>10527</v>
      </c>
      <c r="B743" s="32">
        <v>36</v>
      </c>
      <c r="C743" s="32" t="s">
        <v>1164</v>
      </c>
      <c r="D743" s="32" t="s">
        <v>229</v>
      </c>
      <c r="E743" s="33">
        <v>19</v>
      </c>
      <c r="F743" s="33">
        <v>30</v>
      </c>
      <c r="G743" s="34">
        <v>0.1</v>
      </c>
      <c r="H743" s="35">
        <f t="shared" si="11"/>
        <v>513</v>
      </c>
    </row>
    <row r="744" spans="1:8" s="27" customFormat="1" ht="18" customHeight="1">
      <c r="A744" s="32">
        <v>10528</v>
      </c>
      <c r="B744" s="32">
        <v>11</v>
      </c>
      <c r="C744" s="32" t="s">
        <v>1202</v>
      </c>
      <c r="D744" s="32" t="s">
        <v>1</v>
      </c>
      <c r="E744" s="33">
        <v>21</v>
      </c>
      <c r="F744" s="33">
        <v>3</v>
      </c>
      <c r="G744" s="34">
        <v>0</v>
      </c>
      <c r="H744" s="35">
        <f t="shared" si="11"/>
        <v>63</v>
      </c>
    </row>
    <row r="745" spans="1:8" s="27" customFormat="1" ht="18" customHeight="1">
      <c r="A745" s="32">
        <v>10528</v>
      </c>
      <c r="B745" s="32">
        <v>33</v>
      </c>
      <c r="C745" s="32" t="s">
        <v>1154</v>
      </c>
      <c r="D745" s="32" t="s">
        <v>1</v>
      </c>
      <c r="E745" s="33">
        <v>2.5</v>
      </c>
      <c r="F745" s="33">
        <v>8</v>
      </c>
      <c r="G745" s="34">
        <v>0.2</v>
      </c>
      <c r="H745" s="35">
        <f t="shared" si="11"/>
        <v>16</v>
      </c>
    </row>
    <row r="746" spans="1:8" s="27" customFormat="1" ht="18" customHeight="1">
      <c r="A746" s="32">
        <v>10528</v>
      </c>
      <c r="B746" s="32">
        <v>72</v>
      </c>
      <c r="C746" s="32" t="s">
        <v>1146</v>
      </c>
      <c r="D746" s="32" t="s">
        <v>1</v>
      </c>
      <c r="E746" s="33">
        <v>34.799999999999997</v>
      </c>
      <c r="F746" s="33">
        <v>9</v>
      </c>
      <c r="G746" s="34">
        <v>0</v>
      </c>
      <c r="H746" s="35">
        <f t="shared" si="11"/>
        <v>313.2</v>
      </c>
    </row>
    <row r="747" spans="1:8" s="27" customFormat="1" ht="18" customHeight="1">
      <c r="A747" s="32">
        <v>10529</v>
      </c>
      <c r="B747" s="32">
        <v>55</v>
      </c>
      <c r="C747" s="32" t="s">
        <v>1160</v>
      </c>
      <c r="D747" s="32" t="s">
        <v>227</v>
      </c>
      <c r="E747" s="33">
        <v>24</v>
      </c>
      <c r="F747" s="33">
        <v>14</v>
      </c>
      <c r="G747" s="34">
        <v>0</v>
      </c>
      <c r="H747" s="35">
        <f t="shared" si="11"/>
        <v>336</v>
      </c>
    </row>
    <row r="748" spans="1:8" s="27" customFormat="1" ht="18" customHeight="1">
      <c r="A748" s="32">
        <v>10529</v>
      </c>
      <c r="B748" s="32">
        <v>68</v>
      </c>
      <c r="C748" s="32" t="s">
        <v>1198</v>
      </c>
      <c r="D748" s="32" t="s">
        <v>226</v>
      </c>
      <c r="E748" s="33">
        <v>12.5</v>
      </c>
      <c r="F748" s="33">
        <v>20</v>
      </c>
      <c r="G748" s="34">
        <v>0</v>
      </c>
      <c r="H748" s="35">
        <f t="shared" si="11"/>
        <v>250</v>
      </c>
    </row>
    <row r="749" spans="1:8" s="27" customFormat="1" ht="18" customHeight="1">
      <c r="A749" s="32">
        <v>10529</v>
      </c>
      <c r="B749" s="32">
        <v>69</v>
      </c>
      <c r="C749" s="32" t="s">
        <v>1203</v>
      </c>
      <c r="D749" s="32" t="s">
        <v>1</v>
      </c>
      <c r="E749" s="33">
        <v>36</v>
      </c>
      <c r="F749" s="33">
        <v>10</v>
      </c>
      <c r="G749" s="34">
        <v>0</v>
      </c>
      <c r="H749" s="35">
        <f t="shared" si="11"/>
        <v>360</v>
      </c>
    </row>
    <row r="750" spans="1:8" s="27" customFormat="1" ht="18" customHeight="1">
      <c r="A750" s="32">
        <v>10530</v>
      </c>
      <c r="B750" s="32">
        <v>17</v>
      </c>
      <c r="C750" s="32" t="s">
        <v>1144</v>
      </c>
      <c r="D750" s="32" t="s">
        <v>227</v>
      </c>
      <c r="E750" s="33">
        <v>39</v>
      </c>
      <c r="F750" s="33">
        <v>40</v>
      </c>
      <c r="G750" s="34">
        <v>0</v>
      </c>
      <c r="H750" s="35">
        <f t="shared" si="11"/>
        <v>1560</v>
      </c>
    </row>
    <row r="751" spans="1:8" s="27" customFormat="1" ht="18" customHeight="1">
      <c r="A751" s="32">
        <v>10530</v>
      </c>
      <c r="B751" s="32">
        <v>43</v>
      </c>
      <c r="C751" s="32" t="s">
        <v>1182</v>
      </c>
      <c r="D751" s="32" t="s">
        <v>225</v>
      </c>
      <c r="E751" s="33">
        <v>46</v>
      </c>
      <c r="F751" s="33">
        <v>25</v>
      </c>
      <c r="G751" s="34">
        <v>0</v>
      </c>
      <c r="H751" s="35">
        <f t="shared" si="11"/>
        <v>1150</v>
      </c>
    </row>
    <row r="752" spans="1:8" s="27" customFormat="1" ht="18" customHeight="1">
      <c r="A752" s="32">
        <v>10530</v>
      </c>
      <c r="B752" s="32">
        <v>61</v>
      </c>
      <c r="C752" s="32" t="s">
        <v>1218</v>
      </c>
      <c r="D752" s="32" t="s">
        <v>228</v>
      </c>
      <c r="E752" s="33">
        <v>28.5</v>
      </c>
      <c r="F752" s="33">
        <v>20</v>
      </c>
      <c r="G752" s="34">
        <v>0</v>
      </c>
      <c r="H752" s="35">
        <f t="shared" si="11"/>
        <v>570</v>
      </c>
    </row>
    <row r="753" spans="1:8" s="27" customFormat="1" ht="18" customHeight="1">
      <c r="A753" s="32">
        <v>10530</v>
      </c>
      <c r="B753" s="32">
        <v>76</v>
      </c>
      <c r="C753" s="32" t="s">
        <v>1181</v>
      </c>
      <c r="D753" s="32" t="s">
        <v>225</v>
      </c>
      <c r="E753" s="33">
        <v>18</v>
      </c>
      <c r="F753" s="33">
        <v>50</v>
      </c>
      <c r="G753" s="34">
        <v>0</v>
      </c>
      <c r="H753" s="35">
        <f t="shared" si="11"/>
        <v>900</v>
      </c>
    </row>
    <row r="754" spans="1:8" s="27" customFormat="1" ht="18" customHeight="1">
      <c r="A754" s="32">
        <v>10531</v>
      </c>
      <c r="B754" s="32">
        <v>59</v>
      </c>
      <c r="C754" s="32" t="s">
        <v>1165</v>
      </c>
      <c r="D754" s="32" t="s">
        <v>1</v>
      </c>
      <c r="E754" s="33">
        <v>55</v>
      </c>
      <c r="F754" s="33">
        <v>2</v>
      </c>
      <c r="G754" s="34">
        <v>0</v>
      </c>
      <c r="H754" s="35">
        <f t="shared" si="11"/>
        <v>110</v>
      </c>
    </row>
    <row r="755" spans="1:8" s="27" customFormat="1" ht="18" customHeight="1">
      <c r="A755" s="32">
        <v>10532</v>
      </c>
      <c r="B755" s="32">
        <v>30</v>
      </c>
      <c r="C755" s="32" t="s">
        <v>1178</v>
      </c>
      <c r="D755" s="32" t="s">
        <v>229</v>
      </c>
      <c r="E755" s="33">
        <v>25.89</v>
      </c>
      <c r="F755" s="33">
        <v>15</v>
      </c>
      <c r="G755" s="34">
        <v>0</v>
      </c>
      <c r="H755" s="35">
        <f t="shared" si="11"/>
        <v>388.35</v>
      </c>
    </row>
    <row r="756" spans="1:8" s="27" customFormat="1" ht="18" customHeight="1">
      <c r="A756" s="32">
        <v>10532</v>
      </c>
      <c r="B756" s="32">
        <v>66</v>
      </c>
      <c r="C756" s="32" t="s">
        <v>1204</v>
      </c>
      <c r="D756" s="32" t="s">
        <v>228</v>
      </c>
      <c r="E756" s="33">
        <v>17</v>
      </c>
      <c r="F756" s="33">
        <v>24</v>
      </c>
      <c r="G756" s="34">
        <v>0</v>
      </c>
      <c r="H756" s="35">
        <f t="shared" si="11"/>
        <v>408</v>
      </c>
    </row>
    <row r="757" spans="1:8" s="27" customFormat="1" ht="18" customHeight="1">
      <c r="A757" s="32">
        <v>10533</v>
      </c>
      <c r="B757" s="32">
        <v>4</v>
      </c>
      <c r="C757" s="32" t="s">
        <v>1205</v>
      </c>
      <c r="D757" s="32" t="s">
        <v>228</v>
      </c>
      <c r="E757" s="33">
        <v>22</v>
      </c>
      <c r="F757" s="33">
        <v>50</v>
      </c>
      <c r="G757" s="34">
        <v>0.05</v>
      </c>
      <c r="H757" s="35">
        <f t="shared" si="11"/>
        <v>1045</v>
      </c>
    </row>
    <row r="758" spans="1:8" s="27" customFormat="1" ht="18" customHeight="1">
      <c r="A758" s="32">
        <v>10533</v>
      </c>
      <c r="B758" s="32">
        <v>72</v>
      </c>
      <c r="C758" s="32" t="s">
        <v>1146</v>
      </c>
      <c r="D758" s="32" t="s">
        <v>1</v>
      </c>
      <c r="E758" s="33">
        <v>34.799999999999997</v>
      </c>
      <c r="F758" s="33">
        <v>24</v>
      </c>
      <c r="G758" s="34">
        <v>0</v>
      </c>
      <c r="H758" s="35">
        <f t="shared" si="11"/>
        <v>835.19999999999993</v>
      </c>
    </row>
    <row r="759" spans="1:8" s="27" customFormat="1" ht="18" customHeight="1">
      <c r="A759" s="32">
        <v>10533</v>
      </c>
      <c r="B759" s="32">
        <v>73</v>
      </c>
      <c r="C759" s="32" t="s">
        <v>1189</v>
      </c>
      <c r="D759" s="32" t="s">
        <v>229</v>
      </c>
      <c r="E759" s="33">
        <v>15</v>
      </c>
      <c r="F759" s="33">
        <v>24</v>
      </c>
      <c r="G759" s="34">
        <v>0.05</v>
      </c>
      <c r="H759" s="35">
        <f t="shared" si="11"/>
        <v>342</v>
      </c>
    </row>
    <row r="760" spans="1:8" s="27" customFormat="1" ht="18" customHeight="1">
      <c r="A760" s="32">
        <v>10534</v>
      </c>
      <c r="B760" s="32">
        <v>30</v>
      </c>
      <c r="C760" s="32" t="s">
        <v>1178</v>
      </c>
      <c r="D760" s="32" t="s">
        <v>229</v>
      </c>
      <c r="E760" s="33">
        <v>25.89</v>
      </c>
      <c r="F760" s="33">
        <v>10</v>
      </c>
      <c r="G760" s="34">
        <v>0</v>
      </c>
      <c r="H760" s="35">
        <f t="shared" si="11"/>
        <v>258.89999999999998</v>
      </c>
    </row>
    <row r="761" spans="1:8" s="27" customFormat="1" ht="18" customHeight="1">
      <c r="A761" s="32">
        <v>10534</v>
      </c>
      <c r="B761" s="32">
        <v>40</v>
      </c>
      <c r="C761" s="32" t="s">
        <v>1180</v>
      </c>
      <c r="D761" s="32" t="s">
        <v>229</v>
      </c>
      <c r="E761" s="33">
        <v>18.399999999999999</v>
      </c>
      <c r="F761" s="33">
        <v>10</v>
      </c>
      <c r="G761" s="34">
        <v>0.2</v>
      </c>
      <c r="H761" s="35">
        <f t="shared" si="11"/>
        <v>147.20000000000002</v>
      </c>
    </row>
    <row r="762" spans="1:8" s="27" customFormat="1" ht="18" customHeight="1">
      <c r="A762" s="32">
        <v>10534</v>
      </c>
      <c r="B762" s="32">
        <v>54</v>
      </c>
      <c r="C762" s="32" t="s">
        <v>1197</v>
      </c>
      <c r="D762" s="32" t="s">
        <v>227</v>
      </c>
      <c r="E762" s="33">
        <v>7.45</v>
      </c>
      <c r="F762" s="33">
        <v>10</v>
      </c>
      <c r="G762" s="34">
        <v>0.2</v>
      </c>
      <c r="H762" s="35">
        <f t="shared" si="11"/>
        <v>59.6</v>
      </c>
    </row>
    <row r="763" spans="1:8" s="27" customFormat="1" ht="18" customHeight="1">
      <c r="A763" s="32">
        <v>10535</v>
      </c>
      <c r="B763" s="32">
        <v>11</v>
      </c>
      <c r="C763" s="32" t="s">
        <v>1202</v>
      </c>
      <c r="D763" s="32" t="s">
        <v>1</v>
      </c>
      <c r="E763" s="33">
        <v>21</v>
      </c>
      <c r="F763" s="33">
        <v>50</v>
      </c>
      <c r="G763" s="34">
        <v>0.1</v>
      </c>
      <c r="H763" s="35">
        <f t="shared" si="11"/>
        <v>945</v>
      </c>
    </row>
    <row r="764" spans="1:8" s="27" customFormat="1" ht="18" customHeight="1">
      <c r="A764" s="32">
        <v>10535</v>
      </c>
      <c r="B764" s="32">
        <v>40</v>
      </c>
      <c r="C764" s="32" t="s">
        <v>1180</v>
      </c>
      <c r="D764" s="32" t="s">
        <v>229</v>
      </c>
      <c r="E764" s="33">
        <v>18.399999999999999</v>
      </c>
      <c r="F764" s="33">
        <v>10</v>
      </c>
      <c r="G764" s="34">
        <v>0.1</v>
      </c>
      <c r="H764" s="35">
        <f t="shared" si="11"/>
        <v>165.6</v>
      </c>
    </row>
    <row r="765" spans="1:8" s="27" customFormat="1" ht="18" customHeight="1">
      <c r="A765" s="32">
        <v>10535</v>
      </c>
      <c r="B765" s="32">
        <v>57</v>
      </c>
      <c r="C765" s="32" t="s">
        <v>1152</v>
      </c>
      <c r="D765" s="32" t="s">
        <v>230</v>
      </c>
      <c r="E765" s="33">
        <v>19.5</v>
      </c>
      <c r="F765" s="33">
        <v>5</v>
      </c>
      <c r="G765" s="34">
        <v>0.1</v>
      </c>
      <c r="H765" s="35">
        <f t="shared" si="11"/>
        <v>87.75</v>
      </c>
    </row>
    <row r="766" spans="1:8" s="27" customFormat="1" ht="18" customHeight="1">
      <c r="A766" s="32">
        <v>10535</v>
      </c>
      <c r="B766" s="32">
        <v>59</v>
      </c>
      <c r="C766" s="32" t="s">
        <v>1165</v>
      </c>
      <c r="D766" s="32" t="s">
        <v>1</v>
      </c>
      <c r="E766" s="33">
        <v>55</v>
      </c>
      <c r="F766" s="33">
        <v>15</v>
      </c>
      <c r="G766" s="34">
        <v>0.1</v>
      </c>
      <c r="H766" s="35">
        <f t="shared" si="11"/>
        <v>742.5</v>
      </c>
    </row>
    <row r="767" spans="1:8" s="27" customFormat="1" ht="18" customHeight="1">
      <c r="A767" s="32">
        <v>10536</v>
      </c>
      <c r="B767" s="32">
        <v>12</v>
      </c>
      <c r="C767" s="32" t="s">
        <v>1179</v>
      </c>
      <c r="D767" s="32" t="s">
        <v>1</v>
      </c>
      <c r="E767" s="33">
        <v>38</v>
      </c>
      <c r="F767" s="33">
        <v>15</v>
      </c>
      <c r="G767" s="34">
        <v>0.25</v>
      </c>
      <c r="H767" s="35">
        <f t="shared" si="11"/>
        <v>427.5</v>
      </c>
    </row>
    <row r="768" spans="1:8" s="27" customFormat="1" ht="18" customHeight="1">
      <c r="A768" s="32">
        <v>10536</v>
      </c>
      <c r="B768" s="32">
        <v>31</v>
      </c>
      <c r="C768" s="32" t="s">
        <v>1156</v>
      </c>
      <c r="D768" s="32" t="s">
        <v>1</v>
      </c>
      <c r="E768" s="33">
        <v>12.5</v>
      </c>
      <c r="F768" s="33">
        <v>20</v>
      </c>
      <c r="G768" s="34">
        <v>0</v>
      </c>
      <c r="H768" s="35">
        <f t="shared" si="11"/>
        <v>250</v>
      </c>
    </row>
    <row r="769" spans="1:8" s="27" customFormat="1" ht="18" customHeight="1">
      <c r="A769" s="32">
        <v>10536</v>
      </c>
      <c r="B769" s="32">
        <v>33</v>
      </c>
      <c r="C769" s="32" t="s">
        <v>1154</v>
      </c>
      <c r="D769" s="32" t="s">
        <v>1</v>
      </c>
      <c r="E769" s="33">
        <v>2.5</v>
      </c>
      <c r="F769" s="33">
        <v>30</v>
      </c>
      <c r="G769" s="34">
        <v>0</v>
      </c>
      <c r="H769" s="35">
        <f t="shared" si="11"/>
        <v>75</v>
      </c>
    </row>
    <row r="770" spans="1:8" s="27" customFormat="1" ht="18" customHeight="1">
      <c r="A770" s="32">
        <v>10536</v>
      </c>
      <c r="B770" s="32">
        <v>60</v>
      </c>
      <c r="C770" s="32" t="s">
        <v>1155</v>
      </c>
      <c r="D770" s="32" t="s">
        <v>1</v>
      </c>
      <c r="E770" s="33">
        <v>34</v>
      </c>
      <c r="F770" s="33">
        <v>35</v>
      </c>
      <c r="G770" s="34">
        <v>0.25</v>
      </c>
      <c r="H770" s="35">
        <f t="shared" si="11"/>
        <v>892.5</v>
      </c>
    </row>
    <row r="771" spans="1:8" s="27" customFormat="1" ht="18" customHeight="1">
      <c r="A771" s="32">
        <v>10537</v>
      </c>
      <c r="B771" s="32">
        <v>31</v>
      </c>
      <c r="C771" s="32" t="s">
        <v>1156</v>
      </c>
      <c r="D771" s="32" t="s">
        <v>1</v>
      </c>
      <c r="E771" s="33">
        <v>12.5</v>
      </c>
      <c r="F771" s="33">
        <v>30</v>
      </c>
      <c r="G771" s="34">
        <v>0</v>
      </c>
      <c r="H771" s="35">
        <f t="shared" ref="H771:H834" si="12">E771*F771*(1-G771)</f>
        <v>375</v>
      </c>
    </row>
    <row r="772" spans="1:8" s="27" customFormat="1" ht="18" customHeight="1">
      <c r="A772" s="32">
        <v>10537</v>
      </c>
      <c r="B772" s="32">
        <v>51</v>
      </c>
      <c r="C772" s="32" t="s">
        <v>1148</v>
      </c>
      <c r="D772" s="32" t="s">
        <v>231</v>
      </c>
      <c r="E772" s="33">
        <v>53</v>
      </c>
      <c r="F772" s="33">
        <v>6</v>
      </c>
      <c r="G772" s="34">
        <v>0</v>
      </c>
      <c r="H772" s="35">
        <f t="shared" si="12"/>
        <v>318</v>
      </c>
    </row>
    <row r="773" spans="1:8" s="27" customFormat="1" ht="18" customHeight="1">
      <c r="A773" s="32">
        <v>10537</v>
      </c>
      <c r="B773" s="32">
        <v>58</v>
      </c>
      <c r="C773" s="32" t="s">
        <v>1207</v>
      </c>
      <c r="D773" s="32" t="s">
        <v>229</v>
      </c>
      <c r="E773" s="33">
        <v>13.25</v>
      </c>
      <c r="F773" s="33">
        <v>20</v>
      </c>
      <c r="G773" s="34">
        <v>0</v>
      </c>
      <c r="H773" s="35">
        <f t="shared" si="12"/>
        <v>265</v>
      </c>
    </row>
    <row r="774" spans="1:8" s="27" customFormat="1" ht="18" customHeight="1">
      <c r="A774" s="32">
        <v>10537</v>
      </c>
      <c r="B774" s="32">
        <v>72</v>
      </c>
      <c r="C774" s="32" t="s">
        <v>1146</v>
      </c>
      <c r="D774" s="32" t="s">
        <v>1</v>
      </c>
      <c r="E774" s="33">
        <v>34.799999999999997</v>
      </c>
      <c r="F774" s="33">
        <v>21</v>
      </c>
      <c r="G774" s="34">
        <v>0</v>
      </c>
      <c r="H774" s="35">
        <f t="shared" si="12"/>
        <v>730.8</v>
      </c>
    </row>
    <row r="775" spans="1:8" s="27" customFormat="1" ht="18" customHeight="1">
      <c r="A775" s="32">
        <v>10537</v>
      </c>
      <c r="B775" s="32">
        <v>73</v>
      </c>
      <c r="C775" s="32" t="s">
        <v>1189</v>
      </c>
      <c r="D775" s="32" t="s">
        <v>229</v>
      </c>
      <c r="E775" s="33">
        <v>15</v>
      </c>
      <c r="F775" s="33">
        <v>9</v>
      </c>
      <c r="G775" s="34">
        <v>0</v>
      </c>
      <c r="H775" s="35">
        <f t="shared" si="12"/>
        <v>135</v>
      </c>
    </row>
    <row r="776" spans="1:8" s="27" customFormat="1" ht="18" customHeight="1">
      <c r="A776" s="32">
        <v>10538</v>
      </c>
      <c r="B776" s="32">
        <v>70</v>
      </c>
      <c r="C776" s="32" t="s">
        <v>1174</v>
      </c>
      <c r="D776" s="32" t="s">
        <v>225</v>
      </c>
      <c r="E776" s="33">
        <v>15</v>
      </c>
      <c r="F776" s="33">
        <v>7</v>
      </c>
      <c r="G776" s="34">
        <v>0</v>
      </c>
      <c r="H776" s="35">
        <f t="shared" si="12"/>
        <v>105</v>
      </c>
    </row>
    <row r="777" spans="1:8" s="27" customFormat="1" ht="18" customHeight="1">
      <c r="A777" s="32">
        <v>10538</v>
      </c>
      <c r="B777" s="32">
        <v>72</v>
      </c>
      <c r="C777" s="32" t="s">
        <v>1146</v>
      </c>
      <c r="D777" s="32" t="s">
        <v>1</v>
      </c>
      <c r="E777" s="33">
        <v>34.799999999999997</v>
      </c>
      <c r="F777" s="33">
        <v>1</v>
      </c>
      <c r="G777" s="34">
        <v>0</v>
      </c>
      <c r="H777" s="35">
        <f t="shared" si="12"/>
        <v>34.799999999999997</v>
      </c>
    </row>
    <row r="778" spans="1:8" s="27" customFormat="1" ht="18" customHeight="1">
      <c r="A778" s="32">
        <v>10539</v>
      </c>
      <c r="B778" s="32">
        <v>13</v>
      </c>
      <c r="C778" s="32" t="s">
        <v>1185</v>
      </c>
      <c r="D778" s="32" t="s">
        <v>229</v>
      </c>
      <c r="E778" s="33">
        <v>6</v>
      </c>
      <c r="F778" s="33">
        <v>8</v>
      </c>
      <c r="G778" s="34">
        <v>0</v>
      </c>
      <c r="H778" s="35">
        <f t="shared" si="12"/>
        <v>48</v>
      </c>
    </row>
    <row r="779" spans="1:8" s="27" customFormat="1" ht="18" customHeight="1">
      <c r="A779" s="32">
        <v>10539</v>
      </c>
      <c r="B779" s="32">
        <v>21</v>
      </c>
      <c r="C779" s="32" t="s">
        <v>1171</v>
      </c>
      <c r="D779" s="32" t="s">
        <v>226</v>
      </c>
      <c r="E779" s="33">
        <v>10</v>
      </c>
      <c r="F779" s="33">
        <v>15</v>
      </c>
      <c r="G779" s="34">
        <v>0</v>
      </c>
      <c r="H779" s="35">
        <f t="shared" si="12"/>
        <v>150</v>
      </c>
    </row>
    <row r="780" spans="1:8" s="27" customFormat="1" ht="18" customHeight="1">
      <c r="A780" s="32">
        <v>10539</v>
      </c>
      <c r="B780" s="32">
        <v>33</v>
      </c>
      <c r="C780" s="32" t="s">
        <v>1154</v>
      </c>
      <c r="D780" s="32" t="s">
        <v>1</v>
      </c>
      <c r="E780" s="33">
        <v>2.5</v>
      </c>
      <c r="F780" s="33">
        <v>15</v>
      </c>
      <c r="G780" s="34">
        <v>0</v>
      </c>
      <c r="H780" s="35">
        <f t="shared" si="12"/>
        <v>37.5</v>
      </c>
    </row>
    <row r="781" spans="1:8" s="27" customFormat="1" ht="18" customHeight="1">
      <c r="A781" s="32">
        <v>10539</v>
      </c>
      <c r="B781" s="32">
        <v>49</v>
      </c>
      <c r="C781" s="32" t="s">
        <v>1158</v>
      </c>
      <c r="D781" s="32" t="s">
        <v>226</v>
      </c>
      <c r="E781" s="33">
        <v>20</v>
      </c>
      <c r="F781" s="33">
        <v>6</v>
      </c>
      <c r="G781" s="34">
        <v>0</v>
      </c>
      <c r="H781" s="35">
        <f t="shared" si="12"/>
        <v>120</v>
      </c>
    </row>
    <row r="782" spans="1:8" s="27" customFormat="1" ht="18" customHeight="1">
      <c r="A782" s="32">
        <v>10540</v>
      </c>
      <c r="B782" s="32">
        <v>3</v>
      </c>
      <c r="C782" s="32" t="s">
        <v>1199</v>
      </c>
      <c r="D782" s="32" t="s">
        <v>228</v>
      </c>
      <c r="E782" s="33">
        <v>10</v>
      </c>
      <c r="F782" s="33">
        <v>60</v>
      </c>
      <c r="G782" s="34">
        <v>0</v>
      </c>
      <c r="H782" s="35">
        <f t="shared" si="12"/>
        <v>600</v>
      </c>
    </row>
    <row r="783" spans="1:8" s="27" customFormat="1" ht="18" customHeight="1">
      <c r="A783" s="32">
        <v>10540</v>
      </c>
      <c r="B783" s="32">
        <v>26</v>
      </c>
      <c r="C783" s="32" t="s">
        <v>1211</v>
      </c>
      <c r="D783" s="32" t="s">
        <v>226</v>
      </c>
      <c r="E783" s="33">
        <v>31.23</v>
      </c>
      <c r="F783" s="33">
        <v>40</v>
      </c>
      <c r="G783" s="34">
        <v>0</v>
      </c>
      <c r="H783" s="35">
        <f t="shared" si="12"/>
        <v>1249.2</v>
      </c>
    </row>
    <row r="784" spans="1:8" s="27" customFormat="1" ht="18" customHeight="1">
      <c r="A784" s="32">
        <v>10540</v>
      </c>
      <c r="B784" s="32">
        <v>38</v>
      </c>
      <c r="C784" s="32" t="s">
        <v>1210</v>
      </c>
      <c r="D784" s="32" t="s">
        <v>225</v>
      </c>
      <c r="E784" s="33">
        <v>263.5</v>
      </c>
      <c r="F784" s="33">
        <v>30</v>
      </c>
      <c r="G784" s="34">
        <v>0</v>
      </c>
      <c r="H784" s="35">
        <f t="shared" si="12"/>
        <v>7905</v>
      </c>
    </row>
    <row r="785" spans="1:8" s="27" customFormat="1" ht="18" customHeight="1">
      <c r="A785" s="32">
        <v>10540</v>
      </c>
      <c r="B785" s="32">
        <v>68</v>
      </c>
      <c r="C785" s="32" t="s">
        <v>1198</v>
      </c>
      <c r="D785" s="32" t="s">
        <v>226</v>
      </c>
      <c r="E785" s="33">
        <v>12.5</v>
      </c>
      <c r="F785" s="33">
        <v>35</v>
      </c>
      <c r="G785" s="34">
        <v>0</v>
      </c>
      <c r="H785" s="35">
        <f t="shared" si="12"/>
        <v>437.5</v>
      </c>
    </row>
    <row r="786" spans="1:8" s="27" customFormat="1" ht="18" customHeight="1">
      <c r="A786" s="32">
        <v>10541</v>
      </c>
      <c r="B786" s="32">
        <v>24</v>
      </c>
      <c r="C786" s="32" t="s">
        <v>1159</v>
      </c>
      <c r="D786" s="32" t="s">
        <v>225</v>
      </c>
      <c r="E786" s="33">
        <v>4.5</v>
      </c>
      <c r="F786" s="33">
        <v>35</v>
      </c>
      <c r="G786" s="34">
        <v>0.1</v>
      </c>
      <c r="H786" s="35">
        <f t="shared" si="12"/>
        <v>141.75</v>
      </c>
    </row>
    <row r="787" spans="1:8" s="27" customFormat="1" ht="18" customHeight="1">
      <c r="A787" s="32">
        <v>10541</v>
      </c>
      <c r="B787" s="32">
        <v>38</v>
      </c>
      <c r="C787" s="32" t="s">
        <v>1210</v>
      </c>
      <c r="D787" s="32" t="s">
        <v>225</v>
      </c>
      <c r="E787" s="33">
        <v>263.5</v>
      </c>
      <c r="F787" s="33">
        <v>4</v>
      </c>
      <c r="G787" s="34">
        <v>0.1</v>
      </c>
      <c r="H787" s="35">
        <f t="shared" si="12"/>
        <v>948.6</v>
      </c>
    </row>
    <row r="788" spans="1:8" s="27" customFormat="1" ht="18" customHeight="1">
      <c r="A788" s="32">
        <v>10541</v>
      </c>
      <c r="B788" s="32">
        <v>65</v>
      </c>
      <c r="C788" s="32" t="s">
        <v>1150</v>
      </c>
      <c r="D788" s="32" t="s">
        <v>228</v>
      </c>
      <c r="E788" s="33">
        <v>21.05</v>
      </c>
      <c r="F788" s="33">
        <v>36</v>
      </c>
      <c r="G788" s="34">
        <v>0.1</v>
      </c>
      <c r="H788" s="35">
        <f t="shared" si="12"/>
        <v>682.0200000000001</v>
      </c>
    </row>
    <row r="789" spans="1:8" s="27" customFormat="1" ht="18" customHeight="1">
      <c r="A789" s="32">
        <v>10541</v>
      </c>
      <c r="B789" s="32">
        <v>71</v>
      </c>
      <c r="C789" s="32" t="s">
        <v>1184</v>
      </c>
      <c r="D789" s="32" t="s">
        <v>1</v>
      </c>
      <c r="E789" s="33">
        <v>21.5</v>
      </c>
      <c r="F789" s="33">
        <v>9</v>
      </c>
      <c r="G789" s="34">
        <v>0.1</v>
      </c>
      <c r="H789" s="35">
        <f t="shared" si="12"/>
        <v>174.15</v>
      </c>
    </row>
    <row r="790" spans="1:8" s="27" customFormat="1" ht="18" customHeight="1">
      <c r="A790" s="32">
        <v>10542</v>
      </c>
      <c r="B790" s="32">
        <v>11</v>
      </c>
      <c r="C790" s="32" t="s">
        <v>1202</v>
      </c>
      <c r="D790" s="32" t="s">
        <v>1</v>
      </c>
      <c r="E790" s="33">
        <v>21</v>
      </c>
      <c r="F790" s="33">
        <v>15</v>
      </c>
      <c r="G790" s="34">
        <v>0.05</v>
      </c>
      <c r="H790" s="35">
        <f t="shared" si="12"/>
        <v>299.25</v>
      </c>
    </row>
    <row r="791" spans="1:8" s="27" customFormat="1" ht="18" customHeight="1">
      <c r="A791" s="32">
        <v>10542</v>
      </c>
      <c r="B791" s="32">
        <v>54</v>
      </c>
      <c r="C791" s="32" t="s">
        <v>1197</v>
      </c>
      <c r="D791" s="32" t="s">
        <v>227</v>
      </c>
      <c r="E791" s="33">
        <v>7.45</v>
      </c>
      <c r="F791" s="33">
        <v>24</v>
      </c>
      <c r="G791" s="34">
        <v>0.05</v>
      </c>
      <c r="H791" s="35">
        <f t="shared" si="12"/>
        <v>169.86</v>
      </c>
    </row>
    <row r="792" spans="1:8" s="27" customFormat="1" ht="18" customHeight="1">
      <c r="A792" s="32">
        <v>10543</v>
      </c>
      <c r="B792" s="32">
        <v>12</v>
      </c>
      <c r="C792" s="32" t="s">
        <v>1179</v>
      </c>
      <c r="D792" s="32" t="s">
        <v>1</v>
      </c>
      <c r="E792" s="33">
        <v>38</v>
      </c>
      <c r="F792" s="33">
        <v>30</v>
      </c>
      <c r="G792" s="34">
        <v>0.15</v>
      </c>
      <c r="H792" s="35">
        <f t="shared" si="12"/>
        <v>969</v>
      </c>
    </row>
    <row r="793" spans="1:8" s="27" customFormat="1" ht="18" customHeight="1">
      <c r="A793" s="32">
        <v>10543</v>
      </c>
      <c r="B793" s="32">
        <v>23</v>
      </c>
      <c r="C793" s="32" t="s">
        <v>1213</v>
      </c>
      <c r="D793" s="32" t="s">
        <v>230</v>
      </c>
      <c r="E793" s="33">
        <v>9</v>
      </c>
      <c r="F793" s="33">
        <v>70</v>
      </c>
      <c r="G793" s="34">
        <v>0.15</v>
      </c>
      <c r="H793" s="35">
        <f t="shared" si="12"/>
        <v>535.5</v>
      </c>
    </row>
    <row r="794" spans="1:8" s="27" customFormat="1" ht="18" customHeight="1">
      <c r="A794" s="32">
        <v>10544</v>
      </c>
      <c r="B794" s="32">
        <v>28</v>
      </c>
      <c r="C794" s="32" t="s">
        <v>1186</v>
      </c>
      <c r="D794" s="32" t="s">
        <v>231</v>
      </c>
      <c r="E794" s="33">
        <v>45.6</v>
      </c>
      <c r="F794" s="33">
        <v>7</v>
      </c>
      <c r="G794" s="34">
        <v>0</v>
      </c>
      <c r="H794" s="35">
        <f t="shared" si="12"/>
        <v>319.2</v>
      </c>
    </row>
    <row r="795" spans="1:8" s="27" customFormat="1" ht="18" customHeight="1">
      <c r="A795" s="32">
        <v>10544</v>
      </c>
      <c r="B795" s="32">
        <v>67</v>
      </c>
      <c r="C795" s="32" t="s">
        <v>1193</v>
      </c>
      <c r="D795" s="32" t="s">
        <v>225</v>
      </c>
      <c r="E795" s="33">
        <v>14</v>
      </c>
      <c r="F795" s="33">
        <v>7</v>
      </c>
      <c r="G795" s="34">
        <v>0</v>
      </c>
      <c r="H795" s="35">
        <f t="shared" si="12"/>
        <v>98</v>
      </c>
    </row>
    <row r="796" spans="1:8" s="27" customFormat="1" ht="18" customHeight="1">
      <c r="A796" s="32">
        <v>10545</v>
      </c>
      <c r="B796" s="32">
        <v>11</v>
      </c>
      <c r="C796" s="32" t="s">
        <v>1202</v>
      </c>
      <c r="D796" s="32" t="s">
        <v>1</v>
      </c>
      <c r="E796" s="33">
        <v>21</v>
      </c>
      <c r="F796" s="33">
        <v>10</v>
      </c>
      <c r="G796" s="34">
        <v>0</v>
      </c>
      <c r="H796" s="35">
        <f t="shared" si="12"/>
        <v>210</v>
      </c>
    </row>
    <row r="797" spans="1:8" s="27" customFormat="1" ht="18" customHeight="1">
      <c r="A797" s="32">
        <v>10546</v>
      </c>
      <c r="B797" s="32">
        <v>7</v>
      </c>
      <c r="C797" s="32" t="s">
        <v>1176</v>
      </c>
      <c r="D797" s="32" t="s">
        <v>231</v>
      </c>
      <c r="E797" s="33">
        <v>30</v>
      </c>
      <c r="F797" s="33">
        <v>10</v>
      </c>
      <c r="G797" s="34">
        <v>0</v>
      </c>
      <c r="H797" s="35">
        <f t="shared" si="12"/>
        <v>300</v>
      </c>
    </row>
    <row r="798" spans="1:8" s="27" customFormat="1" ht="18" customHeight="1">
      <c r="A798" s="32">
        <v>10546</v>
      </c>
      <c r="B798" s="32">
        <v>35</v>
      </c>
      <c r="C798" s="32" t="s">
        <v>1175</v>
      </c>
      <c r="D798" s="32" t="s">
        <v>225</v>
      </c>
      <c r="E798" s="33">
        <v>18</v>
      </c>
      <c r="F798" s="33">
        <v>30</v>
      </c>
      <c r="G798" s="34">
        <v>0</v>
      </c>
      <c r="H798" s="35">
        <f t="shared" si="12"/>
        <v>540</v>
      </c>
    </row>
    <row r="799" spans="1:8" s="27" customFormat="1" ht="18" customHeight="1">
      <c r="A799" s="32">
        <v>10546</v>
      </c>
      <c r="B799" s="32">
        <v>62</v>
      </c>
      <c r="C799" s="32" t="s">
        <v>1173</v>
      </c>
      <c r="D799" s="32" t="s">
        <v>226</v>
      </c>
      <c r="E799" s="33">
        <v>49.3</v>
      </c>
      <c r="F799" s="33">
        <v>40</v>
      </c>
      <c r="G799" s="34">
        <v>0</v>
      </c>
      <c r="H799" s="35">
        <f t="shared" si="12"/>
        <v>1972</v>
      </c>
    </row>
    <row r="800" spans="1:8" s="27" customFormat="1" ht="18" customHeight="1">
      <c r="A800" s="32">
        <v>10547</v>
      </c>
      <c r="B800" s="32">
        <v>32</v>
      </c>
      <c r="C800" s="32" t="s">
        <v>1170</v>
      </c>
      <c r="D800" s="32" t="s">
        <v>1</v>
      </c>
      <c r="E800" s="33">
        <v>32</v>
      </c>
      <c r="F800" s="33">
        <v>24</v>
      </c>
      <c r="G800" s="34">
        <v>0.15</v>
      </c>
      <c r="H800" s="35">
        <f t="shared" si="12"/>
        <v>652.79999999999995</v>
      </c>
    </row>
    <row r="801" spans="1:8" s="27" customFormat="1" ht="18" customHeight="1">
      <c r="A801" s="32">
        <v>10547</v>
      </c>
      <c r="B801" s="32">
        <v>36</v>
      </c>
      <c r="C801" s="32" t="s">
        <v>1164</v>
      </c>
      <c r="D801" s="32" t="s">
        <v>229</v>
      </c>
      <c r="E801" s="33">
        <v>19</v>
      </c>
      <c r="F801" s="33">
        <v>60</v>
      </c>
      <c r="G801" s="34">
        <v>0</v>
      </c>
      <c r="H801" s="35">
        <f t="shared" si="12"/>
        <v>1140</v>
      </c>
    </row>
    <row r="802" spans="1:8" s="27" customFormat="1" ht="18" customHeight="1">
      <c r="A802" s="32">
        <v>10548</v>
      </c>
      <c r="B802" s="32">
        <v>34</v>
      </c>
      <c r="C802" s="32" t="s">
        <v>1195</v>
      </c>
      <c r="D802" s="32" t="s">
        <v>225</v>
      </c>
      <c r="E802" s="33">
        <v>14</v>
      </c>
      <c r="F802" s="33">
        <v>10</v>
      </c>
      <c r="G802" s="34">
        <v>0.25</v>
      </c>
      <c r="H802" s="35">
        <f t="shared" si="12"/>
        <v>105</v>
      </c>
    </row>
    <row r="803" spans="1:8" s="27" customFormat="1" ht="18" customHeight="1">
      <c r="A803" s="32">
        <v>10548</v>
      </c>
      <c r="B803" s="32">
        <v>41</v>
      </c>
      <c r="C803" s="32" t="s">
        <v>1149</v>
      </c>
      <c r="D803" s="32" t="s">
        <v>229</v>
      </c>
      <c r="E803" s="33">
        <v>9.65</v>
      </c>
      <c r="F803" s="33">
        <v>14</v>
      </c>
      <c r="G803" s="34">
        <v>0</v>
      </c>
      <c r="H803" s="35">
        <f t="shared" si="12"/>
        <v>135.1</v>
      </c>
    </row>
    <row r="804" spans="1:8" s="27" customFormat="1" ht="18" customHeight="1">
      <c r="A804" s="32">
        <v>10549</v>
      </c>
      <c r="B804" s="32">
        <v>31</v>
      </c>
      <c r="C804" s="32" t="s">
        <v>1156</v>
      </c>
      <c r="D804" s="32" t="s">
        <v>1</v>
      </c>
      <c r="E804" s="33">
        <v>12.5</v>
      </c>
      <c r="F804" s="33">
        <v>55</v>
      </c>
      <c r="G804" s="34">
        <v>0.15</v>
      </c>
      <c r="H804" s="35">
        <f t="shared" si="12"/>
        <v>584.375</v>
      </c>
    </row>
    <row r="805" spans="1:8" s="27" customFormat="1" ht="18" customHeight="1">
      <c r="A805" s="32">
        <v>10549</v>
      </c>
      <c r="B805" s="32">
        <v>45</v>
      </c>
      <c r="C805" s="32" t="s">
        <v>1216</v>
      </c>
      <c r="D805" s="32" t="s">
        <v>229</v>
      </c>
      <c r="E805" s="33">
        <v>9.5</v>
      </c>
      <c r="F805" s="33">
        <v>100</v>
      </c>
      <c r="G805" s="34">
        <v>0.15</v>
      </c>
      <c r="H805" s="35">
        <f t="shared" si="12"/>
        <v>807.5</v>
      </c>
    </row>
    <row r="806" spans="1:8" s="27" customFormat="1" ht="18" customHeight="1">
      <c r="A806" s="32">
        <v>10549</v>
      </c>
      <c r="B806" s="32">
        <v>51</v>
      </c>
      <c r="C806" s="32" t="s">
        <v>1148</v>
      </c>
      <c r="D806" s="32" t="s">
        <v>231</v>
      </c>
      <c r="E806" s="33">
        <v>53</v>
      </c>
      <c r="F806" s="33">
        <v>48</v>
      </c>
      <c r="G806" s="34">
        <v>0.15</v>
      </c>
      <c r="H806" s="35">
        <f t="shared" si="12"/>
        <v>2162.4</v>
      </c>
    </row>
    <row r="807" spans="1:8" s="27" customFormat="1" ht="18" customHeight="1">
      <c r="A807" s="32">
        <v>10550</v>
      </c>
      <c r="B807" s="32">
        <v>17</v>
      </c>
      <c r="C807" s="32" t="s">
        <v>1144</v>
      </c>
      <c r="D807" s="32" t="s">
        <v>227</v>
      </c>
      <c r="E807" s="33">
        <v>39</v>
      </c>
      <c r="F807" s="33">
        <v>8</v>
      </c>
      <c r="G807" s="34">
        <v>0.1</v>
      </c>
      <c r="H807" s="35">
        <f t="shared" si="12"/>
        <v>280.8</v>
      </c>
    </row>
    <row r="808" spans="1:8" s="27" customFormat="1" ht="18" customHeight="1">
      <c r="A808" s="32">
        <v>10550</v>
      </c>
      <c r="B808" s="32">
        <v>19</v>
      </c>
      <c r="C808" s="32" t="s">
        <v>1191</v>
      </c>
      <c r="D808" s="32" t="s">
        <v>226</v>
      </c>
      <c r="E808" s="33">
        <v>9.1999999999999993</v>
      </c>
      <c r="F808" s="33">
        <v>10</v>
      </c>
      <c r="G808" s="34">
        <v>0</v>
      </c>
      <c r="H808" s="35">
        <f t="shared" si="12"/>
        <v>92</v>
      </c>
    </row>
    <row r="809" spans="1:8" s="27" customFormat="1" ht="18" customHeight="1">
      <c r="A809" s="32">
        <v>10550</v>
      </c>
      <c r="B809" s="32">
        <v>21</v>
      </c>
      <c r="C809" s="32" t="s">
        <v>1171</v>
      </c>
      <c r="D809" s="32" t="s">
        <v>226</v>
      </c>
      <c r="E809" s="33">
        <v>10</v>
      </c>
      <c r="F809" s="33">
        <v>6</v>
      </c>
      <c r="G809" s="34">
        <v>0.1</v>
      </c>
      <c r="H809" s="35">
        <f t="shared" si="12"/>
        <v>54</v>
      </c>
    </row>
    <row r="810" spans="1:8" s="27" customFormat="1" ht="18" customHeight="1">
      <c r="A810" s="32">
        <v>10550</v>
      </c>
      <c r="B810" s="32">
        <v>61</v>
      </c>
      <c r="C810" s="32" t="s">
        <v>1218</v>
      </c>
      <c r="D810" s="32" t="s">
        <v>228</v>
      </c>
      <c r="E810" s="33">
        <v>28.5</v>
      </c>
      <c r="F810" s="33">
        <v>10</v>
      </c>
      <c r="G810" s="34">
        <v>0.1</v>
      </c>
      <c r="H810" s="35">
        <f t="shared" si="12"/>
        <v>256.5</v>
      </c>
    </row>
    <row r="811" spans="1:8" s="27" customFormat="1" ht="18" customHeight="1">
      <c r="A811" s="32">
        <v>10551</v>
      </c>
      <c r="B811" s="32">
        <v>16</v>
      </c>
      <c r="C811" s="32" t="s">
        <v>1163</v>
      </c>
      <c r="D811" s="32" t="s">
        <v>226</v>
      </c>
      <c r="E811" s="33">
        <v>17.45</v>
      </c>
      <c r="F811" s="33">
        <v>40</v>
      </c>
      <c r="G811" s="34">
        <v>0.15</v>
      </c>
      <c r="H811" s="35">
        <f t="shared" si="12"/>
        <v>593.29999999999995</v>
      </c>
    </row>
    <row r="812" spans="1:8" s="27" customFormat="1" ht="18" customHeight="1">
      <c r="A812" s="32">
        <v>10551</v>
      </c>
      <c r="B812" s="32">
        <v>35</v>
      </c>
      <c r="C812" s="32" t="s">
        <v>1175</v>
      </c>
      <c r="D812" s="32" t="s">
        <v>225</v>
      </c>
      <c r="E812" s="33">
        <v>18</v>
      </c>
      <c r="F812" s="33">
        <v>20</v>
      </c>
      <c r="G812" s="34">
        <v>0.15</v>
      </c>
      <c r="H812" s="35">
        <f t="shared" si="12"/>
        <v>306</v>
      </c>
    </row>
    <row r="813" spans="1:8" s="27" customFormat="1" ht="18" customHeight="1">
      <c r="A813" s="32">
        <v>10551</v>
      </c>
      <c r="B813" s="32">
        <v>44</v>
      </c>
      <c r="C813" s="32" t="s">
        <v>1187</v>
      </c>
      <c r="D813" s="32" t="s">
        <v>228</v>
      </c>
      <c r="E813" s="33">
        <v>19.45</v>
      </c>
      <c r="F813" s="33">
        <v>40</v>
      </c>
      <c r="G813" s="34">
        <v>0</v>
      </c>
      <c r="H813" s="35">
        <f t="shared" si="12"/>
        <v>778</v>
      </c>
    </row>
    <row r="814" spans="1:8" s="27" customFormat="1" ht="18" customHeight="1">
      <c r="A814" s="32">
        <v>10552</v>
      </c>
      <c r="B814" s="32">
        <v>69</v>
      </c>
      <c r="C814" s="32" t="s">
        <v>1203</v>
      </c>
      <c r="D814" s="32" t="s">
        <v>1</v>
      </c>
      <c r="E814" s="33">
        <v>36</v>
      </c>
      <c r="F814" s="33">
        <v>18</v>
      </c>
      <c r="G814" s="34">
        <v>0</v>
      </c>
      <c r="H814" s="35">
        <f t="shared" si="12"/>
        <v>648</v>
      </c>
    </row>
    <row r="815" spans="1:8" s="27" customFormat="1" ht="18" customHeight="1">
      <c r="A815" s="32">
        <v>10552</v>
      </c>
      <c r="B815" s="32">
        <v>75</v>
      </c>
      <c r="C815" s="32" t="s">
        <v>1190</v>
      </c>
      <c r="D815" s="32" t="s">
        <v>225</v>
      </c>
      <c r="E815" s="33">
        <v>7.75</v>
      </c>
      <c r="F815" s="33">
        <v>30</v>
      </c>
      <c r="G815" s="34">
        <v>0</v>
      </c>
      <c r="H815" s="35">
        <f t="shared" si="12"/>
        <v>232.5</v>
      </c>
    </row>
    <row r="816" spans="1:8" s="27" customFormat="1" ht="18" customHeight="1">
      <c r="A816" s="32">
        <v>10553</v>
      </c>
      <c r="B816" s="32">
        <v>11</v>
      </c>
      <c r="C816" s="32" t="s">
        <v>1202</v>
      </c>
      <c r="D816" s="32" t="s">
        <v>1</v>
      </c>
      <c r="E816" s="33">
        <v>21</v>
      </c>
      <c r="F816" s="33">
        <v>15</v>
      </c>
      <c r="G816" s="34">
        <v>0</v>
      </c>
      <c r="H816" s="35">
        <f t="shared" si="12"/>
        <v>315</v>
      </c>
    </row>
    <row r="817" spans="1:8" s="27" customFormat="1" ht="18" customHeight="1">
      <c r="A817" s="32">
        <v>10553</v>
      </c>
      <c r="B817" s="32">
        <v>16</v>
      </c>
      <c r="C817" s="32" t="s">
        <v>1163</v>
      </c>
      <c r="D817" s="32" t="s">
        <v>226</v>
      </c>
      <c r="E817" s="33">
        <v>17.45</v>
      </c>
      <c r="F817" s="33">
        <v>14</v>
      </c>
      <c r="G817" s="34">
        <v>0</v>
      </c>
      <c r="H817" s="35">
        <f t="shared" si="12"/>
        <v>244.29999999999998</v>
      </c>
    </row>
    <row r="818" spans="1:8" s="27" customFormat="1" ht="18" customHeight="1">
      <c r="A818" s="32">
        <v>10553</v>
      </c>
      <c r="B818" s="32">
        <v>22</v>
      </c>
      <c r="C818" s="32" t="s">
        <v>1151</v>
      </c>
      <c r="D818" s="32" t="s">
        <v>230</v>
      </c>
      <c r="E818" s="33">
        <v>21</v>
      </c>
      <c r="F818" s="33">
        <v>24</v>
      </c>
      <c r="G818" s="34">
        <v>0</v>
      </c>
      <c r="H818" s="35">
        <f t="shared" si="12"/>
        <v>504</v>
      </c>
    </row>
    <row r="819" spans="1:8" s="27" customFormat="1" ht="18" customHeight="1">
      <c r="A819" s="32">
        <v>10553</v>
      </c>
      <c r="B819" s="32">
        <v>31</v>
      </c>
      <c r="C819" s="32" t="s">
        <v>1156</v>
      </c>
      <c r="D819" s="32" t="s">
        <v>1</v>
      </c>
      <c r="E819" s="33">
        <v>12.5</v>
      </c>
      <c r="F819" s="33">
        <v>30</v>
      </c>
      <c r="G819" s="34">
        <v>0</v>
      </c>
      <c r="H819" s="35">
        <f t="shared" si="12"/>
        <v>375</v>
      </c>
    </row>
    <row r="820" spans="1:8" s="27" customFormat="1" ht="18" customHeight="1">
      <c r="A820" s="32">
        <v>10553</v>
      </c>
      <c r="B820" s="32">
        <v>35</v>
      </c>
      <c r="C820" s="32" t="s">
        <v>1175</v>
      </c>
      <c r="D820" s="32" t="s">
        <v>225</v>
      </c>
      <c r="E820" s="33">
        <v>18</v>
      </c>
      <c r="F820" s="33">
        <v>6</v>
      </c>
      <c r="G820" s="34">
        <v>0</v>
      </c>
      <c r="H820" s="35">
        <f t="shared" si="12"/>
        <v>108</v>
      </c>
    </row>
    <row r="821" spans="1:8" s="27" customFormat="1" ht="18" customHeight="1">
      <c r="A821" s="32">
        <v>10554</v>
      </c>
      <c r="B821" s="32">
        <v>16</v>
      </c>
      <c r="C821" s="32" t="s">
        <v>1163</v>
      </c>
      <c r="D821" s="32" t="s">
        <v>226</v>
      </c>
      <c r="E821" s="33">
        <v>17.45</v>
      </c>
      <c r="F821" s="33">
        <v>30</v>
      </c>
      <c r="G821" s="34">
        <v>0.05</v>
      </c>
      <c r="H821" s="35">
        <f t="shared" si="12"/>
        <v>497.32499999999999</v>
      </c>
    </row>
    <row r="822" spans="1:8" s="27" customFormat="1" ht="18" customHeight="1">
      <c r="A822" s="32">
        <v>10554</v>
      </c>
      <c r="B822" s="32">
        <v>23</v>
      </c>
      <c r="C822" s="32" t="s">
        <v>1213</v>
      </c>
      <c r="D822" s="32" t="s">
        <v>230</v>
      </c>
      <c r="E822" s="33">
        <v>9</v>
      </c>
      <c r="F822" s="33">
        <v>20</v>
      </c>
      <c r="G822" s="34">
        <v>0.05</v>
      </c>
      <c r="H822" s="35">
        <f t="shared" si="12"/>
        <v>171</v>
      </c>
    </row>
    <row r="823" spans="1:8" s="27" customFormat="1" ht="18" customHeight="1">
      <c r="A823" s="32">
        <v>10554</v>
      </c>
      <c r="B823" s="32">
        <v>62</v>
      </c>
      <c r="C823" s="32" t="s">
        <v>1173</v>
      </c>
      <c r="D823" s="32" t="s">
        <v>226</v>
      </c>
      <c r="E823" s="33">
        <v>49.3</v>
      </c>
      <c r="F823" s="33">
        <v>20</v>
      </c>
      <c r="G823" s="34">
        <v>0.05</v>
      </c>
      <c r="H823" s="35">
        <f t="shared" si="12"/>
        <v>936.69999999999993</v>
      </c>
    </row>
    <row r="824" spans="1:8" s="27" customFormat="1" ht="18" customHeight="1">
      <c r="A824" s="32">
        <v>10554</v>
      </c>
      <c r="B824" s="32">
        <v>77</v>
      </c>
      <c r="C824" s="32" t="s">
        <v>1167</v>
      </c>
      <c r="D824" s="32" t="s">
        <v>228</v>
      </c>
      <c r="E824" s="33">
        <v>13</v>
      </c>
      <c r="F824" s="33">
        <v>10</v>
      </c>
      <c r="G824" s="34">
        <v>0.05</v>
      </c>
      <c r="H824" s="35">
        <f t="shared" si="12"/>
        <v>123.5</v>
      </c>
    </row>
    <row r="825" spans="1:8" s="27" customFormat="1" ht="18" customHeight="1">
      <c r="A825" s="32">
        <v>10555</v>
      </c>
      <c r="B825" s="32">
        <v>14</v>
      </c>
      <c r="C825" s="32" t="s">
        <v>1147</v>
      </c>
      <c r="D825" s="32" t="s">
        <v>231</v>
      </c>
      <c r="E825" s="33">
        <v>23.25</v>
      </c>
      <c r="F825" s="33">
        <v>30</v>
      </c>
      <c r="G825" s="34">
        <v>0.2</v>
      </c>
      <c r="H825" s="35">
        <f t="shared" si="12"/>
        <v>558</v>
      </c>
    </row>
    <row r="826" spans="1:8" s="27" customFormat="1" ht="18" customHeight="1">
      <c r="A826" s="32">
        <v>10555</v>
      </c>
      <c r="B826" s="32">
        <v>19</v>
      </c>
      <c r="C826" s="32" t="s">
        <v>1191</v>
      </c>
      <c r="D826" s="32" t="s">
        <v>226</v>
      </c>
      <c r="E826" s="33">
        <v>9.1999999999999993</v>
      </c>
      <c r="F826" s="33">
        <v>35</v>
      </c>
      <c r="G826" s="34">
        <v>0.2</v>
      </c>
      <c r="H826" s="35">
        <f t="shared" si="12"/>
        <v>257.60000000000002</v>
      </c>
    </row>
    <row r="827" spans="1:8" s="27" customFormat="1" ht="18" customHeight="1">
      <c r="A827" s="32">
        <v>10555</v>
      </c>
      <c r="B827" s="32">
        <v>24</v>
      </c>
      <c r="C827" s="32" t="s">
        <v>1159</v>
      </c>
      <c r="D827" s="32" t="s">
        <v>225</v>
      </c>
      <c r="E827" s="33">
        <v>4.5</v>
      </c>
      <c r="F827" s="33">
        <v>18</v>
      </c>
      <c r="G827" s="34">
        <v>0.2</v>
      </c>
      <c r="H827" s="35">
        <f t="shared" si="12"/>
        <v>64.8</v>
      </c>
    </row>
    <row r="828" spans="1:8" s="27" customFormat="1" ht="18" customHeight="1">
      <c r="A828" s="32">
        <v>10555</v>
      </c>
      <c r="B828" s="32">
        <v>51</v>
      </c>
      <c r="C828" s="32" t="s">
        <v>1148</v>
      </c>
      <c r="D828" s="32" t="s">
        <v>231</v>
      </c>
      <c r="E828" s="33">
        <v>53</v>
      </c>
      <c r="F828" s="33">
        <v>20</v>
      </c>
      <c r="G828" s="34">
        <v>0.2</v>
      </c>
      <c r="H828" s="35">
        <f t="shared" si="12"/>
        <v>848</v>
      </c>
    </row>
    <row r="829" spans="1:8" s="27" customFormat="1" ht="18" customHeight="1">
      <c r="A829" s="32">
        <v>10555</v>
      </c>
      <c r="B829" s="32">
        <v>56</v>
      </c>
      <c r="C829" s="32" t="s">
        <v>1177</v>
      </c>
      <c r="D829" s="32" t="s">
        <v>230</v>
      </c>
      <c r="E829" s="33">
        <v>38</v>
      </c>
      <c r="F829" s="33">
        <v>40</v>
      </c>
      <c r="G829" s="34">
        <v>0.2</v>
      </c>
      <c r="H829" s="35">
        <f t="shared" si="12"/>
        <v>1216</v>
      </c>
    </row>
    <row r="830" spans="1:8" s="27" customFormat="1" ht="18" customHeight="1">
      <c r="A830" s="32">
        <v>10556</v>
      </c>
      <c r="B830" s="32">
        <v>72</v>
      </c>
      <c r="C830" s="32" t="s">
        <v>1146</v>
      </c>
      <c r="D830" s="32" t="s">
        <v>1</v>
      </c>
      <c r="E830" s="33">
        <v>34.799999999999997</v>
      </c>
      <c r="F830" s="33">
        <v>24</v>
      </c>
      <c r="G830" s="34">
        <v>0</v>
      </c>
      <c r="H830" s="35">
        <f t="shared" si="12"/>
        <v>835.19999999999993</v>
      </c>
    </row>
    <row r="831" spans="1:8" s="27" customFormat="1" ht="18" customHeight="1">
      <c r="A831" s="32">
        <v>10557</v>
      </c>
      <c r="B831" s="32">
        <v>64</v>
      </c>
      <c r="C831" s="32" t="s">
        <v>1200</v>
      </c>
      <c r="D831" s="32" t="s">
        <v>230</v>
      </c>
      <c r="E831" s="33">
        <v>33.25</v>
      </c>
      <c r="F831" s="33">
        <v>30</v>
      </c>
      <c r="G831" s="34">
        <v>0</v>
      </c>
      <c r="H831" s="35">
        <f t="shared" si="12"/>
        <v>997.5</v>
      </c>
    </row>
    <row r="832" spans="1:8" s="27" customFormat="1" ht="18" customHeight="1">
      <c r="A832" s="32">
        <v>10557</v>
      </c>
      <c r="B832" s="32">
        <v>75</v>
      </c>
      <c r="C832" s="32" t="s">
        <v>1190</v>
      </c>
      <c r="D832" s="32" t="s">
        <v>225</v>
      </c>
      <c r="E832" s="33">
        <v>7.75</v>
      </c>
      <c r="F832" s="33">
        <v>20</v>
      </c>
      <c r="G832" s="34">
        <v>0</v>
      </c>
      <c r="H832" s="35">
        <f t="shared" si="12"/>
        <v>155</v>
      </c>
    </row>
    <row r="833" spans="1:8" s="27" customFormat="1" ht="18" customHeight="1">
      <c r="A833" s="32">
        <v>10558</v>
      </c>
      <c r="B833" s="32">
        <v>47</v>
      </c>
      <c r="C833" s="32" t="s">
        <v>1212</v>
      </c>
      <c r="D833" s="32" t="s">
        <v>226</v>
      </c>
      <c r="E833" s="33">
        <v>9.5</v>
      </c>
      <c r="F833" s="33">
        <v>25</v>
      </c>
      <c r="G833" s="34">
        <v>0</v>
      </c>
      <c r="H833" s="35">
        <f t="shared" si="12"/>
        <v>237.5</v>
      </c>
    </row>
    <row r="834" spans="1:8" s="27" customFormat="1" ht="18" customHeight="1">
      <c r="A834" s="32">
        <v>10558</v>
      </c>
      <c r="B834" s="32">
        <v>51</v>
      </c>
      <c r="C834" s="32" t="s">
        <v>1148</v>
      </c>
      <c r="D834" s="32" t="s">
        <v>231</v>
      </c>
      <c r="E834" s="33">
        <v>53</v>
      </c>
      <c r="F834" s="33">
        <v>20</v>
      </c>
      <c r="G834" s="34">
        <v>0</v>
      </c>
      <c r="H834" s="35">
        <f t="shared" si="12"/>
        <v>1060</v>
      </c>
    </row>
    <row r="835" spans="1:8" s="27" customFormat="1" ht="18" customHeight="1">
      <c r="A835" s="32">
        <v>10558</v>
      </c>
      <c r="B835" s="32">
        <v>52</v>
      </c>
      <c r="C835" s="32" t="s">
        <v>1208</v>
      </c>
      <c r="D835" s="32" t="s">
        <v>230</v>
      </c>
      <c r="E835" s="33">
        <v>7</v>
      </c>
      <c r="F835" s="33">
        <v>30</v>
      </c>
      <c r="G835" s="34">
        <v>0</v>
      </c>
      <c r="H835" s="35">
        <f t="shared" ref="H835:H898" si="13">E835*F835*(1-G835)</f>
        <v>210</v>
      </c>
    </row>
    <row r="836" spans="1:8" s="27" customFormat="1" ht="18" customHeight="1">
      <c r="A836" s="32">
        <v>10558</v>
      </c>
      <c r="B836" s="32">
        <v>53</v>
      </c>
      <c r="C836" s="32" t="s">
        <v>1166</v>
      </c>
      <c r="D836" s="32" t="s">
        <v>227</v>
      </c>
      <c r="E836" s="33">
        <v>32.799999999999997</v>
      </c>
      <c r="F836" s="33">
        <v>18</v>
      </c>
      <c r="G836" s="34">
        <v>0</v>
      </c>
      <c r="H836" s="35">
        <f t="shared" si="13"/>
        <v>590.4</v>
      </c>
    </row>
    <row r="837" spans="1:8" s="27" customFormat="1" ht="18" customHeight="1">
      <c r="A837" s="32">
        <v>10558</v>
      </c>
      <c r="B837" s="32">
        <v>73</v>
      </c>
      <c r="C837" s="32" t="s">
        <v>1189</v>
      </c>
      <c r="D837" s="32" t="s">
        <v>229</v>
      </c>
      <c r="E837" s="33">
        <v>15</v>
      </c>
      <c r="F837" s="33">
        <v>3</v>
      </c>
      <c r="G837" s="34">
        <v>0</v>
      </c>
      <c r="H837" s="35">
        <f t="shared" si="13"/>
        <v>45</v>
      </c>
    </row>
    <row r="838" spans="1:8" s="27" customFormat="1" ht="18" customHeight="1">
      <c r="A838" s="32">
        <v>10559</v>
      </c>
      <c r="B838" s="32">
        <v>41</v>
      </c>
      <c r="C838" s="32" t="s">
        <v>1149</v>
      </c>
      <c r="D838" s="32" t="s">
        <v>229</v>
      </c>
      <c r="E838" s="33">
        <v>9.65</v>
      </c>
      <c r="F838" s="33">
        <v>12</v>
      </c>
      <c r="G838" s="34">
        <v>0.05</v>
      </c>
      <c r="H838" s="35">
        <f t="shared" si="13"/>
        <v>110.01</v>
      </c>
    </row>
    <row r="839" spans="1:8" s="27" customFormat="1" ht="18" customHeight="1">
      <c r="A839" s="32">
        <v>10559</v>
      </c>
      <c r="B839" s="32">
        <v>55</v>
      </c>
      <c r="C839" s="32" t="s">
        <v>1160</v>
      </c>
      <c r="D839" s="32" t="s">
        <v>227</v>
      </c>
      <c r="E839" s="33">
        <v>24</v>
      </c>
      <c r="F839" s="33">
        <v>18</v>
      </c>
      <c r="G839" s="34">
        <v>0.05</v>
      </c>
      <c r="H839" s="35">
        <f t="shared" si="13"/>
        <v>410.4</v>
      </c>
    </row>
    <row r="840" spans="1:8" s="27" customFormat="1" ht="18" customHeight="1">
      <c r="A840" s="32">
        <v>10560</v>
      </c>
      <c r="B840" s="32">
        <v>30</v>
      </c>
      <c r="C840" s="32" t="s">
        <v>1178</v>
      </c>
      <c r="D840" s="32" t="s">
        <v>229</v>
      </c>
      <c r="E840" s="33">
        <v>25.89</v>
      </c>
      <c r="F840" s="33">
        <v>20</v>
      </c>
      <c r="G840" s="34">
        <v>0</v>
      </c>
      <c r="H840" s="35">
        <f t="shared" si="13"/>
        <v>517.79999999999995</v>
      </c>
    </row>
    <row r="841" spans="1:8" s="27" customFormat="1" ht="18" customHeight="1">
      <c r="A841" s="32">
        <v>10560</v>
      </c>
      <c r="B841" s="32">
        <v>62</v>
      </c>
      <c r="C841" s="32" t="s">
        <v>1173</v>
      </c>
      <c r="D841" s="32" t="s">
        <v>226</v>
      </c>
      <c r="E841" s="33">
        <v>49.3</v>
      </c>
      <c r="F841" s="33">
        <v>15</v>
      </c>
      <c r="G841" s="34">
        <v>0.25</v>
      </c>
      <c r="H841" s="35">
        <f t="shared" si="13"/>
        <v>554.625</v>
      </c>
    </row>
    <row r="842" spans="1:8" s="27" customFormat="1" ht="18" customHeight="1">
      <c r="A842" s="32">
        <v>10561</v>
      </c>
      <c r="B842" s="32">
        <v>44</v>
      </c>
      <c r="C842" s="32" t="s">
        <v>1187</v>
      </c>
      <c r="D842" s="32" t="s">
        <v>228</v>
      </c>
      <c r="E842" s="33">
        <v>19.45</v>
      </c>
      <c r="F842" s="33">
        <v>10</v>
      </c>
      <c r="G842" s="34">
        <v>0</v>
      </c>
      <c r="H842" s="35">
        <f t="shared" si="13"/>
        <v>194.5</v>
      </c>
    </row>
    <row r="843" spans="1:8" s="27" customFormat="1" ht="18" customHeight="1">
      <c r="A843" s="32">
        <v>10561</v>
      </c>
      <c r="B843" s="32">
        <v>51</v>
      </c>
      <c r="C843" s="32" t="s">
        <v>1148</v>
      </c>
      <c r="D843" s="32" t="s">
        <v>231</v>
      </c>
      <c r="E843" s="33">
        <v>53</v>
      </c>
      <c r="F843" s="33">
        <v>50</v>
      </c>
      <c r="G843" s="34">
        <v>0</v>
      </c>
      <c r="H843" s="35">
        <f t="shared" si="13"/>
        <v>2650</v>
      </c>
    </row>
    <row r="844" spans="1:8" s="27" customFormat="1" ht="18" customHeight="1">
      <c r="A844" s="32">
        <v>10562</v>
      </c>
      <c r="B844" s="32">
        <v>33</v>
      </c>
      <c r="C844" s="32" t="s">
        <v>1154</v>
      </c>
      <c r="D844" s="32" t="s">
        <v>1</v>
      </c>
      <c r="E844" s="33">
        <v>2.5</v>
      </c>
      <c r="F844" s="33">
        <v>20</v>
      </c>
      <c r="G844" s="34">
        <v>0.1</v>
      </c>
      <c r="H844" s="35">
        <f t="shared" si="13"/>
        <v>45</v>
      </c>
    </row>
    <row r="845" spans="1:8" s="27" customFormat="1" ht="18" customHeight="1">
      <c r="A845" s="32">
        <v>10562</v>
      </c>
      <c r="B845" s="32">
        <v>62</v>
      </c>
      <c r="C845" s="32" t="s">
        <v>1173</v>
      </c>
      <c r="D845" s="32" t="s">
        <v>226</v>
      </c>
      <c r="E845" s="33">
        <v>49.3</v>
      </c>
      <c r="F845" s="33">
        <v>10</v>
      </c>
      <c r="G845" s="34">
        <v>0.1</v>
      </c>
      <c r="H845" s="35">
        <f t="shared" si="13"/>
        <v>443.7</v>
      </c>
    </row>
    <row r="846" spans="1:8" s="27" customFormat="1" ht="18" customHeight="1">
      <c r="A846" s="32">
        <v>10563</v>
      </c>
      <c r="B846" s="32">
        <v>36</v>
      </c>
      <c r="C846" s="32" t="s">
        <v>1164</v>
      </c>
      <c r="D846" s="32" t="s">
        <v>229</v>
      </c>
      <c r="E846" s="33">
        <v>19</v>
      </c>
      <c r="F846" s="33">
        <v>25</v>
      </c>
      <c r="G846" s="34">
        <v>0</v>
      </c>
      <c r="H846" s="35">
        <f t="shared" si="13"/>
        <v>475</v>
      </c>
    </row>
    <row r="847" spans="1:8" s="27" customFormat="1" ht="18" customHeight="1">
      <c r="A847" s="32">
        <v>10563</v>
      </c>
      <c r="B847" s="32">
        <v>52</v>
      </c>
      <c r="C847" s="32" t="s">
        <v>1208</v>
      </c>
      <c r="D847" s="32" t="s">
        <v>230</v>
      </c>
      <c r="E847" s="33">
        <v>7</v>
      </c>
      <c r="F847" s="33">
        <v>70</v>
      </c>
      <c r="G847" s="34">
        <v>0</v>
      </c>
      <c r="H847" s="35">
        <f t="shared" si="13"/>
        <v>490</v>
      </c>
    </row>
    <row r="848" spans="1:8" s="27" customFormat="1" ht="18" customHeight="1">
      <c r="A848" s="32">
        <v>10564</v>
      </c>
      <c r="B848" s="32">
        <v>17</v>
      </c>
      <c r="C848" s="32" t="s">
        <v>1144</v>
      </c>
      <c r="D848" s="32" t="s">
        <v>227</v>
      </c>
      <c r="E848" s="33">
        <v>39</v>
      </c>
      <c r="F848" s="33">
        <v>16</v>
      </c>
      <c r="G848" s="34">
        <v>0.05</v>
      </c>
      <c r="H848" s="35">
        <f t="shared" si="13"/>
        <v>592.79999999999995</v>
      </c>
    </row>
    <row r="849" spans="1:8" s="27" customFormat="1" ht="18" customHeight="1">
      <c r="A849" s="32">
        <v>10564</v>
      </c>
      <c r="B849" s="32">
        <v>31</v>
      </c>
      <c r="C849" s="32" t="s">
        <v>1156</v>
      </c>
      <c r="D849" s="32" t="s">
        <v>1</v>
      </c>
      <c r="E849" s="33">
        <v>12.5</v>
      </c>
      <c r="F849" s="33">
        <v>6</v>
      </c>
      <c r="G849" s="34">
        <v>0.05</v>
      </c>
      <c r="H849" s="35">
        <f t="shared" si="13"/>
        <v>71.25</v>
      </c>
    </row>
    <row r="850" spans="1:8" s="27" customFormat="1" ht="18" customHeight="1">
      <c r="A850" s="32">
        <v>10564</v>
      </c>
      <c r="B850" s="32">
        <v>55</v>
      </c>
      <c r="C850" s="32" t="s">
        <v>1160</v>
      </c>
      <c r="D850" s="32" t="s">
        <v>227</v>
      </c>
      <c r="E850" s="33">
        <v>24</v>
      </c>
      <c r="F850" s="33">
        <v>25</v>
      </c>
      <c r="G850" s="34">
        <v>0.05</v>
      </c>
      <c r="H850" s="35">
        <f t="shared" si="13"/>
        <v>570</v>
      </c>
    </row>
    <row r="851" spans="1:8" s="27" customFormat="1" ht="18" customHeight="1">
      <c r="A851" s="32">
        <v>10565</v>
      </c>
      <c r="B851" s="32">
        <v>24</v>
      </c>
      <c r="C851" s="32" t="s">
        <v>1159</v>
      </c>
      <c r="D851" s="32" t="s">
        <v>225</v>
      </c>
      <c r="E851" s="33">
        <v>4.5</v>
      </c>
      <c r="F851" s="33">
        <v>25</v>
      </c>
      <c r="G851" s="34">
        <v>0.1</v>
      </c>
      <c r="H851" s="35">
        <f t="shared" si="13"/>
        <v>101.25</v>
      </c>
    </row>
    <row r="852" spans="1:8" s="27" customFormat="1" ht="18" customHeight="1">
      <c r="A852" s="32">
        <v>10565</v>
      </c>
      <c r="B852" s="32">
        <v>64</v>
      </c>
      <c r="C852" s="32" t="s">
        <v>1200</v>
      </c>
      <c r="D852" s="32" t="s">
        <v>230</v>
      </c>
      <c r="E852" s="33">
        <v>33.25</v>
      </c>
      <c r="F852" s="33">
        <v>18</v>
      </c>
      <c r="G852" s="34">
        <v>0.1</v>
      </c>
      <c r="H852" s="35">
        <f t="shared" si="13"/>
        <v>538.65</v>
      </c>
    </row>
    <row r="853" spans="1:8" s="27" customFormat="1" ht="18" customHeight="1">
      <c r="A853" s="32">
        <v>10566</v>
      </c>
      <c r="B853" s="32">
        <v>11</v>
      </c>
      <c r="C853" s="32" t="s">
        <v>1202</v>
      </c>
      <c r="D853" s="32" t="s">
        <v>1</v>
      </c>
      <c r="E853" s="33">
        <v>21</v>
      </c>
      <c r="F853" s="33">
        <v>35</v>
      </c>
      <c r="G853" s="34">
        <v>0.15</v>
      </c>
      <c r="H853" s="35">
        <f t="shared" si="13"/>
        <v>624.75</v>
      </c>
    </row>
    <row r="854" spans="1:8" s="27" customFormat="1" ht="18" customHeight="1">
      <c r="A854" s="32">
        <v>10566</v>
      </c>
      <c r="B854" s="32">
        <v>18</v>
      </c>
      <c r="C854" s="32" t="s">
        <v>1201</v>
      </c>
      <c r="D854" s="32" t="s">
        <v>229</v>
      </c>
      <c r="E854" s="33">
        <v>62.5</v>
      </c>
      <c r="F854" s="33">
        <v>18</v>
      </c>
      <c r="G854" s="34">
        <v>0.15</v>
      </c>
      <c r="H854" s="35">
        <f t="shared" si="13"/>
        <v>956.25</v>
      </c>
    </row>
    <row r="855" spans="1:8" s="27" customFormat="1" ht="18" customHeight="1">
      <c r="A855" s="32">
        <v>10566</v>
      </c>
      <c r="B855" s="32">
        <v>76</v>
      </c>
      <c r="C855" s="32" t="s">
        <v>1181</v>
      </c>
      <c r="D855" s="32" t="s">
        <v>225</v>
      </c>
      <c r="E855" s="33">
        <v>18</v>
      </c>
      <c r="F855" s="33">
        <v>10</v>
      </c>
      <c r="G855" s="34">
        <v>0</v>
      </c>
      <c r="H855" s="35">
        <f t="shared" si="13"/>
        <v>180</v>
      </c>
    </row>
    <row r="856" spans="1:8" s="27" customFormat="1" ht="18" customHeight="1">
      <c r="A856" s="32">
        <v>10567</v>
      </c>
      <c r="B856" s="32">
        <v>31</v>
      </c>
      <c r="C856" s="32" t="s">
        <v>1156</v>
      </c>
      <c r="D856" s="32" t="s">
        <v>1</v>
      </c>
      <c r="E856" s="33">
        <v>12.5</v>
      </c>
      <c r="F856" s="33">
        <v>60</v>
      </c>
      <c r="G856" s="34">
        <v>0.2</v>
      </c>
      <c r="H856" s="35">
        <f t="shared" si="13"/>
        <v>600</v>
      </c>
    </row>
    <row r="857" spans="1:8" s="27" customFormat="1" ht="18" customHeight="1">
      <c r="A857" s="32">
        <v>10567</v>
      </c>
      <c r="B857" s="32">
        <v>51</v>
      </c>
      <c r="C857" s="32" t="s">
        <v>1148</v>
      </c>
      <c r="D857" s="32" t="s">
        <v>231</v>
      </c>
      <c r="E857" s="33">
        <v>53</v>
      </c>
      <c r="F857" s="33">
        <v>3</v>
      </c>
      <c r="G857" s="34">
        <v>0</v>
      </c>
      <c r="H857" s="35">
        <f t="shared" si="13"/>
        <v>159</v>
      </c>
    </row>
    <row r="858" spans="1:8" s="27" customFormat="1" ht="18" customHeight="1">
      <c r="A858" s="32">
        <v>10567</v>
      </c>
      <c r="B858" s="32">
        <v>59</v>
      </c>
      <c r="C858" s="32" t="s">
        <v>1165</v>
      </c>
      <c r="D858" s="32" t="s">
        <v>1</v>
      </c>
      <c r="E858" s="33">
        <v>55</v>
      </c>
      <c r="F858" s="33">
        <v>40</v>
      </c>
      <c r="G858" s="34">
        <v>0.2</v>
      </c>
      <c r="H858" s="35">
        <f t="shared" si="13"/>
        <v>1760</v>
      </c>
    </row>
    <row r="859" spans="1:8" s="27" customFormat="1" ht="18" customHeight="1">
      <c r="A859" s="32">
        <v>10568</v>
      </c>
      <c r="B859" s="32">
        <v>10</v>
      </c>
      <c r="C859" s="32" t="s">
        <v>1183</v>
      </c>
      <c r="D859" s="32" t="s">
        <v>229</v>
      </c>
      <c r="E859" s="33">
        <v>31</v>
      </c>
      <c r="F859" s="33">
        <v>5</v>
      </c>
      <c r="G859" s="34">
        <v>0</v>
      </c>
      <c r="H859" s="35">
        <f t="shared" si="13"/>
        <v>155</v>
      </c>
    </row>
    <row r="860" spans="1:8" s="27" customFormat="1" ht="18" customHeight="1">
      <c r="A860" s="32">
        <v>10569</v>
      </c>
      <c r="B860" s="32">
        <v>31</v>
      </c>
      <c r="C860" s="32" t="s">
        <v>1156</v>
      </c>
      <c r="D860" s="32" t="s">
        <v>1</v>
      </c>
      <c r="E860" s="33">
        <v>12.5</v>
      </c>
      <c r="F860" s="33">
        <v>35</v>
      </c>
      <c r="G860" s="34">
        <v>0.2</v>
      </c>
      <c r="H860" s="35">
        <f t="shared" si="13"/>
        <v>350</v>
      </c>
    </row>
    <row r="861" spans="1:8" s="27" customFormat="1" ht="18" customHeight="1">
      <c r="A861" s="32">
        <v>10569</v>
      </c>
      <c r="B861" s="32">
        <v>76</v>
      </c>
      <c r="C861" s="32" t="s">
        <v>1181</v>
      </c>
      <c r="D861" s="32" t="s">
        <v>225</v>
      </c>
      <c r="E861" s="33">
        <v>18</v>
      </c>
      <c r="F861" s="33">
        <v>30</v>
      </c>
      <c r="G861" s="34">
        <v>0</v>
      </c>
      <c r="H861" s="35">
        <f t="shared" si="13"/>
        <v>540</v>
      </c>
    </row>
    <row r="862" spans="1:8" s="27" customFormat="1" ht="18" customHeight="1">
      <c r="A862" s="32">
        <v>10570</v>
      </c>
      <c r="B862" s="32">
        <v>11</v>
      </c>
      <c r="C862" s="32" t="s">
        <v>1202</v>
      </c>
      <c r="D862" s="32" t="s">
        <v>1</v>
      </c>
      <c r="E862" s="33">
        <v>21</v>
      </c>
      <c r="F862" s="33">
        <v>15</v>
      </c>
      <c r="G862" s="34">
        <v>0.05</v>
      </c>
      <c r="H862" s="35">
        <f t="shared" si="13"/>
        <v>299.25</v>
      </c>
    </row>
    <row r="863" spans="1:8" s="27" customFormat="1" ht="18" customHeight="1">
      <c r="A863" s="32">
        <v>10570</v>
      </c>
      <c r="B863" s="32">
        <v>56</v>
      </c>
      <c r="C863" s="32" t="s">
        <v>1177</v>
      </c>
      <c r="D863" s="32" t="s">
        <v>230</v>
      </c>
      <c r="E863" s="33">
        <v>38</v>
      </c>
      <c r="F863" s="33">
        <v>60</v>
      </c>
      <c r="G863" s="34">
        <v>0.05</v>
      </c>
      <c r="H863" s="35">
        <f t="shared" si="13"/>
        <v>2166</v>
      </c>
    </row>
    <row r="864" spans="1:8" s="27" customFormat="1" ht="18" customHeight="1">
      <c r="A864" s="32">
        <v>10571</v>
      </c>
      <c r="B864" s="32">
        <v>14</v>
      </c>
      <c r="C864" s="32" t="s">
        <v>1147</v>
      </c>
      <c r="D864" s="32" t="s">
        <v>231</v>
      </c>
      <c r="E864" s="33">
        <v>23.25</v>
      </c>
      <c r="F864" s="33">
        <v>11</v>
      </c>
      <c r="G864" s="34">
        <v>0.15</v>
      </c>
      <c r="H864" s="35">
        <f t="shared" si="13"/>
        <v>217.38749999999999</v>
      </c>
    </row>
    <row r="865" spans="1:8" s="27" customFormat="1" ht="18" customHeight="1">
      <c r="A865" s="32">
        <v>10571</v>
      </c>
      <c r="B865" s="32">
        <v>42</v>
      </c>
      <c r="C865" s="32" t="s">
        <v>1145</v>
      </c>
      <c r="D865" s="32" t="s">
        <v>230</v>
      </c>
      <c r="E865" s="33">
        <v>14</v>
      </c>
      <c r="F865" s="33">
        <v>28</v>
      </c>
      <c r="G865" s="34">
        <v>0.15</v>
      </c>
      <c r="H865" s="35">
        <f t="shared" si="13"/>
        <v>333.2</v>
      </c>
    </row>
    <row r="866" spans="1:8" s="27" customFormat="1" ht="18" customHeight="1">
      <c r="A866" s="32">
        <v>10572</v>
      </c>
      <c r="B866" s="32">
        <v>16</v>
      </c>
      <c r="C866" s="32" t="s">
        <v>1163</v>
      </c>
      <c r="D866" s="32" t="s">
        <v>226</v>
      </c>
      <c r="E866" s="33">
        <v>17.45</v>
      </c>
      <c r="F866" s="33">
        <v>12</v>
      </c>
      <c r="G866" s="34">
        <v>0.1</v>
      </c>
      <c r="H866" s="35">
        <f t="shared" si="13"/>
        <v>188.45999999999998</v>
      </c>
    </row>
    <row r="867" spans="1:8" s="27" customFormat="1" ht="18" customHeight="1">
      <c r="A867" s="32">
        <v>10572</v>
      </c>
      <c r="B867" s="32">
        <v>32</v>
      </c>
      <c r="C867" s="32" t="s">
        <v>1170</v>
      </c>
      <c r="D867" s="32" t="s">
        <v>1</v>
      </c>
      <c r="E867" s="33">
        <v>32</v>
      </c>
      <c r="F867" s="33">
        <v>10</v>
      </c>
      <c r="G867" s="34">
        <v>0.1</v>
      </c>
      <c r="H867" s="35">
        <f t="shared" si="13"/>
        <v>288</v>
      </c>
    </row>
    <row r="868" spans="1:8" s="27" customFormat="1" ht="18" customHeight="1">
      <c r="A868" s="32">
        <v>10572</v>
      </c>
      <c r="B868" s="32">
        <v>40</v>
      </c>
      <c r="C868" s="32" t="s">
        <v>1180</v>
      </c>
      <c r="D868" s="32" t="s">
        <v>229</v>
      </c>
      <c r="E868" s="33">
        <v>18.399999999999999</v>
      </c>
      <c r="F868" s="33">
        <v>50</v>
      </c>
      <c r="G868" s="34">
        <v>0</v>
      </c>
      <c r="H868" s="35">
        <f t="shared" si="13"/>
        <v>919.99999999999989</v>
      </c>
    </row>
    <row r="869" spans="1:8" s="27" customFormat="1" ht="18" customHeight="1">
      <c r="A869" s="32">
        <v>10572</v>
      </c>
      <c r="B869" s="32">
        <v>75</v>
      </c>
      <c r="C869" s="32" t="s">
        <v>1190</v>
      </c>
      <c r="D869" s="32" t="s">
        <v>225</v>
      </c>
      <c r="E869" s="33">
        <v>7.75</v>
      </c>
      <c r="F869" s="33">
        <v>15</v>
      </c>
      <c r="G869" s="34">
        <v>0.1</v>
      </c>
      <c r="H869" s="35">
        <f t="shared" si="13"/>
        <v>104.625</v>
      </c>
    </row>
    <row r="870" spans="1:8" s="27" customFormat="1" ht="18" customHeight="1">
      <c r="A870" s="32">
        <v>10573</v>
      </c>
      <c r="B870" s="32">
        <v>17</v>
      </c>
      <c r="C870" s="32" t="s">
        <v>1144</v>
      </c>
      <c r="D870" s="32" t="s">
        <v>227</v>
      </c>
      <c r="E870" s="33">
        <v>39</v>
      </c>
      <c r="F870" s="33">
        <v>18</v>
      </c>
      <c r="G870" s="34">
        <v>0</v>
      </c>
      <c r="H870" s="35">
        <f t="shared" si="13"/>
        <v>702</v>
      </c>
    </row>
    <row r="871" spans="1:8" s="27" customFormat="1" ht="18" customHeight="1">
      <c r="A871" s="32">
        <v>10573</v>
      </c>
      <c r="B871" s="32">
        <v>34</v>
      </c>
      <c r="C871" s="32" t="s">
        <v>1195</v>
      </c>
      <c r="D871" s="32" t="s">
        <v>225</v>
      </c>
      <c r="E871" s="33">
        <v>14</v>
      </c>
      <c r="F871" s="33">
        <v>40</v>
      </c>
      <c r="G871" s="34">
        <v>0</v>
      </c>
      <c r="H871" s="35">
        <f t="shared" si="13"/>
        <v>560</v>
      </c>
    </row>
    <row r="872" spans="1:8" s="27" customFormat="1" ht="18" customHeight="1">
      <c r="A872" s="32">
        <v>10573</v>
      </c>
      <c r="B872" s="32">
        <v>53</v>
      </c>
      <c r="C872" s="32" t="s">
        <v>1166</v>
      </c>
      <c r="D872" s="32" t="s">
        <v>227</v>
      </c>
      <c r="E872" s="33">
        <v>32.799999999999997</v>
      </c>
      <c r="F872" s="33">
        <v>25</v>
      </c>
      <c r="G872" s="34">
        <v>0</v>
      </c>
      <c r="H872" s="35">
        <f t="shared" si="13"/>
        <v>819.99999999999989</v>
      </c>
    </row>
    <row r="873" spans="1:8" s="27" customFormat="1" ht="18" customHeight="1">
      <c r="A873" s="32">
        <v>10574</v>
      </c>
      <c r="B873" s="32">
        <v>33</v>
      </c>
      <c r="C873" s="32" t="s">
        <v>1154</v>
      </c>
      <c r="D873" s="32" t="s">
        <v>1</v>
      </c>
      <c r="E873" s="33">
        <v>2.5</v>
      </c>
      <c r="F873" s="33">
        <v>14</v>
      </c>
      <c r="G873" s="34">
        <v>0</v>
      </c>
      <c r="H873" s="35">
        <f t="shared" si="13"/>
        <v>35</v>
      </c>
    </row>
    <row r="874" spans="1:8" s="27" customFormat="1" ht="18" customHeight="1">
      <c r="A874" s="32">
        <v>10574</v>
      </c>
      <c r="B874" s="32">
        <v>40</v>
      </c>
      <c r="C874" s="32" t="s">
        <v>1180</v>
      </c>
      <c r="D874" s="32" t="s">
        <v>229</v>
      </c>
      <c r="E874" s="33">
        <v>18.399999999999999</v>
      </c>
      <c r="F874" s="33">
        <v>2</v>
      </c>
      <c r="G874" s="34">
        <v>0</v>
      </c>
      <c r="H874" s="35">
        <f t="shared" si="13"/>
        <v>36.799999999999997</v>
      </c>
    </row>
    <row r="875" spans="1:8" s="27" customFormat="1" ht="18" customHeight="1">
      <c r="A875" s="32">
        <v>10574</v>
      </c>
      <c r="B875" s="32">
        <v>62</v>
      </c>
      <c r="C875" s="32" t="s">
        <v>1173</v>
      </c>
      <c r="D875" s="32" t="s">
        <v>226</v>
      </c>
      <c r="E875" s="33">
        <v>49.3</v>
      </c>
      <c r="F875" s="33">
        <v>10</v>
      </c>
      <c r="G875" s="34">
        <v>0</v>
      </c>
      <c r="H875" s="35">
        <f t="shared" si="13"/>
        <v>493</v>
      </c>
    </row>
    <row r="876" spans="1:8" s="27" customFormat="1" ht="18" customHeight="1">
      <c r="A876" s="32">
        <v>10574</v>
      </c>
      <c r="B876" s="32">
        <v>64</v>
      </c>
      <c r="C876" s="32" t="s">
        <v>1200</v>
      </c>
      <c r="D876" s="32" t="s">
        <v>230</v>
      </c>
      <c r="E876" s="33">
        <v>33.25</v>
      </c>
      <c r="F876" s="33">
        <v>6</v>
      </c>
      <c r="G876" s="34">
        <v>0</v>
      </c>
      <c r="H876" s="35">
        <f t="shared" si="13"/>
        <v>199.5</v>
      </c>
    </row>
    <row r="877" spans="1:8" s="27" customFormat="1" ht="18" customHeight="1">
      <c r="A877" s="32">
        <v>10575</v>
      </c>
      <c r="B877" s="32">
        <v>59</v>
      </c>
      <c r="C877" s="32" t="s">
        <v>1165</v>
      </c>
      <c r="D877" s="32" t="s">
        <v>1</v>
      </c>
      <c r="E877" s="33">
        <v>55</v>
      </c>
      <c r="F877" s="33">
        <v>12</v>
      </c>
      <c r="G877" s="34">
        <v>0</v>
      </c>
      <c r="H877" s="35">
        <f t="shared" si="13"/>
        <v>660</v>
      </c>
    </row>
    <row r="878" spans="1:8" s="27" customFormat="1" ht="18" customHeight="1">
      <c r="A878" s="32">
        <v>10575</v>
      </c>
      <c r="B878" s="32">
        <v>63</v>
      </c>
      <c r="C878" s="32" t="s">
        <v>1188</v>
      </c>
      <c r="D878" s="32" t="s">
        <v>228</v>
      </c>
      <c r="E878" s="33">
        <v>43.9</v>
      </c>
      <c r="F878" s="33">
        <v>6</v>
      </c>
      <c r="G878" s="34">
        <v>0</v>
      </c>
      <c r="H878" s="35">
        <f t="shared" si="13"/>
        <v>263.39999999999998</v>
      </c>
    </row>
    <row r="879" spans="1:8" s="27" customFormat="1" ht="18" customHeight="1">
      <c r="A879" s="32">
        <v>10575</v>
      </c>
      <c r="B879" s="32">
        <v>72</v>
      </c>
      <c r="C879" s="32" t="s">
        <v>1146</v>
      </c>
      <c r="D879" s="32" t="s">
        <v>1</v>
      </c>
      <c r="E879" s="33">
        <v>34.799999999999997</v>
      </c>
      <c r="F879" s="33">
        <v>30</v>
      </c>
      <c r="G879" s="34">
        <v>0</v>
      </c>
      <c r="H879" s="35">
        <f t="shared" si="13"/>
        <v>1044</v>
      </c>
    </row>
    <row r="880" spans="1:8" s="27" customFormat="1" ht="18" customHeight="1">
      <c r="A880" s="32">
        <v>10575</v>
      </c>
      <c r="B880" s="32">
        <v>76</v>
      </c>
      <c r="C880" s="32" t="s">
        <v>1181</v>
      </c>
      <c r="D880" s="32" t="s">
        <v>225</v>
      </c>
      <c r="E880" s="33">
        <v>18</v>
      </c>
      <c r="F880" s="33">
        <v>10</v>
      </c>
      <c r="G880" s="34">
        <v>0</v>
      </c>
      <c r="H880" s="35">
        <f t="shared" si="13"/>
        <v>180</v>
      </c>
    </row>
    <row r="881" spans="1:8" s="27" customFormat="1" ht="18" customHeight="1">
      <c r="A881" s="32">
        <v>10576</v>
      </c>
      <c r="B881" s="32">
        <v>1</v>
      </c>
      <c r="C881" s="32" t="s">
        <v>1194</v>
      </c>
      <c r="D881" s="32" t="s">
        <v>1</v>
      </c>
      <c r="E881" s="33">
        <v>18</v>
      </c>
      <c r="F881" s="33">
        <v>10</v>
      </c>
      <c r="G881" s="34">
        <v>0</v>
      </c>
      <c r="H881" s="35">
        <f t="shared" si="13"/>
        <v>180</v>
      </c>
    </row>
    <row r="882" spans="1:8" s="27" customFormat="1" ht="18" customHeight="1">
      <c r="A882" s="32">
        <v>10576</v>
      </c>
      <c r="B882" s="32">
        <v>31</v>
      </c>
      <c r="C882" s="32" t="s">
        <v>1156</v>
      </c>
      <c r="D882" s="32" t="s">
        <v>1</v>
      </c>
      <c r="E882" s="33">
        <v>12.5</v>
      </c>
      <c r="F882" s="33">
        <v>20</v>
      </c>
      <c r="G882" s="34">
        <v>0</v>
      </c>
      <c r="H882" s="35">
        <f t="shared" si="13"/>
        <v>250</v>
      </c>
    </row>
    <row r="883" spans="1:8" s="27" customFormat="1" ht="18" customHeight="1">
      <c r="A883" s="32">
        <v>10576</v>
      </c>
      <c r="B883" s="32">
        <v>44</v>
      </c>
      <c r="C883" s="32" t="s">
        <v>1187</v>
      </c>
      <c r="D883" s="32" t="s">
        <v>228</v>
      </c>
      <c r="E883" s="33">
        <v>19.45</v>
      </c>
      <c r="F883" s="33">
        <v>21</v>
      </c>
      <c r="G883" s="34">
        <v>0</v>
      </c>
      <c r="H883" s="35">
        <f t="shared" si="13"/>
        <v>408.45</v>
      </c>
    </row>
    <row r="884" spans="1:8" s="27" customFormat="1" ht="18" customHeight="1">
      <c r="A884" s="32">
        <v>10577</v>
      </c>
      <c r="B884" s="32">
        <v>39</v>
      </c>
      <c r="C884" s="32" t="s">
        <v>1157</v>
      </c>
      <c r="D884" s="32" t="s">
        <v>225</v>
      </c>
      <c r="E884" s="33">
        <v>18</v>
      </c>
      <c r="F884" s="33">
        <v>10</v>
      </c>
      <c r="G884" s="34">
        <v>0</v>
      </c>
      <c r="H884" s="35">
        <f t="shared" si="13"/>
        <v>180</v>
      </c>
    </row>
    <row r="885" spans="1:8" s="27" customFormat="1" ht="18" customHeight="1">
      <c r="A885" s="32">
        <v>10577</v>
      </c>
      <c r="B885" s="32">
        <v>75</v>
      </c>
      <c r="C885" s="32" t="s">
        <v>1190</v>
      </c>
      <c r="D885" s="32" t="s">
        <v>225</v>
      </c>
      <c r="E885" s="33">
        <v>7.75</v>
      </c>
      <c r="F885" s="33">
        <v>20</v>
      </c>
      <c r="G885" s="34">
        <v>0</v>
      </c>
      <c r="H885" s="35">
        <f t="shared" si="13"/>
        <v>155</v>
      </c>
    </row>
    <row r="886" spans="1:8" s="27" customFormat="1" ht="18" customHeight="1">
      <c r="A886" s="32">
        <v>10577</v>
      </c>
      <c r="B886" s="32">
        <v>77</v>
      </c>
      <c r="C886" s="32" t="s">
        <v>1167</v>
      </c>
      <c r="D886" s="32" t="s">
        <v>228</v>
      </c>
      <c r="E886" s="33">
        <v>13</v>
      </c>
      <c r="F886" s="33">
        <v>18</v>
      </c>
      <c r="G886" s="34">
        <v>0</v>
      </c>
      <c r="H886" s="35">
        <f t="shared" si="13"/>
        <v>234</v>
      </c>
    </row>
    <row r="887" spans="1:8" s="27" customFormat="1" ht="18" customHeight="1">
      <c r="A887" s="32">
        <v>10578</v>
      </c>
      <c r="B887" s="32">
        <v>35</v>
      </c>
      <c r="C887" s="32" t="s">
        <v>1175</v>
      </c>
      <c r="D887" s="32" t="s">
        <v>225</v>
      </c>
      <c r="E887" s="33">
        <v>18</v>
      </c>
      <c r="F887" s="33">
        <v>20</v>
      </c>
      <c r="G887" s="34">
        <v>0</v>
      </c>
      <c r="H887" s="35">
        <f t="shared" si="13"/>
        <v>360</v>
      </c>
    </row>
    <row r="888" spans="1:8" s="27" customFormat="1" ht="18" customHeight="1">
      <c r="A888" s="32">
        <v>10578</v>
      </c>
      <c r="B888" s="32">
        <v>57</v>
      </c>
      <c r="C888" s="32" t="s">
        <v>1152</v>
      </c>
      <c r="D888" s="32" t="s">
        <v>230</v>
      </c>
      <c r="E888" s="33">
        <v>19.5</v>
      </c>
      <c r="F888" s="33">
        <v>6</v>
      </c>
      <c r="G888" s="34">
        <v>0</v>
      </c>
      <c r="H888" s="35">
        <f t="shared" si="13"/>
        <v>117</v>
      </c>
    </row>
    <row r="889" spans="1:8" s="27" customFormat="1" ht="18" customHeight="1">
      <c r="A889" s="32">
        <v>10579</v>
      </c>
      <c r="B889" s="32">
        <v>15</v>
      </c>
      <c r="C889" s="32" t="s">
        <v>1192</v>
      </c>
      <c r="D889" s="32" t="s">
        <v>228</v>
      </c>
      <c r="E889" s="33">
        <v>15.5</v>
      </c>
      <c r="F889" s="33">
        <v>10</v>
      </c>
      <c r="G889" s="34">
        <v>0</v>
      </c>
      <c r="H889" s="35">
        <f t="shared" si="13"/>
        <v>155</v>
      </c>
    </row>
    <row r="890" spans="1:8" s="27" customFormat="1" ht="18" customHeight="1">
      <c r="A890" s="32">
        <v>10579</v>
      </c>
      <c r="B890" s="32">
        <v>75</v>
      </c>
      <c r="C890" s="32" t="s">
        <v>1190</v>
      </c>
      <c r="D890" s="32" t="s">
        <v>225</v>
      </c>
      <c r="E890" s="33">
        <v>7.75</v>
      </c>
      <c r="F890" s="33">
        <v>21</v>
      </c>
      <c r="G890" s="34">
        <v>0</v>
      </c>
      <c r="H890" s="35">
        <f t="shared" si="13"/>
        <v>162.75</v>
      </c>
    </row>
    <row r="891" spans="1:8" s="27" customFormat="1" ht="18" customHeight="1">
      <c r="A891" s="32">
        <v>10580</v>
      </c>
      <c r="B891" s="32">
        <v>14</v>
      </c>
      <c r="C891" s="32" t="s">
        <v>1147</v>
      </c>
      <c r="D891" s="32" t="s">
        <v>231</v>
      </c>
      <c r="E891" s="33">
        <v>23.25</v>
      </c>
      <c r="F891" s="33">
        <v>15</v>
      </c>
      <c r="G891" s="34">
        <v>0.05</v>
      </c>
      <c r="H891" s="35">
        <f t="shared" si="13"/>
        <v>331.3125</v>
      </c>
    </row>
    <row r="892" spans="1:8" s="27" customFormat="1" ht="18" customHeight="1">
      <c r="A892" s="32">
        <v>10580</v>
      </c>
      <c r="B892" s="32">
        <v>41</v>
      </c>
      <c r="C892" s="32" t="s">
        <v>1149</v>
      </c>
      <c r="D892" s="32" t="s">
        <v>229</v>
      </c>
      <c r="E892" s="33">
        <v>9.65</v>
      </c>
      <c r="F892" s="33">
        <v>9</v>
      </c>
      <c r="G892" s="34">
        <v>0.05</v>
      </c>
      <c r="H892" s="35">
        <f t="shared" si="13"/>
        <v>82.507500000000007</v>
      </c>
    </row>
    <row r="893" spans="1:8" s="27" customFormat="1" ht="18" customHeight="1">
      <c r="A893" s="32">
        <v>10580</v>
      </c>
      <c r="B893" s="32">
        <v>65</v>
      </c>
      <c r="C893" s="32" t="s">
        <v>1150</v>
      </c>
      <c r="D893" s="32" t="s">
        <v>228</v>
      </c>
      <c r="E893" s="33">
        <v>21.05</v>
      </c>
      <c r="F893" s="33">
        <v>30</v>
      </c>
      <c r="G893" s="34">
        <v>0.05</v>
      </c>
      <c r="H893" s="35">
        <f t="shared" si="13"/>
        <v>599.92499999999995</v>
      </c>
    </row>
    <row r="894" spans="1:8" s="27" customFormat="1" ht="18" customHeight="1">
      <c r="A894" s="32">
        <v>10581</v>
      </c>
      <c r="B894" s="32">
        <v>75</v>
      </c>
      <c r="C894" s="32" t="s">
        <v>1190</v>
      </c>
      <c r="D894" s="32" t="s">
        <v>225</v>
      </c>
      <c r="E894" s="33">
        <v>7.75</v>
      </c>
      <c r="F894" s="33">
        <v>50</v>
      </c>
      <c r="G894" s="34">
        <v>0.2</v>
      </c>
      <c r="H894" s="35">
        <f t="shared" si="13"/>
        <v>310</v>
      </c>
    </row>
    <row r="895" spans="1:8" s="27" customFormat="1" ht="18" customHeight="1">
      <c r="A895" s="32">
        <v>10582</v>
      </c>
      <c r="B895" s="32">
        <v>57</v>
      </c>
      <c r="C895" s="32" t="s">
        <v>1152</v>
      </c>
      <c r="D895" s="32" t="s">
        <v>230</v>
      </c>
      <c r="E895" s="33">
        <v>19.5</v>
      </c>
      <c r="F895" s="33">
        <v>4</v>
      </c>
      <c r="G895" s="34">
        <v>0</v>
      </c>
      <c r="H895" s="35">
        <f t="shared" si="13"/>
        <v>78</v>
      </c>
    </row>
    <row r="896" spans="1:8" s="27" customFormat="1" ht="18" customHeight="1">
      <c r="A896" s="32">
        <v>10582</v>
      </c>
      <c r="B896" s="32">
        <v>76</v>
      </c>
      <c r="C896" s="32" t="s">
        <v>1181</v>
      </c>
      <c r="D896" s="32" t="s">
        <v>225</v>
      </c>
      <c r="E896" s="33">
        <v>18</v>
      </c>
      <c r="F896" s="33">
        <v>14</v>
      </c>
      <c r="G896" s="34">
        <v>0</v>
      </c>
      <c r="H896" s="35">
        <f t="shared" si="13"/>
        <v>252</v>
      </c>
    </row>
    <row r="897" spans="1:8" s="27" customFormat="1" ht="18" customHeight="1">
      <c r="A897" s="32">
        <v>10583</v>
      </c>
      <c r="B897" s="32">
        <v>29</v>
      </c>
      <c r="C897" s="32" t="s">
        <v>1160</v>
      </c>
      <c r="D897" s="32" t="s">
        <v>227</v>
      </c>
      <c r="E897" s="33">
        <v>123.79</v>
      </c>
      <c r="F897" s="33">
        <v>10</v>
      </c>
      <c r="G897" s="34">
        <v>0</v>
      </c>
      <c r="H897" s="35">
        <f t="shared" si="13"/>
        <v>1237.9000000000001</v>
      </c>
    </row>
    <row r="898" spans="1:8" s="27" customFormat="1" ht="18" customHeight="1">
      <c r="A898" s="32">
        <v>10583</v>
      </c>
      <c r="B898" s="32">
        <v>60</v>
      </c>
      <c r="C898" s="32" t="s">
        <v>1155</v>
      </c>
      <c r="D898" s="32" t="s">
        <v>1</v>
      </c>
      <c r="E898" s="33">
        <v>34</v>
      </c>
      <c r="F898" s="33">
        <v>24</v>
      </c>
      <c r="G898" s="34">
        <v>0.15</v>
      </c>
      <c r="H898" s="35">
        <f t="shared" si="13"/>
        <v>693.6</v>
      </c>
    </row>
    <row r="899" spans="1:8" s="27" customFormat="1" ht="18" customHeight="1">
      <c r="A899" s="32">
        <v>10583</v>
      </c>
      <c r="B899" s="32">
        <v>69</v>
      </c>
      <c r="C899" s="32" t="s">
        <v>1203</v>
      </c>
      <c r="D899" s="32" t="s">
        <v>1</v>
      </c>
      <c r="E899" s="33">
        <v>36</v>
      </c>
      <c r="F899" s="33">
        <v>10</v>
      </c>
      <c r="G899" s="34">
        <v>0.15</v>
      </c>
      <c r="H899" s="35">
        <f t="shared" ref="H899:H907" si="14">E899*F899*(1-G899)</f>
        <v>306</v>
      </c>
    </row>
    <row r="900" spans="1:8" s="27" customFormat="1" ht="18" customHeight="1">
      <c r="A900" s="32">
        <v>10584</v>
      </c>
      <c r="B900" s="32">
        <v>31</v>
      </c>
      <c r="C900" s="32" t="s">
        <v>1156</v>
      </c>
      <c r="D900" s="32" t="s">
        <v>1</v>
      </c>
      <c r="E900" s="33">
        <v>12.5</v>
      </c>
      <c r="F900" s="33">
        <v>50</v>
      </c>
      <c r="G900" s="34">
        <v>0.05</v>
      </c>
      <c r="H900" s="35">
        <f t="shared" si="14"/>
        <v>593.75</v>
      </c>
    </row>
    <row r="901" spans="1:8" s="27" customFormat="1" ht="18" customHeight="1">
      <c r="A901" s="32">
        <v>10585</v>
      </c>
      <c r="B901" s="32">
        <v>47</v>
      </c>
      <c r="C901" s="32" t="s">
        <v>1212</v>
      </c>
      <c r="D901" s="32" t="s">
        <v>226</v>
      </c>
      <c r="E901" s="33">
        <v>9.5</v>
      </c>
      <c r="F901" s="33">
        <v>15</v>
      </c>
      <c r="G901" s="34">
        <v>0</v>
      </c>
      <c r="H901" s="35">
        <f t="shared" si="14"/>
        <v>142.5</v>
      </c>
    </row>
    <row r="902" spans="1:8" s="27" customFormat="1" ht="18" customHeight="1">
      <c r="A902" s="32">
        <v>10586</v>
      </c>
      <c r="B902" s="32">
        <v>52</v>
      </c>
      <c r="C902" s="32" t="s">
        <v>1208</v>
      </c>
      <c r="D902" s="32" t="s">
        <v>230</v>
      </c>
      <c r="E902" s="33">
        <v>7</v>
      </c>
      <c r="F902" s="33">
        <v>4</v>
      </c>
      <c r="G902" s="34">
        <v>0.15</v>
      </c>
      <c r="H902" s="35">
        <f t="shared" si="14"/>
        <v>23.8</v>
      </c>
    </row>
    <row r="903" spans="1:8" s="27" customFormat="1" ht="18" customHeight="1">
      <c r="A903" s="32">
        <v>10587</v>
      </c>
      <c r="B903" s="32">
        <v>26</v>
      </c>
      <c r="C903" s="32" t="s">
        <v>1211</v>
      </c>
      <c r="D903" s="32" t="s">
        <v>226</v>
      </c>
      <c r="E903" s="33">
        <v>31.23</v>
      </c>
      <c r="F903" s="33">
        <v>6</v>
      </c>
      <c r="G903" s="34">
        <v>0</v>
      </c>
      <c r="H903" s="35">
        <f t="shared" si="14"/>
        <v>187.38</v>
      </c>
    </row>
    <row r="904" spans="1:8" s="27" customFormat="1" ht="18" customHeight="1">
      <c r="A904" s="32">
        <v>10587</v>
      </c>
      <c r="B904" s="32">
        <v>35</v>
      </c>
      <c r="C904" s="32" t="s">
        <v>1175</v>
      </c>
      <c r="D904" s="32" t="s">
        <v>225</v>
      </c>
      <c r="E904" s="33">
        <v>18</v>
      </c>
      <c r="F904" s="33">
        <v>20</v>
      </c>
      <c r="G904" s="34">
        <v>0</v>
      </c>
      <c r="H904" s="35">
        <f t="shared" si="14"/>
        <v>360</v>
      </c>
    </row>
    <row r="905" spans="1:8" s="27" customFormat="1" ht="18" customHeight="1">
      <c r="A905" s="32">
        <v>10587</v>
      </c>
      <c r="B905" s="32">
        <v>77</v>
      </c>
      <c r="C905" s="32" t="s">
        <v>1167</v>
      </c>
      <c r="D905" s="32" t="s">
        <v>228</v>
      </c>
      <c r="E905" s="33">
        <v>13</v>
      </c>
      <c r="F905" s="33">
        <v>20</v>
      </c>
      <c r="G905" s="34">
        <v>0</v>
      </c>
      <c r="H905" s="35">
        <f t="shared" si="14"/>
        <v>260</v>
      </c>
    </row>
    <row r="906" spans="1:8" s="27" customFormat="1" ht="18" customHeight="1">
      <c r="A906" s="32">
        <v>10588</v>
      </c>
      <c r="B906" s="32">
        <v>18</v>
      </c>
      <c r="C906" s="32" t="s">
        <v>1201</v>
      </c>
      <c r="D906" s="32" t="s">
        <v>229</v>
      </c>
      <c r="E906" s="33">
        <v>62.5</v>
      </c>
      <c r="F906" s="33">
        <v>40</v>
      </c>
      <c r="G906" s="34">
        <v>0.2</v>
      </c>
      <c r="H906" s="35">
        <f t="shared" si="14"/>
        <v>2000</v>
      </c>
    </row>
    <row r="907" spans="1:8" s="27" customFormat="1" ht="18" customHeight="1">
      <c r="A907" s="36">
        <v>10588</v>
      </c>
      <c r="B907" s="36">
        <v>42</v>
      </c>
      <c r="C907" s="36" t="s">
        <v>1145</v>
      </c>
      <c r="D907" s="36" t="s">
        <v>230</v>
      </c>
      <c r="E907" s="37">
        <v>14</v>
      </c>
      <c r="F907" s="37">
        <v>100</v>
      </c>
      <c r="G907" s="38">
        <v>0.2</v>
      </c>
      <c r="H907" s="39">
        <f t="shared" si="14"/>
        <v>1120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3</vt:i4>
      </vt:variant>
    </vt:vector>
  </HeadingPairs>
  <TitlesOfParts>
    <vt:vector size="17" baseType="lpstr">
      <vt:lpstr>SUM与AVERAGE系列</vt:lpstr>
      <vt:lpstr>补充讲解</vt:lpstr>
      <vt:lpstr>补充讲解1</vt:lpstr>
      <vt:lpstr>SUMPRODUCT讲解</vt:lpstr>
      <vt:lpstr>第一学期期末成绩</vt:lpstr>
      <vt:lpstr>成绩单(vaerage)</vt:lpstr>
      <vt:lpstr>客户资料</vt:lpstr>
      <vt:lpstr>2016年消费</vt:lpstr>
      <vt:lpstr>订单明细</vt:lpstr>
      <vt:lpstr>订单信息</vt:lpstr>
      <vt:lpstr>成绩单</vt:lpstr>
      <vt:lpstr>按班级汇总</vt:lpstr>
      <vt:lpstr>费用报销管理</vt:lpstr>
      <vt:lpstr>差旅成本分析报告</vt:lpstr>
      <vt:lpstr>'成绩单(vaerage)'!Print_Area</vt:lpstr>
      <vt:lpstr>'成绩单(vaerage)'!Print_Titles</vt:lpstr>
      <vt:lpstr>客户资料!Print_Titles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xingzhi</dc:creator>
  <cp:lastModifiedBy>李钰</cp:lastModifiedBy>
  <dcterms:created xsi:type="dcterms:W3CDTF">2015-06-05T18:19:34Z</dcterms:created>
  <dcterms:modified xsi:type="dcterms:W3CDTF">2023-07-26T15:29:50Z</dcterms:modified>
</cp:coreProperties>
</file>